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86A3552-5FE7-4E9B-9937-00B08C598889}" xr6:coauthVersionLast="47" xr6:coauthVersionMax="47" xr10:uidLastSave="{00000000-0000-0000-0000-000000000000}"/>
  <bookViews>
    <workbookView xWindow="-110" yWindow="-110" windowWidth="25820" windowHeight="16220" activeTab="1" xr2:uid="{137F9F00-0B34-481B-9BF9-724E043AABBF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7" i="2" l="1" a="1"/>
  <c r="B27" i="2" s="1"/>
  <c r="B26" i="2" a="1"/>
  <c r="B26" i="2" s="1"/>
  <c r="B25" i="2" a="1"/>
  <c r="B25" i="2" s="1"/>
  <c r="B24" i="2" a="1"/>
  <c r="B24" i="2" s="1"/>
  <c r="B23" i="2" a="1"/>
  <c r="B23" i="2" s="1"/>
  <c r="B22" i="2" a="1"/>
  <c r="B22" i="2" s="1"/>
  <c r="B21" i="2" a="1"/>
  <c r="B21" i="2" s="1"/>
  <c r="B20" i="2" a="1"/>
  <c r="B20" i="2" s="1"/>
  <c r="B19" i="2" a="1"/>
  <c r="B19" i="2" s="1"/>
  <c r="B18" i="2" a="1"/>
  <c r="B18" i="2" s="1"/>
  <c r="B17" i="2" a="1"/>
  <c r="B17" i="2" s="1"/>
  <c r="B16" i="2" a="1"/>
  <c r="B16" i="2" s="1"/>
  <c r="B15" i="2" a="1"/>
  <c r="B15" i="2" s="1"/>
  <c r="B14" i="2" a="1"/>
  <c r="B14" i="2" s="1"/>
  <c r="B13" i="2" a="1"/>
  <c r="B13" i="2" s="1"/>
  <c r="B12" i="2" a="1"/>
  <c r="B12" i="2" s="1"/>
  <c r="B11" i="2" a="1"/>
  <c r="B11" i="2" s="1"/>
  <c r="B10" i="2" a="1"/>
  <c r="B10" i="2" s="1"/>
  <c r="B9" i="2" a="1"/>
  <c r="B9" i="2" s="1"/>
  <c r="B7" i="2"/>
  <c r="D3" i="2"/>
  <c r="B2" i="1"/>
  <c r="M27" i="2"/>
  <c r="M25" i="2"/>
  <c r="M12" i="2"/>
  <c r="M18" i="2"/>
  <c r="M19" i="2"/>
  <c r="M14" i="2"/>
  <c r="M17" i="2"/>
  <c r="M9" i="2"/>
  <c r="M16" i="2"/>
  <c r="M10" i="2"/>
  <c r="M23" i="2"/>
  <c r="M21" i="2"/>
  <c r="M20" i="2"/>
  <c r="M26" i="2"/>
  <c r="M22" i="2"/>
  <c r="M13" i="2"/>
  <c r="M11" i="2"/>
  <c r="M24" i="2"/>
  <c r="M1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<sst xmlns="http://schemas.openxmlformats.org/spreadsheetml/2006/main" count="16" uniqueCount="15">
  <si>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URL :</t>
  </si>
  <si>
    <t>WEBSERVICE :</t>
  </si>
  <si>
    <t xml:space="preserve">FILTERXML : </t>
  </si>
  <si>
    <t>https://analystcave.com/excel-webservice-filterxml-functions/</t>
  </si>
  <si>
    <t>https://en.wikipedia.org/wiki/XPath</t>
  </si>
  <si>
    <t>https://exceljet.net/excel-functions/excel-webservice-function</t>
  </si>
  <si>
    <t>https://exceljet.net/excel-functions/excel-filterxml-function</t>
  </si>
  <si>
    <t>https://exceljet.net/excel-functions/excel-encodeurl-function</t>
  </si>
  <si>
    <t>https://stackoverflow.com/questions/61837696/excel-extract-substrings-from-string-using-filterxml</t>
  </si>
  <si>
    <t>https://zedros.developpez.com/tutoriels/java/xml/xpath/</t>
  </si>
  <si>
    <t>http://www.canyouseome.com/google-black-day-scraper-excel-spreadsheet/#:~:text=Le%20Xpath%2C%20le%20cha%C3%AEnon%20indispensable%20pour%20scraper.%20Lorsqu%E2%80%99on,l%C3%A0%20o%C3%B9%20on%20scrape%2C%20ce%20que%20l%E2%80%99on%20scrape.</t>
  </si>
  <si>
    <t>https://erwy.developpez.com/tutoriels/xml/xpath-langage-selection-xml/</t>
  </si>
  <si>
    <t>https://www.w3schools.com/default.asp</t>
  </si>
  <si>
    <t>Xpath</t>
  </si>
  <si>
    <t>ABC|123|DEF|456|XY-1A|ZY-2F|XY-3F|XY-4f|xyz|123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</si>
</sst>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zedros.developpez.com/tutoriels/java/xml/xpath/" TargetMode="External"/><Relationship Id="rId3" Type="http://schemas.openxmlformats.org/officeDocument/2006/relationships/hyperlink" Target="https://en.wikipedia.org/wiki/XPath" TargetMode="External"/><Relationship Id="rId7" Type="http://schemas.openxmlformats.org/officeDocument/2006/relationships/hyperlink" Target="https://stackoverflow.com/questions/61837696/excel-extract-substrings-from-string-using-filterxml" TargetMode="External"/><Relationship Id="rId2" Type="http://schemas.openxmlformats.org/officeDocument/2006/relationships/hyperlink" Target="https://analystcave.com/excel-webservice-filterxml-functions/" TargetMode="External"/><Relationship Id="rId1" Type="http://schemas.openxmlformats.org/officeDocument/2006/relationships/hyperlink" Target="https://analystcave.com/excel-webservice-filterxml-functions/" TargetMode="External"/><Relationship Id="rId6" Type="http://schemas.openxmlformats.org/officeDocument/2006/relationships/hyperlink" Target="https://exceljet.net/excel-functions/excel-encodeurl-function" TargetMode="External"/><Relationship Id="rId11" Type="http://schemas.openxmlformats.org/officeDocument/2006/relationships/hyperlink" Target="https://www.w3schools.com/default.asp" TargetMode="External"/><Relationship Id="rId5" Type="http://schemas.openxmlformats.org/officeDocument/2006/relationships/hyperlink" Target="https://exceljet.net/excel-functions/excel-filterxml-function" TargetMode="External"/><Relationship Id="rId10" Type="http://schemas.openxmlformats.org/officeDocument/2006/relationships/hyperlink" Target="https://erwy.developpez.com/tutoriels/xml/xpath-langage-selection-xml/" TargetMode="External"/><Relationship Id="rId4" Type="http://schemas.openxmlformats.org/officeDocument/2006/relationships/hyperlink" Target="https://exceljet.net/excel-functions/excel-webservice-function" TargetMode="External"/><Relationship Id="rId9" Type="http://schemas.openxmlformats.org/officeDocument/2006/relationships/hyperlink" Target="http://www.canyouseome.com/google-black-day-scraper-excel-spreadshee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6369C-14D8-490E-BD27-8F94A02FF231}">
  <sheetPr codeName="Sheet1"/>
  <dimension ref="A1:I17"/>
  <sheetViews>
    <sheetView showGridLines="0" workbookViewId="0">
      <selection activeCell="B2" sqref="B2"/>
    </sheetView>
  </sheetViews>
  <sheetFormatPr defaultColWidth="9.1796875" defaultRowHeight="13" x14ac:dyDescent="0.3"/>
  <cols>
    <col min="1" max="1" width="13.1796875" bestFit="1" customWidth="1"/>
  </cols>
  <sheetData>
    <row r="1" spans="1:9" x14ac:dyDescent="0.3">
      <c r="A1" t="s">
        <v>0</v>
      </c>
      <c r="B1" s="1" t="s">
        <v>3</v>
      </c>
      <c r="I1" s="1" t="s">
        <v>3</v>
      </c>
    </row>
    <row r="2" spans="1:9" x14ac:dyDescent="0.3">
      <c r="A2" t="s">
        <v>1</v>
      </c>
      <c r="B2" t="str">
        <f>_xlfn.WEBSERVICE("https://google.com")</f>
        <v>&lt;!doctype html&gt;&lt;html itemscope="" itemtype="http://schema.org/WebPage" lang="fr"&gt;&lt;head&gt;&lt;meta content="text/html; charset=UTF-8" http-equiv="Content-Type"&gt;&lt;meta content="/images/branding/googleg/1x/googleg_standard_color_128dp.png" itemprop="image"&gt;&lt;title&gt;Google&lt;/title&gt;&lt;script nonce="XSAcUowSP6KKxhSU0xRIoQ=="&gt;(function(){window.google={kEI:'X0xzYMv1MciAaZOVi6gD',kEXPI:'0,1302440,96,56873,954,5104,207,4804,2316,383,246,5,1129,225,5251,1122515,1232,1196478,542,31,48,328936,51224,16114,17444,11240,9188,8384,4858,1362,9291,3027,4740,12841,4020,978,13227,2055,920,873,10622,7432,7095,4520,2775,919,2277,8,2796,1593,1279,2212,530,149,1103,840,517,1466,56,4258,3514,606,2023,1777,520,1704,2565,328,1284,8789,3227,419,1571,855,7,5599,6755,5096,599,7278,4928,108,3407,908,2,941,2614,2397,1386,9359,3,346,230,1835,8,4617,148,5990,7985,1,1,2,1528,2304,1240,1141,4082,576,1791,2892,460,1555,4067,7434,3824,1297,1753,2658,4243,518,912,564,1118,32,3854,4275,3285,2214,1397,108,800,638,1494,557,3419,8,1602,10535,665,2145,3670,2542,479,512,1,1962,1140,17,50,99,2972,6,613,295,3,3541,1,3324,6620,501,1497,1229,1542,1811,38,245,912,3434,1941,617,1260,1194,2,4298,400,32,2859,710,77,389,1011,294,2,1394,115,1301,109,8,415,391,2,465,711,134,588,282,2,488,1922,626,21,485,2027,36,2713,284,20,763,362,92,5,49,5,43,471,142,1329,1857,1621,529,2,41,1,1,18,618,254,660,350,1,1,1,596,1509,12,31,2013,286,597,507,171,361,970,828,835,1115,5,29,2,27,406,41,1199,336,3,477,611,689,5,134,196,6,34,170,22,2,27,308,232,2,2,1,682,2,24,824,840,198,336,620,717,536,136,2,2,101,110,1203,5662291,1874,1996,35,140,86,11,52,5996506,2801216,882,444,1,2,80,1,1796,1,9,2,2551,1,748,141,795,563,1,4265,1,1,2,1331,3299,843,1,2608,155,17,13,72,554,73,4,47,157,3,2,2,2,2,2,2,2,2,2,2,2,2,6,2,2,2,2,2,2,2,22,2,66,2,74,2,8,21,15,4,3,10,24,1,2,1,2,2,7,4,1,2,4,2,16,20,13,2,23956181,150,2772745,1237378,267,247,27134,2',kBL:'J-m1'};google.sn='webhp';google.kHL='fr';})();(function(){
var f,h=[];function k(a){for(var b;a&amp;&amp;(!a.getAttribute||!(b=a.getAttribute("eid")));)a=a.parentNode;return b||f}function l(a){for(var b=null;a&amp;&amp;(!a.getAttribute||!(b=a.getAttribute("leid")));)a=a.parentNode;return b}
function m(a,b,c,d,g){var e="";c||-1!=b.search("&amp;ei=")||(e="&amp;ei="+k(d),-1==b.search("&amp;lei=")&amp;&amp;(d=l(d))&amp;&amp;(e+="&amp;lei="+d));d="";!c&amp;&amp;window._cshid&amp;&amp;-1==b.search("&amp;cshid=")&amp;&amp;"slh"!=a&amp;&amp;(d="&amp;cshid="+window._cshid);c=c||"/"+(g||"gen_204")+"?atyp=i&amp;ct="+a+"&amp;cad="+b+e+"&amp;zx="+Date.now()+d;/^http:/i.test(c)&amp;&amp;"https:"==window.location.protocol&amp;&amp;(google.ml&amp;&amp;google.ml(Error("a"),!1,{src:c,glmm:1}),c="");return c};f=google.kEI;google.getEI=k;google.getLEI=l;google.ml=function(){return null};google.log=function(a,b,c,d,g){if(c=m(a,b,c,d,g)){a=new Image;var e=h.length;h[e]=a;a.onerror=a.onload=a.onabort=function(){delete h[e]};a.src=c}};google.logUrl=m;}).call(this);(function(){google.y={};google.sy=[];google.x=function(a,b){if(a)var c=a.id;else{do c=Math.random();while(google.y[c])}google.y[c]=[a,b];return!1};google.sx=function(a){google.sy.push(a)};google.lm=[];google.plm=function(a){google.lm.push.apply(google.lm,a)};google.lq=[];google.load=function(a,b,c){google.lq.push([[a],b,c])};google.loadAll=function(a,b){google.lq.push([a,b])};google.bx=!1;google.lx=function(){};}).call(this);google.f={};(function(){
document.documentElement.addEventListener("submit",function(b){var a;if(a=b.target){var c=a.getAttribute("data-submitfalse");a="1"==c||"q"==c&amp;&amp;!a.elements.q.value?!0:!1}else a=!1;a&amp;&amp;(b.preventDefault(),b.stopPropagation())},!0);document.documentElement.addEventListener("click",function(b){var a;a:{for(a=b.target;a&amp;&amp;a!=document.documentElement;a=a.parentElement)if("A"==a.tagName){a="1"==a.getAttribute("data-nohref");break a}a=!1}a&amp;&amp;b.preventDefault()},!0);}).call(this);&lt;/script&gt;&lt;style&gt;#gbar,#guser{font-size:13px;padding-top:1px !important;}#gbar{height:22px}#guser{padding-bottom:7px !important;text-align:right}.gbh,.gbd{border-top:1px solid #c9d7f1;font-size:1px}.gbh{height:0;position:absolute;top:24px;width:100%}@media all{.gb1{height:22px;margin-right:.5em;vertical-align:top}#gbar{float:left}}a.gb1,a.gb4{text-decoration:underline !important}a.gb1,a.gb4{color:#00c !important}.gbi .gb4{color:#dd8e27 !important}.gbf .gb4{color:#900 !important}
&lt;/style&gt;&lt;style&gt;body,td,a,p,.h{font-family:arial,sans-serif}body{margin:0;overflow-y:scroll}#gog{padding:3px 8px 0}td{line-height:.8em}.gac_m td{line-height:17px}form{margin-bottom:20px}.h{color:#1558d6}em{font-weight:bold;font-style:normal}.lst{height:25px;width:496px}.gsfi,.lst{font:18px arial,sans-serif}.gsfs{font:17px arial,sans-serif}.ds{display:inline-box;display:inline-block;margin:3px 0 4px;margin-left:4px}input{font-family:inherit}body{background:#fff;color:#000}a{color:#4b11a8;text-decoration:none}a:hover,a:active{text-decoration:underline}.fl a{color:#1558d6}a:visited{color:#4b11a8}.sblc{padding-top:5px}.sblc a{display:block;margin:2px 0;margin-left:13px;font-size:11px}.lsbb{background:#f8f9fa;border:solid 1px;border-color:#dadce0 #70757a #70757a #dadce0;height:30px}.lsbb{display:block}#WqQANb a{display:inline-block;margin:0 12px}.lsb{background:url(/images/nav_logo229.png) 0 -261px repeat-x;border:none;color:#000;cursor:pointer;height:30px;margin:0;outline:0;font:15px arial,sans-serif;vertical-align:top}.lsb:active{background:#dadce0}.lst:focus{outline:none}&lt;/style&gt;&lt;script nonce="XSAcUowSP6KKxhSU0xRIoQ=="&gt;&lt;/script&gt;&lt;/head&gt;&lt;body bgcolor="#fff"&gt;&lt;script nonce="XSAcUowSP6KKxhSU0xRIoQ=="&gt;(function(){var src='/images/nav_logo229.png';var iesg=false;document.body.onload = function(){window.n &amp;&amp; window.n();if (document.images){new Image().src=src;}
if (!iesg){document.f&amp;&amp;document.f.q.focus();document.gbqf&amp;&amp;document.gbqf.q.focus();}
}
})();&lt;/script&gt;&lt;div id="mngb"&gt;&lt;div id=gbar&gt;&lt;nobr&gt;&lt;b class=gb1&gt;Recherche&lt;/b&gt; &lt;a class=gb1 href="https://www.google.fr/imghp?hl=fr&amp;tab=wi"&gt;Images&lt;/a&gt; &lt;a class=gb1 href="https://maps.google.fr/maps?hl=fr&amp;tab=wl"&gt;Maps&lt;/a&gt; &lt;a class=gb1 href="https://play.google.com/?hl=fr&amp;tab=w8"&gt;Play&lt;/a&gt; &lt;a class=gb1 href="https://www.youtube.com/?gl=FR&amp;tab=w1"&gt;YouTube&lt;/a&gt; &lt;a class=gb1 href="https://news.google.com/?tab=wn"&gt;Actualit鳼/a&gt; &lt;a class=gb1 href="https://mail.google.com/mail/?tab=wm"&gt;Gmail&lt;/a&gt; &lt;a class=gb1 href="https://drive.google.com/?tab=wo"&gt;Drive&lt;/a&gt; &lt;a class=gb1 style="text-decoration:none" href="https://www.google.fr/intl/fr/about/products?tab=wh"&gt;&lt;u&gt;Plus&lt;/u&gt; &amp;raquo;&lt;/a&gt;&lt;/nobr&gt;&lt;/div&gt;&lt;div id=guser width=100%&gt;&lt;nobr&gt;&lt;span id=gbn class=gbi&gt;&lt;/span&gt;&lt;span id=gbf class=gbf&gt;&lt;/span&gt;&lt;span id=gbe&gt;&lt;/span&gt;&lt;a href="http://www.google.fr/history/optout?hl=fr" class=gb4&gt;Historique Web&lt;/a&gt; | &lt;a  href="/preferences?hl=fr" class=gb4&gt;Param贲es&lt;/a&gt; | &lt;a target=_top id=gb_70 href="https://accounts.google.com/ServiceLogin?hl=fr&amp;passive=true&amp;continue=https://www.google.com/&amp;ec=GAZAAQ" class=gb4&gt;Connexion&lt;/a&gt;&lt;/nobr&gt;&lt;/div&gt;&lt;div class=gbh style=left:0&gt;&lt;/div&gt;&lt;div class=gbh style=right:0&gt;&lt;/div&gt;&lt;/div&gt;&lt;center&gt;&lt;br clear="all" id="lgpd"&gt;&lt;div id="lga"&gt;&lt;img alt="Google" height="92" src="/images/branding/googlelogo/1x/googlelogo_white_background_color_272x92dp.png" style="padding:28px 0 14px" width="272" id="hplogo"&gt;&lt;br&gt;&lt;br&gt;&lt;/div&gt;&lt;form action="/search" name="f"&gt;&lt;table cellpadding="0" cellspacing="0"&gt;&lt;tr valign="top"&gt;&lt;td width="25%"&gt;&amp;nbsp;&lt;/td&gt;&lt;td align="center" nowrap=""&gt;&lt;input name="ie" value="ISO-8859-1" type="hidden"&gt;&lt;input value="fr" name="hl" type="hidden"&gt;&lt;input name="source" type="hidden" value="hp"&gt;&lt;input name="biw" type="hidden"&gt;&lt;input name="bih" type="hidden"&gt;&lt;div class="ds" style="height:32px;margin:4px 0"&gt;&lt;input class="lst" style="margin:0;padding:5px 8px 0 6px;vertical-align:top;color:#000" autocomplete="off" value="" title="Recherche Google" maxlength="2048" name="q" size="57"&gt;&lt;/div&gt;&lt;br style="line-height:0"&gt;&lt;span class="ds"&gt;&lt;span class="lsbb"&gt;&lt;input class="lsb" value="Recherche Google" name="btnG" type="submit"&gt;&lt;/span&gt;&lt;/span&gt;&lt;span class="ds"&gt;&lt;span class="lsbb"&gt;&lt;input class="lsb" id="tsuid1" value="J'ai de la chance" name="btnI" type="submit"&gt;&lt;script nonce="XSAcUowSP6KKxhSU0xRIoQ=="&gt;(function(){var id='tsuid1';document.getElementById(id).onclick = function(){if (this.form.q.value){this.checked = 1;if (this.form.iflsig)this.form.iflsig.disabled = false;}
else top.location='/doodles/';};})();&lt;/script&gt;&lt;input value="AINFCbYAAAAAYHNab188kjTTHCufY3aqDeeHnhwJKMN-" name="iflsig" type="hidden"&gt;&lt;/span&gt;&lt;/span&gt;&lt;/td&gt;&lt;td class="fl sblc" align="left" nowrap="" width="25%"&gt;&lt;a href="/advanced_search?hl=fr&amp;amp;authuser=0"&gt;Recherche avanc饼/a&gt;&lt;/td&gt;&lt;/tr&gt;&lt;/table&gt;&lt;input id="gbv" name="gbv" type="hidden" value="1"&gt;&lt;script nonce="XSAcUowSP6KKxhSU0xRIoQ=="&gt;(function(){var a,b="1";if(document&amp;&amp;document.getElementById)if("undefined"!=typeof XMLHttpRequest)b="2";else if("undefined"!=typeof ActiveXObject){var c,d,e=["MSXML2.XMLHTTP.6.0","MSXML2.XMLHTTP.3.0","MSXML2.XMLHTTP","Microsoft.XMLHTTP"];for(c=0;d=e[c++];)try{new ActiveXObject(d),b="2"}catch(h){}}a=b;if("2"==a&amp;&amp;-1==location.search.indexOf("&amp;gbv=2")){var f=google.gbvu,g=document.getElementById("gbv");g&amp;&amp;(g.value=a);f&amp;&amp;window.setTimeout(function(){location.href=f},0)};}).call(this);&lt;/script&gt;&lt;/form&gt;&lt;div id="gac_scont"&gt;&lt;/div&gt;&lt;div style="font-size:83%;min-height:3.5em"&gt;&lt;br&gt;&lt;/div&gt;&lt;span id="footer"&gt;&lt;div style="font-size:10pt"&gt;&lt;div style="margin:19px auto;text-align:center" id="WqQANb"&gt;&lt;a href="/intl/fr/ads/"&gt;Solutions publicitaires&lt;/a&gt;&lt;a href="/services/"&gt;Solutions d'entreprise&lt;/a&gt;&lt;a href="/intl/fr/about.html"&gt; propos de Google&lt;/a&gt;&lt;a href="https://www.google.com/setprefdomain?prefdom=FR&amp;amp;prev=https://www.google.fr/&amp;amp;sig=K_vI4LdQPc5Wbno-nhTMdOUgMQodE%3D"&gt;Google.fr&lt;/a&gt;&lt;/div&gt;&lt;/div&gt;&lt;p style="font-size:8pt;color:#70757a"&gt;&amp;copy; 2021 - &lt;a href="/intl/fr/policies/privacy/"&gt;Confidentialit鼯a&gt; - &lt;a href="/intl/fr/policies/terms/"&gt;Conditions&lt;/a&gt;&lt;/p&gt;&lt;/span&gt;&lt;/center&gt;&lt;script nonce="XSAcUowSP6KKxhSU0xRIoQ=="&gt;(function(){window.google.cdo={height:0,width:0};(function(){var a=window.innerWidth,b=window.innerHeight;if(!a||!b){var c=window.document,d="CSS1Compat"==c.compatMode?c.documentElement:c.body;a=d.clientWidth;b=d.clientHeight}a&amp;&amp;b&amp;&amp;(a!=google.cdo.width||b!=google.cdo.height)&amp;&amp;google.log("","","/client_204?&amp;atyp=i&amp;biw="+a+"&amp;bih="+b+"&amp;ei="+google.kEI);}).call(this);})();&lt;/script&gt; &lt;script nonce="XSAcUowSP6KKxhSU0xRIoQ=="&gt;(function(){google.xjs={ck:'',cs:'',excm:[]};})();&lt;/script&gt;  &lt;script nonce="XSAcUowSP6KKxhSU0xRIoQ=="&gt;(function(){var u='/xjs/_/js/k\x3dxjs.hp.en.AEyyUemxYu0.O/m\x3dsb_he,d/am\x3dAHgCHA/d\x3d1/rs\x3dACT90oE5wYDq8BzoMLU9T7pKKtPKYt_vOg';
var d=this||self,e=/^[\w+/_-]+[=]{0,2}$/,f=null,g=function(a){return(a=a.querySelector&amp;&amp;a.querySelector("script[nonce]"))&amp;&amp;(a=a.nonce||a.getAttribute("nonce"))&amp;&amp;e.test(a)?a:""},h=function(a){return a};var l;var n=function(a,b){this.g=b===m?a:""};n.prototype.toString=function(){return this.g+""};var m={};function p(){var a=u;google.lx=function(){q(a);google.lx=function(){}};google.bx||google.lx()}
function q(a){var b=document;var c="SCRIPT";"application/xhtml+xml"===b.contentType&amp;&amp;(c=c.toLowerCase());c=b.createElement(c);if(void 0===l){b=null;var k=d.trustedTypes;if(k&amp;&amp;k.createPolicy){try{b=k.createPolicy("goog#html",{createHTML:h,createScript:h,createScriptURL:h})}catch(r){d.console&amp;&amp;d.console.error(r.message)}l=b}else l=b}a=(b=l)?b.createScriptURL(a):a;a=new n(a,m);c.src=a instanceof n&amp;&amp;a.constructor===n?a.g:"type_error:TrustedResourceUrl";(a=c.ownerDocument&amp;&amp;c.ownerDocument.defaultView)&amp;&amp;
a!=d?a=g(a.document):(null===f&amp;&amp;(f=g(d.document)),a=f);a&amp;&amp;c.setAttribute("nonce",a);google.timers&amp;&amp;google.timers.load&amp;&amp;google.tick&amp;&amp;google.tick("load","xjsls");document.body.appendChild(c);google.psa=!0};setTimeout(function(){p()},0);})();(function(){window.google.xjsu='/xjs/_/js/k\x3dxjs.hp.en.AEyyUemxYu0.O/m\x3dsb_he,d/am\x3dAHgCHA/d\x3d1/rs\x3dACT90oE5wYDq8BzoMLU9T7pKKtPKYt_vOg';})();function _DumpException(e){throw e;}
function _F_installCss(c){}
(function(){google.jl={blt:'none',dw:false,em:[],emtn:0,ine:false,lls:'default',pdt:0,snet:true,uwp:true};})();(function(){var pmc='{\x22d\x22:{},\x22sb_he\x22:{\x22agen\x22:true,\x22cgen\x22:true,\x22client\x22:\x22heirloom-hp\x22,\x22dh\x22:true,\x22dhqt\x22:true,\x22ds\x22:\x22\x22,\x22ffql\x22:\x22fr\x22,\x22fl\x22:true,\x22host\x22:\x22google.com\x22,\x22isbh\x22:28,\x22jsonp\x22:true,\x22lm\x22:true,\x22msgs\x22:{\x22cibl\x22:\x22Effacer la recherche\x22,\x22dym\x22:\x22Essayez avec cette orthographe :\x22,\x22lcky\x22:\x22J\\u0026#39;ai de la chance\x22,\x22lml\x22:\x22En savoir plus\x22,\x22oskt\x22:\x22Outils de saisie\x22,\x22psrc\x22:\x22Cette suggestion a bien 鴩 supprime de votre \\u003Ca href\x3d\\\x22/history\\\x22\\u003Ehistorique Web\\u003C/a\\u003E.\x22,\x22psrl\x22:\x22Supprimer\x22,\x22sbit\x22:\x22Recherche par image\x22,\x22srch\x22:\x22Recherche Google\x22},\x22nrft\x22:false,\x22ovr\x22:{},\x22pq\x22:\x22\x22,\x22refpd\x22:true,\x22rfs\x22:[],\x22sbas\x22:\x220 3px 8px 0 rgba(0,0,0,0.2),0 0 0 1px rgba(0,0,0,0.08)\x22,\x22sbpl\x22:16,\x22sbpr\x22:16,\x22scd\x22:10,\x22stok\x22:\x22gYFHw8unRrQxaRXvn2TZDEQrG58\x22,\x22uhde\x22:false}}';google.pmc=JSON.parse(pmc);})();&lt;/script&gt;        &lt;/body&gt;&lt;/html&gt;</v>
      </c>
      <c r="I2" s="1" t="s">
        <v>4</v>
      </c>
    </row>
    <row r="3" spans="1:9" x14ac:dyDescent="0.3">
      <c r="A3" t="s">
        <v>2</v>
      </c>
    </row>
    <row r="4" spans="1:9" x14ac:dyDescent="0.3">
      <c r="I4" s="1" t="s">
        <v>5</v>
      </c>
    </row>
    <row r="5" spans="1:9" x14ac:dyDescent="0.3">
      <c r="I5" s="1" t="s">
        <v>6</v>
      </c>
    </row>
    <row r="6" spans="1:9" x14ac:dyDescent="0.3">
      <c r="I6" s="1" t="s">
        <v>7</v>
      </c>
    </row>
    <row r="8" spans="1:9" x14ac:dyDescent="0.3">
      <c r="I8" s="1" t="s">
        <v>8</v>
      </c>
    </row>
    <row r="10" spans="1:9" x14ac:dyDescent="0.3">
      <c r="I10" s="1" t="s">
        <v>9</v>
      </c>
    </row>
    <row r="12" spans="1:9" x14ac:dyDescent="0.3">
      <c r="I12" s="1" t="s">
        <v>10</v>
      </c>
    </row>
    <row r="14" spans="1:9" x14ac:dyDescent="0.3">
      <c r="I14" s="1" t="s">
        <v>11</v>
      </c>
    </row>
    <row r="16" spans="1:9" x14ac:dyDescent="0.3">
      <c r="I16" t="s">
        <v>13</v>
      </c>
    </row>
    <row r="17" spans="9:9" x14ac:dyDescent="0.3">
      <c r="I17" s="1" t="s">
        <v>12</v>
      </c>
    </row>
  </sheetData>
  <hyperlinks>
    <hyperlink ref="I1" r:id="rId1" xr:uid="{D018BEA6-14B1-4D96-BC16-2C747307A133}"/>
    <hyperlink ref="B1" r:id="rId2" xr:uid="{33BD37DE-25CB-4F9F-9521-2C4454609B3D}"/>
    <hyperlink ref="I2" r:id="rId3" xr:uid="{9A8933C5-C842-48AA-A2DE-037A7D0F823C}"/>
    <hyperlink ref="I4" r:id="rId4" xr:uid="{77ABCD90-715C-4064-9558-6E71E0EBC8B8}"/>
    <hyperlink ref="I5" r:id="rId5" xr:uid="{824385EF-5497-4101-BC78-143D7DF9CB50}"/>
    <hyperlink ref="I6" r:id="rId6" xr:uid="{53F7D2B0-7F24-446F-9BD5-160221D5A6FF}"/>
    <hyperlink ref="I8" r:id="rId7" xr:uid="{55C6BEF7-A50A-4A68-A913-93F5E06FA2CC}"/>
    <hyperlink ref="I10" r:id="rId8" xr:uid="{B06E1FBA-621B-4B0D-BE04-CB9890F71364}"/>
    <hyperlink ref="I12" r:id="rId9" location=":~:text=Le%20Xpath%2C%20le%20cha%C3%AEnon%20indispensable%20pour%20scraper.%20Lorsqu%E2%80%99on,l%C3%A0%20o%C3%B9%20on%20scrape%2C%20ce%20que%20l%E2%80%99on%20scrape." xr:uid="{F9763DE6-CCAA-4F4A-A32D-25FAF0DC0B37}"/>
    <hyperlink ref="I14" r:id="rId10" xr:uid="{084E0809-AEC7-473F-9185-B9BBEF3BB02D}"/>
    <hyperlink ref="I17" r:id="rId11" xr:uid="{3163AD64-C85D-4700-A69B-1CE381BCD1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C7D00-19F0-45B1-AF0C-D9FE37700953}">
  <sheetPr codeName="Sheet2"/>
  <dimension ref="B3:M27"/>
  <sheetViews>
    <sheetView showGridLines="0" tabSelected="1" topLeftCell="C1" workbookViewId="0">
      <selection activeCell="A27" sqref="A27:XFD27"/>
    </sheetView>
  </sheetViews>
  <sheetFormatPr defaultColWidth="9.1796875" defaultRowHeight="13" x14ac:dyDescent="0.3"/>
  <cols>
    <col min="2" max="2" width="49.1796875" customWidth="1"/>
  </cols>
  <sheetData>
    <row r="3" spans="2:13" x14ac:dyDescent="0.3">
      <c r="B3" t="s">
        <v>14</v>
      </c>
      <c r="D3" t="str">
        <f>TRIM(MID(SUBSTITUTE(B3,"|",REPT(" ",LEN(B3))),3*LEN(B3)+1,LEN(B3)))</f>
        <v>456</v>
      </c>
    </row>
    <row r="7" spans="2:13" x14ac:dyDescent="0.3">
      <c r="B7" t="str">
        <f>"&lt;t&gt;&lt;s&gt;"&amp;SUBSTITUTE(B3,"|","&lt;/s&gt;&lt;s&gt;")&amp;"&lt;/s&gt;&lt;/t&gt;"</f>
        <v>&lt;t&gt;&lt;s&gt;ABC&lt;/s&gt;&lt;s&gt;123&lt;/s&gt;&lt;s&gt;DEF&lt;/s&gt;&lt;s&gt;456&lt;/s&gt;&lt;s&gt;XY-1A&lt;/s&gt;&lt;s&gt;ZY-2F&lt;/s&gt;&lt;s&gt;XY-3F&lt;/s&gt;&lt;s&gt;XY-4f&lt;/s&gt;&lt;s&gt;xyz&lt;/s&gt;&lt;s&gt;123&lt;/s&gt;&lt;/t&gt;</v>
      </c>
    </row>
    <row r="9" spans="2:13" x14ac:dyDescent="0.3">
      <c r="B9" t="str" cm="1">
        <f t="array" ref="B9:K9">TRANSPOSE(_xlfn.FILTERXML(B$7,"//s"))</f>
        <v>ABC</v>
      </c>
      <c r="C9">
        <v>123</v>
      </c>
      <c r="D9" t="str">
        <v>DEF</v>
      </c>
      <c r="E9">
        <v>456</v>
      </c>
      <c r="F9" t="str">
        <v>XY-1A</v>
      </c>
      <c r="G9" t="str">
        <v>ZY-2F</v>
      </c>
      <c r="H9" t="str">
        <v>XY-3F</v>
      </c>
      <c r="I9" t="str">
        <v>XY-4f</v>
      </c>
      <c r="J9" t="str">
        <v>xyz</v>
      </c>
      <c r="K9">
        <v>123</v>
      </c>
      <c r="M9" s="2" t="str">
        <f t="shared" ref="M9:M15" ca="1" si="0">_xlfn.FORMULATEXT(B9)</f>
        <v>=TRANSPOSE(FILTERXML(B$7;"//s"))</v>
      </c>
    </row>
    <row r="10" spans="2:13" x14ac:dyDescent="0.3">
      <c r="B10" cm="1">
        <f t="array" ref="B10">TRANSPOSE(_xlfn.FILTERXML(B$7,"//s[position()=4]"))</f>
        <v>456</v>
      </c>
      <c r="M10" s="2" t="str">
        <f t="shared" ca="1" si="0"/>
        <v>=TRANSPOSE(FILTERXML(B$7;"//s[position()=4]"))</v>
      </c>
    </row>
    <row r="11" spans="2:13" x14ac:dyDescent="0.3">
      <c r="B11" t="str" cm="1">
        <f t="array" ref="B11:D11">TRANSPOSE(_xlfn.FILTERXML(B$7,"//s[position()&lt;4]"))</f>
        <v>ABC</v>
      </c>
      <c r="C11">
        <v>123</v>
      </c>
      <c r="D11" t="str">
        <v>DEF</v>
      </c>
      <c r="M11" s="2" t="str">
        <f t="shared" ca="1" si="0"/>
        <v>=TRANSPOSE(FILTERXML(B$7;"//s[position()&lt;4]"))</v>
      </c>
    </row>
    <row r="12" spans="2:13" x14ac:dyDescent="0.3">
      <c r="B12" t="str" cm="1">
        <f t="array" ref="B12:D12">TRANSPOSE(_xlfn.FILTERXML(B$7,"//s[position()&lt;4]"))</f>
        <v>ABC</v>
      </c>
      <c r="C12">
        <v>123</v>
      </c>
      <c r="D12" t="str">
        <v>DEF</v>
      </c>
      <c r="M12" s="2" t="str">
        <f t="shared" ca="1" si="0"/>
        <v>=TRANSPOSE(FILTERXML(B$7;"//s[position()&lt;4]"))</v>
      </c>
    </row>
    <row r="13" spans="2:13" x14ac:dyDescent="0.3">
      <c r="B13" cm="1">
        <f t="array" ref="B13:G13">TRANSPOSE(_xlfn.FILTERXML(B$7,"//s[position()=2 or position()&gt;5]"))</f>
        <v>123</v>
      </c>
      <c r="C13" t="str">
        <v>ZY-2F</v>
      </c>
      <c r="D13" t="str">
        <v>XY-3F</v>
      </c>
      <c r="E13" t="str">
        <v>XY-4f</v>
      </c>
      <c r="F13" t="str">
        <v>xyz</v>
      </c>
      <c r="G13">
        <v>123</v>
      </c>
      <c r="M13" s="2" t="str">
        <f t="shared" ca="1" si="0"/>
        <v>=TRANSPOSE(FILTERXML(B$7;"//s[position()=2 or position()&gt;5]"))</v>
      </c>
    </row>
    <row r="14" spans="2:13" x14ac:dyDescent="0.3">
      <c r="B14" cm="1">
        <f t="array" ref="B14">TRANSPOSE(_xlfn.FILTERXML(B$7,"//s[last()]"))</f>
        <v>123</v>
      </c>
      <c r="M14" s="2" t="str">
        <f t="shared" ca="1" si="0"/>
        <v>=TRANSPOSE(FILTERXML(B$7;"//s[last()]"))</v>
      </c>
    </row>
    <row r="15" spans="2:13" x14ac:dyDescent="0.3">
      <c r="B15" t="str" cm="1">
        <f t="array" ref="B15:F15">TRANSPOSE(_xlfn.FILTERXML(B$7,"//s[position() mod 2 = 1]"))</f>
        <v>ABC</v>
      </c>
      <c r="C15" t="str">
        <v>DEF</v>
      </c>
      <c r="D15" t="str">
        <v>XY-1A</v>
      </c>
      <c r="E15" t="str">
        <v>XY-3F</v>
      </c>
      <c r="F15" t="str">
        <v>xyz</v>
      </c>
      <c r="M15" s="2" t="str">
        <f t="shared" ca="1" si="0"/>
        <v>=TRANSPOSE(FILTERXML(B$7;"//s[position() mod 2 = 1]"))</v>
      </c>
    </row>
    <row r="16" spans="2:13" x14ac:dyDescent="0.3">
      <c r="B16" cm="1">
        <f t="array" ref="B16:F16">TRANSPOSE(_xlfn.FILTERXML(B$7,"//s[position() mod 2 = 0]"))</f>
        <v>123</v>
      </c>
      <c r="C16">
        <v>456</v>
      </c>
      <c r="D16" t="str">
        <v>ZY-2F</v>
      </c>
      <c r="E16" t="str">
        <v>XY-4f</v>
      </c>
      <c r="F16">
        <v>123</v>
      </c>
      <c r="M16" s="2" t="str">
        <f t="shared" ref="M16:M27" ca="1" si="1">_xlfn.FORMULATEXT(B16)</f>
        <v>=TRANSPOSE(FILTERXML(B$7;"//s[position() mod 2 = 0]"))</v>
      </c>
    </row>
    <row r="17" spans="2:13" x14ac:dyDescent="0.3">
      <c r="B17" cm="1">
        <f t="array" ref="B17:D17">TRANSPOSE(_xlfn.FILTERXML(B$7,"//s[number()=.]"))</f>
        <v>123</v>
      </c>
      <c r="C17">
        <v>456</v>
      </c>
      <c r="D17">
        <v>123</v>
      </c>
      <c r="M17" s="2" t="str">
        <f t="shared" ca="1" si="1"/>
        <v>=TRANSPOSE(FILTERXML(B$7;"//s[number()=.]"))</v>
      </c>
    </row>
    <row r="18" spans="2:13" x14ac:dyDescent="0.3">
      <c r="B18" cm="1">
        <f t="array" ref="B18:D18">TRANSPOSE(_xlfn.FILTERXML(B$7,"//s[.*0=0]"))</f>
        <v>123</v>
      </c>
      <c r="C18">
        <v>456</v>
      </c>
      <c r="D18">
        <v>123</v>
      </c>
      <c r="M18" s="2" t="str">
        <f t="shared" ca="1" si="1"/>
        <v>=TRANSPOSE(FILTERXML(B$7;"//s[.*0=0]"))</v>
      </c>
    </row>
    <row r="19" spans="2:13" x14ac:dyDescent="0.3">
      <c r="B19" t="str" cm="1">
        <f t="array" ref="B19:H19">TRANSPOSE(_xlfn.FILTERXML(B$7,"//s[not(number()=.)]"))</f>
        <v>ABC</v>
      </c>
      <c r="C19" t="str">
        <v>DEF</v>
      </c>
      <c r="D19" t="str">
        <v>XY-1A</v>
      </c>
      <c r="E19" t="str">
        <v>ZY-2F</v>
      </c>
      <c r="F19" t="str">
        <v>XY-3F</v>
      </c>
      <c r="G19" t="str">
        <v>XY-4f</v>
      </c>
      <c r="H19" t="str">
        <v>xyz</v>
      </c>
      <c r="M19" s="2" t="str">
        <f t="shared" ca="1" si="1"/>
        <v>=TRANSPOSE(FILTERXML(B$7;"//s[not(number()=.)]"))</v>
      </c>
    </row>
    <row r="20" spans="2:13" x14ac:dyDescent="0.3">
      <c r="B20" t="e" cm="1">
        <f t="array" ref="B20">TRANSPOSE(_xlfn.FILTERXML(B$7,"//s[.*0!=0)]"))</f>
        <v>#VALUE!</v>
      </c>
      <c r="M20" s="2" t="str">
        <f t="shared" ca="1" si="1"/>
        <v>=TRANSPOSE(FILTERXML(B$7;"//s[.*0!=0)]"))</v>
      </c>
    </row>
    <row r="21" spans="2:13" x14ac:dyDescent="0.3">
      <c r="B21" t="str" cm="1">
        <f t="array" ref="B21:E21">TRANSPOSE(_xlfn.FILTERXML(B$7,"//s[contains(., 'Y')]"))</f>
        <v>XY-1A</v>
      </c>
      <c r="C21" t="str">
        <v>ZY-2F</v>
      </c>
      <c r="D21" t="str">
        <v>XY-3F</v>
      </c>
      <c r="E21" t="str">
        <v>XY-4f</v>
      </c>
      <c r="M21" s="2" t="str">
        <f t="shared" ca="1" si="1"/>
        <v>=TRANSPOSE(FILTERXML(B$7;"//s[contains(., 'Y')]"))</v>
      </c>
    </row>
    <row r="22" spans="2:13" x14ac:dyDescent="0.3">
      <c r="B22" t="str" cm="1">
        <f t="array" ref="B22:G22">TRANSPOSE(_xlfn.FILTERXML(B$7,"//s[not(contains(., 'Y'))]"))</f>
        <v>ABC</v>
      </c>
      <c r="C22">
        <v>123</v>
      </c>
      <c r="D22" t="str">
        <v>DEF</v>
      </c>
      <c r="E22">
        <v>456</v>
      </c>
      <c r="F22" t="str">
        <v>xyz</v>
      </c>
      <c r="G22">
        <v>123</v>
      </c>
      <c r="M22" s="2" t="str">
        <f t="shared" ca="1" si="1"/>
        <v>=TRANSPOSE(FILTERXML(B$7;"//s[not(contains(., 'Y'))]"))</v>
      </c>
    </row>
    <row r="23" spans="2:13" x14ac:dyDescent="0.3">
      <c r="B23" t="str" cm="1">
        <f t="array" ref="B23:D23">TRANSPOSE(_xlfn.FILTERXML(B$7,"//s[starts-with(., 'XY')]"))</f>
        <v>XY-1A</v>
      </c>
      <c r="C23" t="str">
        <v>XY-3F</v>
      </c>
      <c r="D23" t="str">
        <v>XY-4f</v>
      </c>
      <c r="M23" s="2" t="str">
        <f t="shared" ca="1" si="1"/>
        <v>=TRANSPOSE(FILTERXML(B$7;"//s[starts-with(., 'XY')]"))</v>
      </c>
    </row>
    <row r="24" spans="2:13" x14ac:dyDescent="0.3">
      <c r="B24" t="str" cm="1">
        <f t="array" ref="B24:H24">TRANSPOSE(_xlfn.FILTERXML(B$7,"//s[not(starts-with(., 'XY'))]"))</f>
        <v>ABC</v>
      </c>
      <c r="C24">
        <v>123</v>
      </c>
      <c r="D24" t="str">
        <v>DEF</v>
      </c>
      <c r="E24">
        <v>456</v>
      </c>
      <c r="F24" t="str">
        <v>ZY-2F</v>
      </c>
      <c r="G24" t="str">
        <v>xyz</v>
      </c>
      <c r="H24">
        <v>123</v>
      </c>
      <c r="M24" s="2" t="str">
        <f t="shared" ca="1" si="1"/>
        <v>=TRANSPOSE(FILTERXML(B$7;"//s[not(starts-with(., 'XY'))]"))</v>
      </c>
    </row>
    <row r="25" spans="2:13" x14ac:dyDescent="0.3">
      <c r="B25" t="str" cm="1">
        <f t="array" ref="B25:D25">TRANSPOSE(_xlfn.FILTERXML(B$7,"//s[substring(., string-length(.) - string-length('F') +1) = 'F']"))</f>
        <v>DEF</v>
      </c>
      <c r="C25" t="str">
        <v>ZY-2F</v>
      </c>
      <c r="D25" t="str">
        <v>XY-3F</v>
      </c>
      <c r="M25" s="2" t="str">
        <f t="shared" ca="1" si="1"/>
        <v>=TRANSPOSE(FILTERXML(B$7;"//s[substring(., string-length(.) - string-length('F') +1) = 'F']"))</v>
      </c>
    </row>
    <row r="26" spans="2:13" x14ac:dyDescent="0.3">
      <c r="B26" t="str" cm="1">
        <f t="array" ref="B26:H26">TRANSPOSE(_xlfn.FILTERXML(B$7,"//s[not(substring(., string-length(.) - string-length('F') +1) = 'F')]"))</f>
        <v>ABC</v>
      </c>
      <c r="C26">
        <v>123</v>
      </c>
      <c r="D26">
        <v>456</v>
      </c>
      <c r="E26" t="str">
        <v>XY-1A</v>
      </c>
      <c r="F26" t="str">
        <v>XY-4f</v>
      </c>
      <c r="G26" t="str">
        <v>xyz</v>
      </c>
      <c r="H26">
        <v>123</v>
      </c>
      <c r="M26" s="2" t="str">
        <f t="shared" ca="1" si="1"/>
        <v>=TRANSPOSE(FILTERXML(B$7;"//s[not(substring(., string-length(.) - string-length('F') +1) = 'F')]"))</v>
      </c>
    </row>
    <row r="27" spans="2:13" x14ac:dyDescent="0.3">
      <c r="B27" t="str" cm="1">
        <f t="array" ref="B27">TRANSPOSE(_xlfn.FILTERXML(B$7,"//s[starts-with(., 'X') and substring(., string-length(.) - string-length('A') +1) = 'A']"))</f>
        <v>XY-1A</v>
      </c>
      <c r="M27" s="2" t="str">
        <f t="shared" ca="1" si="1"/>
        <v>=TRANSPOSE(FILTERXML(B$7;"//s[starts-with(., 'X') and substring(., string-length(.) - string-length('A') +1) = 'A']"))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2021-04-05T08:51:32Z</dcterms:created>
  <dcterms:modified xsi:type="dcterms:W3CDTF">2022-09-15T05:38:10Z</dcterms:modified>
</cp:coreProperties>
</file>