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6E6C9A4-E835-4EE1-8EF8-762773E26C58}" xr6:coauthVersionLast="47" xr6:coauthVersionMax="47" xr10:uidLastSave="{00000000-0000-0000-0000-000000000000}"/>
  <bookViews>
    <workbookView xWindow="-120" yWindow="-120" windowWidth="24240" windowHeight="13740" activeTab="1" xr2:uid="{41AC43AF-45DB-4536-B754-9FCE542F0C38}"/>
  </bookViews>
  <sheets>
    <sheet name="Sheet1" sheetId="2" r:id="rId1"/>
    <sheet name="Sheet2" sheetId="3" r:id="rId2"/>
  </sheets>
  <definedNames>
    <definedName name="_année">Sheet1!$B$1</definedName>
    <definedName name="_début">Sheet2!$B$1</definedName>
    <definedName name="_fin">Sheet2!$B$2</definedName>
    <definedName name="nb_vendredis">Sheet1!$B$2</definedName>
    <definedName name="nb_vendredis2">Sheet2!$B$3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" i="2" l="1"/>
  <c r="H2" i="2"/>
  <c r="E2" i="3"/>
  <c r="E3" i="3" s="1"/>
  <c r="E4" i="3" s="1"/>
  <c r="E5" i="3" s="1"/>
  <c r="E6" i="3" s="1"/>
  <c r="E7" i="3" s="1"/>
  <c r="E8" i="3" s="1"/>
  <c r="E9" i="3" s="1"/>
  <c r="E10" i="3" s="1"/>
  <c r="E11" i="3" s="1"/>
  <c r="E12" i="3" s="1"/>
  <c r="E13" i="3" s="1"/>
  <c r="E14" i="3" s="1"/>
  <c r="E15" i="3" s="1"/>
  <c r="E16" i="3" s="1"/>
  <c r="E17" i="3" s="1"/>
  <c r="E18" i="3" s="1"/>
  <c r="E19" i="3" s="1"/>
  <c r="E20" i="3" s="1"/>
  <c r="E21" i="3" s="1"/>
  <c r="F21" i="3" s="1"/>
  <c r="G21" i="3" s="1"/>
  <c r="B3" i="3"/>
  <c r="D2" i="2"/>
  <c r="E2" i="2" s="1"/>
  <c r="B2" i="2"/>
  <c r="M5" i="3"/>
  <c r="M4" i="3"/>
  <c r="M3" i="3"/>
  <c r="M2" i="3"/>
  <c r="L3" i="2"/>
  <c r="L6" i="2"/>
  <c r="L5" i="2"/>
  <c r="L4" i="2"/>
  <c r="L2" i="2"/>
  <c r="F17" i="3" l="1"/>
  <c r="G17" i="3" s="1"/>
  <c r="F2" i="3"/>
  <c r="F13" i="3"/>
  <c r="G13" i="3" s="1"/>
  <c r="F20" i="3"/>
  <c r="G20" i="3" s="1"/>
  <c r="F16" i="3"/>
  <c r="G16" i="3" s="1"/>
  <c r="F19" i="3"/>
  <c r="G19" i="3" s="1"/>
  <c r="F15" i="3"/>
  <c r="G15" i="3" s="1"/>
  <c r="F18" i="3"/>
  <c r="G18" i="3" s="1"/>
  <c r="F14" i="3"/>
  <c r="G14" i="3" s="1"/>
  <c r="I2" i="3"/>
  <c r="F2" i="2"/>
  <c r="D3" i="2"/>
  <c r="D4" i="2" s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F3" i="3" l="1"/>
  <c r="G2" i="3"/>
  <c r="E3" i="2"/>
  <c r="J2" i="3" l="1"/>
  <c r="F4" i="3"/>
  <c r="G3" i="3"/>
  <c r="E4" i="2"/>
  <c r="F3" i="2"/>
  <c r="F5" i="3" l="1"/>
  <c r="G4" i="3"/>
  <c r="E5" i="2"/>
  <c r="F4" i="2"/>
  <c r="F6" i="3" l="1"/>
  <c r="G5" i="3"/>
  <c r="E6" i="2"/>
  <c r="F5" i="2"/>
  <c r="F7" i="3" l="1"/>
  <c r="G6" i="3"/>
  <c r="E7" i="2"/>
  <c r="F6" i="2"/>
  <c r="F8" i="3" l="1"/>
  <c r="G7" i="3"/>
  <c r="E8" i="2"/>
  <c r="F7" i="2"/>
  <c r="F9" i="3" l="1"/>
  <c r="G8" i="3"/>
  <c r="E9" i="2"/>
  <c r="F8" i="2"/>
  <c r="G9" i="3" l="1"/>
  <c r="F10" i="3"/>
  <c r="E10" i="2"/>
  <c r="F9" i="2"/>
  <c r="G10" i="3" l="1"/>
  <c r="F11" i="3"/>
  <c r="E11" i="2"/>
  <c r="F10" i="2"/>
  <c r="G11" i="3" l="1"/>
  <c r="F12" i="3"/>
  <c r="G12" i="3" s="1"/>
  <c r="B4" i="3" s="1"/>
  <c r="E12" i="2"/>
  <c r="F11" i="2"/>
  <c r="E13" i="2" l="1"/>
  <c r="F12" i="2"/>
  <c r="E14" i="2" l="1"/>
  <c r="F13" i="2"/>
  <c r="E15" i="2" l="1"/>
  <c r="F14" i="2"/>
  <c r="E16" i="2" l="1"/>
  <c r="F15" i="2"/>
  <c r="E17" i="2" l="1"/>
  <c r="F16" i="2"/>
  <c r="E18" i="2" l="1"/>
  <c r="F17" i="2"/>
  <c r="E19" i="2" l="1"/>
  <c r="F18" i="2"/>
  <c r="E20" i="2" l="1"/>
  <c r="F19" i="2"/>
  <c r="E21" i="2" l="1"/>
  <c r="F20" i="2"/>
  <c r="E22" i="2" l="1"/>
  <c r="F21" i="2"/>
  <c r="E23" i="2" l="1"/>
  <c r="F22" i="2"/>
  <c r="E24" i="2" l="1"/>
  <c r="F23" i="2"/>
  <c r="E25" i="2" l="1"/>
  <c r="F24" i="2"/>
  <c r="E26" i="2" l="1"/>
  <c r="F25" i="2"/>
  <c r="E27" i="2" l="1"/>
  <c r="F26" i="2"/>
  <c r="E28" i="2" l="1"/>
  <c r="F27" i="2"/>
  <c r="E29" i="2" l="1"/>
  <c r="F28" i="2"/>
  <c r="E30" i="2" l="1"/>
  <c r="F29" i="2"/>
  <c r="E31" i="2" l="1"/>
  <c r="F30" i="2"/>
  <c r="E32" i="2" l="1"/>
  <c r="F31" i="2"/>
  <c r="E33" i="2" l="1"/>
  <c r="F32" i="2"/>
  <c r="E34" i="2" l="1"/>
  <c r="F33" i="2"/>
  <c r="E35" i="2" l="1"/>
  <c r="F34" i="2"/>
  <c r="E36" i="2" l="1"/>
  <c r="F35" i="2"/>
  <c r="E37" i="2" l="1"/>
  <c r="F36" i="2"/>
  <c r="E38" i="2" l="1"/>
  <c r="F37" i="2"/>
  <c r="E39" i="2" l="1"/>
  <c r="F38" i="2"/>
  <c r="E40" i="2" l="1"/>
  <c r="F39" i="2"/>
  <c r="E41" i="2" l="1"/>
  <c r="F40" i="2"/>
  <c r="E42" i="2" l="1"/>
  <c r="F41" i="2"/>
  <c r="E43" i="2" l="1"/>
  <c r="F42" i="2"/>
  <c r="E44" i="2" l="1"/>
  <c r="F43" i="2"/>
  <c r="E45" i="2" l="1"/>
  <c r="F44" i="2"/>
  <c r="E46" i="2" l="1"/>
  <c r="F45" i="2"/>
  <c r="E47" i="2" l="1"/>
  <c r="F46" i="2"/>
  <c r="E48" i="2" l="1"/>
  <c r="F47" i="2"/>
  <c r="E49" i="2" l="1"/>
  <c r="F48" i="2"/>
  <c r="E50" i="2" l="1"/>
  <c r="F49" i="2"/>
  <c r="E51" i="2" l="1"/>
  <c r="F50" i="2"/>
  <c r="E52" i="2" l="1"/>
  <c r="F51" i="2"/>
  <c r="E53" i="2" l="1"/>
  <c r="F52" i="2"/>
  <c r="F53" i="2" l="1"/>
  <c r="E54" i="2"/>
  <c r="F54" i="2" s="1"/>
  <c r="B3" i="2" s="1"/>
</calcChain>
</file>

<file path=xl/sharedStrings.xml><?xml version="1.0" encoding="utf-8"?>
<sst xmlns="http://schemas.openxmlformats.org/spreadsheetml/2006/main" count="24" uniqueCount="13">
  <si>
    <t>Num</t>
  </si>
  <si>
    <t>Année</t>
  </si>
  <si>
    <t>Nb. Vendredis</t>
  </si>
  <si>
    <t>Date début</t>
  </si>
  <si>
    <t>Date fin</t>
  </si>
  <si>
    <t xml:space="preserve">B2 : </t>
  </si>
  <si>
    <t xml:space="preserve">D2 : </t>
  </si>
  <si>
    <t xml:space="preserve">E2 : </t>
  </si>
  <si>
    <t xml:space="preserve">F2 : </t>
  </si>
  <si>
    <t>Nb. Jours période</t>
  </si>
  <si>
    <t xml:space="preserve">B3 : </t>
  </si>
  <si>
    <t>mar</t>
  </si>
  <si>
    <t xml:space="preserve">G2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</si>
</sst>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i/>
      <sz val="10"/>
      <color rgb="FF7F7F7F"/>
      <name val="Consolas"/>
      <family val="2"/>
    </font>
    <font>
      <sz val="10"/>
      <color rgb="FF0070C0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0" fontId="2" fillId="0" borderId="0" xfId="0" applyFont="1"/>
    <xf numFmtId="0" fontId="1" fillId="0" borderId="0" xfId="1"/>
    <xf numFmtId="0" fontId="0" fillId="2" borderId="0" xfId="0" applyFill="1"/>
    <xf numFmtId="0" fontId="0" fillId="0" borderId="0" xfId="0" applyNumberFormat="1"/>
    <xf numFmtId="0" fontId="0" fillId="0" borderId="0" xfId="0" applyFill="1"/>
    <xf numFmtId="0" fontId="0" fillId="0" borderId="0" xfId="0" applyBorder="1"/>
    <xf numFmtId="14" fontId="0" fillId="0" borderId="0" xfId="0" applyNumberFormat="1" applyBorder="1"/>
    <xf numFmtId="14" fontId="1" fillId="0" borderId="0" xfId="1" applyNumberFormat="1"/>
  </cellXfs>
  <cellStyles count="2">
    <cellStyle name="Explanatory Text" xfId="1" builtinId="53"/>
    <cellStyle name="Normal" xfId="0" builtinId="0"/>
  </cellStyles>
  <dxfs count="6"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880C49-C5C9-4A66-B163-1944B48B0CCF}" name="t_calendrier" displayName="t_calendrier" ref="D1:F54" totalsRowShown="0">
  <autoFilter ref="D1:F54" xr:uid="{7A880C49-C5C9-4A66-B163-1944B48B0CCF}">
    <filterColumn colId="0" hiddenButton="1"/>
    <filterColumn colId="1" hiddenButton="1"/>
    <filterColumn colId="2" hiddenButton="1"/>
  </autoFilter>
  <tableColumns count="3">
    <tableColumn id="1" xr3:uid="{F90BEA5F-3296-4604-8899-21E7C13C89E3}" name="Num" dataDxfId="5">
      <calculatedColumnFormula>IF(ISTEXT(D1),1,IF(D1+1&lt;=nb_vendredis,D1+1,""))</calculatedColumnFormula>
    </tableColumn>
    <tableColumn id="2" xr3:uid="{6727E598-01B4-4E51-8057-79CB1AE4C218}" name="Date début" dataDxfId="4">
      <calculatedColumnFormula>IF(t_calendrier[[#This Row],[Num]]="","",IF(ISTEXT(E1),WORKDAY.INTL(DATE(_année,1,0),1,"1111011"),E1+7))</calculatedColumnFormula>
    </tableColumn>
    <tableColumn id="3" xr3:uid="{261E26BA-41C5-4E4A-ADEE-F1FDBB9F8932}" name="Date fin" dataDxfId="3">
      <calculatedColumnFormula>IF(t_calendrier[[#This Row],[Date début]]="","",MIN(DATE(_année,12,31),t_calendrier[[#This Row],[Date début]]+6))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6C781F0-D290-4D25-87E5-75F7CB739C9B}" name="t_calendrier2" displayName="t_calendrier2" ref="E1:G21" totalsRowShown="0">
  <autoFilter ref="E1:G21" xr:uid="{86C781F0-D290-4D25-87E5-75F7CB739C9B}">
    <filterColumn colId="0" hiddenButton="1"/>
    <filterColumn colId="1" hiddenButton="1"/>
    <filterColumn colId="2" hiddenButton="1"/>
  </autoFilter>
  <tableColumns count="3">
    <tableColumn id="1" xr3:uid="{AA9EFB5B-904E-4B85-9351-659DEF6B4E2D}" name="Num" dataDxfId="2">
      <calculatedColumnFormula>IFERROR(IF(AND(ISTEXT(E1),E1&lt;&gt;""),1,IF(E1+1&gt;nb_vendredis2,"",E1+1)),"")</calculatedColumnFormula>
    </tableColumn>
    <tableColumn id="2" xr3:uid="{53991BBA-FAD9-4309-8CC4-23A22490B2B8}" name="Date début" dataDxfId="1">
      <calculatedColumnFormula>IF(t_calendrier2[[#This Row],[Num]]="","",IF(ISTEXT(F1),WORKDAY.INTL(_début-1,1,"1111011"),F1+7))</calculatedColumnFormula>
    </tableColumn>
    <tableColumn id="3" xr3:uid="{10C7EB2D-F6C1-47CE-A8DB-E19F76DA3FA1}" name="Date fin" dataDxfId="0">
      <calculatedColumnFormula>IF(t_calendrier2[[#This Row],[Date début]]="","",MIN(_fin,F2+6))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34B05-F333-4AFB-9435-1A81338436DC}">
  <sheetPr codeName="Sheet1"/>
  <dimension ref="A1:L54"/>
  <sheetViews>
    <sheetView showGridLines="0" workbookViewId="0">
      <selection activeCell="F2" sqref="F2"/>
    </sheetView>
  </sheetViews>
  <sheetFormatPr defaultRowHeight="12.75" x14ac:dyDescent="0.2"/>
  <cols>
    <col min="1" max="1" width="18.28515625" bestFit="1" customWidth="1"/>
    <col min="2" max="2" width="13.140625" customWidth="1"/>
    <col min="3" max="3" width="11.140625" customWidth="1"/>
    <col min="4" max="4" width="4" bestFit="1" customWidth="1"/>
    <col min="5" max="6" width="11" bestFit="1" customWidth="1"/>
    <col min="7" max="7" width="11" customWidth="1"/>
    <col min="8" max="9" width="4" bestFit="1" customWidth="1"/>
    <col min="11" max="11" width="6" bestFit="1" customWidth="1"/>
  </cols>
  <sheetData>
    <row r="1" spans="1:12" x14ac:dyDescent="0.2">
      <c r="A1" t="s">
        <v>1</v>
      </c>
      <c r="B1" s="4">
        <v>2022</v>
      </c>
      <c r="D1" t="s">
        <v>0</v>
      </c>
      <c r="E1" t="s">
        <v>3</v>
      </c>
      <c r="F1" t="s">
        <v>4</v>
      </c>
    </row>
    <row r="2" spans="1:12" x14ac:dyDescent="0.2">
      <c r="A2" t="s">
        <v>2</v>
      </c>
      <c r="B2" s="6">
        <f>NETWORKDAYS.INTL(DATE(B1,1,1),DATE(B1,12,31),"1111011")</f>
        <v>52</v>
      </c>
      <c r="D2">
        <f>IF(ISTEXT(D1),1,IF(D1+1&lt;=nb_vendredis,D1+1,""))</f>
        <v>1</v>
      </c>
      <c r="E2" s="1">
        <f>IF(t_calendrier[[#This Row],[Num]]="","",IF(ISTEXT(E1),WORKDAY.INTL(DATE(_année,1,0),1,"1111011"),E1+7))</f>
        <v>44568</v>
      </c>
      <c r="F2" s="1">
        <f>IF(t_calendrier[[#This Row],[Date début]]="","",MIN(DATE(_année,12,31),t_calendrier[[#This Row],[Date début]]+6))</f>
        <v>44574</v>
      </c>
      <c r="G2" s="1"/>
      <c r="H2" s="9" t="str">
        <f>TEXT(E2,"jjj")</f>
        <v>ven</v>
      </c>
      <c r="I2" s="9" t="str">
        <f>TEXT(F2,"jjj")</f>
        <v>jeu</v>
      </c>
      <c r="K2" s="2" t="s">
        <v>5</v>
      </c>
      <c r="L2" s="2" t="str">
        <f ca="1">_xlfn.FORMULATEXT(nb_vendredis)</f>
        <v>=NETWORKDAYS.INTL(DATE(B1;1;1);DATE(B1;12;31);"1111011")</v>
      </c>
    </row>
    <row r="3" spans="1:12" x14ac:dyDescent="0.2">
      <c r="A3" t="s">
        <v>9</v>
      </c>
      <c r="B3" s="5">
        <f>MAX(t_calendrier[Date fin])-MIN(t_calendrier[Date début])+1</f>
        <v>359</v>
      </c>
      <c r="D3">
        <f>IF(ISTEXT(D2),1,IF(D2+1&lt;=nb_vendredis,D2+1,""))</f>
        <v>2</v>
      </c>
      <c r="E3" s="1">
        <f>IF(t_calendrier[[#This Row],[Num]]="","",IF(ISTEXT(E2),WORKDAY.INTL(DATE(_année,1,0),1,"1111011"),E2+7))</f>
        <v>44575</v>
      </c>
      <c r="F3" s="1">
        <f>IF(t_calendrier[[#This Row],[Date début]]="","",MIN(DATE(_année,12,31),t_calendrier[[#This Row],[Date début]]+6))</f>
        <v>44581</v>
      </c>
      <c r="G3" s="1"/>
      <c r="H3" s="1"/>
      <c r="I3" s="1"/>
      <c r="K3" s="2" t="s">
        <v>10</v>
      </c>
      <c r="L3" s="2" t="str">
        <f ca="1">_xlfn.FORMULATEXT(B3)</f>
        <v>=MAX(t_calendrier[Date fin])-MIN(t_calendrier[Date début])+1</v>
      </c>
    </row>
    <row r="4" spans="1:12" x14ac:dyDescent="0.2">
      <c r="D4">
        <f>IF(ISTEXT(D3),1,IF(D3+1&lt;=nb_vendredis,D3+1,""))</f>
        <v>3</v>
      </c>
      <c r="E4" s="1">
        <f>IF(t_calendrier[[#This Row],[Num]]="","",IF(ISTEXT(E3),WORKDAY.INTL(DATE(_année,1,0),1,"1111011"),E3+7))</f>
        <v>44582</v>
      </c>
      <c r="F4" s="1">
        <f>IF(t_calendrier[[#This Row],[Date début]]="","",MIN(DATE(_année,12,31),t_calendrier[[#This Row],[Date début]]+6))</f>
        <v>44588</v>
      </c>
      <c r="G4" s="1"/>
      <c r="H4" s="1"/>
      <c r="I4" s="1"/>
      <c r="K4" s="2" t="s">
        <v>6</v>
      </c>
      <c r="L4" s="2" t="str">
        <f ca="1">_xlfn.FORMULATEXT(D2)</f>
        <v>=IF(ISTEXT(D1);1;IF(D1+1&lt;=nb_vendredis;D1+1;""))</v>
      </c>
    </row>
    <row r="5" spans="1:12" x14ac:dyDescent="0.2">
      <c r="D5">
        <f>IF(ISTEXT(D4),1,IF(D4+1&lt;=nb_vendredis,D4+1,""))</f>
        <v>4</v>
      </c>
      <c r="E5" s="1">
        <f>IF(t_calendrier[[#This Row],[Num]]="","",IF(ISTEXT(E4),WORKDAY.INTL(DATE(_année,1,0),1,"1111011"),E4+7))</f>
        <v>44589</v>
      </c>
      <c r="F5" s="1">
        <f>IF(t_calendrier[[#This Row],[Date début]]="","",MIN(DATE(_année,12,31),t_calendrier[[#This Row],[Date début]]+6))</f>
        <v>44595</v>
      </c>
      <c r="G5" s="1"/>
      <c r="H5" s="1"/>
      <c r="I5" s="1"/>
      <c r="K5" s="2" t="s">
        <v>7</v>
      </c>
      <c r="L5" s="2" t="str">
        <f ca="1">_xlfn.FORMULATEXT(E2)</f>
        <v>=IF([@Num]="";"";IF(ISTEXT(E1);WORKDAY.INTL(DATE(_année;1;0);1;"1111011");E1+7))</v>
      </c>
    </row>
    <row r="6" spans="1:12" x14ac:dyDescent="0.2">
      <c r="D6">
        <f>IF(ISTEXT(D5),1,IF(D5+1&lt;=nb_vendredis,D5+1,""))</f>
        <v>5</v>
      </c>
      <c r="E6" s="1">
        <f>IF(t_calendrier[[#This Row],[Num]]="","",IF(ISTEXT(E5),WORKDAY.INTL(DATE(_année,1,0),1,"1111011"),E5+7))</f>
        <v>44596</v>
      </c>
      <c r="F6" s="1">
        <f>IF(t_calendrier[[#This Row],[Date début]]="","",MIN(DATE(_année,12,31),t_calendrier[[#This Row],[Date début]]+6))</f>
        <v>44602</v>
      </c>
      <c r="G6" s="1"/>
      <c r="H6" s="1"/>
      <c r="I6" s="1"/>
      <c r="K6" s="2" t="s">
        <v>8</v>
      </c>
      <c r="L6" s="2" t="str">
        <f ca="1">_xlfn.FORMULATEXT(F2)</f>
        <v>=IF([@[Date début]]="";"";MIN(DATE(_année;12;31);[@[Date début]]+6))</v>
      </c>
    </row>
    <row r="7" spans="1:12" x14ac:dyDescent="0.2">
      <c r="D7">
        <f>IF(ISTEXT(D6),1,IF(D6+1&lt;=nb_vendredis,D6+1,""))</f>
        <v>6</v>
      </c>
      <c r="E7" s="1">
        <f>IF(t_calendrier[[#This Row],[Num]]="","",IF(ISTEXT(E6),WORKDAY.INTL(DATE(_année,1,0),1,"1111011"),E6+7))</f>
        <v>44603</v>
      </c>
      <c r="F7" s="1">
        <f>IF(t_calendrier[[#This Row],[Date début]]="","",MIN(DATE(_année,12,31),t_calendrier[[#This Row],[Date début]]+6))</f>
        <v>44609</v>
      </c>
      <c r="G7" s="1"/>
      <c r="H7" s="1"/>
      <c r="I7" s="1"/>
    </row>
    <row r="8" spans="1:12" x14ac:dyDescent="0.2">
      <c r="D8">
        <f>IF(ISTEXT(D7),1,IF(D7+1&lt;=nb_vendredis,D7+1,""))</f>
        <v>7</v>
      </c>
      <c r="E8" s="1">
        <f>IF(t_calendrier[[#This Row],[Num]]="","",IF(ISTEXT(E7),WORKDAY.INTL(DATE(_année,1,0),1,"1111011"),E7+7))</f>
        <v>44610</v>
      </c>
      <c r="F8" s="1">
        <f>IF(t_calendrier[[#This Row],[Date début]]="","",MIN(DATE(_année,12,31),t_calendrier[[#This Row],[Date début]]+6))</f>
        <v>44616</v>
      </c>
      <c r="G8" s="1"/>
      <c r="H8" s="1"/>
      <c r="I8" s="1"/>
    </row>
    <row r="9" spans="1:12" x14ac:dyDescent="0.2">
      <c r="D9">
        <f>IF(ISTEXT(D8),1,IF(D8+1&lt;=nb_vendredis,D8+1,""))</f>
        <v>8</v>
      </c>
      <c r="E9" s="1">
        <f>IF(t_calendrier[[#This Row],[Num]]="","",IF(ISTEXT(E8),WORKDAY.INTL(DATE(_année,1,0),1,"1111011"),E8+7))</f>
        <v>44617</v>
      </c>
      <c r="F9" s="1">
        <f>IF(t_calendrier[[#This Row],[Date début]]="","",MIN(DATE(_année,12,31),t_calendrier[[#This Row],[Date début]]+6))</f>
        <v>44623</v>
      </c>
      <c r="G9" s="1"/>
      <c r="H9" s="1"/>
      <c r="I9" s="1"/>
    </row>
    <row r="10" spans="1:12" x14ac:dyDescent="0.2">
      <c r="D10">
        <f>IF(ISTEXT(D9),1,IF(D9+1&lt;=nb_vendredis,D9+1,""))</f>
        <v>9</v>
      </c>
      <c r="E10" s="1">
        <f>IF(t_calendrier[[#This Row],[Num]]="","",IF(ISTEXT(E9),WORKDAY.INTL(DATE(_année,1,0),1,"1111011"),E9+7))</f>
        <v>44624</v>
      </c>
      <c r="F10" s="1">
        <f>IF(t_calendrier[[#This Row],[Date début]]="","",MIN(DATE(_année,12,31),t_calendrier[[#This Row],[Date début]]+6))</f>
        <v>44630</v>
      </c>
      <c r="G10" s="1"/>
      <c r="H10" s="1"/>
      <c r="I10" s="1"/>
    </row>
    <row r="11" spans="1:12" x14ac:dyDescent="0.2">
      <c r="D11">
        <f>IF(ISTEXT(D10),1,IF(D10+1&lt;=nb_vendredis,D10+1,""))</f>
        <v>10</v>
      </c>
      <c r="E11" s="1">
        <f>IF(t_calendrier[[#This Row],[Num]]="","",IF(ISTEXT(E10),WORKDAY.INTL(DATE(_année,1,0),1,"1111011"),E10+7))</f>
        <v>44631</v>
      </c>
      <c r="F11" s="1">
        <f>IF(t_calendrier[[#This Row],[Date début]]="","",MIN(DATE(_année,12,31),t_calendrier[[#This Row],[Date début]]+6))</f>
        <v>44637</v>
      </c>
      <c r="G11" s="1"/>
      <c r="H11" s="1"/>
      <c r="I11" s="1"/>
    </row>
    <row r="12" spans="1:12" x14ac:dyDescent="0.2">
      <c r="D12">
        <f>IF(ISTEXT(D11),1,IF(D11+1&lt;=nb_vendredis,D11+1,""))</f>
        <v>11</v>
      </c>
      <c r="E12" s="1">
        <f>IF(t_calendrier[[#This Row],[Num]]="","",IF(ISTEXT(E11),WORKDAY.INTL(DATE(_année,1,0),1,"1111011"),E11+7))</f>
        <v>44638</v>
      </c>
      <c r="F12" s="1">
        <f>IF(t_calendrier[[#This Row],[Date début]]="","",MIN(DATE(_année,12,31),t_calendrier[[#This Row],[Date début]]+6))</f>
        <v>44644</v>
      </c>
      <c r="G12" s="1"/>
      <c r="H12" s="1"/>
      <c r="I12" s="1"/>
    </row>
    <row r="13" spans="1:12" x14ac:dyDescent="0.2">
      <c r="D13">
        <f>IF(ISTEXT(D12),1,IF(D12+1&lt;=nb_vendredis,D12+1,""))</f>
        <v>12</v>
      </c>
      <c r="E13" s="1">
        <f>IF(t_calendrier[[#This Row],[Num]]="","",IF(ISTEXT(E12),WORKDAY.INTL(DATE(_année,1,0),1,"1111011"),E12+7))</f>
        <v>44645</v>
      </c>
      <c r="F13" s="1">
        <f>IF(t_calendrier[[#This Row],[Date début]]="","",MIN(DATE(_année,12,31),t_calendrier[[#This Row],[Date début]]+6))</f>
        <v>44651</v>
      </c>
      <c r="G13" s="1"/>
      <c r="H13" s="1"/>
      <c r="I13" s="1"/>
    </row>
    <row r="14" spans="1:12" x14ac:dyDescent="0.2">
      <c r="D14">
        <f>IF(ISTEXT(D13),1,IF(D13+1&lt;=nb_vendredis,D13+1,""))</f>
        <v>13</v>
      </c>
      <c r="E14" s="1">
        <f>IF(t_calendrier[[#This Row],[Num]]="","",IF(ISTEXT(E13),WORKDAY.INTL(DATE(_année,1,0),1,"1111011"),E13+7))</f>
        <v>44652</v>
      </c>
      <c r="F14" s="1">
        <f>IF(t_calendrier[[#This Row],[Date début]]="","",MIN(DATE(_année,12,31),t_calendrier[[#This Row],[Date début]]+6))</f>
        <v>44658</v>
      </c>
      <c r="G14" s="1"/>
      <c r="H14" s="1"/>
      <c r="I14" s="1"/>
    </row>
    <row r="15" spans="1:12" x14ac:dyDescent="0.2">
      <c r="D15">
        <f>IF(ISTEXT(D14),1,IF(D14+1&lt;=nb_vendredis,D14+1,""))</f>
        <v>14</v>
      </c>
      <c r="E15" s="1">
        <f>IF(t_calendrier[[#This Row],[Num]]="","",IF(ISTEXT(E14),WORKDAY.INTL(DATE(_année,1,0),1,"1111011"),E14+7))</f>
        <v>44659</v>
      </c>
      <c r="F15" s="1">
        <f>IF(t_calendrier[[#This Row],[Date début]]="","",MIN(DATE(_année,12,31),t_calendrier[[#This Row],[Date début]]+6))</f>
        <v>44665</v>
      </c>
      <c r="G15" s="1"/>
      <c r="H15" s="1"/>
      <c r="I15" s="1"/>
    </row>
    <row r="16" spans="1:12" x14ac:dyDescent="0.2">
      <c r="D16">
        <f>IF(ISTEXT(D15),1,IF(D15+1&lt;=nb_vendredis,D15+1,""))</f>
        <v>15</v>
      </c>
      <c r="E16" s="1">
        <f>IF(t_calendrier[[#This Row],[Num]]="","",IF(ISTEXT(E15),WORKDAY.INTL(DATE(_année,1,0),1,"1111011"),E15+7))</f>
        <v>44666</v>
      </c>
      <c r="F16" s="1">
        <f>IF(t_calendrier[[#This Row],[Date début]]="","",MIN(DATE(_année,12,31),t_calendrier[[#This Row],[Date début]]+6))</f>
        <v>44672</v>
      </c>
      <c r="G16" s="1"/>
      <c r="H16" s="1"/>
      <c r="I16" s="1"/>
    </row>
    <row r="17" spans="4:9" x14ac:dyDescent="0.2">
      <c r="D17">
        <f>IF(ISTEXT(D16),1,IF(D16+1&lt;=nb_vendredis,D16+1,""))</f>
        <v>16</v>
      </c>
      <c r="E17" s="1">
        <f>IF(t_calendrier[[#This Row],[Num]]="","",IF(ISTEXT(E16),WORKDAY.INTL(DATE(_année,1,0),1,"1111011"),E16+7))</f>
        <v>44673</v>
      </c>
      <c r="F17" s="1">
        <f>IF(t_calendrier[[#This Row],[Date début]]="","",MIN(DATE(_année,12,31),t_calendrier[[#This Row],[Date début]]+6))</f>
        <v>44679</v>
      </c>
      <c r="G17" s="1"/>
      <c r="H17" s="1"/>
      <c r="I17" s="1"/>
    </row>
    <row r="18" spans="4:9" x14ac:dyDescent="0.2">
      <c r="D18">
        <f>IF(ISTEXT(D17),1,IF(D17+1&lt;=nb_vendredis,D17+1,""))</f>
        <v>17</v>
      </c>
      <c r="E18" s="1">
        <f>IF(t_calendrier[[#This Row],[Num]]="","",IF(ISTEXT(E17),WORKDAY.INTL(DATE(_année,1,0),1,"1111011"),E17+7))</f>
        <v>44680</v>
      </c>
      <c r="F18" s="1">
        <f>IF(t_calendrier[[#This Row],[Date début]]="","",MIN(DATE(_année,12,31),t_calendrier[[#This Row],[Date début]]+6))</f>
        <v>44686</v>
      </c>
      <c r="G18" s="1"/>
      <c r="H18" s="1"/>
      <c r="I18" s="1"/>
    </row>
    <row r="19" spans="4:9" x14ac:dyDescent="0.2">
      <c r="D19">
        <f>IF(ISTEXT(D18),1,IF(D18+1&lt;=nb_vendredis,D18+1,""))</f>
        <v>18</v>
      </c>
      <c r="E19" s="1">
        <f>IF(t_calendrier[[#This Row],[Num]]="","",IF(ISTEXT(E18),WORKDAY.INTL(DATE(_année,1,0),1,"1111011"),E18+7))</f>
        <v>44687</v>
      </c>
      <c r="F19" s="1">
        <f>IF(t_calendrier[[#This Row],[Date début]]="","",MIN(DATE(_année,12,31),t_calendrier[[#This Row],[Date début]]+6))</f>
        <v>44693</v>
      </c>
      <c r="G19" s="1"/>
      <c r="H19" s="1"/>
      <c r="I19" s="1"/>
    </row>
    <row r="20" spans="4:9" x14ac:dyDescent="0.2">
      <c r="D20">
        <f>IF(ISTEXT(D19),1,IF(D19+1&lt;=nb_vendredis,D19+1,""))</f>
        <v>19</v>
      </c>
      <c r="E20" s="1">
        <f>IF(t_calendrier[[#This Row],[Num]]="","",IF(ISTEXT(E19),WORKDAY.INTL(DATE(_année,1,0),1,"1111011"),E19+7))</f>
        <v>44694</v>
      </c>
      <c r="F20" s="1">
        <f>IF(t_calendrier[[#This Row],[Date début]]="","",MIN(DATE(_année,12,31),t_calendrier[[#This Row],[Date début]]+6))</f>
        <v>44700</v>
      </c>
      <c r="G20" s="1"/>
      <c r="H20" s="1"/>
      <c r="I20" s="1"/>
    </row>
    <row r="21" spans="4:9" x14ac:dyDescent="0.2">
      <c r="D21">
        <f>IF(ISTEXT(D20),1,IF(D20+1&lt;=nb_vendredis,D20+1,""))</f>
        <v>20</v>
      </c>
      <c r="E21" s="1">
        <f>IF(t_calendrier[[#This Row],[Num]]="","",IF(ISTEXT(E20),WORKDAY.INTL(DATE(_année,1,0),1,"1111011"),E20+7))</f>
        <v>44701</v>
      </c>
      <c r="F21" s="1">
        <f>IF(t_calendrier[[#This Row],[Date début]]="","",MIN(DATE(_année,12,31),t_calendrier[[#This Row],[Date début]]+6))</f>
        <v>44707</v>
      </c>
      <c r="G21" s="1"/>
      <c r="H21" s="1"/>
      <c r="I21" s="1"/>
    </row>
    <row r="22" spans="4:9" x14ac:dyDescent="0.2">
      <c r="D22">
        <f>IF(ISTEXT(D21),1,IF(D21+1&lt;=nb_vendredis,D21+1,""))</f>
        <v>21</v>
      </c>
      <c r="E22" s="1">
        <f>IF(t_calendrier[[#This Row],[Num]]="","",IF(ISTEXT(E21),WORKDAY.INTL(DATE(_année,1,0),1,"1111011"),E21+7))</f>
        <v>44708</v>
      </c>
      <c r="F22" s="1">
        <f>IF(t_calendrier[[#This Row],[Date début]]="","",MIN(DATE(_année,12,31),t_calendrier[[#This Row],[Date début]]+6))</f>
        <v>44714</v>
      </c>
      <c r="G22" s="1"/>
      <c r="H22" s="1"/>
      <c r="I22" s="1"/>
    </row>
    <row r="23" spans="4:9" x14ac:dyDescent="0.2">
      <c r="D23">
        <f>IF(ISTEXT(D22),1,IF(D22+1&lt;=nb_vendredis,D22+1,""))</f>
        <v>22</v>
      </c>
      <c r="E23" s="1">
        <f>IF(t_calendrier[[#This Row],[Num]]="","",IF(ISTEXT(E22),WORKDAY.INTL(DATE(_année,1,0),1,"1111011"),E22+7))</f>
        <v>44715</v>
      </c>
      <c r="F23" s="1">
        <f>IF(t_calendrier[[#This Row],[Date début]]="","",MIN(DATE(_année,12,31),t_calendrier[[#This Row],[Date début]]+6))</f>
        <v>44721</v>
      </c>
      <c r="G23" s="1"/>
      <c r="H23" s="1"/>
      <c r="I23" s="1"/>
    </row>
    <row r="24" spans="4:9" x14ac:dyDescent="0.2">
      <c r="D24">
        <f>IF(ISTEXT(D23),1,IF(D23+1&lt;=nb_vendredis,D23+1,""))</f>
        <v>23</v>
      </c>
      <c r="E24" s="1">
        <f>IF(t_calendrier[[#This Row],[Num]]="","",IF(ISTEXT(E23),WORKDAY.INTL(DATE(_année,1,0),1,"1111011"),E23+7))</f>
        <v>44722</v>
      </c>
      <c r="F24" s="1">
        <f>IF(t_calendrier[[#This Row],[Date début]]="","",MIN(DATE(_année,12,31),t_calendrier[[#This Row],[Date début]]+6))</f>
        <v>44728</v>
      </c>
      <c r="G24" s="1"/>
      <c r="H24" s="1"/>
      <c r="I24" s="1"/>
    </row>
    <row r="25" spans="4:9" x14ac:dyDescent="0.2">
      <c r="D25">
        <f>IF(ISTEXT(D24),1,IF(D24+1&lt;=nb_vendredis,D24+1,""))</f>
        <v>24</v>
      </c>
      <c r="E25" s="1">
        <f>IF(t_calendrier[[#This Row],[Num]]="","",IF(ISTEXT(E24),WORKDAY.INTL(DATE(_année,1,0),1,"1111011"),E24+7))</f>
        <v>44729</v>
      </c>
      <c r="F25" s="1">
        <f>IF(t_calendrier[[#This Row],[Date début]]="","",MIN(DATE(_année,12,31),t_calendrier[[#This Row],[Date début]]+6))</f>
        <v>44735</v>
      </c>
      <c r="G25" s="1"/>
      <c r="H25" s="1"/>
      <c r="I25" s="1"/>
    </row>
    <row r="26" spans="4:9" x14ac:dyDescent="0.2">
      <c r="D26">
        <f>IF(ISTEXT(D25),1,IF(D25+1&lt;=nb_vendredis,D25+1,""))</f>
        <v>25</v>
      </c>
      <c r="E26" s="1">
        <f>IF(t_calendrier[[#This Row],[Num]]="","",IF(ISTEXT(E25),WORKDAY.INTL(DATE(_année,1,0),1,"1111011"),E25+7))</f>
        <v>44736</v>
      </c>
      <c r="F26" s="1">
        <f>IF(t_calendrier[[#This Row],[Date début]]="","",MIN(DATE(_année,12,31),t_calendrier[[#This Row],[Date début]]+6))</f>
        <v>44742</v>
      </c>
      <c r="G26" s="1"/>
      <c r="H26" s="1"/>
      <c r="I26" s="1"/>
    </row>
    <row r="27" spans="4:9" x14ac:dyDescent="0.2">
      <c r="D27">
        <f>IF(ISTEXT(D26),1,IF(D26+1&lt;=nb_vendredis,D26+1,""))</f>
        <v>26</v>
      </c>
      <c r="E27" s="1">
        <f>IF(t_calendrier[[#This Row],[Num]]="","",IF(ISTEXT(E26),WORKDAY.INTL(DATE(_année,1,0),1,"1111011"),E26+7))</f>
        <v>44743</v>
      </c>
      <c r="F27" s="1">
        <f>IF(t_calendrier[[#This Row],[Date début]]="","",MIN(DATE(_année,12,31),t_calendrier[[#This Row],[Date début]]+6))</f>
        <v>44749</v>
      </c>
      <c r="G27" s="1"/>
      <c r="H27" s="1"/>
      <c r="I27" s="1"/>
    </row>
    <row r="28" spans="4:9" x14ac:dyDescent="0.2">
      <c r="D28">
        <f>IF(ISTEXT(D27),1,IF(D27+1&lt;=nb_vendredis,D27+1,""))</f>
        <v>27</v>
      </c>
      <c r="E28" s="1">
        <f>IF(t_calendrier[[#This Row],[Num]]="","",IF(ISTEXT(E27),WORKDAY.INTL(DATE(_année,1,0),1,"1111011"),E27+7))</f>
        <v>44750</v>
      </c>
      <c r="F28" s="1">
        <f>IF(t_calendrier[[#This Row],[Date début]]="","",MIN(DATE(_année,12,31),t_calendrier[[#This Row],[Date début]]+6))</f>
        <v>44756</v>
      </c>
      <c r="G28" s="1"/>
      <c r="H28" s="1"/>
      <c r="I28" s="1"/>
    </row>
    <row r="29" spans="4:9" x14ac:dyDescent="0.2">
      <c r="D29">
        <f>IF(ISTEXT(D28),1,IF(D28+1&lt;=nb_vendredis,D28+1,""))</f>
        <v>28</v>
      </c>
      <c r="E29" s="1">
        <f>IF(t_calendrier[[#This Row],[Num]]="","",IF(ISTEXT(E28),WORKDAY.INTL(DATE(_année,1,0),1,"1111011"),E28+7))</f>
        <v>44757</v>
      </c>
      <c r="F29" s="1">
        <f>IF(t_calendrier[[#This Row],[Date début]]="","",MIN(DATE(_année,12,31),t_calendrier[[#This Row],[Date début]]+6))</f>
        <v>44763</v>
      </c>
      <c r="G29" s="1"/>
      <c r="H29" s="1"/>
      <c r="I29" s="1"/>
    </row>
    <row r="30" spans="4:9" x14ac:dyDescent="0.2">
      <c r="D30">
        <f>IF(ISTEXT(D29),1,IF(D29+1&lt;=nb_vendredis,D29+1,""))</f>
        <v>29</v>
      </c>
      <c r="E30" s="1">
        <f>IF(t_calendrier[[#This Row],[Num]]="","",IF(ISTEXT(E29),WORKDAY.INTL(DATE(_année,1,0),1,"1111011"),E29+7))</f>
        <v>44764</v>
      </c>
      <c r="F30" s="1">
        <f>IF(t_calendrier[[#This Row],[Date début]]="","",MIN(DATE(_année,12,31),t_calendrier[[#This Row],[Date début]]+6))</f>
        <v>44770</v>
      </c>
      <c r="G30" s="1"/>
      <c r="H30" s="1"/>
      <c r="I30" s="1"/>
    </row>
    <row r="31" spans="4:9" x14ac:dyDescent="0.2">
      <c r="D31">
        <f>IF(ISTEXT(D30),1,IF(D30+1&lt;=nb_vendredis,D30+1,""))</f>
        <v>30</v>
      </c>
      <c r="E31" s="1">
        <f>IF(t_calendrier[[#This Row],[Num]]="","",IF(ISTEXT(E30),WORKDAY.INTL(DATE(_année,1,0),1,"1111011"),E30+7))</f>
        <v>44771</v>
      </c>
      <c r="F31" s="1">
        <f>IF(t_calendrier[[#This Row],[Date début]]="","",MIN(DATE(_année,12,31),t_calendrier[[#This Row],[Date début]]+6))</f>
        <v>44777</v>
      </c>
      <c r="G31" s="1"/>
      <c r="H31" s="1"/>
      <c r="I31" s="1"/>
    </row>
    <row r="32" spans="4:9" x14ac:dyDescent="0.2">
      <c r="D32">
        <f>IF(ISTEXT(D31),1,IF(D31+1&lt;=nb_vendredis,D31+1,""))</f>
        <v>31</v>
      </c>
      <c r="E32" s="1">
        <f>IF(t_calendrier[[#This Row],[Num]]="","",IF(ISTEXT(E31),WORKDAY.INTL(DATE(_année,1,0),1,"1111011"),E31+7))</f>
        <v>44778</v>
      </c>
      <c r="F32" s="1">
        <f>IF(t_calendrier[[#This Row],[Date début]]="","",MIN(DATE(_année,12,31),t_calendrier[[#This Row],[Date début]]+6))</f>
        <v>44784</v>
      </c>
      <c r="G32" s="1"/>
      <c r="H32" s="1"/>
      <c r="I32" s="1"/>
    </row>
    <row r="33" spans="4:9" x14ac:dyDescent="0.2">
      <c r="D33">
        <f>IF(ISTEXT(D32),1,IF(D32+1&lt;=nb_vendredis,D32+1,""))</f>
        <v>32</v>
      </c>
      <c r="E33" s="1">
        <f>IF(t_calendrier[[#This Row],[Num]]="","",IF(ISTEXT(E32),WORKDAY.INTL(DATE(_année,1,0),1,"1111011"),E32+7))</f>
        <v>44785</v>
      </c>
      <c r="F33" s="1">
        <f>IF(t_calendrier[[#This Row],[Date début]]="","",MIN(DATE(_année,12,31),t_calendrier[[#This Row],[Date début]]+6))</f>
        <v>44791</v>
      </c>
      <c r="G33" s="1"/>
      <c r="H33" s="1"/>
      <c r="I33" s="1"/>
    </row>
    <row r="34" spans="4:9" x14ac:dyDescent="0.2">
      <c r="D34">
        <f>IF(ISTEXT(D33),1,IF(D33+1&lt;=nb_vendredis,D33+1,""))</f>
        <v>33</v>
      </c>
      <c r="E34" s="1">
        <f>IF(t_calendrier[[#This Row],[Num]]="","",IF(ISTEXT(E33),WORKDAY.INTL(DATE(_année,1,0),1,"1111011"),E33+7))</f>
        <v>44792</v>
      </c>
      <c r="F34" s="1">
        <f>IF(t_calendrier[[#This Row],[Date début]]="","",MIN(DATE(_année,12,31),t_calendrier[[#This Row],[Date début]]+6))</f>
        <v>44798</v>
      </c>
      <c r="G34" s="1"/>
      <c r="H34" s="1"/>
      <c r="I34" s="1"/>
    </row>
    <row r="35" spans="4:9" x14ac:dyDescent="0.2">
      <c r="D35">
        <f>IF(ISTEXT(D34),1,IF(D34+1&lt;=nb_vendredis,D34+1,""))</f>
        <v>34</v>
      </c>
      <c r="E35" s="1">
        <f>IF(t_calendrier[[#This Row],[Num]]="","",IF(ISTEXT(E34),WORKDAY.INTL(DATE(_année,1,0),1,"1111011"),E34+7))</f>
        <v>44799</v>
      </c>
      <c r="F35" s="1">
        <f>IF(t_calendrier[[#This Row],[Date début]]="","",MIN(DATE(_année,12,31),t_calendrier[[#This Row],[Date début]]+6))</f>
        <v>44805</v>
      </c>
      <c r="G35" s="1"/>
      <c r="H35" s="1"/>
      <c r="I35" s="1"/>
    </row>
    <row r="36" spans="4:9" x14ac:dyDescent="0.2">
      <c r="D36">
        <f>IF(ISTEXT(D35),1,IF(D35+1&lt;=nb_vendredis,D35+1,""))</f>
        <v>35</v>
      </c>
      <c r="E36" s="1">
        <f>IF(t_calendrier[[#This Row],[Num]]="","",IF(ISTEXT(E35),WORKDAY.INTL(DATE(_année,1,0),1,"1111011"),E35+7))</f>
        <v>44806</v>
      </c>
      <c r="F36" s="1">
        <f>IF(t_calendrier[[#This Row],[Date début]]="","",MIN(DATE(_année,12,31),t_calendrier[[#This Row],[Date début]]+6))</f>
        <v>44812</v>
      </c>
      <c r="G36" s="1"/>
      <c r="H36" s="1"/>
      <c r="I36" s="1"/>
    </row>
    <row r="37" spans="4:9" x14ac:dyDescent="0.2">
      <c r="D37">
        <f>IF(ISTEXT(D36),1,IF(D36+1&lt;=nb_vendredis,D36+1,""))</f>
        <v>36</v>
      </c>
      <c r="E37" s="1">
        <f>IF(t_calendrier[[#This Row],[Num]]="","",IF(ISTEXT(E36),WORKDAY.INTL(DATE(_année,1,0),1,"1111011"),E36+7))</f>
        <v>44813</v>
      </c>
      <c r="F37" s="1">
        <f>IF(t_calendrier[[#This Row],[Date début]]="","",MIN(DATE(_année,12,31),t_calendrier[[#This Row],[Date début]]+6))</f>
        <v>44819</v>
      </c>
      <c r="G37" s="1"/>
      <c r="H37" s="1"/>
      <c r="I37" s="1"/>
    </row>
    <row r="38" spans="4:9" x14ac:dyDescent="0.2">
      <c r="D38">
        <f>IF(ISTEXT(D37),1,IF(D37+1&lt;=nb_vendredis,D37+1,""))</f>
        <v>37</v>
      </c>
      <c r="E38" s="1">
        <f>IF(t_calendrier[[#This Row],[Num]]="","",IF(ISTEXT(E37),WORKDAY.INTL(DATE(_année,1,0),1,"1111011"),E37+7))</f>
        <v>44820</v>
      </c>
      <c r="F38" s="1">
        <f>IF(t_calendrier[[#This Row],[Date début]]="","",MIN(DATE(_année,12,31),t_calendrier[[#This Row],[Date début]]+6))</f>
        <v>44826</v>
      </c>
      <c r="G38" s="1"/>
      <c r="H38" s="1"/>
      <c r="I38" s="1"/>
    </row>
    <row r="39" spans="4:9" x14ac:dyDescent="0.2">
      <c r="D39">
        <f>IF(ISTEXT(D38),1,IF(D38+1&lt;=nb_vendredis,D38+1,""))</f>
        <v>38</v>
      </c>
      <c r="E39" s="1">
        <f>IF(t_calendrier[[#This Row],[Num]]="","",IF(ISTEXT(E38),WORKDAY.INTL(DATE(_année,1,0),1,"1111011"),E38+7))</f>
        <v>44827</v>
      </c>
      <c r="F39" s="1">
        <f>IF(t_calendrier[[#This Row],[Date début]]="","",MIN(DATE(_année,12,31),t_calendrier[[#This Row],[Date début]]+6))</f>
        <v>44833</v>
      </c>
      <c r="G39" s="1"/>
      <c r="H39" s="1"/>
      <c r="I39" s="1"/>
    </row>
    <row r="40" spans="4:9" x14ac:dyDescent="0.2">
      <c r="D40">
        <f>IF(ISTEXT(D39),1,IF(D39+1&lt;=nb_vendredis,D39+1,""))</f>
        <v>39</v>
      </c>
      <c r="E40" s="1">
        <f>IF(t_calendrier[[#This Row],[Num]]="","",IF(ISTEXT(E39),WORKDAY.INTL(DATE(_année,1,0),1,"1111011"),E39+7))</f>
        <v>44834</v>
      </c>
      <c r="F40" s="1">
        <f>IF(t_calendrier[[#This Row],[Date début]]="","",MIN(DATE(_année,12,31),t_calendrier[[#This Row],[Date début]]+6))</f>
        <v>44840</v>
      </c>
      <c r="G40" s="1"/>
      <c r="H40" s="1"/>
      <c r="I40" s="1"/>
    </row>
    <row r="41" spans="4:9" x14ac:dyDescent="0.2">
      <c r="D41">
        <f>IF(ISTEXT(D40),1,IF(D40+1&lt;=nb_vendredis,D40+1,""))</f>
        <v>40</v>
      </c>
      <c r="E41" s="1">
        <f>IF(t_calendrier[[#This Row],[Num]]="","",IF(ISTEXT(E40),WORKDAY.INTL(DATE(_année,1,0),1,"1111011"),E40+7))</f>
        <v>44841</v>
      </c>
      <c r="F41" s="1">
        <f>IF(t_calendrier[[#This Row],[Date début]]="","",MIN(DATE(_année,12,31),t_calendrier[[#This Row],[Date début]]+6))</f>
        <v>44847</v>
      </c>
      <c r="G41" s="1"/>
      <c r="H41" s="1"/>
      <c r="I41" s="1"/>
    </row>
    <row r="42" spans="4:9" x14ac:dyDescent="0.2">
      <c r="D42">
        <f>IF(ISTEXT(D41),1,IF(D41+1&lt;=nb_vendredis,D41+1,""))</f>
        <v>41</v>
      </c>
      <c r="E42" s="1">
        <f>IF(t_calendrier[[#This Row],[Num]]="","",IF(ISTEXT(E41),WORKDAY.INTL(DATE(_année,1,0),1,"1111011"),E41+7))</f>
        <v>44848</v>
      </c>
      <c r="F42" s="1">
        <f>IF(t_calendrier[[#This Row],[Date début]]="","",MIN(DATE(_année,12,31),t_calendrier[[#This Row],[Date début]]+6))</f>
        <v>44854</v>
      </c>
      <c r="G42" s="1"/>
      <c r="H42" s="1"/>
      <c r="I42" s="1"/>
    </row>
    <row r="43" spans="4:9" x14ac:dyDescent="0.2">
      <c r="D43">
        <f>IF(ISTEXT(D42),1,IF(D42+1&lt;=nb_vendredis,D42+1,""))</f>
        <v>42</v>
      </c>
      <c r="E43" s="1">
        <f>IF(t_calendrier[[#This Row],[Num]]="","",IF(ISTEXT(E42),WORKDAY.INTL(DATE(_année,1,0),1,"1111011"),E42+7))</f>
        <v>44855</v>
      </c>
      <c r="F43" s="1">
        <f>IF(t_calendrier[[#This Row],[Date début]]="","",MIN(DATE(_année,12,31),t_calendrier[[#This Row],[Date début]]+6))</f>
        <v>44861</v>
      </c>
      <c r="G43" s="1"/>
      <c r="H43" s="1"/>
      <c r="I43" s="1"/>
    </row>
    <row r="44" spans="4:9" x14ac:dyDescent="0.2">
      <c r="D44">
        <f>IF(ISTEXT(D43),1,IF(D43+1&lt;=nb_vendredis,D43+1,""))</f>
        <v>43</v>
      </c>
      <c r="E44" s="1">
        <f>IF(t_calendrier[[#This Row],[Num]]="","",IF(ISTEXT(E43),WORKDAY.INTL(DATE(_année,1,0),1,"1111011"),E43+7))</f>
        <v>44862</v>
      </c>
      <c r="F44" s="1">
        <f>IF(t_calendrier[[#This Row],[Date début]]="","",MIN(DATE(_année,12,31),t_calendrier[[#This Row],[Date début]]+6))</f>
        <v>44868</v>
      </c>
      <c r="G44" s="1"/>
      <c r="H44" s="1"/>
      <c r="I44" s="1"/>
    </row>
    <row r="45" spans="4:9" x14ac:dyDescent="0.2">
      <c r="D45">
        <f>IF(ISTEXT(D44),1,IF(D44+1&lt;=nb_vendredis,D44+1,""))</f>
        <v>44</v>
      </c>
      <c r="E45" s="1">
        <f>IF(t_calendrier[[#This Row],[Num]]="","",IF(ISTEXT(E44),WORKDAY.INTL(DATE(_année,1,0),1,"1111011"),E44+7))</f>
        <v>44869</v>
      </c>
      <c r="F45" s="1">
        <f>IF(t_calendrier[[#This Row],[Date début]]="","",MIN(DATE(_année,12,31),t_calendrier[[#This Row],[Date début]]+6))</f>
        <v>44875</v>
      </c>
      <c r="G45" s="1"/>
      <c r="H45" s="1"/>
      <c r="I45" s="1"/>
    </row>
    <row r="46" spans="4:9" x14ac:dyDescent="0.2">
      <c r="D46">
        <f>IF(ISTEXT(D45),1,IF(D45+1&lt;=nb_vendredis,D45+1,""))</f>
        <v>45</v>
      </c>
      <c r="E46" s="1">
        <f>IF(t_calendrier[[#This Row],[Num]]="","",IF(ISTEXT(E45),WORKDAY.INTL(DATE(_année,1,0),1,"1111011"),E45+7))</f>
        <v>44876</v>
      </c>
      <c r="F46" s="1">
        <f>IF(t_calendrier[[#This Row],[Date début]]="","",MIN(DATE(_année,12,31),t_calendrier[[#This Row],[Date début]]+6))</f>
        <v>44882</v>
      </c>
      <c r="G46" s="1"/>
      <c r="H46" s="1"/>
      <c r="I46" s="1"/>
    </row>
    <row r="47" spans="4:9" x14ac:dyDescent="0.2">
      <c r="D47">
        <f>IF(ISTEXT(D46),1,IF(D46+1&lt;=nb_vendredis,D46+1,""))</f>
        <v>46</v>
      </c>
      <c r="E47" s="1">
        <f>IF(t_calendrier[[#This Row],[Num]]="","",IF(ISTEXT(E46),WORKDAY.INTL(DATE(_année,1,0),1,"1111011"),E46+7))</f>
        <v>44883</v>
      </c>
      <c r="F47" s="1">
        <f>IF(t_calendrier[[#This Row],[Date début]]="","",MIN(DATE(_année,12,31),t_calendrier[[#This Row],[Date début]]+6))</f>
        <v>44889</v>
      </c>
      <c r="G47" s="1"/>
      <c r="H47" s="1"/>
      <c r="I47" s="1"/>
    </row>
    <row r="48" spans="4:9" x14ac:dyDescent="0.2">
      <c r="D48">
        <f>IF(ISTEXT(D47),1,IF(D47+1&lt;=nb_vendredis,D47+1,""))</f>
        <v>47</v>
      </c>
      <c r="E48" s="1">
        <f>IF(t_calendrier[[#This Row],[Num]]="","",IF(ISTEXT(E47),WORKDAY.INTL(DATE(_année,1,0),1,"1111011"),E47+7))</f>
        <v>44890</v>
      </c>
      <c r="F48" s="1">
        <f>IF(t_calendrier[[#This Row],[Date début]]="","",MIN(DATE(_année,12,31),t_calendrier[[#This Row],[Date début]]+6))</f>
        <v>44896</v>
      </c>
      <c r="G48" s="1"/>
      <c r="H48" s="1"/>
      <c r="I48" s="1"/>
    </row>
    <row r="49" spans="4:9" x14ac:dyDescent="0.2">
      <c r="D49">
        <f>IF(ISTEXT(D48),1,IF(D48+1&lt;=nb_vendredis,D48+1,""))</f>
        <v>48</v>
      </c>
      <c r="E49" s="1">
        <f>IF(t_calendrier[[#This Row],[Num]]="","",IF(ISTEXT(E48),WORKDAY.INTL(DATE(_année,1,0),1,"1111011"),E48+7))</f>
        <v>44897</v>
      </c>
      <c r="F49" s="1">
        <f>IF(t_calendrier[[#This Row],[Date début]]="","",MIN(DATE(_année,12,31),t_calendrier[[#This Row],[Date début]]+6))</f>
        <v>44903</v>
      </c>
      <c r="G49" s="1"/>
      <c r="H49" s="1"/>
      <c r="I49" s="1"/>
    </row>
    <row r="50" spans="4:9" x14ac:dyDescent="0.2">
      <c r="D50">
        <f>IF(ISTEXT(D49),1,IF(D49+1&lt;=nb_vendredis,D49+1,""))</f>
        <v>49</v>
      </c>
      <c r="E50" s="1">
        <f>IF(t_calendrier[[#This Row],[Num]]="","",IF(ISTEXT(E49),WORKDAY.INTL(DATE(_année,1,0),1,"1111011"),E49+7))</f>
        <v>44904</v>
      </c>
      <c r="F50" s="1">
        <f>IF(t_calendrier[[#This Row],[Date début]]="","",MIN(DATE(_année,12,31),t_calendrier[[#This Row],[Date début]]+6))</f>
        <v>44910</v>
      </c>
      <c r="G50" s="1"/>
      <c r="H50" s="1"/>
      <c r="I50" s="1"/>
    </row>
    <row r="51" spans="4:9" x14ac:dyDescent="0.2">
      <c r="D51">
        <f>IF(ISTEXT(D50),1,IF(D50+1&lt;=nb_vendredis,D50+1,""))</f>
        <v>50</v>
      </c>
      <c r="E51" s="1">
        <f>IF(t_calendrier[[#This Row],[Num]]="","",IF(ISTEXT(E50),WORKDAY.INTL(DATE(_année,1,0),1,"1111011"),E50+7))</f>
        <v>44911</v>
      </c>
      <c r="F51" s="1">
        <f>IF(t_calendrier[[#This Row],[Date début]]="","",MIN(DATE(_année,12,31),t_calendrier[[#This Row],[Date début]]+6))</f>
        <v>44917</v>
      </c>
      <c r="G51" s="1"/>
      <c r="H51" s="1"/>
      <c r="I51" s="1"/>
    </row>
    <row r="52" spans="4:9" x14ac:dyDescent="0.2">
      <c r="D52">
        <f>IF(ISTEXT(D51),1,IF(D51+1&lt;=nb_vendredis,D51+1,""))</f>
        <v>51</v>
      </c>
      <c r="E52" s="1">
        <f>IF(t_calendrier[[#This Row],[Num]]="","",IF(ISTEXT(E51),WORKDAY.INTL(DATE(_année,1,0),1,"1111011"),E51+7))</f>
        <v>44918</v>
      </c>
      <c r="F52" s="1">
        <f>IF(t_calendrier[[#This Row],[Date début]]="","",MIN(DATE(_année,12,31),t_calendrier[[#This Row],[Date début]]+6))</f>
        <v>44924</v>
      </c>
      <c r="G52" s="1"/>
      <c r="H52" s="1"/>
      <c r="I52" s="1"/>
    </row>
    <row r="53" spans="4:9" x14ac:dyDescent="0.2">
      <c r="D53">
        <f>IF(ISTEXT(D52),1,IF(D52+1&lt;=nb_vendredis,D52+1,""))</f>
        <v>52</v>
      </c>
      <c r="E53" s="1">
        <f>IF(t_calendrier[[#This Row],[Num]]="","",IF(ISTEXT(E52),WORKDAY.INTL(DATE(_année,1,0),1,"1111011"),E52+7))</f>
        <v>44925</v>
      </c>
      <c r="F53" s="1">
        <f>IF(t_calendrier[[#This Row],[Date début]]="","",MIN(DATE(_année,12,31),t_calendrier[[#This Row],[Date début]]+6))</f>
        <v>44926</v>
      </c>
      <c r="G53" s="1"/>
      <c r="H53" s="1"/>
      <c r="I53" s="1"/>
    </row>
    <row r="54" spans="4:9" x14ac:dyDescent="0.2">
      <c r="D54" t="str">
        <f>IF(ISTEXT(D53),1,IF(D53+1&lt;=nb_vendredis,D53+1,""))</f>
        <v/>
      </c>
      <c r="E54" s="1" t="str">
        <f>IF(t_calendrier[[#This Row],[Num]]="","",IF(ISTEXT(E53),WORKDAY.INTL(DATE(_année,1,0),1,"1111011"),E53+7))</f>
        <v/>
      </c>
      <c r="F54" s="1" t="str">
        <f>IF(t_calendrier[[#This Row],[Date début]]="","",MIN(DATE(_année,12,31),t_calendrier[[#This Row],[Date début]]+6))</f>
        <v/>
      </c>
      <c r="G54" s="1"/>
      <c r="H54" s="1"/>
      <c r="I54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DA0FD-2F99-4BE0-83B7-3731D4DB92F9}">
  <sheetPr codeName="Sheet2"/>
  <dimension ref="A1:M21"/>
  <sheetViews>
    <sheetView showGridLines="0" tabSelected="1" workbookViewId="0">
      <selection activeCell="E2" sqref="E2"/>
    </sheetView>
  </sheetViews>
  <sheetFormatPr defaultRowHeight="12.75" x14ac:dyDescent="0.2"/>
  <cols>
    <col min="1" max="1" width="18.28515625" bestFit="1" customWidth="1"/>
    <col min="2" max="2" width="11" bestFit="1" customWidth="1"/>
    <col min="5" max="5" width="6.140625" customWidth="1"/>
    <col min="6" max="6" width="13.140625" customWidth="1"/>
    <col min="7" max="7" width="11.140625" customWidth="1"/>
    <col min="9" max="10" width="4" bestFit="1" customWidth="1"/>
    <col min="12" max="12" width="6" bestFit="1" customWidth="1"/>
  </cols>
  <sheetData>
    <row r="1" spans="1:13" x14ac:dyDescent="0.2">
      <c r="A1" t="s">
        <v>3</v>
      </c>
      <c r="B1" s="1">
        <v>44609</v>
      </c>
      <c r="C1" s="3" t="s">
        <v>11</v>
      </c>
      <c r="E1" s="7" t="s">
        <v>0</v>
      </c>
      <c r="F1" s="7" t="s">
        <v>3</v>
      </c>
      <c r="G1" s="7" t="s">
        <v>4</v>
      </c>
    </row>
    <row r="2" spans="1:13" x14ac:dyDescent="0.2">
      <c r="A2" t="s">
        <v>4</v>
      </c>
      <c r="B2" s="1">
        <v>44681</v>
      </c>
      <c r="C2" s="3" t="s">
        <v>11</v>
      </c>
      <c r="E2" s="7">
        <f>IFERROR(IF(AND(ISTEXT(E1),E1&lt;&gt;""),1,IF(E1+1&gt;nb_vendredis2,"",E1+1)),"")</f>
        <v>1</v>
      </c>
      <c r="F2" s="8">
        <f>IF(t_calendrier2[[#This Row],[Num]]="","",IF(ISTEXT(F1),WORKDAY.INTL(_début-1,1,"1111011"),F1+7))</f>
        <v>44610</v>
      </c>
      <c r="G2" s="8">
        <f>IF(t_calendrier2[[#This Row],[Date début]]="","",MIN(_fin,F2+6))</f>
        <v>44616</v>
      </c>
      <c r="I2" s="3" t="str">
        <f>TEXT(F2,"jjj")</f>
        <v>ven</v>
      </c>
      <c r="J2" s="3" t="str">
        <f>TEXT(G2,"jjj")</f>
        <v>jeu</v>
      </c>
      <c r="L2" s="2" t="s">
        <v>10</v>
      </c>
      <c r="M2" s="2" t="str">
        <f ca="1">_xlfn.FORMULATEXT(B3)</f>
        <v>=NETWORKDAYS.INTL(_début;_fin;"1111011")</v>
      </c>
    </row>
    <row r="3" spans="1:13" x14ac:dyDescent="0.2">
      <c r="A3" t="s">
        <v>2</v>
      </c>
      <c r="B3">
        <f>NETWORKDAYS.INTL(_début,_fin,"1111011")</f>
        <v>11</v>
      </c>
      <c r="E3" s="7">
        <f>IFERROR(IF(AND(ISTEXT(E2),E2&lt;&gt;""),1,IF(E2+1&gt;nb_vendredis2,"",E2+1)),"")</f>
        <v>2</v>
      </c>
      <c r="F3" s="8">
        <f>IF(t_calendrier2[[#This Row],[Num]]="","",IF(ISTEXT(F2),WORKDAY.INTL(_début-1,1,"1111011"),F2+7))</f>
        <v>44617</v>
      </c>
      <c r="G3" s="8">
        <f>IF(t_calendrier2[[#This Row],[Date début]]="","",MIN(_fin,F3+6))</f>
        <v>44623</v>
      </c>
      <c r="L3" s="2" t="s">
        <v>7</v>
      </c>
      <c r="M3" s="2" t="str">
        <f ca="1">_xlfn.FORMULATEXT(E2)</f>
        <v>=IFERROR(IF(AND(ISTEXT(E1);E1&lt;&gt;"");1;IF(E1+1&gt;nb_vendredis2;"";E1+1));"")</v>
      </c>
    </row>
    <row r="4" spans="1:13" x14ac:dyDescent="0.2">
      <c r="A4" t="s">
        <v>9</v>
      </c>
      <c r="B4">
        <f>MAX(t_calendrier2[Date fin])-MIN(t_calendrier2[Date début])+1</f>
        <v>72</v>
      </c>
      <c r="E4" s="7">
        <f>IFERROR(IF(AND(ISTEXT(E3),E3&lt;&gt;""),1,IF(E3+1&gt;nb_vendredis2,"",E3+1)),"")</f>
        <v>3</v>
      </c>
      <c r="F4" s="8">
        <f>IF(t_calendrier2[[#This Row],[Num]]="","",IF(ISTEXT(F3),WORKDAY.INTL(_début-1,1,"1111011"),F3+7))</f>
        <v>44624</v>
      </c>
      <c r="G4" s="8">
        <f>IF(t_calendrier2[[#This Row],[Date début]]="","",MIN(_fin,F4+6))</f>
        <v>44630</v>
      </c>
      <c r="L4" s="2" t="s">
        <v>8</v>
      </c>
      <c r="M4" s="2" t="str">
        <f ca="1">_xlfn.FORMULATEXT(F2)</f>
        <v>=IF([@Num]="";"";IF(ISTEXT(F1);WORKDAY.INTL(_début-1;1;"1111011");F1+7))</v>
      </c>
    </row>
    <row r="5" spans="1:13" x14ac:dyDescent="0.2">
      <c r="E5" s="7">
        <f>IFERROR(IF(AND(ISTEXT(E4),E4&lt;&gt;""),1,IF(E4+1&gt;nb_vendredis2,"",E4+1)),"")</f>
        <v>4</v>
      </c>
      <c r="F5" s="8">
        <f>IF(t_calendrier2[[#This Row],[Num]]="","",IF(ISTEXT(F4),WORKDAY.INTL(_début-1,1,"1111011"),F4+7))</f>
        <v>44631</v>
      </c>
      <c r="G5" s="8">
        <f>IF(t_calendrier2[[#This Row],[Date début]]="","",MIN(_fin,F5+6))</f>
        <v>44637</v>
      </c>
      <c r="L5" s="2" t="s">
        <v>12</v>
      </c>
      <c r="M5" s="2" t="str">
        <f ca="1">_xlfn.FORMULATEXT(G2)</f>
        <v>=IF([@[Date début]]="";"";MIN(_fin;F2+6))</v>
      </c>
    </row>
    <row r="6" spans="1:13" x14ac:dyDescent="0.2">
      <c r="E6" s="7">
        <f>IFERROR(IF(AND(ISTEXT(E5),E5&lt;&gt;""),1,IF(E5+1&gt;nb_vendredis2,"",E5+1)),"")</f>
        <v>5</v>
      </c>
      <c r="F6" s="8">
        <f>IF(t_calendrier2[[#This Row],[Num]]="","",IF(ISTEXT(F5),WORKDAY.INTL(_début-1,1,"1111011"),F5+7))</f>
        <v>44638</v>
      </c>
      <c r="G6" s="8">
        <f>IF(t_calendrier2[[#This Row],[Date début]]="","",MIN(_fin,F6+6))</f>
        <v>44644</v>
      </c>
    </row>
    <row r="7" spans="1:13" x14ac:dyDescent="0.2">
      <c r="E7" s="7">
        <f>IFERROR(IF(AND(ISTEXT(E6),E6&lt;&gt;""),1,IF(E6+1&gt;nb_vendredis2,"",E6+1)),"")</f>
        <v>6</v>
      </c>
      <c r="F7" s="8">
        <f>IF(t_calendrier2[[#This Row],[Num]]="","",IF(ISTEXT(F6),WORKDAY.INTL(_début-1,1,"1111011"),F6+7))</f>
        <v>44645</v>
      </c>
      <c r="G7" s="8">
        <f>IF(t_calendrier2[[#This Row],[Date début]]="","",MIN(_fin,F7+6))</f>
        <v>44651</v>
      </c>
    </row>
    <row r="8" spans="1:13" x14ac:dyDescent="0.2">
      <c r="E8" s="7">
        <f>IFERROR(IF(AND(ISTEXT(E7),E7&lt;&gt;""),1,IF(E7+1&gt;nb_vendredis2,"",E7+1)),"")</f>
        <v>7</v>
      </c>
      <c r="F8" s="8">
        <f>IF(t_calendrier2[[#This Row],[Num]]="","",IF(ISTEXT(F7),WORKDAY.INTL(_début-1,1,"1111011"),F7+7))</f>
        <v>44652</v>
      </c>
      <c r="G8" s="8">
        <f>IF(t_calendrier2[[#This Row],[Date début]]="","",MIN(_fin,F8+6))</f>
        <v>44658</v>
      </c>
    </row>
    <row r="9" spans="1:13" x14ac:dyDescent="0.2">
      <c r="E9" s="7">
        <f>IFERROR(IF(AND(ISTEXT(E8),E8&lt;&gt;""),1,IF(E8+1&gt;nb_vendredis2,"",E8+1)),"")</f>
        <v>8</v>
      </c>
      <c r="F9" s="8">
        <f>IF(t_calendrier2[[#This Row],[Num]]="","",IF(ISTEXT(F8),WORKDAY.INTL(_début-1,1,"1111011"),F8+7))</f>
        <v>44659</v>
      </c>
      <c r="G9" s="8">
        <f>IF(t_calendrier2[[#This Row],[Date début]]="","",MIN(_fin,F9+6))</f>
        <v>44665</v>
      </c>
    </row>
    <row r="10" spans="1:13" x14ac:dyDescent="0.2">
      <c r="E10" s="7">
        <f>IFERROR(IF(AND(ISTEXT(E9),E9&lt;&gt;""),1,IF(E9+1&gt;nb_vendredis2,"",E9+1)),"")</f>
        <v>9</v>
      </c>
      <c r="F10" s="8">
        <f>IF(t_calendrier2[[#This Row],[Num]]="","",IF(ISTEXT(F9),WORKDAY.INTL(_début-1,1,"1111011"),F9+7))</f>
        <v>44666</v>
      </c>
      <c r="G10" s="8">
        <f>IF(t_calendrier2[[#This Row],[Date début]]="","",MIN(_fin,F10+6))</f>
        <v>44672</v>
      </c>
    </row>
    <row r="11" spans="1:13" x14ac:dyDescent="0.2">
      <c r="E11" s="7">
        <f>IFERROR(IF(AND(ISTEXT(E10),E10&lt;&gt;""),1,IF(E10+1&gt;nb_vendredis2,"",E10+1)),"")</f>
        <v>10</v>
      </c>
      <c r="F11" s="8">
        <f>IF(t_calendrier2[[#This Row],[Num]]="","",IF(ISTEXT(F10),WORKDAY.INTL(_début-1,1,"1111011"),F10+7))</f>
        <v>44673</v>
      </c>
      <c r="G11" s="8">
        <f>IF(t_calendrier2[[#This Row],[Date début]]="","",MIN(_fin,F11+6))</f>
        <v>44679</v>
      </c>
    </row>
    <row r="12" spans="1:13" x14ac:dyDescent="0.2">
      <c r="E12" s="7">
        <f>IFERROR(IF(AND(ISTEXT(E11),E11&lt;&gt;""),1,IF(E11+1&gt;nb_vendredis2,"",E11+1)),"")</f>
        <v>11</v>
      </c>
      <c r="F12" s="8">
        <f>IF(t_calendrier2[[#This Row],[Num]]="","",IF(ISTEXT(F11),WORKDAY.INTL(_début-1,1,"1111011"),F11+7))</f>
        <v>44680</v>
      </c>
      <c r="G12" s="8">
        <f>IF(t_calendrier2[[#This Row],[Date début]]="","",MIN(_fin,F12+6))</f>
        <v>44681</v>
      </c>
    </row>
    <row r="13" spans="1:13" x14ac:dyDescent="0.2">
      <c r="E13" s="7" t="str">
        <f>IFERROR(IF(AND(ISTEXT(E12),E12&lt;&gt;""),1,IF(E12+1&gt;nb_vendredis2,"",E12+1)),"")</f>
        <v/>
      </c>
      <c r="F13" s="8" t="str">
        <f>IF(t_calendrier2[[#This Row],[Num]]="","",IF(ISTEXT(F12),WORKDAY.INTL(_début-1,1,"1111011"),F12+7))</f>
        <v/>
      </c>
      <c r="G13" s="8" t="str">
        <f>IF(t_calendrier2[[#This Row],[Date début]]="","",MIN(_fin,F13+6))</f>
        <v/>
      </c>
    </row>
    <row r="14" spans="1:13" x14ac:dyDescent="0.2">
      <c r="E14" s="7" t="str">
        <f>IFERROR(IF(AND(ISTEXT(E13),E13&lt;&gt;""),1,IF(E13+1&gt;nb_vendredis2,"",E13+1)),"")</f>
        <v/>
      </c>
      <c r="F14" s="8" t="str">
        <f>IF(t_calendrier2[[#This Row],[Num]]="","",IF(ISTEXT(F13),WORKDAY.INTL(_début-1,1,"1111011"),F13+7))</f>
        <v/>
      </c>
      <c r="G14" s="8" t="str">
        <f>IF(t_calendrier2[[#This Row],[Date début]]="","",MIN(_fin,F14+6))</f>
        <v/>
      </c>
    </row>
    <row r="15" spans="1:13" x14ac:dyDescent="0.2">
      <c r="E15" s="7" t="str">
        <f>IFERROR(IF(AND(ISTEXT(E14),E14&lt;&gt;""),1,IF(E14+1&gt;nb_vendredis2,"",E14+1)),"")</f>
        <v/>
      </c>
      <c r="F15" s="8" t="str">
        <f>IF(t_calendrier2[[#This Row],[Num]]="","",IF(ISTEXT(F14),WORKDAY.INTL(_début-1,1,"1111011"),F14+7))</f>
        <v/>
      </c>
      <c r="G15" s="8" t="str">
        <f>IF(t_calendrier2[[#This Row],[Date début]]="","",MIN(_fin,F15+6))</f>
        <v/>
      </c>
    </row>
    <row r="16" spans="1:13" x14ac:dyDescent="0.2">
      <c r="E16" s="7" t="str">
        <f>IFERROR(IF(AND(ISTEXT(E15),E15&lt;&gt;""),1,IF(E15+1&gt;nb_vendredis2,"",E15+1)),"")</f>
        <v/>
      </c>
      <c r="F16" s="8" t="str">
        <f>IF(t_calendrier2[[#This Row],[Num]]="","",IF(ISTEXT(F15),WORKDAY.INTL(_début-1,1,"1111011"),F15+7))</f>
        <v/>
      </c>
      <c r="G16" s="8" t="str">
        <f>IF(t_calendrier2[[#This Row],[Date début]]="","",MIN(_fin,F16+6))</f>
        <v/>
      </c>
    </row>
    <row r="17" spans="5:7" x14ac:dyDescent="0.2">
      <c r="E17" s="7" t="str">
        <f>IFERROR(IF(AND(ISTEXT(E16),E16&lt;&gt;""),1,IF(E16+1&gt;nb_vendredis2,"",E16+1)),"")</f>
        <v/>
      </c>
      <c r="F17" s="8" t="str">
        <f>IF(t_calendrier2[[#This Row],[Num]]="","",IF(ISTEXT(F16),WORKDAY.INTL(_début-1,1,"1111011"),F16+7))</f>
        <v/>
      </c>
      <c r="G17" s="8" t="str">
        <f>IF(t_calendrier2[[#This Row],[Date début]]="","",MIN(_fin,F17+6))</f>
        <v/>
      </c>
    </row>
    <row r="18" spans="5:7" x14ac:dyDescent="0.2">
      <c r="E18" s="7" t="str">
        <f>IFERROR(IF(AND(ISTEXT(E17),E17&lt;&gt;""),1,IF(E17+1&gt;nb_vendredis2,"",E17+1)),"")</f>
        <v/>
      </c>
      <c r="F18" s="8" t="str">
        <f>IF(t_calendrier2[[#This Row],[Num]]="","",IF(ISTEXT(F17),WORKDAY.INTL(_début-1,1,"1111011"),F17+7))</f>
        <v/>
      </c>
      <c r="G18" s="8" t="str">
        <f>IF(t_calendrier2[[#This Row],[Date début]]="","",MIN(_fin,F18+6))</f>
        <v/>
      </c>
    </row>
    <row r="19" spans="5:7" x14ac:dyDescent="0.2">
      <c r="E19" s="7" t="str">
        <f>IFERROR(IF(AND(ISTEXT(E18),E18&lt;&gt;""),1,IF(E18+1&gt;nb_vendredis2,"",E18+1)),"")</f>
        <v/>
      </c>
      <c r="F19" s="8" t="str">
        <f>IF(t_calendrier2[[#This Row],[Num]]="","",IF(ISTEXT(F18),WORKDAY.INTL(_début-1,1,"1111011"),F18+7))</f>
        <v/>
      </c>
      <c r="G19" s="8" t="str">
        <f>IF(t_calendrier2[[#This Row],[Date début]]="","",MIN(_fin,F19+6))</f>
        <v/>
      </c>
    </row>
    <row r="20" spans="5:7" x14ac:dyDescent="0.2">
      <c r="E20" s="7" t="str">
        <f>IFERROR(IF(AND(ISTEXT(E19),E19&lt;&gt;""),1,IF(E19+1&gt;nb_vendredis2,"",E19+1)),"")</f>
        <v/>
      </c>
      <c r="F20" s="8" t="str">
        <f>IF(t_calendrier2[[#This Row],[Num]]="","",IF(ISTEXT(F19),WORKDAY.INTL(_début-1,1,"1111011"),F19+7))</f>
        <v/>
      </c>
      <c r="G20" s="8" t="str">
        <f>IF(t_calendrier2[[#This Row],[Date début]]="","",MIN(_fin,F20+6))</f>
        <v/>
      </c>
    </row>
    <row r="21" spans="5:7" x14ac:dyDescent="0.2">
      <c r="E21" s="7" t="str">
        <f>IFERROR(IF(AND(ISTEXT(E20),E20&lt;&gt;""),1,IF(E20+1&gt;nb_vendredis2,"",E20+1)),"")</f>
        <v/>
      </c>
      <c r="F21" s="8" t="str">
        <f>IF(t_calendrier2[[#This Row],[Num]]="","",IF(ISTEXT(F20),WORKDAY.INTL(_début-1,1,"1111011"),F20+7))</f>
        <v/>
      </c>
      <c r="G21" s="8" t="str">
        <f>IF(t_calendrier2[[#This Row],[Date début]]="","",MIN(_fin,F21+6))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Sheet1</vt:lpstr>
      <vt:lpstr>Sheet2</vt:lpstr>
      <vt:lpstr>_année</vt:lpstr>
      <vt:lpstr>_début</vt:lpstr>
      <vt:lpstr>_fin</vt:lpstr>
      <vt:lpstr>nb_vendredis</vt:lpstr>
      <vt:lpstr>nb_vendredis2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2022-04-22T14:03:28Z</dcterms:created>
  <dcterms:modified xsi:type="dcterms:W3CDTF">2022-04-23T07:23:46Z</dcterms:modified>
</cp:coreProperties>
</file>