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0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47CF828-4095-40BB-9C43-08454CBE4F8F}" xr6:coauthVersionLast="47" xr6:coauthVersionMax="47" xr10:uidLastSave="{00000000-0000-0000-0000-000000000000}"/>
  <bookViews>
    <workbookView xWindow="-120" yWindow="-120" windowWidth="24240" windowHeight="13740" tabRatio="685" activeTab="1" xr2:uid="{00000000-000D-0000-FFFF-FFFF00000000}"/>
  </bookViews>
  <sheets>
    <sheet name="Démarche de Communication" sheetId="9" r:id="rId1"/>
    <sheet name="GANTT COM" sheetId="11" r:id="rId2"/>
  </sheets>
  <definedNames>
    <definedName name="n.séries">COUNTA(#REF!)</definedName>
    <definedName name="plg_graphique">OFFSET(#REF!,,,5,n.séries+1)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11" l="1"/>
  <c r="P12" i="9"/>
  <c r="P13" i="9"/>
  <c r="P14" i="9"/>
  <c r="P15" i="9"/>
  <c r="P16" i="9"/>
  <c r="P17" i="9"/>
  <c r="P18" i="9"/>
  <c r="P19" i="9"/>
  <c r="O10" i="9"/>
  <c r="P10" i="9" s="1"/>
  <c r="O11" i="9"/>
  <c r="P11" i="9" s="1"/>
  <c r="O12" i="9"/>
  <c r="O13" i="9"/>
  <c r="O14" i="9"/>
  <c r="O15" i="9"/>
  <c r="O16" i="9"/>
  <c r="O17" i="9"/>
  <c r="O18" i="9"/>
  <c r="O19" i="9"/>
  <c r="O9" i="9"/>
  <c r="P9" i="9" s="1"/>
  <c r="B2" i="11"/>
  <c r="R10" i="9"/>
  <c r="R9" i="9"/>
  <c r="F5" i="11"/>
  <c r="C6" i="11" l="1"/>
  <c r="C9" i="11"/>
  <c r="C13" i="11"/>
  <c r="B7" i="11"/>
  <c r="B11" i="11"/>
  <c r="B14" i="11"/>
  <c r="B10" i="11"/>
  <c r="B6" i="11"/>
  <c r="C12" i="11"/>
  <c r="C8" i="11"/>
  <c r="B13" i="11"/>
  <c r="B9" i="11"/>
  <c r="C5" i="11"/>
  <c r="C11" i="11"/>
  <c r="C7" i="11"/>
  <c r="B12" i="11"/>
  <c r="B8" i="11"/>
  <c r="C14" i="11"/>
  <c r="C10" i="11"/>
</calcChain>
</file>

<file path=xl/sharedStrings.xml><?xml version="1.0" encoding="utf-8"?>
<sst xmlns="http://schemas.openxmlformats.org/spreadsheetml/2006/main" count="76" uniqueCount="71">
  <si>
    <t>Besoin d'aide ? 
Cliquez sur la loupe pour en savoir plus 
sur ce livrable.</t>
  </si>
  <si>
    <t>Date de mise à jour</t>
  </si>
  <si>
    <t>Utilisateurs finaux</t>
  </si>
  <si>
    <t>Cibles</t>
  </si>
  <si>
    <t>Nombre</t>
  </si>
  <si>
    <t>Actions / support</t>
  </si>
  <si>
    <t>Contenu / Messages clés</t>
  </si>
  <si>
    <t xml:space="preserve">Indicateur  </t>
  </si>
  <si>
    <t xml:space="preserve">Etat d'avancement </t>
  </si>
  <si>
    <t>Date</t>
  </si>
  <si>
    <t>Responsable</t>
  </si>
  <si>
    <t>Valideur(s)</t>
  </si>
  <si>
    <t>Acteurs pour lesquels un accompagnement est nécessaire</t>
  </si>
  <si>
    <t>Nombre d'acteurs</t>
  </si>
  <si>
    <t>Support/action d'accompagnement retenu pour la cible</t>
  </si>
  <si>
    <t>Messages/contenu à faire passer dans le support et qui doivent répondre aux attentes des cibles et objectifs fixés (principes structurants)</t>
  </si>
  <si>
    <t>Indicateurs qui vont permettre de mesurer le succès de l’action et recueillir des feedbacks</t>
  </si>
  <si>
    <t>Action engagée, pourcentage d'avancement, action clôturée</t>
  </si>
  <si>
    <t>Date de diffusion du support</t>
  </si>
  <si>
    <t>Celui qui va réaliser le support</t>
  </si>
  <si>
    <t>Celui qui doit valider si le livrable est conforme aux attentes</t>
  </si>
  <si>
    <t>Démarche de Communication</t>
  </si>
  <si>
    <t>Emetteur / Contributeurs</t>
  </si>
  <si>
    <t>Celui qui va diffuser le support ou participer à l'action de communication</t>
  </si>
  <si>
    <t>Réunion d'information</t>
  </si>
  <si>
    <t>Objectifs du projet, planning de formation et de livraison</t>
  </si>
  <si>
    <t>Taux de satisfaction post séance - sondage Klaxoon</t>
  </si>
  <si>
    <t>Jean Dupond</t>
  </si>
  <si>
    <t>Equipe projet</t>
  </si>
  <si>
    <t>Date de début de travail</t>
  </si>
  <si>
    <t>Action prioritaire</t>
  </si>
  <si>
    <t>MAX 10 actions prioritaires : ce sont les actions qui viendront alimenter le GANTT</t>
  </si>
  <si>
    <t>Oui</t>
  </si>
  <si>
    <t>Nom de l'action</t>
  </si>
  <si>
    <t>Date de début</t>
  </si>
  <si>
    <t>Date de fin</t>
  </si>
  <si>
    <t>test</t>
  </si>
  <si>
    <t xml:space="preserve">test 2 </t>
  </si>
  <si>
    <t xml:space="preserve">tes t 3 </t>
  </si>
  <si>
    <t>Colonne1</t>
  </si>
  <si>
    <t>Colonne2</t>
  </si>
  <si>
    <t>Colonne3</t>
  </si>
  <si>
    <t>Colonne4</t>
  </si>
  <si>
    <t>Oui1</t>
  </si>
  <si>
    <t>Oui2</t>
  </si>
  <si>
    <t>Oui3</t>
  </si>
  <si>
    <t>Oui4</t>
  </si>
  <si>
    <t>Oui5</t>
  </si>
  <si>
    <t>Oui6</t>
  </si>
  <si>
    <t>Oui7</t>
  </si>
  <si>
    <t>Oui8</t>
  </si>
  <si>
    <t>Oui9</t>
  </si>
  <si>
    <t>Oui10</t>
  </si>
  <si>
    <t>f&lt;d</t>
  </si>
  <si>
    <t>bwd</t>
  </si>
  <si>
    <t>nfg</t>
  </si>
  <si>
    <t>nxf</t>
  </si>
  <si>
    <t>fd</t>
  </si>
  <si>
    <t>nd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</si>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</sst>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\-yy;@"/>
    <numFmt numFmtId="167" formatCode="0_ ;[Red]\-0\ ;"/>
  </numFmts>
  <fonts count="10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thick">
        <color theme="0"/>
      </bottom>
      <diagonal/>
    </border>
    <border>
      <left style="thin">
        <color theme="0"/>
      </left>
      <right/>
      <top style="thin">
        <color theme="4" tint="0.39997558519241921"/>
      </top>
      <bottom style="thick">
        <color theme="0"/>
      </bottom>
      <diagonal/>
    </border>
    <border>
      <left/>
      <right style="thin">
        <color theme="0"/>
      </right>
      <top style="thin">
        <color theme="4" tint="0.39997558519241921"/>
      </top>
      <bottom style="thick">
        <color theme="0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49" fontId="2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4" borderId="2" xfId="0" applyNumberFormat="1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3" borderId="0" xfId="0" applyFont="1" applyFill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3" fillId="3" borderId="0" xfId="0" applyFont="1" applyFill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/>
    <xf numFmtId="0" fontId="0" fillId="6" borderId="0" xfId="0" applyFill="1"/>
    <xf numFmtId="0" fontId="4" fillId="3" borderId="0" xfId="0" applyFont="1" applyFill="1" applyAlignment="1">
      <alignment horizontal="center" vertical="center" wrapText="1"/>
    </xf>
    <xf numFmtId="164" fontId="5" fillId="2" borderId="0" xfId="0" applyNumberFormat="1" applyFont="1" applyFill="1" applyAlignment="1">
      <alignment horizontal="center" vertical="center" wrapText="1"/>
    </xf>
    <xf numFmtId="14" fontId="0" fillId="6" borderId="0" xfId="0" applyNumberFormat="1" applyFill="1"/>
    <xf numFmtId="0" fontId="0" fillId="0" borderId="0" xfId="0" applyFill="1"/>
    <xf numFmtId="14" fontId="0" fillId="0" borderId="0" xfId="0" applyNumberFormat="1" applyFill="1"/>
    <xf numFmtId="0" fontId="9" fillId="0" borderId="0" xfId="0" applyFont="1"/>
    <xf numFmtId="49" fontId="2" fillId="4" borderId="4" xfId="0" applyNumberFormat="1" applyFont="1" applyFill="1" applyBorder="1" applyAlignment="1">
      <alignment horizontal="center" vertical="center"/>
    </xf>
    <xf numFmtId="49" fontId="2" fillId="4" borderId="5" xfId="0" applyNumberFormat="1" applyFont="1" applyFill="1" applyBorder="1" applyAlignment="1">
      <alignment horizontal="center" vertical="center"/>
    </xf>
    <xf numFmtId="49" fontId="2" fillId="4" borderId="6" xfId="0" applyNumberFormat="1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167" fontId="0" fillId="0" borderId="0" xfId="0" applyNumberFormat="1" applyFill="1"/>
  </cellXfs>
  <cellStyles count="1">
    <cellStyle name="Normal" xfId="0" builtinId="0"/>
  </cellStyles>
  <dxfs count="21">
    <dxf>
      <numFmt numFmtId="167" formatCode="0_ ;[Red]\-0\ ;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>
          <bgColor theme="6" tint="0.3999450666829432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EAF7E5"/>
      <color rgb="FFE4EEFC"/>
      <color rgb="FFFDED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Pr&#233;ambul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106680</xdr:rowOff>
    </xdr:from>
    <xdr:to>
      <xdr:col>1</xdr:col>
      <xdr:colOff>442691</xdr:colOff>
      <xdr:row>1</xdr:row>
      <xdr:rowOff>324939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06680"/>
          <a:ext cx="556991" cy="4114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B8:P19" totalsRowShown="0" dataDxfId="1" dataCellStyle="Normal">
  <autoFilter ref="B8:P19" xr:uid="{00000000-000C-0000-FFFF-FFFF00000000}"/>
  <tableColumns count="15">
    <tableColumn id="1" xr3:uid="{00000000-0010-0000-0000-000001000000}" name="Colonne1" dataDxfId="15" dataCellStyle="Normal"/>
    <tableColumn id="2" xr3:uid="{00000000-0010-0000-0000-000002000000}" name="Colonne2" dataDxfId="14" dataCellStyle="Normal"/>
    <tableColumn id="3" xr3:uid="{00000000-0010-0000-0000-000003000000}" name="Colonne3" dataDxfId="13" dataCellStyle="Normal"/>
    <tableColumn id="4" xr3:uid="{00000000-0010-0000-0000-000004000000}" name="Colonne4" dataDxfId="12" dataCellStyle="Normal"/>
    <tableColumn id="5" xr3:uid="{00000000-0010-0000-0000-000005000000}" name="Colonne5" dataDxfId="11" dataCellStyle="Normal"/>
    <tableColumn id="6" xr3:uid="{00000000-0010-0000-0000-000006000000}" name="Colonne6" dataDxfId="10" dataCellStyle="Normal"/>
    <tableColumn id="7" xr3:uid="{00000000-0010-0000-0000-000007000000}" name="Colonne7" dataDxfId="9" dataCellStyle="Normal"/>
    <tableColumn id="8" xr3:uid="{00000000-0010-0000-0000-000008000000}" name="Colonne8" dataDxfId="8" dataCellStyle="Normal"/>
    <tableColumn id="9" xr3:uid="{00000000-0010-0000-0000-000009000000}" name="Colonne9" dataDxfId="7" dataCellStyle="Normal"/>
    <tableColumn id="10" xr3:uid="{00000000-0010-0000-0000-00000A000000}" name="Colonne10" dataDxfId="6" dataCellStyle="Normal"/>
    <tableColumn id="11" xr3:uid="{00000000-0010-0000-0000-00000B000000}" name="Colonne11" dataDxfId="5" dataCellStyle="Normal"/>
    <tableColumn id="12" xr3:uid="{00000000-0010-0000-0000-00000C000000}" name="Colonne12" dataDxfId="4" dataCellStyle="Normal"/>
    <tableColumn id="13" xr3:uid="{00000000-0010-0000-0000-00000D000000}" name="Colonne13" dataDxfId="3" dataCellStyle="Normal"/>
    <tableColumn id="14" xr3:uid="{00000000-0010-0000-0000-00000E000000}" name="Colonne14" dataDxfId="0" dataCellStyle="Normal">
      <calculatedColumnFormula>COUNTIF(INDEX(Tableau3[Colonne9],1):Tableau3[[#This Row],[Colonne9]],Tableau3[[#This Row],[Colonne9]])</calculatedColumnFormula>
    </tableColumn>
    <tableColumn id="15" xr3:uid="{00000000-0010-0000-0000-00000F000000}" name="Colonne15" dataDxfId="2" dataCellStyle="Normal">
      <calculatedColumnFormula>IF(Tableau3[[#This Row],[Colonne9]]="","",Tableau3[[#This Row],[Colonne9]]&amp;Tableau3[[#This Row],[Colonne14]])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Matmut">
      <a:dk1>
        <a:sysClr val="windowText" lastClr="000000"/>
      </a:dk1>
      <a:lt1>
        <a:sysClr val="window" lastClr="FFFFFF"/>
      </a:lt1>
      <a:dk2>
        <a:srgbClr val="144A9D"/>
      </a:dk2>
      <a:lt2>
        <a:srgbClr val="E7E6E6"/>
      </a:lt2>
      <a:accent1>
        <a:srgbClr val="144A9D"/>
      </a:accent1>
      <a:accent2>
        <a:srgbClr val="F2B944"/>
      </a:accent2>
      <a:accent3>
        <a:srgbClr val="E95774"/>
      </a:accent3>
      <a:accent4>
        <a:srgbClr val="55AF38"/>
      </a:accent4>
      <a:accent5>
        <a:srgbClr val="144A9D"/>
      </a:accent5>
      <a:accent6>
        <a:srgbClr val="55AF38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A445F1E-ED7D-4E6E-8C8F-2A1BB2B41A9C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B1:S19"/>
  <sheetViews>
    <sheetView showGridLines="0" topLeftCell="D1" zoomScale="70" zoomScaleNormal="70" workbookViewId="0">
      <selection activeCell="K27" sqref="K27"/>
    </sheetView>
  </sheetViews>
  <sheetFormatPr defaultColWidth="11.42578125" defaultRowHeight="15" x14ac:dyDescent="0.25"/>
  <cols>
    <col min="1" max="1" width="4.42578125" customWidth="1"/>
    <col min="2" max="2" width="21.7109375" customWidth="1"/>
    <col min="3" max="3" width="11.28515625" customWidth="1"/>
    <col min="4" max="4" width="19.7109375" customWidth="1"/>
    <col min="5" max="5" width="40.28515625" customWidth="1"/>
    <col min="6" max="9" width="19.7109375" customWidth="1"/>
    <col min="10" max="10" width="16.7109375" style="1" customWidth="1"/>
    <col min="11" max="11" width="19.7109375" customWidth="1"/>
    <col min="12" max="12" width="25.7109375" customWidth="1"/>
    <col min="13" max="13" width="28.5703125" customWidth="1"/>
    <col min="14" max="14" width="20.140625" style="14" bestFit="1" customWidth="1"/>
    <col min="15" max="16" width="20.140625" bestFit="1" customWidth="1"/>
  </cols>
  <sheetData>
    <row r="1" spans="2:19" s="3" customFormat="1" x14ac:dyDescent="0.25">
      <c r="J1" s="15"/>
      <c r="N1" s="12"/>
      <c r="Q1"/>
      <c r="R1"/>
      <c r="S1"/>
    </row>
    <row r="2" spans="2:19" s="3" customFormat="1" ht="42.6" customHeight="1" x14ac:dyDescent="0.25">
      <c r="C2" s="20" t="s">
        <v>21</v>
      </c>
      <c r="D2" s="20"/>
      <c r="E2" s="20"/>
      <c r="F2" s="20"/>
      <c r="G2" s="20"/>
      <c r="H2" s="20"/>
      <c r="I2" s="20"/>
      <c r="J2" s="20"/>
      <c r="K2" s="20"/>
      <c r="M2" s="4" t="s">
        <v>0</v>
      </c>
      <c r="N2" s="12"/>
      <c r="Q2"/>
      <c r="R2"/>
      <c r="S2"/>
    </row>
    <row r="3" spans="2:19" s="3" customFormat="1" ht="9.6" customHeight="1" x14ac:dyDescent="0.25">
      <c r="B3" s="5" t="s">
        <v>1</v>
      </c>
      <c r="C3" s="21">
        <v>44075</v>
      </c>
      <c r="D3" s="21"/>
      <c r="E3" s="10"/>
      <c r="F3" s="10"/>
      <c r="G3" s="10"/>
      <c r="H3" s="10"/>
      <c r="I3" s="10"/>
      <c r="J3" s="16"/>
      <c r="K3" s="10"/>
      <c r="N3" s="12"/>
      <c r="Q3"/>
      <c r="R3"/>
      <c r="S3"/>
    </row>
    <row r="4" spans="2:19" s="3" customFormat="1" ht="4.1500000000000004" customHeight="1" x14ac:dyDescent="0.25">
      <c r="E4" s="11"/>
      <c r="F4" s="11"/>
      <c r="G4" s="11"/>
      <c r="H4" s="11"/>
      <c r="I4" s="11"/>
      <c r="J4" s="17"/>
      <c r="K4" s="11"/>
      <c r="N4" s="12"/>
      <c r="Q4"/>
      <c r="R4"/>
      <c r="S4"/>
    </row>
    <row r="6" spans="2:19" ht="15.75" thickBot="1" x14ac:dyDescent="0.3">
      <c r="B6" s="26" t="s">
        <v>3</v>
      </c>
      <c r="C6" s="26" t="s">
        <v>4</v>
      </c>
      <c r="D6" s="26" t="s">
        <v>5</v>
      </c>
      <c r="E6" s="26" t="s">
        <v>6</v>
      </c>
      <c r="F6" s="26" t="s">
        <v>7</v>
      </c>
      <c r="G6" s="26" t="s">
        <v>8</v>
      </c>
      <c r="H6" s="27" t="s">
        <v>9</v>
      </c>
      <c r="I6" s="28"/>
      <c r="J6" s="28" t="s">
        <v>30</v>
      </c>
      <c r="K6" s="26" t="s">
        <v>10</v>
      </c>
      <c r="L6" s="26" t="s">
        <v>11</v>
      </c>
      <c r="M6" s="26" t="s">
        <v>22</v>
      </c>
    </row>
    <row r="7" spans="2:19" ht="57" thickTop="1" x14ac:dyDescent="0.25">
      <c r="B7" s="29" t="s">
        <v>12</v>
      </c>
      <c r="C7" s="29" t="s">
        <v>13</v>
      </c>
      <c r="D7" s="29" t="s">
        <v>14</v>
      </c>
      <c r="E7" s="29" t="s">
        <v>15</v>
      </c>
      <c r="F7" s="29" t="s">
        <v>16</v>
      </c>
      <c r="G7" s="29" t="s">
        <v>17</v>
      </c>
      <c r="H7" s="29" t="s">
        <v>29</v>
      </c>
      <c r="I7" s="29" t="s">
        <v>18</v>
      </c>
      <c r="J7" s="29" t="s">
        <v>31</v>
      </c>
      <c r="K7" s="29" t="s">
        <v>19</v>
      </c>
      <c r="L7" s="29" t="s">
        <v>20</v>
      </c>
      <c r="M7" s="29" t="s">
        <v>23</v>
      </c>
    </row>
    <row r="8" spans="2:19" s="2" customFormat="1" ht="15.75" thickBot="1" x14ac:dyDescent="0.3">
      <c r="B8" s="6" t="s">
        <v>39</v>
      </c>
      <c r="C8" s="6" t="s">
        <v>40</v>
      </c>
      <c r="D8" s="6" t="s">
        <v>41</v>
      </c>
      <c r="E8" s="6" t="s">
        <v>42</v>
      </c>
      <c r="F8" s="6" t="s">
        <v>59</v>
      </c>
      <c r="G8" s="6" t="s">
        <v>60</v>
      </c>
      <c r="H8" s="8" t="s">
        <v>61</v>
      </c>
      <c r="I8" s="9" t="s">
        <v>62</v>
      </c>
      <c r="J8" s="9" t="s">
        <v>63</v>
      </c>
      <c r="K8" s="6" t="s">
        <v>64</v>
      </c>
      <c r="L8" s="6" t="s">
        <v>65</v>
      </c>
      <c r="M8" s="6" t="s">
        <v>66</v>
      </c>
      <c r="N8" s="13" t="s">
        <v>67</v>
      </c>
      <c r="O8" s="2" t="s">
        <v>68</v>
      </c>
      <c r="P8" s="2" t="s">
        <v>69</v>
      </c>
      <c r="Q8"/>
      <c r="R8"/>
      <c r="S8"/>
    </row>
    <row r="9" spans="2:19" ht="15.75" thickTop="1" x14ac:dyDescent="0.25">
      <c r="B9" s="23" t="s">
        <v>2</v>
      </c>
      <c r="C9" s="23">
        <v>121</v>
      </c>
      <c r="D9" s="23" t="s">
        <v>24</v>
      </c>
      <c r="E9" s="23" t="s">
        <v>25</v>
      </c>
      <c r="F9" s="23" t="s">
        <v>26</v>
      </c>
      <c r="G9" s="23">
        <v>0.12</v>
      </c>
      <c r="H9" s="24">
        <v>44686</v>
      </c>
      <c r="I9" s="24">
        <v>44735</v>
      </c>
      <c r="J9" s="23" t="s">
        <v>32</v>
      </c>
      <c r="K9" s="23" t="s">
        <v>27</v>
      </c>
      <c r="L9" s="23" t="s">
        <v>70</v>
      </c>
      <c r="M9" s="23" t="s">
        <v>28</v>
      </c>
      <c r="N9" s="23"/>
      <c r="O9" s="30">
        <f>COUNTIF(INDEX(Tableau3[Colonne9],1):Tableau3[[#This Row],[Colonne9]],Tableau3[[#This Row],[Colonne9]])</f>
        <v>1</v>
      </c>
      <c r="P9" s="23" t="str">
        <f>IF(Tableau3[[#This Row],[Colonne9]]="","",Tableau3[[#This Row],[Colonne9]]&amp;Tableau3[[#This Row],[Colonne14]])</f>
        <v>Oui1</v>
      </c>
      <c r="R9" s="25" t="str">
        <f ca="1">_xlfn.FORMULATEXT(Tableau3[[#This Row],[Colonne14]])</f>
        <v>=COUNTIF(INDEX([Colonne9];1):[@Colonne9];[@Colonne9])</v>
      </c>
    </row>
    <row r="10" spans="2:19" s="7" customFormat="1" x14ac:dyDescent="0.25">
      <c r="B10" s="23"/>
      <c r="C10" s="23"/>
      <c r="D10" s="23" t="s">
        <v>36</v>
      </c>
      <c r="E10" s="23"/>
      <c r="F10" s="23"/>
      <c r="G10" s="23"/>
      <c r="H10" s="24">
        <v>44699</v>
      </c>
      <c r="I10" s="24">
        <v>44717</v>
      </c>
      <c r="J10" s="23" t="s">
        <v>32</v>
      </c>
      <c r="K10" s="23"/>
      <c r="L10" s="23"/>
      <c r="M10" s="23"/>
      <c r="N10" s="23"/>
      <c r="O10" s="30">
        <f>COUNTIF(INDEX(Tableau3[Colonne9],1):Tableau3[[#This Row],[Colonne9]],Tableau3[[#This Row],[Colonne9]])</f>
        <v>2</v>
      </c>
      <c r="P10" s="23" t="str">
        <f>IF(Tableau3[[#This Row],[Colonne9]]="","",Tableau3[[#This Row],[Colonne9]]&amp;Tableau3[[#This Row],[Colonne14]])</f>
        <v>Oui2</v>
      </c>
      <c r="Q10"/>
      <c r="R10" s="25" t="str">
        <f ca="1">_xlfn.FORMULATEXT(P9)</f>
        <v>=IF([@Colonne9]="";"";[@Colonne9]&amp;[@Colonne14])</v>
      </c>
      <c r="S10"/>
    </row>
    <row r="11" spans="2:19" s="7" customFormat="1" x14ac:dyDescent="0.25">
      <c r="B11" s="23"/>
      <c r="C11" s="23"/>
      <c r="D11" s="23" t="s">
        <v>53</v>
      </c>
      <c r="E11" s="23"/>
      <c r="F11" s="23"/>
      <c r="G11" s="23"/>
      <c r="H11" s="24">
        <v>44724</v>
      </c>
      <c r="I11" s="24">
        <v>44754</v>
      </c>
      <c r="J11" s="23" t="s">
        <v>32</v>
      </c>
      <c r="K11" s="23"/>
      <c r="L11" s="23"/>
      <c r="M11" s="23"/>
      <c r="N11" s="23"/>
      <c r="O11" s="30">
        <f>COUNTIF(INDEX(Tableau3[Colonne9],1):Tableau3[[#This Row],[Colonne9]],Tableau3[[#This Row],[Colonne9]])</f>
        <v>3</v>
      </c>
      <c r="P11" s="23" t="str">
        <f>IF(Tableau3[[#This Row],[Colonne9]]="","",Tableau3[[#This Row],[Colonne9]]&amp;Tableau3[[#This Row],[Colonne14]])</f>
        <v>Oui3</v>
      </c>
      <c r="Q11"/>
      <c r="R11"/>
      <c r="S11"/>
    </row>
    <row r="12" spans="2:19" x14ac:dyDescent="0.25">
      <c r="B12" s="23"/>
      <c r="C12" s="23"/>
      <c r="D12" s="23" t="s">
        <v>54</v>
      </c>
      <c r="E12" s="23"/>
      <c r="F12" s="23"/>
      <c r="G12" s="23"/>
      <c r="H12" s="24"/>
      <c r="I12" s="24"/>
      <c r="J12" s="23"/>
      <c r="K12" s="23"/>
      <c r="L12" s="23"/>
      <c r="M12" s="23"/>
      <c r="N12" s="23"/>
      <c r="O12" s="30">
        <f>COUNTIF(INDEX(Tableau3[Colonne9],1):Tableau3[[#This Row],[Colonne9]],Tableau3[[#This Row],[Colonne9]])</f>
        <v>0</v>
      </c>
      <c r="P12" s="23" t="str">
        <f>IF(Tableau3[[#This Row],[Colonne9]]="","",Tableau3[[#This Row],[Colonne9]]&amp;Tableau3[[#This Row],[Colonne14]])</f>
        <v/>
      </c>
    </row>
    <row r="13" spans="2:19" x14ac:dyDescent="0.25">
      <c r="B13" s="23"/>
      <c r="C13" s="23"/>
      <c r="D13" s="23" t="s">
        <v>37</v>
      </c>
      <c r="E13" s="23"/>
      <c r="F13" s="23"/>
      <c r="G13" s="23"/>
      <c r="H13" s="24">
        <v>44772</v>
      </c>
      <c r="I13" s="24">
        <v>44788</v>
      </c>
      <c r="J13" s="23" t="s">
        <v>32</v>
      </c>
      <c r="K13" s="23"/>
      <c r="L13" s="23"/>
      <c r="M13" s="23"/>
      <c r="N13" s="23"/>
      <c r="O13" s="30">
        <f>COUNTIF(INDEX(Tableau3[Colonne9],1):Tableau3[[#This Row],[Colonne9]],Tableau3[[#This Row],[Colonne9]])</f>
        <v>4</v>
      </c>
      <c r="P13" s="23" t="str">
        <f>IF(Tableau3[[#This Row],[Colonne9]]="","",Tableau3[[#This Row],[Colonne9]]&amp;Tableau3[[#This Row],[Colonne14]])</f>
        <v>Oui4</v>
      </c>
    </row>
    <row r="14" spans="2:19" x14ac:dyDescent="0.25">
      <c r="B14" s="23"/>
      <c r="C14" s="23"/>
      <c r="D14" s="23" t="s">
        <v>56</v>
      </c>
      <c r="E14" s="23"/>
      <c r="F14" s="23"/>
      <c r="G14" s="23"/>
      <c r="H14" s="24"/>
      <c r="I14" s="24"/>
      <c r="J14" s="23"/>
      <c r="K14" s="23"/>
      <c r="L14" s="23"/>
      <c r="M14" s="23"/>
      <c r="N14" s="23"/>
      <c r="O14" s="30">
        <f>COUNTIF(INDEX(Tableau3[Colonne9],1):Tableau3[[#This Row],[Colonne9]],Tableau3[[#This Row],[Colonne9]])</f>
        <v>0</v>
      </c>
      <c r="P14" s="23" t="str">
        <f>IF(Tableau3[[#This Row],[Colonne9]]="","",Tableau3[[#This Row],[Colonne9]]&amp;Tableau3[[#This Row],[Colonne14]])</f>
        <v/>
      </c>
    </row>
    <row r="15" spans="2:19" x14ac:dyDescent="0.25">
      <c r="B15" s="23"/>
      <c r="C15" s="23"/>
      <c r="D15" s="23" t="s">
        <v>55</v>
      </c>
      <c r="E15" s="23"/>
      <c r="F15" s="23"/>
      <c r="G15" s="23"/>
      <c r="H15" s="24"/>
      <c r="I15" s="24"/>
      <c r="J15" s="23"/>
      <c r="K15" s="23"/>
      <c r="L15" s="23"/>
      <c r="M15" s="23"/>
      <c r="N15" s="23"/>
      <c r="O15" s="30">
        <f>COUNTIF(INDEX(Tableau3[Colonne9],1):Tableau3[[#This Row],[Colonne9]],Tableau3[[#This Row],[Colonne9]])</f>
        <v>0</v>
      </c>
      <c r="P15" s="23" t="str">
        <f>IF(Tableau3[[#This Row],[Colonne9]]="","",Tableau3[[#This Row],[Colonne9]]&amp;Tableau3[[#This Row],[Colonne14]])</f>
        <v/>
      </c>
    </row>
    <row r="16" spans="2:19" x14ac:dyDescent="0.25">
      <c r="B16" s="23"/>
      <c r="C16" s="23"/>
      <c r="D16" s="23" t="s">
        <v>55</v>
      </c>
      <c r="E16" s="23"/>
      <c r="F16" s="23"/>
      <c r="G16" s="23"/>
      <c r="H16" s="24"/>
      <c r="I16" s="24"/>
      <c r="J16" s="23"/>
      <c r="K16" s="23"/>
      <c r="L16" s="23"/>
      <c r="M16" s="23"/>
      <c r="N16" s="23"/>
      <c r="O16" s="30">
        <f>COUNTIF(INDEX(Tableau3[Colonne9],1):Tableau3[[#This Row],[Colonne9]],Tableau3[[#This Row],[Colonne9]])</f>
        <v>0</v>
      </c>
      <c r="P16" s="23" t="str">
        <f>IF(Tableau3[[#This Row],[Colonne9]]="","",Tableau3[[#This Row],[Colonne9]]&amp;Tableau3[[#This Row],[Colonne14]])</f>
        <v/>
      </c>
    </row>
    <row r="17" spans="2:16" x14ac:dyDescent="0.25">
      <c r="B17" s="23"/>
      <c r="C17" s="23"/>
      <c r="D17" s="23" t="s">
        <v>38</v>
      </c>
      <c r="E17" s="23"/>
      <c r="F17" s="23"/>
      <c r="G17" s="23"/>
      <c r="H17" s="24">
        <v>44807</v>
      </c>
      <c r="I17" s="24">
        <v>44836</v>
      </c>
      <c r="J17" s="23" t="s">
        <v>32</v>
      </c>
      <c r="K17" s="23"/>
      <c r="L17" s="23"/>
      <c r="M17" s="23"/>
      <c r="N17" s="23"/>
      <c r="O17" s="30">
        <f>COUNTIF(INDEX(Tableau3[Colonne9],1):Tableau3[[#This Row],[Colonne9]],Tableau3[[#This Row],[Colonne9]])</f>
        <v>5</v>
      </c>
      <c r="P17" s="23" t="str">
        <f>IF(Tableau3[[#This Row],[Colonne9]]="","",Tableau3[[#This Row],[Colonne9]]&amp;Tableau3[[#This Row],[Colonne14]])</f>
        <v>Oui5</v>
      </c>
    </row>
    <row r="18" spans="2:16" x14ac:dyDescent="0.25">
      <c r="B18" s="23"/>
      <c r="C18" s="23"/>
      <c r="D18" s="23" t="s">
        <v>58</v>
      </c>
      <c r="E18" s="23"/>
      <c r="F18" s="23"/>
      <c r="G18" s="23"/>
      <c r="H18" s="24"/>
      <c r="I18" s="24"/>
      <c r="J18" s="23"/>
      <c r="K18" s="23"/>
      <c r="L18" s="23"/>
      <c r="M18" s="23"/>
      <c r="N18" s="23"/>
      <c r="O18" s="30">
        <f>COUNTIF(INDEX(Tableau3[Colonne9],1):Tableau3[[#This Row],[Colonne9]],Tableau3[[#This Row],[Colonne9]])</f>
        <v>0</v>
      </c>
      <c r="P18" s="23" t="str">
        <f>IF(Tableau3[[#This Row],[Colonne9]]="","",Tableau3[[#This Row],[Colonne9]]&amp;Tableau3[[#This Row],[Colonne14]])</f>
        <v/>
      </c>
    </row>
    <row r="19" spans="2:16" x14ac:dyDescent="0.25">
      <c r="B19" s="23"/>
      <c r="C19" s="23"/>
      <c r="D19" s="23" t="s">
        <v>57</v>
      </c>
      <c r="E19" s="23"/>
      <c r="F19" s="23"/>
      <c r="G19" s="23"/>
      <c r="H19" s="24"/>
      <c r="I19" s="24"/>
      <c r="J19" s="23"/>
      <c r="K19" s="23"/>
      <c r="L19" s="23"/>
      <c r="M19" s="23"/>
      <c r="N19" s="23"/>
      <c r="O19" s="30">
        <f>COUNTIF(INDEX(Tableau3[Colonne9],1):Tableau3[[#This Row],[Colonne9]],Tableau3[[#This Row],[Colonne9]])</f>
        <v>0</v>
      </c>
      <c r="P19" s="23" t="str">
        <f>IF(Tableau3[[#This Row],[Colonne9]]="","",Tableau3[[#This Row],[Colonne9]]&amp;Tableau3[[#This Row],[Colonne14]])</f>
        <v/>
      </c>
    </row>
  </sheetData>
  <mergeCells count="2">
    <mergeCell ref="C2:K2"/>
    <mergeCell ref="C3:D3"/>
  </mergeCells>
  <conditionalFormatting sqref="B9:K19">
    <cfRule type="expression" dxfId="20" priority="5">
      <formula>NOT(MOD(ROW(),2))</formula>
    </cfRule>
  </conditionalFormatting>
  <conditionalFormatting sqref="L9:L19">
    <cfRule type="expression" dxfId="19" priority="4">
      <formula>NOT(MOD(ROW(),2))</formula>
    </cfRule>
  </conditionalFormatting>
  <conditionalFormatting sqref="M9:M19">
    <cfRule type="expression" dxfId="18" priority="3">
      <formula>NOT(MOD(ROW(),2))</formula>
    </cfRule>
  </conditionalFormatting>
  <conditionalFormatting sqref="J9:J19">
    <cfRule type="expression" dxfId="16" priority="1">
      <formula>IF(#REF!=11,IF(J9="Oui","vrai","faux"),"faux")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</sheetPr>
  <dimension ref="A2:F14"/>
  <sheetViews>
    <sheetView showGridLines="0" tabSelected="1" workbookViewId="0">
      <selection activeCell="B20" sqref="B20"/>
    </sheetView>
  </sheetViews>
  <sheetFormatPr defaultColWidth="11.42578125" defaultRowHeight="15" x14ac:dyDescent="0.25"/>
  <cols>
    <col min="1" max="1" width="19.140625" customWidth="1"/>
    <col min="2" max="2" width="54.85546875" customWidth="1"/>
    <col min="3" max="3" width="28.140625" customWidth="1"/>
    <col min="4" max="4" width="15.7109375" customWidth="1"/>
  </cols>
  <sheetData>
    <row r="2" spans="1:6" x14ac:dyDescent="0.25">
      <c r="B2" s="18">
        <f ca="1">TODAY()</f>
        <v>44667</v>
      </c>
    </row>
    <row r="4" spans="1:6" ht="15.75" thickBot="1" x14ac:dyDescent="0.3">
      <c r="B4" s="6" t="s">
        <v>33</v>
      </c>
      <c r="C4" s="6" t="s">
        <v>34</v>
      </c>
      <c r="D4" s="6" t="s">
        <v>35</v>
      </c>
    </row>
    <row r="5" spans="1:6" ht="15.75" thickTop="1" x14ac:dyDescent="0.25">
      <c r="A5" t="s">
        <v>43</v>
      </c>
      <c r="B5" s="19" t="str">
        <f>IFERROR(VLOOKUP($A5,CHOOSE({1,2},Tableau3[Colonne15],Tableau3[Colonne3]),2,0),"")</f>
        <v>Réunion d'information</v>
      </c>
      <c r="C5" s="22">
        <f>IFERROR(VLOOKUP($A5,CHOOSE({1,2},Tableau3[Colonne15],Tableau3[Colonne7]),2,0),"")</f>
        <v>44686</v>
      </c>
      <c r="D5" s="22"/>
      <c r="F5" s="25" t="str">
        <f ca="1">_xlfn.FORMULATEXT(B5)</f>
        <v>=IFERROR(VLOOKUP($A5;CHOOSE({1\2};Tableau3[Colonne15];Tableau3[Colonne3]);2;0);"")</v>
      </c>
    </row>
    <row r="6" spans="1:6" s="23" customFormat="1" x14ac:dyDescent="0.25">
      <c r="A6" s="23" t="s">
        <v>44</v>
      </c>
      <c r="B6" s="23" t="str">
        <f>IFERROR(VLOOKUP($A6,CHOOSE({1,2},Tableau3[Colonne15],Tableau3[Colonne3]),2,0),"")</f>
        <v>test</v>
      </c>
      <c r="C6" s="24">
        <f>IFERROR(VLOOKUP($A6,CHOOSE({1,2},Tableau3[Colonne15],Tableau3[Colonne7]),2,0),"")</f>
        <v>44699</v>
      </c>
    </row>
    <row r="7" spans="1:6" x14ac:dyDescent="0.25">
      <c r="A7" t="s">
        <v>45</v>
      </c>
      <c r="B7" s="19" t="str">
        <f>IFERROR(VLOOKUP($A7,CHOOSE({1,2},Tableau3[Colonne15],Tableau3[Colonne3]),2,0),"")</f>
        <v>f&lt;d</v>
      </c>
      <c r="C7" s="22">
        <f>IFERROR(VLOOKUP($A7,CHOOSE({1,2},Tableau3[Colonne15],Tableau3[Colonne7]),2,0),"")</f>
        <v>44724</v>
      </c>
      <c r="D7" s="19"/>
    </row>
    <row r="8" spans="1:6" s="23" customFormat="1" x14ac:dyDescent="0.25">
      <c r="A8" s="23" t="s">
        <v>46</v>
      </c>
      <c r="B8" s="23" t="str">
        <f>IFERROR(VLOOKUP($A8,CHOOSE({1,2},Tableau3[Colonne15],Tableau3[Colonne3]),2,0),"")</f>
        <v xml:space="preserve">test 2 </v>
      </c>
      <c r="C8" s="24">
        <f>IFERROR(VLOOKUP($A8,CHOOSE({1,2},Tableau3[Colonne15],Tableau3[Colonne7]),2,0),"")</f>
        <v>44772</v>
      </c>
    </row>
    <row r="9" spans="1:6" x14ac:dyDescent="0.25">
      <c r="A9" t="s">
        <v>47</v>
      </c>
      <c r="B9" s="19" t="str">
        <f>IFERROR(VLOOKUP($A9,CHOOSE({1,2},Tableau3[Colonne15],Tableau3[Colonne3]),2,0),"")</f>
        <v xml:space="preserve">tes t 3 </v>
      </c>
      <c r="C9" s="22">
        <f>IFERROR(VLOOKUP($A9,CHOOSE({1,2},Tableau3[Colonne15],Tableau3[Colonne7]),2,0),"")</f>
        <v>44807</v>
      </c>
      <c r="D9" s="19"/>
    </row>
    <row r="10" spans="1:6" s="23" customFormat="1" x14ac:dyDescent="0.25">
      <c r="A10" s="23" t="s">
        <v>48</v>
      </c>
      <c r="B10" s="23" t="str">
        <f>IFERROR(VLOOKUP($A10,CHOOSE({1,2},Tableau3[Colonne15],Tableau3[Colonne3]),2,0),"")</f>
        <v/>
      </c>
      <c r="C10" s="24" t="str">
        <f>IFERROR(VLOOKUP($A10,CHOOSE({1,2},Tableau3[Colonne15],Tableau3[Colonne7]),2,0),"")</f>
        <v/>
      </c>
    </row>
    <row r="11" spans="1:6" x14ac:dyDescent="0.25">
      <c r="A11" t="s">
        <v>49</v>
      </c>
      <c r="B11" s="19" t="str">
        <f>IFERROR(VLOOKUP($A11,CHOOSE({1,2},Tableau3[Colonne15],Tableau3[Colonne3]),2,0),"")</f>
        <v/>
      </c>
      <c r="C11" s="22" t="str">
        <f>IFERROR(VLOOKUP($A11,CHOOSE({1,2},Tableau3[Colonne15],Tableau3[Colonne7]),2,0),"")</f>
        <v/>
      </c>
      <c r="D11" s="19"/>
    </row>
    <row r="12" spans="1:6" s="23" customFormat="1" x14ac:dyDescent="0.25">
      <c r="A12" s="23" t="s">
        <v>50</v>
      </c>
      <c r="B12" s="23" t="str">
        <f>IFERROR(VLOOKUP($A12,CHOOSE({1,2},Tableau3[Colonne15],Tableau3[Colonne3]),2,0),"")</f>
        <v/>
      </c>
      <c r="C12" s="24" t="str">
        <f>IFERROR(VLOOKUP($A12,CHOOSE({1,2},Tableau3[Colonne15],Tableau3[Colonne7]),2,0),"")</f>
        <v/>
      </c>
    </row>
    <row r="13" spans="1:6" x14ac:dyDescent="0.25">
      <c r="A13" t="s">
        <v>51</v>
      </c>
      <c r="B13" s="19" t="str">
        <f>IFERROR(VLOOKUP($A13,CHOOSE({1,2},Tableau3[Colonne15],Tableau3[Colonne3]),2,0),"")</f>
        <v/>
      </c>
      <c r="C13" s="22" t="str">
        <f>IFERROR(VLOOKUP($A13,CHOOSE({1,2},Tableau3[Colonne15],Tableau3[Colonne7]),2,0),"")</f>
        <v/>
      </c>
      <c r="D13" s="19"/>
    </row>
    <row r="14" spans="1:6" s="23" customFormat="1" x14ac:dyDescent="0.25">
      <c r="A14" s="23" t="s">
        <v>52</v>
      </c>
      <c r="B14" s="23" t="str">
        <f>IFERROR(VLOOKUP($A14,CHOOSE({1,2},Tableau3[Colonne15],Tableau3[Colonne3]),2,0),"")</f>
        <v/>
      </c>
      <c r="C14" s="24" t="str">
        <f>IFERROR(VLOOKUP($A14,CHOOSE({1,2},Tableau3[Colonne15],Tableau3[Colonne7]),2,0),"")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Démarche de Communication</vt:lpstr>
      <vt:lpstr>GANTT COM</vt:lpstr>
    </vt:vector>
  </TitlesOfParts>
  <Company>Matmut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CHARZAT Lucile</dc:creator>
  <cp:lastModifiedBy>Jean-Eric</cp:lastModifiedBy>
  <cp:lastPrinted>2022-03-08T22:00:58Z</cp:lastPrinted>
  <dcterms:created xsi:type="dcterms:W3CDTF">2022-03-07T09:55:58Z</dcterms:created>
  <dcterms:modified xsi:type="dcterms:W3CDTF">2022-04-16T06:22:36Z</dcterms:modified>
</cp:coreProperties>
</file>