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E7D98C0-E64E-4C4B-A799-4531D2A9C417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customWorkbookViews>
    <customWorkbookView name="SIEN - Affichage personnalisé" guid="{FC60F2A8-D166-4FD2-8CC7-E52FC815DF52}" mergeInterval="0" personalView="1" maximized="1" xWindow="-8" yWindow="-8" windowWidth="1936" windowHeight="1056" activeSheetId="1"/>
    <customWorkbookView name="Etat de Neuchatel - Affichage personnalisé" guid="{5242D6A1-5D04-4657-8546-C61926F9FD0A}" mergeInterval="0" personalView="1" maximized="1" windowWidth="1276" windowHeight="802" activeSheetId="1"/>
    <customWorkbookView name="Bérard Benoît - Affichage personnalisé" guid="{955084C4-9003-4722-A5E4-232F9F921772}" mergeInterval="0" personalView="1" maximized="1" xWindow="-8" yWindow="-8" windowWidth="1936" windowHeight="105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5" i="1" l="1" a="1"/>
  <c r="E5" i="1" s="1"/>
  <c r="D5" i="1" s="1"/>
  <c r="C5" i="1" a="1"/>
  <c r="C5" i="1" s="1"/>
  <c r="F5" i="1" s="1" a="1"/>
  <c r="F5" i="1" s="1"/>
  <c r="E3" i="1" a="1"/>
  <c r="E3" i="1" s="1"/>
  <c r="C14" i="1"/>
  <c r="C15" i="1"/>
  <c r="C13" i="1"/>
  <c r="C12" i="1"/>
  <c r="C11" i="1"/>
  <c r="E7" i="1" l="1" a="1"/>
  <c r="E7" i="1" s="1"/>
  <c r="I8" i="1" a="1"/>
  <c r="I8" i="1" s="1"/>
  <c r="I7" i="1" a="1"/>
  <c r="I7" i="1" s="1"/>
  <c r="F7" i="1" a="1"/>
  <c r="F7" i="1" s="1"/>
  <c r="F6" i="1" a="1"/>
  <c r="F6" i="1" s="1"/>
  <c r="H5" i="1" a="1"/>
  <c r="H5" i="1" s="1"/>
  <c r="E6" i="1" a="1"/>
  <c r="E6" i="1" s="1"/>
  <c r="F8" i="1" a="1"/>
  <c r="F8" i="1" s="1"/>
  <c r="H7" i="1" a="1"/>
  <c r="H7" i="1" s="1"/>
  <c r="H6" i="1" a="1"/>
  <c r="H6" i="1" s="1"/>
  <c r="J5" i="1" a="1"/>
  <c r="J5" i="1" s="1"/>
  <c r="H8" i="1" a="1"/>
  <c r="H8" i="1" s="1"/>
  <c r="J7" i="1" a="1"/>
  <c r="J7" i="1" s="1"/>
  <c r="J6" i="1" a="1"/>
  <c r="J6" i="1" s="1"/>
  <c r="G6" i="1" a="1"/>
  <c r="G6" i="1" s="1"/>
  <c r="G5" i="1" a="1"/>
  <c r="G5" i="1" s="1"/>
  <c r="E8" i="1" a="1"/>
  <c r="E8" i="1" s="1"/>
  <c r="J8" i="1" a="1"/>
  <c r="J8" i="1" s="1"/>
  <c r="G8" i="1" a="1"/>
  <c r="G8" i="1" s="1"/>
  <c r="G7" i="1" a="1"/>
  <c r="G7" i="1" s="1"/>
  <c r="I6" i="1" a="1"/>
  <c r="I6" i="1" s="1"/>
  <c r="I5" i="1" a="1"/>
  <c r="I5" i="1" s="1"/>
  <c r="D6" i="1" l="1"/>
  <c r="D8" i="1"/>
  <c r="D7" i="1"/>
  <c r="B7" i="1" l="1"/>
  <c r="B6" i="1"/>
  <c r="B5" i="1"/>
  <c r="B8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<sst xmlns="http://schemas.openxmlformats.org/spreadsheetml/2006/main" count="60" uniqueCount="21">
  <si>
    <t>Natation</t>
  </si>
  <si>
    <t>Cross</t>
  </si>
  <si>
    <t>Athlétisme</t>
  </si>
  <si>
    <t>Classe</t>
  </si>
  <si>
    <t>Fair-play</t>
  </si>
  <si>
    <t>5FR111</t>
  </si>
  <si>
    <t>5FR112</t>
  </si>
  <si>
    <t>5FR122</t>
  </si>
  <si>
    <t>5FR121</t>
  </si>
  <si>
    <t>Trottinette</t>
  </si>
  <si>
    <t>Jeux</t>
  </si>
  <si>
    <t>Activités</t>
  </si>
  <si>
    <t>Classement</t>
  </si>
  <si>
    <t>Total</t>
  </si>
  <si>
    <t>E3</t>
  </si>
  <si>
    <t>C5</t>
  </si>
  <si>
    <t>E5:J8</t>
  </si>
  <si>
    <t>B5</t>
  </si>
  <si>
    <t>D5</t>
  </si>
  <si>
    <t>t_résultats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</si>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</sst>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_ ;[Red]\-0\ ;"/>
  </numFmts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  <charset val="1"/>
    </font>
    <font>
      <sz val="10"/>
      <color rgb="FF0070C0"/>
      <name val="Arial"/>
      <family val="2"/>
    </font>
    <font>
      <b/>
      <sz val="10"/>
      <color rgb="FF0070C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8">
    <xf numFmtId="0" fontId="0" fillId="0" borderId="0" xfId="0"/>
    <xf numFmtId="49" fontId="2" fillId="0" borderId="0" xfId="1" applyNumberFormat="1" applyFont="1" applyAlignment="1">
      <alignment wrapText="1"/>
    </xf>
    <xf numFmtId="0" fontId="2" fillId="0" borderId="0" xfId="1" applyNumberFormat="1" applyFont="1" applyAlignment="1">
      <alignment wrapText="1"/>
    </xf>
    <xf numFmtId="0" fontId="1" fillId="0" borderId="0" xfId="0" applyFont="1" applyFill="1" applyBorder="1" applyAlignment="1"/>
    <xf numFmtId="0" fontId="0" fillId="0" borderId="0" xfId="0" applyFont="1" applyFill="1" applyBorder="1" applyAlignment="1"/>
    <xf numFmtId="0" fontId="3" fillId="0" borderId="0" xfId="0" applyFont="1" applyFill="1" applyBorder="1" applyAlignment="1"/>
    <xf numFmtId="0" fontId="0" fillId="0" borderId="0" xfId="0" applyFill="1" applyAlignment="1"/>
    <xf numFmtId="0" fontId="0" fillId="0" borderId="0" xfId="0" applyAlignment="1"/>
    <xf numFmtId="0" fontId="1" fillId="0" borderId="1" xfId="0" applyFont="1" applyFill="1" applyBorder="1" applyAlignment="1"/>
    <xf numFmtId="0" fontId="2" fillId="0" borderId="0" xfId="1" applyFont="1" applyAlignment="1"/>
    <xf numFmtId="0" fontId="0" fillId="0" borderId="0" xfId="0" applyFill="1" applyBorder="1" applyAlignment="1"/>
    <xf numFmtId="0" fontId="0" fillId="0" borderId="1" xfId="0" applyFill="1" applyBorder="1" applyAlignment="1"/>
    <xf numFmtId="165" fontId="0" fillId="0" borderId="1" xfId="0" applyNumberFormat="1" applyFill="1" applyBorder="1" applyAlignment="1"/>
    <xf numFmtId="165" fontId="0" fillId="0" borderId="0" xfId="0" applyNumberFormat="1" applyFill="1" applyBorder="1" applyAlignment="1"/>
    <xf numFmtId="0" fontId="1" fillId="0" borderId="0" xfId="0" applyFont="1" applyBorder="1" applyAlignment="1"/>
    <xf numFmtId="0" fontId="0" fillId="0" borderId="0" xfId="0" applyBorder="1" applyAlignment="1"/>
    <xf numFmtId="0" fontId="3" fillId="0" borderId="0" xfId="0" applyFont="1" applyAlignment="1"/>
    <xf numFmtId="0" fontId="4" fillId="0" borderId="0" xfId="0" applyFont="1" applyAlignment="1"/>
  </cellXfs>
  <cellStyles count="2">
    <cellStyle name="Normal" xfId="0" builtinId="0"/>
    <cellStyle name="Normal 2" xfId="1" xr:uid="{00000000-0005-0000-0000-000001000000}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charset val="1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charset val="1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charset val="1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charset val="1"/>
        <scheme val="none"/>
      </font>
      <numFmt numFmtId="30" formatCode="@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charset val="1"/>
        <scheme val="none"/>
      </font>
      <numFmt numFmtId="30" formatCode="@"/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5825D3-DF75-4C92-90DF-D54C8EE101E7}" name="t_résultats" displayName="t_résultats" ref="M3:O27" totalsRowShown="0" headerRowDxfId="0" dataDxfId="1" headerRowCellStyle="Normal 2" dataCellStyle="Normal 2">
  <autoFilter ref="M3:O27" xr:uid="{865825D3-DF75-4C92-90DF-D54C8EE101E7}">
    <filterColumn colId="0" hiddenButton="1"/>
    <filterColumn colId="1" hiddenButton="1"/>
    <filterColumn colId="2" hiddenButton="1"/>
  </autoFilter>
  <tableColumns count="3">
    <tableColumn id="1" xr3:uid="{6AC4462C-BDC7-4473-B79A-247033621349}" name="Classe" dataDxfId="4" dataCellStyle="Normal 2"/>
    <tableColumn id="2" xr3:uid="{52D721CA-47D7-4681-981C-844EB9D1A61C}" name="Activités" dataDxfId="3" dataCellStyle="Normal 2"/>
    <tableColumn id="3" xr3:uid="{57CC03D4-C13D-4D4E-959A-9473F39B737E}" name="Points" dataDxfId="2" dataCellStyle="Normal 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4"/>
  <sheetViews>
    <sheetView showGridLines="0" tabSelected="1" workbookViewId="0">
      <selection activeCell="D5" sqref="D5"/>
    </sheetView>
  </sheetViews>
  <sheetFormatPr defaultColWidth="11.42578125" defaultRowHeight="12.75" x14ac:dyDescent="0.2"/>
  <cols>
    <col min="1" max="1" width="1.7109375" style="7" customWidth="1"/>
    <col min="2" max="3" width="11.42578125" style="7"/>
    <col min="4" max="4" width="10" style="7" customWidth="1"/>
    <col min="5" max="5" width="10.5703125" style="7" bestFit="1" customWidth="1"/>
    <col min="6" max="9" width="10" style="7" customWidth="1"/>
    <col min="10" max="14" width="11.42578125" style="7"/>
    <col min="15" max="15" width="6.5703125" style="7" bestFit="1" customWidth="1"/>
    <col min="16" max="16384" width="11.42578125" style="7"/>
  </cols>
  <sheetData>
    <row r="1" spans="1:15" x14ac:dyDescent="0.2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</row>
    <row r="2" spans="1:15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17" t="s">
        <v>19</v>
      </c>
    </row>
    <row r="3" spans="1:15" x14ac:dyDescent="0.2">
      <c r="A3" s="6"/>
      <c r="B3" s="8" t="s">
        <v>12</v>
      </c>
      <c r="C3" s="8" t="s">
        <v>3</v>
      </c>
      <c r="D3" s="8" t="s">
        <v>13</v>
      </c>
      <c r="E3" s="8" t="str" cm="1">
        <f t="array" ref="E3:J3">TRANSPOSE(_xlfn._xlws.SORT(_xlfn.UNIQUE(t_résultats[Activités])))</f>
        <v>Athlétisme</v>
      </c>
      <c r="F3" s="8" t="str">
        <v>Cross</v>
      </c>
      <c r="G3" s="8" t="str">
        <v>Fair-play</v>
      </c>
      <c r="H3" s="8" t="str">
        <v>Jeux</v>
      </c>
      <c r="I3" s="8" t="str">
        <v>Natation</v>
      </c>
      <c r="J3" s="8" t="str">
        <v>Trottinette</v>
      </c>
      <c r="K3" s="3"/>
      <c r="L3" s="6"/>
      <c r="M3" s="9" t="s">
        <v>3</v>
      </c>
      <c r="N3" s="9" t="s">
        <v>11</v>
      </c>
      <c r="O3" s="9" t="s">
        <v>20</v>
      </c>
    </row>
    <row r="4" spans="1:15" x14ac:dyDescent="0.2">
      <c r="A4" s="6"/>
      <c r="B4" s="4"/>
      <c r="C4" s="10"/>
      <c r="D4" s="10"/>
      <c r="E4" s="10"/>
      <c r="F4" s="10"/>
      <c r="G4" s="10"/>
      <c r="H4" s="10"/>
      <c r="I4" s="10"/>
      <c r="J4" s="10"/>
      <c r="K4" s="6"/>
      <c r="L4" s="6"/>
      <c r="M4" s="1" t="s">
        <v>7</v>
      </c>
      <c r="N4" s="1" t="s">
        <v>4</v>
      </c>
      <c r="O4" s="2">
        <v>34</v>
      </c>
    </row>
    <row r="5" spans="1:15" x14ac:dyDescent="0.2">
      <c r="A5" s="6"/>
      <c r="B5" s="8">
        <f>_xlfn.RANK.EQ(D5,$D$5:$D$8)</f>
        <v>4</v>
      </c>
      <c r="C5" s="11" t="str" cm="1">
        <f t="array" ref="C5:C8">_xlfn._xlws.SORT(_xlfn.UNIQUE(t_résultats[Classe]))</f>
        <v>5FR111</v>
      </c>
      <c r="D5" s="12">
        <f>SUM(E5:J5)+MEDIAN(E5:J5)/1000+N("ex aequo")</f>
        <v>105.01349999999999</v>
      </c>
      <c r="E5" s="12" cm="1">
        <f t="array" ref="E5">_xlfn._xlws.FILTER(t_résultats[Points],(t_résultats[Classe]=$C5)*(t_résultats[Activités]=E$3),"")</f>
        <v>12</v>
      </c>
      <c r="F5" s="12" cm="1">
        <f t="array" ref="F5">_xlfn._xlws.FILTER($O$4:$O$27,($M$4:$M$27=$C5)*($N$4:$N$27=F$3),"")</f>
        <v>15</v>
      </c>
      <c r="G5" s="12" cm="1">
        <f t="array" ref="G5">_xlfn._xlws.FILTER($O$4:$O$27,($M$4:$M$27=$C5)*($N$4:$N$27=G$3),"")</f>
        <v>36</v>
      </c>
      <c r="H5" s="12" cm="1">
        <f t="array" ref="H5">_xlfn._xlws.FILTER($O$4:$O$27,($M$4:$M$27=$C5)*($N$4:$N$27=H$3),"")</f>
        <v>21</v>
      </c>
      <c r="I5" s="12" cm="1">
        <f t="array" ref="I5">_xlfn._xlws.FILTER($O$4:$O$27,($M$4:$M$27=$C5)*($N$4:$N$27=I$3),"")</f>
        <v>11</v>
      </c>
      <c r="J5" s="12" cm="1">
        <f t="array" ref="J5">_xlfn._xlws.FILTER($O$4:$O$27,($M$4:$M$27=$C5)*($N$4:$N$27=J$3),"")</f>
        <v>10</v>
      </c>
      <c r="K5" s="10"/>
      <c r="L5" s="6"/>
      <c r="M5" s="1" t="s">
        <v>7</v>
      </c>
      <c r="N5" s="1" t="s">
        <v>10</v>
      </c>
      <c r="O5" s="2">
        <v>16</v>
      </c>
    </row>
    <row r="6" spans="1:15" x14ac:dyDescent="0.2">
      <c r="A6" s="6"/>
      <c r="B6" s="8">
        <f>_xlfn.RANK.EQ(D6,$D$5:$D$8)</f>
        <v>1</v>
      </c>
      <c r="C6" s="11" t="str">
        <v>5FR112</v>
      </c>
      <c r="D6" s="12">
        <f>SUM(E6:J6)+MEDIAN(E6:J6)/1000</f>
        <v>114.01649999999999</v>
      </c>
      <c r="E6" s="12" cm="1">
        <f t="array" ref="E6">_xlfn._xlws.FILTER($O$4:$O$27,($M$4:$M$27=$C6)*($N$4:$N$27=E$3),"")</f>
        <v>21</v>
      </c>
      <c r="F6" s="12" cm="1">
        <f t="array" ref="F6">_xlfn._xlws.FILTER($O$4:$O$27,($M$4:$M$27=$C6)*($N$4:$N$27=F$3),"")</f>
        <v>13</v>
      </c>
      <c r="G6" s="12" cm="1">
        <f t="array" ref="G6">_xlfn._xlws.FILTER($O$4:$O$27,($M$4:$M$27=$C6)*($N$4:$N$27=G$3),"")</f>
        <v>35</v>
      </c>
      <c r="H6" s="12" cm="1">
        <f t="array" ref="H6">_xlfn._xlws.FILTER($O$4:$O$27,($M$4:$M$27=$C6)*($N$4:$N$27=H$3),"")</f>
        <v>19</v>
      </c>
      <c r="I6" s="12" cm="1">
        <f t="array" ref="I6">_xlfn._xlws.FILTER($O$4:$O$27,($M$4:$M$27=$C6)*($N$4:$N$27=I$3),"")</f>
        <v>14</v>
      </c>
      <c r="J6" s="12" cm="1">
        <f t="array" ref="J6">_xlfn._xlws.FILTER($O$4:$O$27,($M$4:$M$27=$C6)*($N$4:$N$27=J$3),"")</f>
        <v>12</v>
      </c>
      <c r="K6" s="10"/>
      <c r="L6" s="6"/>
      <c r="M6" s="1" t="s">
        <v>7</v>
      </c>
      <c r="N6" s="1" t="s">
        <v>2</v>
      </c>
      <c r="O6" s="2">
        <v>14</v>
      </c>
    </row>
    <row r="7" spans="1:15" x14ac:dyDescent="0.2">
      <c r="A7" s="6"/>
      <c r="B7" s="8">
        <f>_xlfn.RANK.EQ(D7,$D$5:$D$8)</f>
        <v>3</v>
      </c>
      <c r="C7" s="11" t="str">
        <v>5FR121</v>
      </c>
      <c r="D7" s="12">
        <f>SUM(E7:J7)+MEDIAN(E7:J7)/1000</f>
        <v>105.015</v>
      </c>
      <c r="E7" s="12" cm="1">
        <f t="array" ref="E7">_xlfn._xlws.FILTER($O$4:$O$27,($M$4:$M$27=$C7)*($N$4:$N$27=E$3),"")</f>
        <v>15</v>
      </c>
      <c r="F7" s="12" cm="1">
        <f t="array" ref="F7">_xlfn._xlws.FILTER($O$4:$O$27,($M$4:$M$27=$C7)*($N$4:$N$27=F$3),"")</f>
        <v>15</v>
      </c>
      <c r="G7" s="12" cm="1">
        <f t="array" ref="G7">_xlfn._xlws.FILTER($O$4:$O$27,($M$4:$M$27=$C7)*($N$4:$N$27=G$3),"")</f>
        <v>35</v>
      </c>
      <c r="H7" s="12" cm="1">
        <f t="array" ref="H7">_xlfn._xlws.FILTER($O$4:$O$27,($M$4:$M$27=$C7)*($N$4:$N$27=H$3),"")</f>
        <v>15</v>
      </c>
      <c r="I7" s="12" cm="1">
        <f t="array" ref="I7">_xlfn._xlws.FILTER($O$4:$O$27,($M$4:$M$27=$C7)*($N$4:$N$27=I$3),"")</f>
        <v>13</v>
      </c>
      <c r="J7" s="12" cm="1">
        <f t="array" ref="J7">_xlfn._xlws.FILTER($O$4:$O$27,($M$4:$M$27=$C7)*($N$4:$N$27=J$3),"")</f>
        <v>12</v>
      </c>
      <c r="K7" s="10"/>
      <c r="L7" s="6"/>
      <c r="M7" s="1" t="s">
        <v>7</v>
      </c>
      <c r="N7" s="1" t="s">
        <v>1</v>
      </c>
      <c r="O7" s="2">
        <v>14</v>
      </c>
    </row>
    <row r="8" spans="1:15" x14ac:dyDescent="0.2">
      <c r="A8" s="6"/>
      <c r="B8" s="8">
        <f>_xlfn.RANK.EQ(D8,$D$5:$D$8)</f>
        <v>2</v>
      </c>
      <c r="C8" s="11" t="str">
        <v>5FR122</v>
      </c>
      <c r="D8" s="12">
        <f>SUM(E8:J8)+MEDIAN(E8:J8)/1000</f>
        <v>106.014</v>
      </c>
      <c r="E8" s="12" cm="1">
        <f t="array" ref="E8">_xlfn._xlws.FILTER($O$4:$O$27,($M$4:$M$27=$C8)*($N$4:$N$27=E$3),"")</f>
        <v>14</v>
      </c>
      <c r="F8" s="12" cm="1">
        <f t="array" ref="F8">_xlfn._xlws.FILTER($O$4:$O$27,($M$4:$M$27=$C8)*($N$4:$N$27=F$3),"")</f>
        <v>14</v>
      </c>
      <c r="G8" s="12" cm="1">
        <f t="array" ref="G8">_xlfn._xlws.FILTER($O$4:$O$27,($M$4:$M$27=$C8)*($N$4:$N$27=G$3),"")</f>
        <v>34</v>
      </c>
      <c r="H8" s="12" cm="1">
        <f t="array" ref="H8">_xlfn._xlws.FILTER($O$4:$O$27,($M$4:$M$27=$C8)*($N$4:$N$27=H$3),"")</f>
        <v>16</v>
      </c>
      <c r="I8" s="12" cm="1">
        <f t="array" ref="I8">_xlfn._xlws.FILTER($O$4:$O$27,($M$4:$M$27=$C8)*($N$4:$N$27=I$3),"")</f>
        <v>14</v>
      </c>
      <c r="J8" s="12" cm="1">
        <f t="array" ref="J8">_xlfn._xlws.FILTER($O$4:$O$27,($M$4:$M$27=$C8)*($N$4:$N$27=J$3),"")</f>
        <v>14</v>
      </c>
      <c r="K8" s="10"/>
      <c r="L8" s="6"/>
      <c r="M8" s="1" t="s">
        <v>7</v>
      </c>
      <c r="N8" s="1" t="s">
        <v>0</v>
      </c>
      <c r="O8" s="2">
        <v>14</v>
      </c>
    </row>
    <row r="9" spans="1:15" x14ac:dyDescent="0.2">
      <c r="A9" s="6"/>
      <c r="B9" s="3"/>
      <c r="C9" s="10"/>
      <c r="D9" s="10"/>
      <c r="E9" s="10"/>
      <c r="F9" s="10"/>
      <c r="G9" s="10"/>
      <c r="H9" s="10"/>
      <c r="I9" s="10"/>
      <c r="J9" s="10"/>
      <c r="K9" s="10"/>
      <c r="L9" s="6"/>
      <c r="M9" s="1" t="s">
        <v>7</v>
      </c>
      <c r="N9" s="1" t="s">
        <v>9</v>
      </c>
      <c r="O9" s="2">
        <v>14</v>
      </c>
    </row>
    <row r="10" spans="1:15" x14ac:dyDescent="0.2">
      <c r="A10" s="6"/>
      <c r="B10" s="3"/>
      <c r="C10" s="10"/>
      <c r="D10" s="10"/>
      <c r="E10" s="10"/>
      <c r="F10" s="10"/>
      <c r="G10" s="10"/>
      <c r="H10" s="10"/>
      <c r="I10" s="10"/>
      <c r="J10" s="10"/>
      <c r="K10" s="10"/>
      <c r="L10" s="6"/>
      <c r="M10" s="1" t="s">
        <v>8</v>
      </c>
      <c r="N10" s="1" t="s">
        <v>4</v>
      </c>
      <c r="O10" s="2">
        <v>35</v>
      </c>
    </row>
    <row r="11" spans="1:15" x14ac:dyDescent="0.2">
      <c r="A11" s="6"/>
      <c r="B11" s="5" t="s">
        <v>14</v>
      </c>
      <c r="C11" s="5" t="str">
        <f ca="1">_xlfn.FORMULATEXT(E3)</f>
        <v>=TRANSPOSE(SORT(UNIQUE(t_résultats[Activités])))</v>
      </c>
      <c r="E11" s="10"/>
      <c r="F11" s="10"/>
      <c r="G11" s="10"/>
      <c r="H11" s="10"/>
      <c r="I11" s="10"/>
      <c r="J11" s="10"/>
      <c r="K11" s="10"/>
      <c r="L11" s="6"/>
      <c r="M11" s="1" t="s">
        <v>8</v>
      </c>
      <c r="N11" s="1" t="s">
        <v>10</v>
      </c>
      <c r="O11" s="2">
        <v>15</v>
      </c>
    </row>
    <row r="12" spans="1:15" x14ac:dyDescent="0.2">
      <c r="A12" s="6"/>
      <c r="B12" s="5" t="s">
        <v>15</v>
      </c>
      <c r="C12" s="5" t="str">
        <f ca="1">_xlfn.FORMULATEXT(C5)</f>
        <v>=SORT(UNIQUE(t_résultats[Classe]))</v>
      </c>
      <c r="D12" s="10"/>
      <c r="E12" s="10"/>
      <c r="F12" s="10"/>
      <c r="G12" s="10"/>
      <c r="H12" s="10"/>
      <c r="I12" s="10"/>
      <c r="J12" s="10"/>
      <c r="K12" s="10"/>
      <c r="L12" s="6"/>
      <c r="M12" s="1" t="s">
        <v>8</v>
      </c>
      <c r="N12" s="1" t="s">
        <v>2</v>
      </c>
      <c r="O12" s="2">
        <v>15</v>
      </c>
    </row>
    <row r="13" spans="1:15" x14ac:dyDescent="0.2">
      <c r="A13" s="6"/>
      <c r="B13" s="5" t="s">
        <v>16</v>
      </c>
      <c r="C13" s="5" t="str">
        <f ca="1">_xlfn.FORMULATEXT(E5)</f>
        <v>=FILTER(t_résultats[Points];(t_résultats[Classe]=$C5)*(t_résultats[Activités]=E$3);"")</v>
      </c>
      <c r="D13" s="10"/>
      <c r="E13" s="10"/>
      <c r="F13" s="10"/>
      <c r="G13" s="10"/>
      <c r="H13" s="10"/>
      <c r="I13" s="10"/>
      <c r="J13" s="10"/>
      <c r="K13" s="10"/>
      <c r="L13" s="6"/>
      <c r="M13" s="1" t="s">
        <v>8</v>
      </c>
      <c r="N13" s="1" t="s">
        <v>1</v>
      </c>
      <c r="O13" s="2">
        <v>15</v>
      </c>
    </row>
    <row r="14" spans="1:15" x14ac:dyDescent="0.2">
      <c r="A14" s="6"/>
      <c r="B14" s="5" t="s">
        <v>18</v>
      </c>
      <c r="C14" s="16" t="str">
        <f ca="1">_xlfn.FORMULATEXT(D5)</f>
        <v>=SUM(E5:J5)+MEDIAN(E5:J5)/1000+N("ex aequo")</v>
      </c>
      <c r="G14" s="10"/>
      <c r="H14" s="10"/>
      <c r="I14" s="10"/>
      <c r="J14" s="10"/>
      <c r="K14" s="10"/>
      <c r="L14" s="6"/>
      <c r="M14" s="1" t="s">
        <v>8</v>
      </c>
      <c r="N14" s="1" t="s">
        <v>0</v>
      </c>
      <c r="O14" s="2">
        <v>13</v>
      </c>
    </row>
    <row r="15" spans="1:15" x14ac:dyDescent="0.2">
      <c r="A15" s="6"/>
      <c r="B15" s="5" t="s">
        <v>17</v>
      </c>
      <c r="C15" s="5" t="str">
        <f ca="1">_xlfn.FORMULATEXT(B5)</f>
        <v>=RANK.EQ(D5;$D$5:$D$8)</v>
      </c>
      <c r="D15" s="10"/>
      <c r="E15" s="10"/>
      <c r="F15" s="10"/>
      <c r="G15" s="10"/>
      <c r="H15" s="10"/>
      <c r="I15" s="10"/>
      <c r="J15" s="10"/>
      <c r="K15" s="10"/>
      <c r="L15" s="10"/>
      <c r="M15" s="1" t="s">
        <v>8</v>
      </c>
      <c r="N15" s="1" t="s">
        <v>9</v>
      </c>
      <c r="O15" s="2">
        <v>12</v>
      </c>
    </row>
    <row r="16" spans="1:15" x14ac:dyDescent="0.2">
      <c r="A16" s="6"/>
      <c r="B16" s="3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" t="s">
        <v>6</v>
      </c>
      <c r="N16" s="1" t="s">
        <v>4</v>
      </c>
      <c r="O16" s="2">
        <v>35</v>
      </c>
    </row>
    <row r="17" spans="1:15" x14ac:dyDescent="0.2">
      <c r="A17" s="6"/>
      <c r="B17" s="3"/>
      <c r="C17" s="10"/>
      <c r="D17" s="10"/>
      <c r="E17" s="10"/>
      <c r="F17" s="10"/>
      <c r="G17" s="10"/>
      <c r="H17" s="10"/>
      <c r="I17" s="10"/>
      <c r="J17" s="10"/>
      <c r="L17" s="10"/>
      <c r="M17" s="1" t="s">
        <v>6</v>
      </c>
      <c r="N17" s="1" t="s">
        <v>10</v>
      </c>
      <c r="O17" s="2">
        <v>19</v>
      </c>
    </row>
    <row r="18" spans="1:15" x14ac:dyDescent="0.2">
      <c r="A18" s="6"/>
      <c r="B18" s="3"/>
      <c r="C18" s="10"/>
      <c r="D18" s="10"/>
      <c r="E18" s="10"/>
      <c r="F18" s="10"/>
      <c r="G18" s="10"/>
      <c r="H18" s="10"/>
      <c r="I18" s="10"/>
      <c r="J18" s="10"/>
      <c r="L18" s="13"/>
      <c r="M18" s="1" t="s">
        <v>6</v>
      </c>
      <c r="N18" s="1" t="s">
        <v>2</v>
      </c>
      <c r="O18" s="2">
        <v>21</v>
      </c>
    </row>
    <row r="19" spans="1:15" x14ac:dyDescent="0.2">
      <c r="A19" s="6"/>
      <c r="B19" s="10"/>
      <c r="C19" s="10"/>
      <c r="D19" s="10"/>
      <c r="E19" s="10"/>
      <c r="F19" s="10"/>
      <c r="G19" s="10"/>
      <c r="H19" s="10"/>
      <c r="I19" s="10"/>
      <c r="J19" s="10"/>
      <c r="L19" s="13"/>
      <c r="M19" s="1" t="s">
        <v>6</v>
      </c>
      <c r="N19" s="1" t="s">
        <v>1</v>
      </c>
      <c r="O19" s="2">
        <v>13</v>
      </c>
    </row>
    <row r="20" spans="1:15" x14ac:dyDescent="0.2">
      <c r="A20" s="6"/>
      <c r="B20" s="14"/>
      <c r="C20" s="14"/>
      <c r="D20" s="14"/>
      <c r="E20" s="14"/>
      <c r="F20" s="15"/>
      <c r="G20" s="15"/>
      <c r="H20" s="15"/>
      <c r="I20" s="15"/>
      <c r="J20" s="15"/>
      <c r="L20" s="13"/>
      <c r="M20" s="1" t="s">
        <v>6</v>
      </c>
      <c r="N20" s="1" t="s">
        <v>0</v>
      </c>
      <c r="O20" s="2">
        <v>14</v>
      </c>
    </row>
    <row r="21" spans="1:15" x14ac:dyDescent="0.2">
      <c r="A21" s="6"/>
      <c r="B21" s="15"/>
      <c r="C21" s="15"/>
      <c r="D21" s="15"/>
      <c r="E21" s="15"/>
      <c r="F21" s="15"/>
      <c r="G21" s="15"/>
      <c r="H21" s="15"/>
      <c r="I21" s="15"/>
      <c r="J21" s="15"/>
      <c r="L21" s="13"/>
      <c r="M21" s="1" t="s">
        <v>6</v>
      </c>
      <c r="N21" s="1" t="s">
        <v>9</v>
      </c>
      <c r="O21" s="2">
        <v>12</v>
      </c>
    </row>
    <row r="22" spans="1:15" x14ac:dyDescent="0.2">
      <c r="A22" s="6"/>
      <c r="K22" s="10"/>
      <c r="L22" s="10"/>
      <c r="M22" s="1" t="s">
        <v>5</v>
      </c>
      <c r="N22" s="1" t="s">
        <v>4</v>
      </c>
      <c r="O22" s="2">
        <v>36</v>
      </c>
    </row>
    <row r="23" spans="1:15" x14ac:dyDescent="0.2">
      <c r="A23" s="6"/>
      <c r="K23" s="10"/>
      <c r="L23" s="10"/>
      <c r="M23" s="1" t="s">
        <v>5</v>
      </c>
      <c r="N23" s="1" t="s">
        <v>10</v>
      </c>
      <c r="O23" s="2">
        <v>21</v>
      </c>
    </row>
    <row r="24" spans="1:15" x14ac:dyDescent="0.2">
      <c r="A24" s="6"/>
      <c r="K24" s="10"/>
      <c r="L24" s="10"/>
      <c r="M24" s="1" t="s">
        <v>5</v>
      </c>
      <c r="N24" s="1" t="s">
        <v>2</v>
      </c>
      <c r="O24" s="2">
        <v>12</v>
      </c>
    </row>
    <row r="25" spans="1:15" x14ac:dyDescent="0.2">
      <c r="A25" s="6"/>
      <c r="K25" s="10"/>
      <c r="L25" s="10"/>
      <c r="M25" s="1" t="s">
        <v>5</v>
      </c>
      <c r="N25" s="1" t="s">
        <v>1</v>
      </c>
      <c r="O25" s="2">
        <v>15</v>
      </c>
    </row>
    <row r="26" spans="1:15" x14ac:dyDescent="0.2">
      <c r="A26" s="6"/>
      <c r="K26" s="10"/>
      <c r="L26" s="10"/>
      <c r="M26" s="1" t="s">
        <v>5</v>
      </c>
      <c r="N26" s="1" t="s">
        <v>0</v>
      </c>
      <c r="O26" s="2">
        <v>11</v>
      </c>
    </row>
    <row r="27" spans="1:15" x14ac:dyDescent="0.2">
      <c r="A27" s="6"/>
      <c r="K27" s="10"/>
      <c r="L27" s="10"/>
      <c r="M27" s="1" t="s">
        <v>5</v>
      </c>
      <c r="N27" s="1" t="s">
        <v>9</v>
      </c>
      <c r="O27" s="2">
        <v>10</v>
      </c>
    </row>
    <row r="28" spans="1:15" x14ac:dyDescent="0.2">
      <c r="A28" s="6"/>
      <c r="K28" s="10"/>
      <c r="L28" s="10"/>
    </row>
    <row r="29" spans="1:15" x14ac:dyDescent="0.2">
      <c r="A29" s="6"/>
      <c r="K29" s="10"/>
      <c r="L29" s="10"/>
    </row>
    <row r="30" spans="1:15" x14ac:dyDescent="0.2">
      <c r="A30" s="6"/>
      <c r="K30" s="10"/>
      <c r="L30" s="10"/>
    </row>
    <row r="31" spans="1:15" x14ac:dyDescent="0.2">
      <c r="A31" s="6"/>
      <c r="K31" s="10"/>
      <c r="L31" s="10"/>
    </row>
    <row r="32" spans="1:15" x14ac:dyDescent="0.2">
      <c r="A32" s="6"/>
      <c r="K32" s="10"/>
      <c r="L32" s="10"/>
    </row>
    <row r="33" spans="11:12" x14ac:dyDescent="0.2">
      <c r="K33" s="15"/>
      <c r="L33" s="15"/>
    </row>
    <row r="34" spans="11:12" x14ac:dyDescent="0.2">
      <c r="K34" s="15"/>
      <c r="L34" s="15"/>
    </row>
  </sheetData>
  <customSheetViews>
    <customSheetView guid="{FC60F2A8-D166-4FD2-8CC7-E52FC815DF52}">
      <selection activeCell="C14" sqref="C14"/>
      <pageMargins left="0.7" right="0.7" top="0.75" bottom="0.75" header="0.3" footer="0.3"/>
      <pageSetup paperSize="9" orientation="landscape" r:id="rId1"/>
    </customSheetView>
    <customSheetView guid="{5242D6A1-5D04-4657-8546-C61926F9FD0A}">
      <selection activeCell="I17" sqref="I17"/>
      <pageMargins left="0.7" right="0.7" top="0.75" bottom="0.75" header="0.3" footer="0.3"/>
      <pageSetup paperSize="9" orientation="landscape" r:id="rId2"/>
    </customSheetView>
    <customSheetView guid="{955084C4-9003-4722-A5E4-232F9F921772}">
      <selection activeCell="J20" sqref="J20"/>
      <pageMargins left="0.7" right="0.7" top="0.75" bottom="0.75" header="0.3" footer="0.3"/>
      <pageSetup paperSize="9" orientation="landscape" r:id="rId3"/>
    </customSheetView>
  </customSheetViews>
  <pageMargins left="0.7" right="0.7" top="0.75" bottom="0.75" header="0.3" footer="0.3"/>
  <pageSetup paperSize="9" orientation="landscape" r:id="rId4"/>
  <ignoredErrors>
    <ignoredError sqref="C12" formula="1"/>
  </ignoredError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SIEN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SIEN</dc:creator>
  <cp:lastModifiedBy>Jean-Eric</cp:lastModifiedBy>
  <cp:lastPrinted>2016-06-02T13:45:22Z</cp:lastPrinted>
  <dcterms:created xsi:type="dcterms:W3CDTF">2016-05-31T14:32:59Z</dcterms:created>
  <dcterms:modified xsi:type="dcterms:W3CDTF">2022-04-08T03:48:29Z</dcterms:modified>
</cp:coreProperties>
</file>