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13AFDA0A-3EA5-456D-8EC5-16077EE8DEF6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  <sheet name="Feuil2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8" i="1" l="1" a="1"/>
  <c r="B18" i="1" s="1"/>
  <c r="B19" i="1" a="1"/>
  <c r="B19" i="1"/>
  <c r="B20" i="1" a="1"/>
  <c r="B20" i="1" s="1"/>
  <c r="B21" i="1" a="1"/>
  <c r="B21" i="1" s="1"/>
  <c r="B17" i="1" a="1"/>
  <c r="B17" i="1" s="1"/>
  <c r="B16" i="1" a="1"/>
  <c r="B16" i="1" s="1"/>
  <c r="A16" i="1" a="1"/>
  <c r="A16" i="1" s="1"/>
  <c r="E14" i="1"/>
  <c r="D14" i="1"/>
  <c r="C14" i="1"/>
  <c r="A14" i="1"/>
  <c r="B14" i="1" s="1"/>
  <c r="E13" i="1"/>
  <c r="D13" i="1"/>
  <c r="C13" i="1"/>
  <c r="B13" i="1"/>
  <c r="A13" i="1"/>
  <c r="E12" i="1"/>
  <c r="D12" i="1"/>
  <c r="C12" i="1"/>
  <c r="A12" i="1"/>
  <c r="B12" i="1" s="1"/>
  <c r="E11" i="1"/>
  <c r="D11" i="1"/>
  <c r="C11" i="1"/>
  <c r="A11" i="1"/>
  <c r="B11" i="1" s="1"/>
  <c r="E10" i="1"/>
  <c r="D10" i="1"/>
  <c r="C10" i="1"/>
  <c r="B10" i="1"/>
  <c r="A10" i="1"/>
  <c r="E9" i="1"/>
  <c r="D9" i="1"/>
  <c r="C9" i="1"/>
  <c r="A9" i="1"/>
  <c r="B9" i="1" s="1"/>
  <c r="E8" i="1"/>
  <c r="D8" i="1"/>
  <c r="C8" i="1"/>
  <c r="A8" i="1"/>
  <c r="B8" i="1" s="1"/>
  <c r="E7" i="1"/>
  <c r="D7" i="1"/>
  <c r="C7" i="1"/>
  <c r="A7" i="1"/>
  <c r="B7" i="1" s="1"/>
  <c r="E6" i="1"/>
  <c r="D6" i="1"/>
  <c r="C6" i="1"/>
  <c r="B6" i="1"/>
  <c r="A6" i="1"/>
  <c r="E5" i="1"/>
  <c r="D5" i="1"/>
  <c r="C5" i="1"/>
  <c r="B5" i="1"/>
  <c r="A5" i="1"/>
  <c r="E4" i="1"/>
  <c r="D4" i="1"/>
  <c r="C4" i="1"/>
  <c r="A4" i="1"/>
  <c r="B4" i="1" s="1"/>
  <c r="E3" i="1"/>
  <c r="D3" i="1"/>
  <c r="C3" i="1"/>
  <c r="A3" i="1"/>
  <c r="B3" i="1" s="1"/>
  <c r="E2" i="1"/>
  <c r="D2" i="1"/>
  <c r="C2" i="1"/>
  <c r="B2" i="1"/>
  <c r="A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<sst xmlns="http://schemas.openxmlformats.org/spreadsheetml/2006/main" count="103" uniqueCount="47">
  <si>
    <t>ORI</t>
  </si>
  <si>
    <t>ORIGINE</t>
  </si>
  <si>
    <t>UM Masterpalettisé</t>
  </si>
  <si>
    <t>MasterPalettisable</t>
  </si>
  <si>
    <t>N°RT</t>
  </si>
  <si>
    <t>BASE CADIS</t>
  </si>
  <si>
    <t>Date d'exécution</t>
  </si>
  <si>
    <t>N° d'expédition</t>
  </si>
  <si>
    <t>N° d'expédition global</t>
  </si>
  <si>
    <t>Type de transport</t>
  </si>
  <si>
    <t>Véh. Tournée</t>
  </si>
  <si>
    <t>Nombre d'UM</t>
  </si>
  <si>
    <t>UM de la palette master</t>
  </si>
  <si>
    <t>Palette master</t>
  </si>
  <si>
    <t>Palette master2</t>
  </si>
  <si>
    <t>N° de client</t>
  </si>
  <si>
    <t>Expéditeur</t>
  </si>
  <si>
    <t>Ville (expéditeur)</t>
  </si>
  <si>
    <t>Code postal (expéditeur)</t>
  </si>
  <si>
    <t>Emplacements de palettes</t>
  </si>
  <si>
    <t>MOUSSY</t>
  </si>
  <si>
    <t>FR000000032092702</t>
  </si>
  <si>
    <t>Traction</t>
  </si>
  <si>
    <t>2MOU00003066ANG</t>
  </si>
  <si>
    <t>JACQUES</t>
  </si>
  <si>
    <t>BELGIQUE</t>
  </si>
  <si>
    <t>FR000000032092677</t>
  </si>
  <si>
    <t>FR000000032092668</t>
  </si>
  <si>
    <t>FR000000032092664</t>
  </si>
  <si>
    <t>FR000000032092651</t>
  </si>
  <si>
    <t>BOSS</t>
  </si>
  <si>
    <t>FR000000032092648</t>
  </si>
  <si>
    <t>FR000000032092634</t>
  </si>
  <si>
    <t>DESSANGES</t>
  </si>
  <si>
    <t>FR000000032092616</t>
  </si>
  <si>
    <t>FR000000032092611</t>
  </si>
  <si>
    <t>HUGO</t>
  </si>
  <si>
    <t>FR000000032092604</t>
  </si>
  <si>
    <t>FR000000032092588</t>
  </si>
  <si>
    <t>FR000000032092553</t>
  </si>
  <si>
    <t>FR000000032092524</t>
  </si>
  <si>
    <t>CLIENTS</t>
  </si>
  <si>
    <t>Colis Master palettisable</t>
  </si>
  <si>
    <t>Colis Master palettisé</t>
  </si>
  <si>
    <t>% de Master Palettisation.</t>
  </si>
  <si>
    <t>LYON</t>
  </si>
  <si>
    <t>SARAN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</si>
</sst>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" fontId="0" fillId="0" borderId="0" xfId="0" applyNumberFormat="1"/>
    <xf numFmtId="0" fontId="0" fillId="0" borderId="0" xfId="0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3" borderId="0" xfId="0" applyFill="1"/>
  </cellXfs>
  <cellStyles count="1">
    <cellStyle name="Normal" xfId="0" builtinId="0"/>
  </cellStyles>
  <dxfs count="10">
    <dxf>
      <numFmt numFmtId="1" formatCode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closse/Desktop/EXEMPLE%20140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O ANALYSE"/>
      <sheetName val="Taux ColMaPa"/>
      <sheetName val="TCD"/>
    </sheetNames>
    <sheetDataSet>
      <sheetData sheetId="0"/>
      <sheetData sheetId="1"/>
      <sheetData sheetId="2">
        <row r="1">
          <cell r="A1" t="str">
            <v>2ORE</v>
          </cell>
          <cell r="B1" t="str">
            <v>SARAN</v>
          </cell>
        </row>
        <row r="2">
          <cell r="A2" t="str">
            <v>2MOU</v>
          </cell>
          <cell r="B2" t="str">
            <v>MOUSSY</v>
          </cell>
        </row>
        <row r="3">
          <cell r="A3" t="str">
            <v>2LYS</v>
          </cell>
          <cell r="B3" t="str">
            <v>JONAGE</v>
          </cell>
        </row>
        <row r="5">
          <cell r="A5" t="str">
            <v>2BOD</v>
          </cell>
          <cell r="B5" t="str">
            <v>ST LOUBES</v>
          </cell>
        </row>
        <row r="6">
          <cell r="A6" t="str">
            <v>2ANG</v>
          </cell>
          <cell r="B6" t="str">
            <v>ANGERS</v>
          </cell>
        </row>
        <row r="21">
          <cell r="A21" t="str">
            <v>TCD CLIENT LYON</v>
          </cell>
        </row>
        <row r="22">
          <cell r="A22" t="str">
            <v>JONAGE</v>
          </cell>
          <cell r="B22">
            <v>0</v>
          </cell>
        </row>
        <row r="23">
          <cell r="B23">
            <v>0</v>
          </cell>
        </row>
        <row r="24">
          <cell r="B24">
            <v>0</v>
          </cell>
        </row>
        <row r="25">
          <cell r="B25">
            <v>0</v>
          </cell>
        </row>
        <row r="26">
          <cell r="B26">
            <v>0</v>
          </cell>
        </row>
        <row r="27">
          <cell r="B27">
            <v>0</v>
          </cell>
        </row>
        <row r="28">
          <cell r="B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</row>
        <row r="32">
          <cell r="B32">
            <v>0</v>
          </cell>
        </row>
        <row r="33">
          <cell r="B33">
            <v>0</v>
          </cell>
        </row>
        <row r="34">
          <cell r="B34">
            <v>0</v>
          </cell>
        </row>
        <row r="35">
          <cell r="B35">
            <v>0</v>
          </cell>
        </row>
        <row r="36">
          <cell r="B36">
            <v>0</v>
          </cell>
        </row>
        <row r="37">
          <cell r="B37">
            <v>0</v>
          </cell>
        </row>
        <row r="38">
          <cell r="B38">
            <v>0</v>
          </cell>
        </row>
        <row r="39">
          <cell r="B39">
            <v>0</v>
          </cell>
        </row>
        <row r="40">
          <cell r="B40">
            <v>0</v>
          </cell>
        </row>
        <row r="41">
          <cell r="B41">
            <v>0</v>
          </cell>
        </row>
        <row r="42">
          <cell r="B42">
            <v>0</v>
          </cell>
        </row>
        <row r="43">
          <cell r="B43">
            <v>0</v>
          </cell>
        </row>
        <row r="44">
          <cell r="B44">
            <v>0</v>
          </cell>
        </row>
        <row r="45">
          <cell r="B45">
            <v>0</v>
          </cell>
        </row>
        <row r="46">
          <cell r="B46">
            <v>0</v>
          </cell>
        </row>
        <row r="47">
          <cell r="B47">
            <v>0</v>
          </cell>
        </row>
        <row r="48">
          <cell r="B48">
            <v>0</v>
          </cell>
        </row>
        <row r="49">
          <cell r="B49">
            <v>0</v>
          </cell>
        </row>
        <row r="50">
          <cell r="B50">
            <v>0</v>
          </cell>
        </row>
        <row r="51">
          <cell r="B51">
            <v>0</v>
          </cell>
        </row>
        <row r="52">
          <cell r="B52">
            <v>0</v>
          </cell>
        </row>
        <row r="53">
          <cell r="B53">
            <v>0</v>
          </cell>
        </row>
        <row r="54">
          <cell r="B54">
            <v>0</v>
          </cell>
        </row>
        <row r="55">
          <cell r="B55">
            <v>0</v>
          </cell>
        </row>
        <row r="56">
          <cell r="B56">
            <v>0</v>
          </cell>
        </row>
        <row r="57">
          <cell r="B57">
            <v>0</v>
          </cell>
        </row>
        <row r="58">
          <cell r="B58">
            <v>0</v>
          </cell>
        </row>
        <row r="59">
          <cell r="B59">
            <v>0</v>
          </cell>
        </row>
        <row r="60">
          <cell r="B60">
            <v>0</v>
          </cell>
        </row>
        <row r="61">
          <cell r="B61">
            <v>0</v>
          </cell>
        </row>
        <row r="62">
          <cell r="B62">
            <v>0</v>
          </cell>
        </row>
        <row r="63">
          <cell r="B63">
            <v>0</v>
          </cell>
        </row>
        <row r="64">
          <cell r="B64">
            <v>0</v>
          </cell>
        </row>
        <row r="65">
          <cell r="B65">
            <v>0</v>
          </cell>
        </row>
        <row r="66">
          <cell r="B66">
            <v>0</v>
          </cell>
        </row>
        <row r="67">
          <cell r="B67">
            <v>0</v>
          </cell>
        </row>
        <row r="68">
          <cell r="B68">
            <v>0</v>
          </cell>
        </row>
        <row r="69">
          <cell r="B69">
            <v>0</v>
          </cell>
        </row>
        <row r="70">
          <cell r="B70">
            <v>0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42A80D6-D03A-4E0D-AEBB-79A67EF8DCB2}" name="TauxMapaLY" displayName="TauxMapaLY" ref="A1:T14" totalsRowShown="0">
  <autoFilter ref="A1:T14" xr:uid="{142A80D6-D03A-4E0D-AEBB-79A67EF8DCB2}"/>
  <sortState xmlns:xlrd2="http://schemas.microsoft.com/office/spreadsheetml/2017/richdata2" ref="A2:T14">
    <sortCondition descending="1" ref="A1:A14"/>
  </sortState>
  <tableColumns count="20">
    <tableColumn id="20" xr3:uid="{3C618A6B-9039-4DF8-A112-9F7FC897F687}" name="ORI" dataDxfId="7">
      <calculatedColumnFormula>IF(ISBLANK(TauxMapaLY[[#This Row],[N° d''expédition]]),"",LEFT(TauxMapaLY[[#This Row],[Palette master2]],4))</calculatedColumnFormula>
    </tableColumn>
    <tableColumn id="21" xr3:uid="{64039A0C-A8AD-4B58-B08D-FB3C93BF5BD6}" name="ORIGINE" dataDxfId="6">
      <calculatedColumnFormula>IFERROR(VLOOKUP(TauxMapaLY[[#This Row],[ORI]],[1]TCD!A:B,2,0),"")</calculatedColumnFormula>
    </tableColumn>
    <tableColumn id="22" xr3:uid="{D4EFBF92-520E-42D5-A317-6B9EE55A176E}" name="UM Masterpalettisé" dataDxfId="5">
      <calculatedColumnFormula>IF(ISBLANK(TauxMapaLY[[#This Row],[N° d''expédition]]),"",IF(TauxMapaLY[[#This Row],[Palette master]]=1,TauxMapaLY[[#This Row],[UM de la palette master]],""))</calculatedColumnFormula>
    </tableColumn>
    <tableColumn id="1" xr3:uid="{6E46F970-D9D1-4810-B770-60887C084127}" name="MasterPalettisable" dataDxfId="4">
      <calculatedColumnFormula>IF(TauxMapaLY[[#This Row],[Nombre d''UM]]=0,0,IF(TauxMapaLY[[#This Row],[Nombre d''UM]]&lt;&gt;0,TauxMapaLY[[#This Row],[Nombre d''UM]]-TauxMapaLY[[#This Row],[Emplacements de palettes]]))</calculatedColumnFormula>
    </tableColumn>
    <tableColumn id="2" xr3:uid="{DDDC6BC3-20FF-4144-89D1-E558042BC4E0}" name="N°RT" dataDxfId="3">
      <calculatedColumnFormula>RIGHT(H2,8)</calculatedColumnFormula>
    </tableColumn>
    <tableColumn id="27" xr3:uid="{BD02ABC1-7985-4167-A710-4A5253E6DFFD}" name="BASE CADIS" dataDxfId="2"/>
    <tableColumn id="26" xr3:uid="{D196FADC-B3C5-4187-9B6C-6DE6068A54EF}" name="Date d'exécution" dataDxfId="1"/>
    <tableColumn id="3" xr3:uid="{64B780F2-83ED-4736-9B6A-35E064AD6FF1}" name="N° d'expédition" dataDxfId="0"/>
    <tableColumn id="4" xr3:uid="{E19DBE38-7282-48E7-A880-3451BB9B7569}" name="N° d'expédition global"/>
    <tableColumn id="5" xr3:uid="{D679721A-B4DE-4205-9E22-4AEB444A0F9E}" name="Type de transport"/>
    <tableColumn id="6" xr3:uid="{75ADA7EA-86AC-4E3F-ADF1-CF68FC8F9298}" name="Véh. Tournée"/>
    <tableColumn id="7" xr3:uid="{D41A2A09-1562-43B1-B23B-79439C0255EC}" name="Nombre d'UM"/>
    <tableColumn id="8" xr3:uid="{3E4D095E-9E05-4FF9-88C3-9ACDDBA447E9}" name="UM de la palette master"/>
    <tableColumn id="9" xr3:uid="{F570D4E1-F721-4910-9047-4F16394465A9}" name="Palette master"/>
    <tableColumn id="10" xr3:uid="{AF17A72B-11AB-4FB5-A6E7-2D63A8EE05C3}" name="Palette master2"/>
    <tableColumn id="11" xr3:uid="{7FF6FE62-AFA7-433F-B2DF-7917494E8055}" name="N° de client"/>
    <tableColumn id="12" xr3:uid="{7A0E52CA-F999-44F6-B6D6-A0AA2C17F8CF}" name="Expéditeur"/>
    <tableColumn id="13" xr3:uid="{0C1BA261-D87A-4C51-B4AA-C62A92AD1F8A}" name="Ville (expéditeur)"/>
    <tableColumn id="14" xr3:uid="{181433A8-1D97-41BB-BE30-FA0FF6CE73EE}" name="Code postal (expéditeur)"/>
    <tableColumn id="15" xr3:uid="{7CDEA60E-929D-427A-9CFE-A02B3D6A916E}" name="Emplacements de palett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T21"/>
  <sheetViews>
    <sheetView tabSelected="1" workbookViewId="0">
      <selection activeCell="B18" sqref="B18"/>
    </sheetView>
  </sheetViews>
  <sheetFormatPr baseColWidth="10" defaultColWidth="9.140625" defaultRowHeight="15" x14ac:dyDescent="0.25"/>
  <cols>
    <col min="1" max="1" width="14" customWidth="1"/>
    <col min="6" max="6" width="15.7109375" bestFit="1" customWidth="1"/>
    <col min="7" max="7" width="20.85546875" bestFit="1" customWidth="1"/>
    <col min="8" max="8" width="17.28515625" bestFit="1" customWidth="1"/>
    <col min="17" max="17" width="13" bestFit="1" customWidth="1"/>
  </cols>
  <sheetData>
    <row r="1" spans="1:20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4" t="s">
        <v>6</v>
      </c>
      <c r="H1" s="5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5">
      <c r="A2" t="str">
        <f>IF(ISBLANK(TauxMapaLY[[#This Row],[N° d''expédition]]),"",LEFT(TauxMapaLY[[#This Row],[Palette master2]],4))</f>
        <v>2MOU</v>
      </c>
      <c r="B2" t="str">
        <f>IFERROR(VLOOKUP(TauxMapaLY[[#This Row],[ORI]],[1]TCD!A:B,2,0),"")</f>
        <v>MOUSSY</v>
      </c>
      <c r="C2" s="6">
        <f>IF(ISBLANK(TauxMapaLY[[#This Row],[N° d''expédition]]),"",IF(TauxMapaLY[[#This Row],[Palette master]]=1,TauxMapaLY[[#This Row],[UM de la palette master]],""))</f>
        <v>1</v>
      </c>
      <c r="D2">
        <f>IF(TauxMapaLY[[#This Row],[Nombre d''UM]]=0,0,IF(TauxMapaLY[[#This Row],[Nombre d''UM]]&lt;&gt;0,TauxMapaLY[[#This Row],[Nombre d''UM]]-TauxMapaLY[[#This Row],[Emplacements de palettes]]))</f>
        <v>1</v>
      </c>
      <c r="E2" s="6" t="str">
        <f t="shared" ref="E2:E14" si="0">RIGHT(H2,8)</f>
        <v>80011931</v>
      </c>
      <c r="F2" s="6" t="s">
        <v>20</v>
      </c>
      <c r="G2" s="4">
        <v>44629</v>
      </c>
      <c r="H2" s="5">
        <v>474580011931</v>
      </c>
      <c r="I2" t="s">
        <v>21</v>
      </c>
      <c r="J2" t="s">
        <v>22</v>
      </c>
      <c r="L2">
        <v>1</v>
      </c>
      <c r="M2">
        <v>1</v>
      </c>
      <c r="N2">
        <v>1</v>
      </c>
      <c r="O2" t="s">
        <v>23</v>
      </c>
      <c r="P2">
        <v>4745</v>
      </c>
      <c r="Q2" t="s">
        <v>24</v>
      </c>
      <c r="R2" t="s">
        <v>25</v>
      </c>
      <c r="S2">
        <v>99010</v>
      </c>
    </row>
    <row r="3" spans="1:20" x14ac:dyDescent="0.25">
      <c r="A3" t="str">
        <f>IF(ISBLANK(TauxMapaLY[[#This Row],[N° d''expédition]]),"",LEFT(TauxMapaLY[[#This Row],[Palette master2]],4))</f>
        <v>2MOU</v>
      </c>
      <c r="B3" t="str">
        <f>IFERROR(VLOOKUP(TauxMapaLY[[#This Row],[ORI]],[1]TCD!A:B,2,0),"")</f>
        <v>MOUSSY</v>
      </c>
      <c r="C3" s="6">
        <f>IF(ISBLANK(TauxMapaLY[[#This Row],[N° d''expédition]]),"",IF(TauxMapaLY[[#This Row],[Palette master]]=1,TauxMapaLY[[#This Row],[UM de la palette master]],""))</f>
        <v>1</v>
      </c>
      <c r="D3">
        <f>IF(TauxMapaLY[[#This Row],[Nombre d''UM]]=0,0,IF(TauxMapaLY[[#This Row],[Nombre d''UM]]&lt;&gt;0,TauxMapaLY[[#This Row],[Nombre d''UM]]-TauxMapaLY[[#This Row],[Emplacements de palettes]]))</f>
        <v>1</v>
      </c>
      <c r="E3" s="6" t="str">
        <f t="shared" si="0"/>
        <v>80011905</v>
      </c>
      <c r="F3" s="6" t="s">
        <v>20</v>
      </c>
      <c r="G3" s="4">
        <v>44629</v>
      </c>
      <c r="H3" s="5">
        <v>474580011905</v>
      </c>
      <c r="I3" t="s">
        <v>26</v>
      </c>
      <c r="J3" t="s">
        <v>22</v>
      </c>
      <c r="L3">
        <v>1</v>
      </c>
      <c r="M3">
        <v>1</v>
      </c>
      <c r="N3">
        <v>1</v>
      </c>
      <c r="O3" t="s">
        <v>23</v>
      </c>
      <c r="P3">
        <v>4745</v>
      </c>
      <c r="Q3" t="s">
        <v>24</v>
      </c>
      <c r="R3" t="s">
        <v>25</v>
      </c>
      <c r="S3">
        <v>99010</v>
      </c>
    </row>
    <row r="4" spans="1:20" x14ac:dyDescent="0.25">
      <c r="A4" t="str">
        <f>IF(ISBLANK(TauxMapaLY[[#This Row],[N° d''expédition]]),"",LEFT(TauxMapaLY[[#This Row],[Palette master2]],4))</f>
        <v>2MOU</v>
      </c>
      <c r="B4" t="str">
        <f>IFERROR(VLOOKUP(TauxMapaLY[[#This Row],[ORI]],[1]TCD!A:B,2,0),"")</f>
        <v>MOUSSY</v>
      </c>
      <c r="C4" s="6">
        <f>IF(ISBLANK(TauxMapaLY[[#This Row],[N° d''expédition]]),"",IF(TauxMapaLY[[#This Row],[Palette master]]=1,TauxMapaLY[[#This Row],[UM de la palette master]],""))</f>
        <v>1</v>
      </c>
      <c r="D4">
        <f>IF(TauxMapaLY[[#This Row],[Nombre d''UM]]=0,0,IF(TauxMapaLY[[#This Row],[Nombre d''UM]]&lt;&gt;0,TauxMapaLY[[#This Row],[Nombre d''UM]]-TauxMapaLY[[#This Row],[Emplacements de palettes]]))</f>
        <v>1</v>
      </c>
      <c r="E4" s="6" t="str">
        <f t="shared" si="0"/>
        <v>80011896</v>
      </c>
      <c r="F4" s="6" t="s">
        <v>20</v>
      </c>
      <c r="G4" s="4">
        <v>44629</v>
      </c>
      <c r="H4" s="5">
        <v>474580011896</v>
      </c>
      <c r="I4" t="s">
        <v>27</v>
      </c>
      <c r="J4" t="s">
        <v>22</v>
      </c>
      <c r="L4">
        <v>1</v>
      </c>
      <c r="M4">
        <v>1</v>
      </c>
      <c r="N4">
        <v>1</v>
      </c>
      <c r="O4" t="s">
        <v>23</v>
      </c>
      <c r="P4">
        <v>4745</v>
      </c>
      <c r="Q4" t="s">
        <v>24</v>
      </c>
      <c r="R4" t="s">
        <v>25</v>
      </c>
      <c r="S4">
        <v>99010</v>
      </c>
    </row>
    <row r="5" spans="1:20" x14ac:dyDescent="0.25">
      <c r="A5" t="str">
        <f>IF(ISBLANK(TauxMapaLY[[#This Row],[N° d''expédition]]),"",LEFT(TauxMapaLY[[#This Row],[Palette master2]],4))</f>
        <v>2MOU</v>
      </c>
      <c r="B5" t="str">
        <f>IFERROR(VLOOKUP(TauxMapaLY[[#This Row],[ORI]],[1]TCD!A:B,2,0),"")</f>
        <v>MOUSSY</v>
      </c>
      <c r="C5" s="6">
        <f>IF(ISBLANK(TauxMapaLY[[#This Row],[N° d''expédition]]),"",IF(TauxMapaLY[[#This Row],[Palette master]]=1,TauxMapaLY[[#This Row],[UM de la palette master]],""))</f>
        <v>1</v>
      </c>
      <c r="D5">
        <f>IF(TauxMapaLY[[#This Row],[Nombre d''UM]]=0,0,IF(TauxMapaLY[[#This Row],[Nombre d''UM]]&lt;&gt;0,TauxMapaLY[[#This Row],[Nombre d''UM]]-TauxMapaLY[[#This Row],[Emplacements de palettes]]))</f>
        <v>1</v>
      </c>
      <c r="E5" s="6" t="str">
        <f t="shared" si="0"/>
        <v>80011892</v>
      </c>
      <c r="F5" s="6" t="s">
        <v>46</v>
      </c>
      <c r="G5" s="4">
        <v>44629</v>
      </c>
      <c r="H5" s="5">
        <v>474580011892</v>
      </c>
      <c r="I5" t="s">
        <v>28</v>
      </c>
      <c r="J5" t="s">
        <v>22</v>
      </c>
      <c r="L5">
        <v>1</v>
      </c>
      <c r="M5">
        <v>1</v>
      </c>
      <c r="N5">
        <v>1</v>
      </c>
      <c r="O5" t="s">
        <v>23</v>
      </c>
      <c r="P5">
        <v>4745</v>
      </c>
      <c r="Q5" t="s">
        <v>24</v>
      </c>
      <c r="R5" t="s">
        <v>25</v>
      </c>
      <c r="S5">
        <v>99010</v>
      </c>
    </row>
    <row r="6" spans="1:20" x14ac:dyDescent="0.25">
      <c r="A6" t="str">
        <f>IF(ISBLANK(TauxMapaLY[[#This Row],[N° d''expédition]]),"",LEFT(TauxMapaLY[[#This Row],[Palette master2]],4))</f>
        <v>2MOU</v>
      </c>
      <c r="B6" t="str">
        <f>IFERROR(VLOOKUP(TauxMapaLY[[#This Row],[ORI]],[1]TCD!A:B,2,0),"")</f>
        <v>MOUSSY</v>
      </c>
      <c r="C6" s="6">
        <f>IF(ISBLANK(TauxMapaLY[[#This Row],[N° d''expédition]]),"",IF(TauxMapaLY[[#This Row],[Palette master]]=1,TauxMapaLY[[#This Row],[UM de la palette master]],""))</f>
        <v>1</v>
      </c>
      <c r="D6">
        <f>IF(TauxMapaLY[[#This Row],[Nombre d''UM]]=0,0,IF(TauxMapaLY[[#This Row],[Nombre d''UM]]&lt;&gt;0,TauxMapaLY[[#This Row],[Nombre d''UM]]-TauxMapaLY[[#This Row],[Emplacements de palettes]]))</f>
        <v>1</v>
      </c>
      <c r="E6" s="6" t="str">
        <f t="shared" si="0"/>
        <v>80011876</v>
      </c>
      <c r="F6" s="6" t="s">
        <v>46</v>
      </c>
      <c r="G6" s="4">
        <v>44629</v>
      </c>
      <c r="H6" s="5">
        <v>474580011876</v>
      </c>
      <c r="I6" t="s">
        <v>29</v>
      </c>
      <c r="J6" t="s">
        <v>22</v>
      </c>
      <c r="L6">
        <v>1</v>
      </c>
      <c r="M6">
        <v>1</v>
      </c>
      <c r="N6">
        <v>1</v>
      </c>
      <c r="O6" t="s">
        <v>23</v>
      </c>
      <c r="P6">
        <v>4745</v>
      </c>
      <c r="Q6" t="s">
        <v>30</v>
      </c>
      <c r="R6" t="s">
        <v>25</v>
      </c>
      <c r="S6">
        <v>99010</v>
      </c>
    </row>
    <row r="7" spans="1:20" x14ac:dyDescent="0.25">
      <c r="A7" t="str">
        <f>IF(ISBLANK(TauxMapaLY[[#This Row],[N° d''expédition]]),"",LEFT(TauxMapaLY[[#This Row],[Palette master2]],4))</f>
        <v>2MOU</v>
      </c>
      <c r="B7" t="str">
        <f>IFERROR(VLOOKUP(TauxMapaLY[[#This Row],[ORI]],[1]TCD!A:B,2,0),"")</f>
        <v>MOUSSY</v>
      </c>
      <c r="C7" s="6">
        <f>IF(ISBLANK(TauxMapaLY[[#This Row],[N° d''expédition]]),"",IF(TauxMapaLY[[#This Row],[Palette master]]=1,TauxMapaLY[[#This Row],[UM de la palette master]],""))</f>
        <v>1</v>
      </c>
      <c r="D7">
        <f>IF(TauxMapaLY[[#This Row],[Nombre d''UM]]=0,0,IF(TauxMapaLY[[#This Row],[Nombre d''UM]]&lt;&gt;0,TauxMapaLY[[#This Row],[Nombre d''UM]]-TauxMapaLY[[#This Row],[Emplacements de palettes]]))</f>
        <v>1</v>
      </c>
      <c r="E7" s="6" t="str">
        <f t="shared" si="0"/>
        <v>80011871</v>
      </c>
      <c r="F7" s="6" t="s">
        <v>20</v>
      </c>
      <c r="G7" s="4">
        <v>44629</v>
      </c>
      <c r="H7" s="5">
        <v>474580011871</v>
      </c>
      <c r="I7" t="s">
        <v>31</v>
      </c>
      <c r="J7" t="s">
        <v>22</v>
      </c>
      <c r="L7">
        <v>1</v>
      </c>
      <c r="M7">
        <v>1</v>
      </c>
      <c r="N7">
        <v>1</v>
      </c>
      <c r="O7" t="s">
        <v>23</v>
      </c>
      <c r="P7">
        <v>4745</v>
      </c>
      <c r="Q7" t="s">
        <v>30</v>
      </c>
      <c r="R7" t="s">
        <v>25</v>
      </c>
      <c r="S7">
        <v>99010</v>
      </c>
    </row>
    <row r="8" spans="1:20" x14ac:dyDescent="0.25">
      <c r="A8" t="str">
        <f>IF(ISBLANK(TauxMapaLY[[#This Row],[N° d''expédition]]),"",LEFT(TauxMapaLY[[#This Row],[Palette master2]],4))</f>
        <v>2MOU</v>
      </c>
      <c r="B8" t="str">
        <f>IFERROR(VLOOKUP(TauxMapaLY[[#This Row],[ORI]],[1]TCD!A:B,2,0),"")</f>
        <v>MOUSSY</v>
      </c>
      <c r="C8" s="6">
        <f>IF(ISBLANK(TauxMapaLY[[#This Row],[N° d''expédition]]),"",IF(TauxMapaLY[[#This Row],[Palette master]]=1,TauxMapaLY[[#This Row],[UM de la palette master]],""))</f>
        <v>1</v>
      </c>
      <c r="D8">
        <f>IF(TauxMapaLY[[#This Row],[Nombre d''UM]]=0,0,IF(TauxMapaLY[[#This Row],[Nombre d''UM]]&lt;&gt;0,TauxMapaLY[[#This Row],[Nombre d''UM]]-TauxMapaLY[[#This Row],[Emplacements de palettes]]))</f>
        <v>1</v>
      </c>
      <c r="E8" s="6" t="str">
        <f t="shared" si="0"/>
        <v>80011840</v>
      </c>
      <c r="F8" s="6" t="s">
        <v>45</v>
      </c>
      <c r="G8" s="4">
        <v>44629</v>
      </c>
      <c r="H8" s="5">
        <v>474580011840</v>
      </c>
      <c r="I8" t="s">
        <v>32</v>
      </c>
      <c r="J8" t="s">
        <v>22</v>
      </c>
      <c r="L8">
        <v>1</v>
      </c>
      <c r="M8">
        <v>1</v>
      </c>
      <c r="N8">
        <v>1</v>
      </c>
      <c r="O8" t="s">
        <v>23</v>
      </c>
      <c r="P8">
        <v>4745</v>
      </c>
      <c r="Q8" t="s">
        <v>33</v>
      </c>
      <c r="R8" t="s">
        <v>25</v>
      </c>
      <c r="S8">
        <v>99010</v>
      </c>
    </row>
    <row r="9" spans="1:20" x14ac:dyDescent="0.25">
      <c r="A9" t="str">
        <f>IF(ISBLANK(TauxMapaLY[[#This Row],[N° d''expédition]]),"",LEFT(TauxMapaLY[[#This Row],[Palette master2]],4))</f>
        <v>2MOU</v>
      </c>
      <c r="B9" t="str">
        <f>IFERROR(VLOOKUP(TauxMapaLY[[#This Row],[ORI]],[1]TCD!A:B,2,0),"")</f>
        <v>MOUSSY</v>
      </c>
      <c r="C9" s="6">
        <f>IF(ISBLANK(TauxMapaLY[[#This Row],[N° d''expédition]]),"",IF(TauxMapaLY[[#This Row],[Palette master]]=1,TauxMapaLY[[#This Row],[UM de la palette master]],""))</f>
        <v>1</v>
      </c>
      <c r="D9">
        <f>IF(TauxMapaLY[[#This Row],[Nombre d''UM]]=0,0,IF(TauxMapaLY[[#This Row],[Nombre d''UM]]&lt;&gt;0,TauxMapaLY[[#This Row],[Nombre d''UM]]-TauxMapaLY[[#This Row],[Emplacements de palettes]]))</f>
        <v>1</v>
      </c>
      <c r="E9" s="6" t="str">
        <f t="shared" si="0"/>
        <v>80011822</v>
      </c>
      <c r="F9" s="6" t="s">
        <v>45</v>
      </c>
      <c r="G9" s="4">
        <v>44629</v>
      </c>
      <c r="H9" s="5">
        <v>474580011822</v>
      </c>
      <c r="I9" t="s">
        <v>34</v>
      </c>
      <c r="J9" t="s">
        <v>22</v>
      </c>
      <c r="L9">
        <v>1</v>
      </c>
      <c r="M9">
        <v>1</v>
      </c>
      <c r="N9">
        <v>1</v>
      </c>
      <c r="O9" t="s">
        <v>23</v>
      </c>
      <c r="P9">
        <v>4745</v>
      </c>
      <c r="Q9" t="s">
        <v>33</v>
      </c>
      <c r="R9" t="s">
        <v>25</v>
      </c>
      <c r="S9">
        <v>99010</v>
      </c>
    </row>
    <row r="10" spans="1:20" x14ac:dyDescent="0.25">
      <c r="A10" t="str">
        <f>IF(ISBLANK(TauxMapaLY[[#This Row],[N° d''expédition]]),"",LEFT(TauxMapaLY[[#This Row],[Palette master2]],4))</f>
        <v>2MOU</v>
      </c>
      <c r="B10" t="str">
        <f>IFERROR(VLOOKUP(TauxMapaLY[[#This Row],[ORI]],[1]TCD!A:B,2,0),"")</f>
        <v>MOUSSY</v>
      </c>
      <c r="C10" s="6">
        <f>IF(ISBLANK(TauxMapaLY[[#This Row],[N° d''expédition]]),"",IF(TauxMapaLY[[#This Row],[Palette master]]=1,TauxMapaLY[[#This Row],[UM de la palette master]],""))</f>
        <v>1</v>
      </c>
      <c r="D10">
        <f>IF(TauxMapaLY[[#This Row],[Nombre d''UM]]=0,0,IF(TauxMapaLY[[#This Row],[Nombre d''UM]]&lt;&gt;0,TauxMapaLY[[#This Row],[Nombre d''UM]]-TauxMapaLY[[#This Row],[Emplacements de palettes]]))</f>
        <v>1</v>
      </c>
      <c r="E10" s="6" t="str">
        <f t="shared" si="0"/>
        <v>80011817</v>
      </c>
      <c r="F10" s="6" t="s">
        <v>45</v>
      </c>
      <c r="G10" s="4">
        <v>44629</v>
      </c>
      <c r="H10" s="5">
        <v>474580011817</v>
      </c>
      <c r="I10" t="s">
        <v>35</v>
      </c>
      <c r="J10" t="s">
        <v>22</v>
      </c>
      <c r="L10">
        <v>1</v>
      </c>
      <c r="M10">
        <v>1</v>
      </c>
      <c r="N10">
        <v>1</v>
      </c>
      <c r="O10" t="s">
        <v>23</v>
      </c>
      <c r="P10">
        <v>4745</v>
      </c>
      <c r="Q10" t="s">
        <v>36</v>
      </c>
      <c r="R10" t="s">
        <v>25</v>
      </c>
      <c r="S10">
        <v>99010</v>
      </c>
    </row>
    <row r="11" spans="1:20" x14ac:dyDescent="0.25">
      <c r="A11" t="str">
        <f>IF(ISBLANK(TauxMapaLY[[#This Row],[N° d''expédition]]),"",LEFT(TauxMapaLY[[#This Row],[Palette master2]],4))</f>
        <v>2MOU</v>
      </c>
      <c r="B11" t="str">
        <f>IFERROR(VLOOKUP(TauxMapaLY[[#This Row],[ORI]],[1]TCD!A:B,2,0),"")</f>
        <v>MOUSSY</v>
      </c>
      <c r="C11" s="6">
        <f>IF(ISBLANK(TauxMapaLY[[#This Row],[N° d''expédition]]),"",IF(TauxMapaLY[[#This Row],[Palette master]]=1,TauxMapaLY[[#This Row],[UM de la palette master]],""))</f>
        <v>1</v>
      </c>
      <c r="D11">
        <f>IF(TauxMapaLY[[#This Row],[Nombre d''UM]]=0,0,IF(TauxMapaLY[[#This Row],[Nombre d''UM]]&lt;&gt;0,TauxMapaLY[[#This Row],[Nombre d''UM]]-TauxMapaLY[[#This Row],[Emplacements de palettes]]))</f>
        <v>1</v>
      </c>
      <c r="E11" s="6" t="str">
        <f t="shared" si="0"/>
        <v>80011810</v>
      </c>
      <c r="F11" s="6" t="s">
        <v>45</v>
      </c>
      <c r="G11" s="4">
        <v>44629</v>
      </c>
      <c r="H11" s="5">
        <v>474580011810</v>
      </c>
      <c r="I11" t="s">
        <v>37</v>
      </c>
      <c r="J11" t="s">
        <v>22</v>
      </c>
      <c r="L11">
        <v>1</v>
      </c>
      <c r="M11">
        <v>1</v>
      </c>
      <c r="N11">
        <v>1</v>
      </c>
      <c r="O11" t="s">
        <v>23</v>
      </c>
      <c r="P11">
        <v>4745</v>
      </c>
      <c r="Q11" t="s">
        <v>36</v>
      </c>
      <c r="R11" t="s">
        <v>25</v>
      </c>
      <c r="S11">
        <v>99010</v>
      </c>
    </row>
    <row r="12" spans="1:20" x14ac:dyDescent="0.25">
      <c r="A12" t="str">
        <f>IF(ISBLANK(TauxMapaLY[[#This Row],[N° d''expédition]]),"",LEFT(TauxMapaLY[[#This Row],[Palette master2]],4))</f>
        <v>2MOU</v>
      </c>
      <c r="B12" t="str">
        <f>IFERROR(VLOOKUP(TauxMapaLY[[#This Row],[ORI]],[1]TCD!A:B,2,0),"")</f>
        <v>MOUSSY</v>
      </c>
      <c r="C12" s="6">
        <f>IF(ISBLANK(TauxMapaLY[[#This Row],[N° d''expédition]]),"",IF(TauxMapaLY[[#This Row],[Palette master]]=1,TauxMapaLY[[#This Row],[UM de la palette master]],""))</f>
        <v>1</v>
      </c>
      <c r="D12">
        <f>IF(TauxMapaLY[[#This Row],[Nombre d''UM]]=0,0,IF(TauxMapaLY[[#This Row],[Nombre d''UM]]&lt;&gt;0,TauxMapaLY[[#This Row],[Nombre d''UM]]-TauxMapaLY[[#This Row],[Emplacements de palettes]]))</f>
        <v>1</v>
      </c>
      <c r="E12" s="6" t="str">
        <f t="shared" si="0"/>
        <v>80011794</v>
      </c>
      <c r="F12" s="6" t="s">
        <v>45</v>
      </c>
      <c r="G12" s="4">
        <v>44629</v>
      </c>
      <c r="H12" s="5">
        <v>474580011794</v>
      </c>
      <c r="I12" t="s">
        <v>38</v>
      </c>
      <c r="J12" t="s">
        <v>22</v>
      </c>
      <c r="L12">
        <v>1</v>
      </c>
      <c r="M12">
        <v>1</v>
      </c>
      <c r="N12">
        <v>1</v>
      </c>
      <c r="O12" t="s">
        <v>23</v>
      </c>
      <c r="P12">
        <v>4745</v>
      </c>
      <c r="Q12" t="s">
        <v>36</v>
      </c>
      <c r="R12" t="s">
        <v>25</v>
      </c>
      <c r="S12">
        <v>99010</v>
      </c>
    </row>
    <row r="13" spans="1:20" x14ac:dyDescent="0.25">
      <c r="A13" t="str">
        <f>IF(ISBLANK(TauxMapaLY[[#This Row],[N° d''expédition]]),"",LEFT(TauxMapaLY[[#This Row],[Palette master2]],4))</f>
        <v>2MOU</v>
      </c>
      <c r="B13" t="str">
        <f>IFERROR(VLOOKUP(TauxMapaLY[[#This Row],[ORI]],[1]TCD!A:B,2,0),"")</f>
        <v>MOUSSY</v>
      </c>
      <c r="C13" s="6">
        <f>IF(ISBLANK(TauxMapaLY[[#This Row],[N° d''expédition]]),"",IF(TauxMapaLY[[#This Row],[Palette master]]=1,TauxMapaLY[[#This Row],[UM de la palette master]],""))</f>
        <v>1</v>
      </c>
      <c r="D13">
        <f>IF(TauxMapaLY[[#This Row],[Nombre d''UM]]=0,0,IF(TauxMapaLY[[#This Row],[Nombre d''UM]]&lt;&gt;0,TauxMapaLY[[#This Row],[Nombre d''UM]]-TauxMapaLY[[#This Row],[Emplacements de palettes]]))</f>
        <v>1</v>
      </c>
      <c r="E13" s="6" t="str">
        <f t="shared" si="0"/>
        <v>80011759</v>
      </c>
      <c r="F13" s="6" t="s">
        <v>45</v>
      </c>
      <c r="G13" s="4">
        <v>44629</v>
      </c>
      <c r="H13" s="5">
        <v>474580011759</v>
      </c>
      <c r="I13" t="s">
        <v>39</v>
      </c>
      <c r="J13" t="s">
        <v>22</v>
      </c>
      <c r="L13">
        <v>1</v>
      </c>
      <c r="M13">
        <v>1</v>
      </c>
      <c r="N13">
        <v>1</v>
      </c>
      <c r="O13" t="s">
        <v>23</v>
      </c>
      <c r="P13">
        <v>4745</v>
      </c>
      <c r="Q13" t="s">
        <v>36</v>
      </c>
      <c r="R13" t="s">
        <v>25</v>
      </c>
      <c r="S13">
        <v>99010</v>
      </c>
    </row>
    <row r="14" spans="1:20" x14ac:dyDescent="0.25">
      <c r="A14" t="str">
        <f>IF(ISBLANK(TauxMapaLY[[#This Row],[N° d''expédition]]),"",LEFT(TauxMapaLY[[#This Row],[Palette master2]],4))</f>
        <v>2MOU</v>
      </c>
      <c r="B14" t="str">
        <f>IFERROR(VLOOKUP(TauxMapaLY[[#This Row],[ORI]],[1]TCD!A:B,2,0),"")</f>
        <v>MOUSSY</v>
      </c>
      <c r="C14" s="6">
        <f>IF(ISBLANK(TauxMapaLY[[#This Row],[N° d''expédition]]),"",IF(TauxMapaLY[[#This Row],[Palette master]]=1,TauxMapaLY[[#This Row],[UM de la palette master]],""))</f>
        <v>1</v>
      </c>
      <c r="D14">
        <f>IF(TauxMapaLY[[#This Row],[Nombre d''UM]]=0,0,IF(TauxMapaLY[[#This Row],[Nombre d''UM]]&lt;&gt;0,TauxMapaLY[[#This Row],[Nombre d''UM]]-TauxMapaLY[[#This Row],[Emplacements de palettes]]))</f>
        <v>1</v>
      </c>
      <c r="E14" s="6" t="str">
        <f t="shared" si="0"/>
        <v>80011703</v>
      </c>
      <c r="F14" s="6" t="s">
        <v>45</v>
      </c>
      <c r="G14" s="4">
        <v>44629</v>
      </c>
      <c r="H14" s="5">
        <v>474580011703</v>
      </c>
      <c r="I14" t="s">
        <v>40</v>
      </c>
      <c r="J14" t="s">
        <v>22</v>
      </c>
      <c r="L14">
        <v>1</v>
      </c>
      <c r="M14">
        <v>1</v>
      </c>
      <c r="N14">
        <v>1</v>
      </c>
      <c r="O14" t="s">
        <v>23</v>
      </c>
      <c r="P14">
        <v>4745</v>
      </c>
      <c r="Q14" t="s">
        <v>36</v>
      </c>
      <c r="R14" t="s">
        <v>25</v>
      </c>
      <c r="S14">
        <v>99010</v>
      </c>
    </row>
    <row r="16" spans="1:20" x14ac:dyDescent="0.25">
      <c r="A16" s="9" t="str" cm="1">
        <f t="array" ref="A16:A17">_xlfn._xlws.SORT(_xlfn.UNIQUE(_xlfn._xlws.FILTER(TauxMapaLY[Expéditeur],TauxMapaLY[BASE CADIS]=D16)))</f>
        <v>BOSS</v>
      </c>
      <c r="B16" s="8" cm="1">
        <f t="array" ref="B16">IF(A16="","",SUM(_xlfn._xlws.FILTER(TauxMapaLY[MasterPalettisable],(TauxMapaLY[BASE CADIS]=$D$16)*(TauxMapaLY[Expéditeur]=$A16))))</f>
        <v>1</v>
      </c>
      <c r="D16" s="10" t="s">
        <v>20</v>
      </c>
    </row>
    <row r="17" spans="1:2" x14ac:dyDescent="0.25">
      <c r="A17" s="9" t="str">
        <v>JACQUES</v>
      </c>
      <c r="B17" s="8" cm="1">
        <f t="array" ref="B17">IF(A17="","",SUM(_xlfn._xlws.FILTER(TauxMapaLY[MasterPalettisable],(TauxMapaLY[BASE CADIS]=$D$16)*(TauxMapaLY[Expéditeur]=$A17))))</f>
        <v>3</v>
      </c>
    </row>
    <row r="18" spans="1:2" x14ac:dyDescent="0.25">
      <c r="A18" s="9"/>
      <c r="B18" s="8" t="str" cm="1">
        <f t="array" ref="B18">IF(A18="","",SUM(_xlfn._xlws.FILTER(TauxMapaLY[MasterPalettisable],(TauxMapaLY[BASE CADIS]=$D$16)*(TauxMapaLY[Expéditeur]=$A18))))</f>
        <v/>
      </c>
    </row>
    <row r="19" spans="1:2" x14ac:dyDescent="0.25">
      <c r="A19" s="9"/>
      <c r="B19" s="8" t="str" cm="1">
        <f t="array" ref="B19">IF(A19="","",SUM(_xlfn._xlws.FILTER(TauxMapaLY[MasterPalettisable],(TauxMapaLY[BASE CADIS]=$D$16)*(TauxMapaLY[Expéditeur]=$A19))))</f>
        <v/>
      </c>
    </row>
    <row r="20" spans="1:2" x14ac:dyDescent="0.25">
      <c r="A20" s="9"/>
      <c r="B20" s="8" t="str" cm="1">
        <f t="array" ref="B20">IF(A20="","",SUM(_xlfn._xlws.FILTER(TauxMapaLY[MasterPalettisable],(TauxMapaLY[BASE CADIS]=$D$16)*(TauxMapaLY[Expéditeur]=$A20))))</f>
        <v/>
      </c>
    </row>
    <row r="21" spans="1:2" x14ac:dyDescent="0.25">
      <c r="A21" s="9"/>
      <c r="B21" s="8" t="str" cm="1">
        <f t="array" ref="B21">IF(A21="","",SUM(_xlfn._xlws.FILTER(TauxMapaLY[MasterPalettisable],(TauxMapaLY[BASE CADIS]=$D$16)*(TauxMapaLY[Expéditeur]=$A21))))</f>
        <v/>
      </c>
    </row>
  </sheetData>
  <conditionalFormatting sqref="G1">
    <cfRule type="duplicateValues" dxfId="9" priority="1"/>
  </conditionalFormatting>
  <conditionalFormatting sqref="E2:G14">
    <cfRule type="duplicateValues" dxfId="8" priority="2"/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FDFFB7-DF30-4E10-8ED8-68AFA121607C}">
  <sheetPr codeName="Feuil2"/>
  <dimension ref="A1:D1"/>
  <sheetViews>
    <sheetView workbookViewId="0">
      <selection activeCell="A2" sqref="A2"/>
    </sheetView>
  </sheetViews>
  <sheetFormatPr baseColWidth="10" defaultRowHeight="15" x14ac:dyDescent="0.25"/>
  <cols>
    <col min="1" max="1" width="22.42578125" customWidth="1"/>
    <col min="2" max="2" width="20.140625" customWidth="1"/>
    <col min="3" max="3" width="19.140625" customWidth="1"/>
    <col min="4" max="4" width="19.7109375" customWidth="1"/>
  </cols>
  <sheetData>
    <row r="1" spans="1:4" ht="30" x14ac:dyDescent="0.25">
      <c r="A1" s="7" t="s">
        <v>41</v>
      </c>
      <c r="B1" s="7" t="s">
        <v>42</v>
      </c>
      <c r="C1" s="7" t="s">
        <v>43</v>
      </c>
      <c r="D1" s="7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CLOSSE Vivien</dc:creator>
  <cp:lastModifiedBy>Jean-Eric</cp:lastModifiedBy>
  <dcterms:created xsi:type="dcterms:W3CDTF">2015-06-05T18:19:34Z</dcterms:created>
  <dcterms:modified xsi:type="dcterms:W3CDTF">2022-03-14T11:06:57Z</dcterms:modified>
</cp:coreProperties>
</file>