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52C6B56-6EBD-4E0F-9B07-88C95C7FA829}" xr6:coauthVersionLast="47" xr6:coauthVersionMax="47" xr10:uidLastSave="{00000000-0000-0000-0000-000000000000}"/>
  <bookViews>
    <workbookView xWindow="-120" yWindow="-120" windowWidth="24240" windowHeight="13740" xr2:uid="{CA225EA8-AD0F-034D-842B-D0BDE5E880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/>
  <c r="N4" i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3" i="1"/>
  <c r="N2" i="1"/>
  <c r="M3" i="1"/>
  <c r="M2" i="1"/>
  <c r="L4" i="1"/>
  <c r="L5" i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3" i="1"/>
  <c r="L2" i="1"/>
  <c r="F2" i="1" a="1"/>
  <c r="F2" i="1" s="1"/>
  <c r="H2" i="1" s="1" a="1"/>
  <c r="H2" i="1" s="1"/>
  <c r="J2" i="1" l="1" a="1"/>
  <c r="J2" i="1" s="1"/>
  <c r="G2" i="1" a="1"/>
  <c r="G2" i="1" s="1"/>
  <c r="G3" i="1" a="1"/>
  <c r="G3" i="1" s="1"/>
  <c r="H3" i="1" a="1"/>
  <c r="H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<sst xmlns="http://schemas.openxmlformats.org/spreadsheetml/2006/main" count="13" uniqueCount="10">
  <si>
    <t>Group</t>
  </si>
  <si>
    <t>Movement_difficulties</t>
  </si>
  <si>
    <t>Pain_threshold</t>
  </si>
  <si>
    <t>Sexe</t>
  </si>
  <si>
    <t>Moyenne</t>
  </si>
  <si>
    <t>Ecart type</t>
  </si>
  <si>
    <t>Average</t>
  </si>
  <si>
    <t>Standard Deviation °</t>
  </si>
  <si>
    <t>Standard Deviation -</t>
  </si>
  <si>
    <t>Group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</si>
</sst>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Sheet1!$I$6</c:f>
          <c:strCache>
            <c:ptCount val="1"/>
            <c:pt idx="0">
              <c:v>Group 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Pain_threshold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xVal>
          <c:yVal>
            <c:numRef>
              <c:f>Sheet1!$K$2:$K$21</c:f>
              <c:numCache>
                <c:formatCode>General</c:formatCode>
                <c:ptCount val="20"/>
                <c:pt idx="0">
                  <c:v>30</c:v>
                </c:pt>
                <c:pt idx="1">
                  <c:v>29</c:v>
                </c:pt>
                <c:pt idx="2">
                  <c:v>28</c:v>
                </c:pt>
                <c:pt idx="3">
                  <c:v>26</c:v>
                </c:pt>
                <c:pt idx="4">
                  <c:v>30</c:v>
                </c:pt>
                <c:pt idx="5">
                  <c:v>22</c:v>
                </c:pt>
                <c:pt idx="6">
                  <c:v>28</c:v>
                </c:pt>
                <c:pt idx="7">
                  <c:v>25</c:v>
                </c:pt>
                <c:pt idx="8">
                  <c:v>24</c:v>
                </c:pt>
                <c:pt idx="9">
                  <c:v>23</c:v>
                </c:pt>
                <c:pt idx="10">
                  <c:v>30</c:v>
                </c:pt>
                <c:pt idx="11">
                  <c:v>30</c:v>
                </c:pt>
                <c:pt idx="12">
                  <c:v>25</c:v>
                </c:pt>
                <c:pt idx="13">
                  <c:v>24</c:v>
                </c:pt>
                <c:pt idx="14">
                  <c:v>23</c:v>
                </c:pt>
                <c:pt idx="15">
                  <c:v>25</c:v>
                </c:pt>
                <c:pt idx="16">
                  <c:v>26</c:v>
                </c:pt>
                <c:pt idx="17">
                  <c:v>23</c:v>
                </c:pt>
                <c:pt idx="18">
                  <c:v>22</c:v>
                </c:pt>
                <c:pt idx="19">
                  <c:v>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AB-498F-A4D4-AC8790583749}"/>
            </c:ext>
          </c:extLst>
        </c:ser>
        <c:ser>
          <c:idx val="1"/>
          <c:order val="1"/>
          <c:tx>
            <c:strRef>
              <c:f>Sheet1!$L$1</c:f>
              <c:strCache>
                <c:ptCount val="1"/>
                <c:pt idx="0">
                  <c:v>Average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xVal>
          <c:yVal>
            <c:numRef>
              <c:f>Sheet1!$L$2:$L$21</c:f>
              <c:numCache>
                <c:formatCode>General</c:formatCode>
                <c:ptCount val="20"/>
                <c:pt idx="0">
                  <c:v>25.7</c:v>
                </c:pt>
                <c:pt idx="1">
                  <c:v>25.7</c:v>
                </c:pt>
                <c:pt idx="2">
                  <c:v>25.7</c:v>
                </c:pt>
                <c:pt idx="3">
                  <c:v>25.7</c:v>
                </c:pt>
                <c:pt idx="4">
                  <c:v>25.7</c:v>
                </c:pt>
                <c:pt idx="5">
                  <c:v>25.7</c:v>
                </c:pt>
                <c:pt idx="6">
                  <c:v>25.7</c:v>
                </c:pt>
                <c:pt idx="7">
                  <c:v>25.7</c:v>
                </c:pt>
                <c:pt idx="8">
                  <c:v>25.7</c:v>
                </c:pt>
                <c:pt idx="9">
                  <c:v>25.7</c:v>
                </c:pt>
                <c:pt idx="10">
                  <c:v>25.7</c:v>
                </c:pt>
                <c:pt idx="11">
                  <c:v>25.7</c:v>
                </c:pt>
                <c:pt idx="12">
                  <c:v>25.7</c:v>
                </c:pt>
                <c:pt idx="13">
                  <c:v>25.7</c:v>
                </c:pt>
                <c:pt idx="14">
                  <c:v>25.7</c:v>
                </c:pt>
                <c:pt idx="15">
                  <c:v>25.7</c:v>
                </c:pt>
                <c:pt idx="16">
                  <c:v>25.7</c:v>
                </c:pt>
                <c:pt idx="17">
                  <c:v>25.7</c:v>
                </c:pt>
                <c:pt idx="18">
                  <c:v>25.7</c:v>
                </c:pt>
                <c:pt idx="19">
                  <c:v>25.7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1AB-498F-A4D4-AC8790583749}"/>
            </c:ext>
          </c:extLst>
        </c:ser>
        <c:ser>
          <c:idx val="2"/>
          <c:order val="2"/>
          <c:tx>
            <c:strRef>
              <c:f>Sheet1!$M$1</c:f>
              <c:strCache>
                <c:ptCount val="1"/>
                <c:pt idx="0">
                  <c:v>Standard Deviation -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xVal>
          <c:yVal>
            <c:numRef>
              <c:f>Sheet1!$M$2:$M$21</c:f>
              <c:numCache>
                <c:formatCode>General</c:formatCode>
                <c:ptCount val="20"/>
                <c:pt idx="0">
                  <c:v>22.748729087325259</c:v>
                </c:pt>
                <c:pt idx="1">
                  <c:v>22.748729087325259</c:v>
                </c:pt>
                <c:pt idx="2">
                  <c:v>22.748729087325259</c:v>
                </c:pt>
                <c:pt idx="3">
                  <c:v>22.748729087325259</c:v>
                </c:pt>
                <c:pt idx="4">
                  <c:v>22.748729087325259</c:v>
                </c:pt>
                <c:pt idx="5">
                  <c:v>22.748729087325259</c:v>
                </c:pt>
                <c:pt idx="6">
                  <c:v>22.748729087325259</c:v>
                </c:pt>
                <c:pt idx="7">
                  <c:v>22.748729087325259</c:v>
                </c:pt>
                <c:pt idx="8">
                  <c:v>22.748729087325259</c:v>
                </c:pt>
                <c:pt idx="9">
                  <c:v>22.748729087325259</c:v>
                </c:pt>
                <c:pt idx="10">
                  <c:v>22.748729087325259</c:v>
                </c:pt>
                <c:pt idx="11">
                  <c:v>22.748729087325259</c:v>
                </c:pt>
                <c:pt idx="12">
                  <c:v>22.748729087325259</c:v>
                </c:pt>
                <c:pt idx="13">
                  <c:v>22.748729087325259</c:v>
                </c:pt>
                <c:pt idx="14">
                  <c:v>22.748729087325259</c:v>
                </c:pt>
                <c:pt idx="15">
                  <c:v>22.748729087325259</c:v>
                </c:pt>
                <c:pt idx="16">
                  <c:v>22.748729087325259</c:v>
                </c:pt>
                <c:pt idx="17">
                  <c:v>22.748729087325259</c:v>
                </c:pt>
                <c:pt idx="18">
                  <c:v>22.748729087325259</c:v>
                </c:pt>
                <c:pt idx="19">
                  <c:v>22.748729087325259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1AB-498F-A4D4-AC8790583749}"/>
            </c:ext>
          </c:extLst>
        </c:ser>
        <c:ser>
          <c:idx val="3"/>
          <c:order val="3"/>
          <c:tx>
            <c:strRef>
              <c:f>Sheet1!$N$1</c:f>
              <c:strCache>
                <c:ptCount val="1"/>
                <c:pt idx="0">
                  <c:v>Standard Deviation °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xVal>
          <c:yVal>
            <c:numRef>
              <c:f>Sheet1!$N$2:$N$21</c:f>
              <c:numCache>
                <c:formatCode>General</c:formatCode>
                <c:ptCount val="20"/>
                <c:pt idx="0">
                  <c:v>28.65127091267474</c:v>
                </c:pt>
                <c:pt idx="1">
                  <c:v>28.65127091267474</c:v>
                </c:pt>
                <c:pt idx="2">
                  <c:v>28.65127091267474</c:v>
                </c:pt>
                <c:pt idx="3">
                  <c:v>28.65127091267474</c:v>
                </c:pt>
                <c:pt idx="4">
                  <c:v>28.65127091267474</c:v>
                </c:pt>
                <c:pt idx="5">
                  <c:v>28.65127091267474</c:v>
                </c:pt>
                <c:pt idx="6">
                  <c:v>28.65127091267474</c:v>
                </c:pt>
                <c:pt idx="7">
                  <c:v>28.65127091267474</c:v>
                </c:pt>
                <c:pt idx="8">
                  <c:v>28.65127091267474</c:v>
                </c:pt>
                <c:pt idx="9">
                  <c:v>28.65127091267474</c:v>
                </c:pt>
                <c:pt idx="10">
                  <c:v>28.65127091267474</c:v>
                </c:pt>
                <c:pt idx="11">
                  <c:v>28.65127091267474</c:v>
                </c:pt>
                <c:pt idx="12">
                  <c:v>28.65127091267474</c:v>
                </c:pt>
                <c:pt idx="13">
                  <c:v>28.65127091267474</c:v>
                </c:pt>
                <c:pt idx="14">
                  <c:v>28.65127091267474</c:v>
                </c:pt>
                <c:pt idx="15">
                  <c:v>28.65127091267474</c:v>
                </c:pt>
                <c:pt idx="16">
                  <c:v>28.65127091267474</c:v>
                </c:pt>
                <c:pt idx="17">
                  <c:v>28.65127091267474</c:v>
                </c:pt>
                <c:pt idx="18">
                  <c:v>28.65127091267474</c:v>
                </c:pt>
                <c:pt idx="19">
                  <c:v>28.65127091267474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1AB-498F-A4D4-AC8790583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9990000"/>
        <c:axId val="629991312"/>
      </c:scatterChart>
      <c:valAx>
        <c:axId val="629990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991312"/>
        <c:crosses val="autoZero"/>
        <c:crossBetween val="midCat"/>
      </c:valAx>
      <c:valAx>
        <c:axId val="629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990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Sheet1!$I$6</c:f>
          <c:strCache>
            <c:ptCount val="1"/>
            <c:pt idx="0">
              <c:v>Group 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Pain_threshold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cat>
          <c:val>
            <c:numRef>
              <c:f>Sheet1!$K$2:$K$21</c:f>
              <c:numCache>
                <c:formatCode>General</c:formatCode>
                <c:ptCount val="20"/>
                <c:pt idx="0">
                  <c:v>30</c:v>
                </c:pt>
                <c:pt idx="1">
                  <c:v>29</c:v>
                </c:pt>
                <c:pt idx="2">
                  <c:v>28</c:v>
                </c:pt>
                <c:pt idx="3">
                  <c:v>26</c:v>
                </c:pt>
                <c:pt idx="4">
                  <c:v>30</c:v>
                </c:pt>
                <c:pt idx="5">
                  <c:v>22</c:v>
                </c:pt>
                <c:pt idx="6">
                  <c:v>28</c:v>
                </c:pt>
                <c:pt idx="7">
                  <c:v>25</c:v>
                </c:pt>
                <c:pt idx="8">
                  <c:v>24</c:v>
                </c:pt>
                <c:pt idx="9">
                  <c:v>23</c:v>
                </c:pt>
                <c:pt idx="10">
                  <c:v>30</c:v>
                </c:pt>
                <c:pt idx="11">
                  <c:v>30</c:v>
                </c:pt>
                <c:pt idx="12">
                  <c:v>25</c:v>
                </c:pt>
                <c:pt idx="13">
                  <c:v>24</c:v>
                </c:pt>
                <c:pt idx="14">
                  <c:v>23</c:v>
                </c:pt>
                <c:pt idx="15">
                  <c:v>25</c:v>
                </c:pt>
                <c:pt idx="16">
                  <c:v>26</c:v>
                </c:pt>
                <c:pt idx="17">
                  <c:v>23</c:v>
                </c:pt>
                <c:pt idx="18">
                  <c:v>22</c:v>
                </c:pt>
                <c:pt idx="19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6B-4285-A55B-599764B84515}"/>
            </c:ext>
          </c:extLst>
        </c:ser>
        <c:ser>
          <c:idx val="1"/>
          <c:order val="1"/>
          <c:tx>
            <c:strRef>
              <c:f>Sheet1!$L$1</c:f>
              <c:strCache>
                <c:ptCount val="1"/>
                <c:pt idx="0">
                  <c:v>Average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cat>
          <c:val>
            <c:numRef>
              <c:f>Sheet1!$L$2:$L$21</c:f>
              <c:numCache>
                <c:formatCode>General</c:formatCode>
                <c:ptCount val="20"/>
                <c:pt idx="0">
                  <c:v>25.7</c:v>
                </c:pt>
                <c:pt idx="1">
                  <c:v>25.7</c:v>
                </c:pt>
                <c:pt idx="2">
                  <c:v>25.7</c:v>
                </c:pt>
                <c:pt idx="3">
                  <c:v>25.7</c:v>
                </c:pt>
                <c:pt idx="4">
                  <c:v>25.7</c:v>
                </c:pt>
                <c:pt idx="5">
                  <c:v>25.7</c:v>
                </c:pt>
                <c:pt idx="6">
                  <c:v>25.7</c:v>
                </c:pt>
                <c:pt idx="7">
                  <c:v>25.7</c:v>
                </c:pt>
                <c:pt idx="8">
                  <c:v>25.7</c:v>
                </c:pt>
                <c:pt idx="9">
                  <c:v>25.7</c:v>
                </c:pt>
                <c:pt idx="10">
                  <c:v>25.7</c:v>
                </c:pt>
                <c:pt idx="11">
                  <c:v>25.7</c:v>
                </c:pt>
                <c:pt idx="12">
                  <c:v>25.7</c:v>
                </c:pt>
                <c:pt idx="13">
                  <c:v>25.7</c:v>
                </c:pt>
                <c:pt idx="14">
                  <c:v>25.7</c:v>
                </c:pt>
                <c:pt idx="15">
                  <c:v>25.7</c:v>
                </c:pt>
                <c:pt idx="16">
                  <c:v>25.7</c:v>
                </c:pt>
                <c:pt idx="17">
                  <c:v>25.7</c:v>
                </c:pt>
                <c:pt idx="18">
                  <c:v>25.7</c:v>
                </c:pt>
                <c:pt idx="19">
                  <c:v>25.7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6B-4285-A55B-599764B84515}"/>
            </c:ext>
          </c:extLst>
        </c:ser>
        <c:ser>
          <c:idx val="2"/>
          <c:order val="2"/>
          <c:tx>
            <c:strRef>
              <c:f>Sheet1!$M$1</c:f>
              <c:strCache>
                <c:ptCount val="1"/>
                <c:pt idx="0">
                  <c:v>Standard Deviation -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cat>
          <c:val>
            <c:numRef>
              <c:f>Sheet1!$M$2:$M$21</c:f>
              <c:numCache>
                <c:formatCode>General</c:formatCode>
                <c:ptCount val="20"/>
                <c:pt idx="0">
                  <c:v>22.748729087325259</c:v>
                </c:pt>
                <c:pt idx="1">
                  <c:v>22.748729087325259</c:v>
                </c:pt>
                <c:pt idx="2">
                  <c:v>22.748729087325259</c:v>
                </c:pt>
                <c:pt idx="3">
                  <c:v>22.748729087325259</c:v>
                </c:pt>
                <c:pt idx="4">
                  <c:v>22.748729087325259</c:v>
                </c:pt>
                <c:pt idx="5">
                  <c:v>22.748729087325259</c:v>
                </c:pt>
                <c:pt idx="6">
                  <c:v>22.748729087325259</c:v>
                </c:pt>
                <c:pt idx="7">
                  <c:v>22.748729087325259</c:v>
                </c:pt>
                <c:pt idx="8">
                  <c:v>22.748729087325259</c:v>
                </c:pt>
                <c:pt idx="9">
                  <c:v>22.748729087325259</c:v>
                </c:pt>
                <c:pt idx="10">
                  <c:v>22.748729087325259</c:v>
                </c:pt>
                <c:pt idx="11">
                  <c:v>22.748729087325259</c:v>
                </c:pt>
                <c:pt idx="12">
                  <c:v>22.748729087325259</c:v>
                </c:pt>
                <c:pt idx="13">
                  <c:v>22.748729087325259</c:v>
                </c:pt>
                <c:pt idx="14">
                  <c:v>22.748729087325259</c:v>
                </c:pt>
                <c:pt idx="15">
                  <c:v>22.748729087325259</c:v>
                </c:pt>
                <c:pt idx="16">
                  <c:v>22.748729087325259</c:v>
                </c:pt>
                <c:pt idx="17">
                  <c:v>22.748729087325259</c:v>
                </c:pt>
                <c:pt idx="18">
                  <c:v>22.748729087325259</c:v>
                </c:pt>
                <c:pt idx="19">
                  <c:v>22.748729087325259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6B-4285-A55B-599764B84515}"/>
            </c:ext>
          </c:extLst>
        </c:ser>
        <c:ser>
          <c:idx val="3"/>
          <c:order val="3"/>
          <c:tx>
            <c:strRef>
              <c:f>Sheet1!$N$1</c:f>
              <c:strCache>
                <c:ptCount val="1"/>
                <c:pt idx="0">
                  <c:v>Standard Deviation °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Sheet1!$J$2:$J$21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4</c:v>
                </c:pt>
              </c:numCache>
            </c:numRef>
          </c:cat>
          <c:val>
            <c:numRef>
              <c:f>Sheet1!$N$2:$N$21</c:f>
              <c:numCache>
                <c:formatCode>General</c:formatCode>
                <c:ptCount val="20"/>
                <c:pt idx="0">
                  <c:v>28.65127091267474</c:v>
                </c:pt>
                <c:pt idx="1">
                  <c:v>28.65127091267474</c:v>
                </c:pt>
                <c:pt idx="2">
                  <c:v>28.65127091267474</c:v>
                </c:pt>
                <c:pt idx="3">
                  <c:v>28.65127091267474</c:v>
                </c:pt>
                <c:pt idx="4">
                  <c:v>28.65127091267474</c:v>
                </c:pt>
                <c:pt idx="5">
                  <c:v>28.65127091267474</c:v>
                </c:pt>
                <c:pt idx="6">
                  <c:v>28.65127091267474</c:v>
                </c:pt>
                <c:pt idx="7">
                  <c:v>28.65127091267474</c:v>
                </c:pt>
                <c:pt idx="8">
                  <c:v>28.65127091267474</c:v>
                </c:pt>
                <c:pt idx="9">
                  <c:v>28.65127091267474</c:v>
                </c:pt>
                <c:pt idx="10">
                  <c:v>28.65127091267474</c:v>
                </c:pt>
                <c:pt idx="11">
                  <c:v>28.65127091267474</c:v>
                </c:pt>
                <c:pt idx="12">
                  <c:v>28.65127091267474</c:v>
                </c:pt>
                <c:pt idx="13">
                  <c:v>28.65127091267474</c:v>
                </c:pt>
                <c:pt idx="14">
                  <c:v>28.65127091267474</c:v>
                </c:pt>
                <c:pt idx="15">
                  <c:v>28.65127091267474</c:v>
                </c:pt>
                <c:pt idx="16">
                  <c:v>28.65127091267474</c:v>
                </c:pt>
                <c:pt idx="17">
                  <c:v>28.65127091267474</c:v>
                </c:pt>
                <c:pt idx="18">
                  <c:v>28.65127091267474</c:v>
                </c:pt>
                <c:pt idx="19">
                  <c:v>28.65127091267474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86B-4285-A55B-599764B845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9990000"/>
        <c:axId val="629991312"/>
      </c:lineChart>
      <c:catAx>
        <c:axId val="629990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991312"/>
        <c:crosses val="autoZero"/>
        <c:auto val="1"/>
        <c:lblAlgn val="ctr"/>
        <c:lblOffset val="100"/>
        <c:noMultiLvlLbl val="0"/>
      </c:catAx>
      <c:valAx>
        <c:axId val="629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990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1109662</xdr:colOff>
      <xdr:row>4</xdr:row>
      <xdr:rowOff>9525</xdr:rowOff>
    </xdr:from>
    <xdr:to>
      <xdr:col>7</xdr:col>
      <xdr:colOff>433387</xdr:colOff>
      <xdr:row>17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B32619C-679B-455D-87A2-E7B9734D5B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371475</xdr:colOff>
      <xdr:row>20</xdr:row>
      <xdr:rowOff>114300</xdr:rowOff>
    </xdr:from>
    <xdr:to>
      <xdr:col>8</xdr:col>
      <xdr:colOff>457200</xdr:colOff>
      <xdr:row>34</xdr:row>
      <xdr:rowOff>57150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DD27A52-0295-489F-BF1B-C321621479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AEC10-E564-47FA-B5B3-4732E1CAAAB1}" name="Table1" displayName="Table1" ref="A1:D41" totalsRowShown="0">
  <autoFilter ref="A1:D41" xr:uid="{DA4AEC10-E564-47FA-B5B3-4732E1CAAAB1}"/>
  <tableColumns count="4">
    <tableColumn id="1" xr3:uid="{C0C2FCBA-B6B6-4835-918E-099991CE19EE}" name="Group"/>
    <tableColumn id="2" xr3:uid="{9EC05865-7E89-4AED-B987-C7870BD73FEC}" name="Sexe"/>
    <tableColumn id="3" xr3:uid="{26C87BD0-2550-4221-8A20-24E00572DA3C}" name="Movement_difficulties"/>
    <tableColumn id="4" xr3:uid="{DA9EA7B9-9B96-46E8-A78F-9591A7F30242}" name="Pain_threshold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E7230-534A-AF4A-9DF1-7293BDF1AF5B}">
  <dimension ref="A1:N41"/>
  <sheetViews>
    <sheetView tabSelected="1" topLeftCell="B1" workbookViewId="0">
      <selection activeCell="I10" sqref="I10"/>
    </sheetView>
  </sheetViews>
  <sheetFormatPr defaultColWidth="11" defaultRowHeight="15.75" x14ac:dyDescent="0.25"/>
  <cols>
    <col min="1" max="1" width="8.25" bestFit="1" customWidth="1"/>
    <col min="2" max="2" width="6.5" customWidth="1"/>
    <col min="3" max="3" width="21" customWidth="1"/>
    <col min="4" max="4" width="14.875" customWidth="1"/>
  </cols>
  <sheetData>
    <row r="1" spans="1:14" x14ac:dyDescent="0.25">
      <c r="A1" t="s">
        <v>0</v>
      </c>
      <c r="B1" t="s">
        <v>3</v>
      </c>
      <c r="C1" t="s">
        <v>1</v>
      </c>
      <c r="D1" t="s">
        <v>2</v>
      </c>
      <c r="F1" t="s">
        <v>0</v>
      </c>
      <c r="G1" t="s">
        <v>4</v>
      </c>
      <c r="H1" t="s">
        <v>5</v>
      </c>
      <c r="J1" t="s">
        <v>1</v>
      </c>
      <c r="K1" t="s">
        <v>2</v>
      </c>
      <c r="L1" t="s">
        <v>6</v>
      </c>
      <c r="M1" t="s">
        <v>8</v>
      </c>
      <c r="N1" t="s">
        <v>7</v>
      </c>
    </row>
    <row r="2" spans="1:14" x14ac:dyDescent="0.25">
      <c r="A2">
        <v>0</v>
      </c>
      <c r="B2">
        <v>1</v>
      </c>
      <c r="C2">
        <v>0</v>
      </c>
      <c r="D2">
        <v>30</v>
      </c>
      <c r="F2" cm="1">
        <f t="array" ref="F2:F3">_xlfn.UNIQUE(Table1[Group])</f>
        <v>0</v>
      </c>
      <c r="G2" cm="1">
        <f t="array" ref="G2">AVERAGE(_xlfn._xlws.FILTER(Table1[Pain_threshold],Table1[Group]=F2))</f>
        <v>25.7</v>
      </c>
      <c r="H2" cm="1">
        <f t="array" ref="H2">STDEVP(_xlfn._xlws.FILTER(Table1[Pain_threshold],Table1[Group]=F2))</f>
        <v>2.9512709126747412</v>
      </c>
      <c r="J2" cm="1">
        <f t="array" ref="J2:K21">_xlfn._xlws.FILTER(_xlfn._xlws.FILTER(Table1[],Table1[Group]=F2),{0,0,1,1})</f>
        <v>0</v>
      </c>
      <c r="K2">
        <v>30</v>
      </c>
      <c r="L2">
        <f>G2</f>
        <v>25.7</v>
      </c>
      <c r="M2">
        <f>G2-H2</f>
        <v>22.748729087325259</v>
      </c>
      <c r="N2">
        <f>G2+H2</f>
        <v>28.65127091267474</v>
      </c>
    </row>
    <row r="3" spans="1:14" x14ac:dyDescent="0.25">
      <c r="A3">
        <v>0</v>
      </c>
      <c r="B3">
        <v>1</v>
      </c>
      <c r="C3">
        <v>4</v>
      </c>
      <c r="D3">
        <v>29</v>
      </c>
      <c r="F3">
        <v>1</v>
      </c>
      <c r="G3" cm="1">
        <f t="array" ref="G3">AVERAGE(_xlfn._xlws.FILTER(Table1[Pain_threshold],Table1[Group]=F3))</f>
        <v>4.6500000000000004</v>
      </c>
      <c r="H3" cm="1">
        <f t="array" ref="H3">STDEVP(_xlfn._xlws.FILTER(Table1[Pain_threshold],Table1[Group]=F3))</f>
        <v>4.0407301320429703</v>
      </c>
      <c r="J3">
        <v>4</v>
      </c>
      <c r="K3">
        <v>29</v>
      </c>
      <c r="L3">
        <f>L2</f>
        <v>25.7</v>
      </c>
      <c r="M3">
        <f>M2</f>
        <v>22.748729087325259</v>
      </c>
      <c r="N3">
        <f>N2</f>
        <v>28.65127091267474</v>
      </c>
    </row>
    <row r="4" spans="1:14" x14ac:dyDescent="0.25">
      <c r="A4">
        <v>0</v>
      </c>
      <c r="B4">
        <v>1</v>
      </c>
      <c r="C4">
        <v>5</v>
      </c>
      <c r="D4">
        <v>28</v>
      </c>
      <c r="J4">
        <v>5</v>
      </c>
      <c r="K4">
        <v>28</v>
      </c>
      <c r="L4">
        <f t="shared" ref="L4:L21" si="0">L3</f>
        <v>25.7</v>
      </c>
      <c r="M4">
        <f t="shared" ref="M4:M21" si="1">M3</f>
        <v>22.748729087325259</v>
      </c>
      <c r="N4">
        <f t="shared" ref="N4:N21" si="2">N3</f>
        <v>28.65127091267474</v>
      </c>
    </row>
    <row r="5" spans="1:14" x14ac:dyDescent="0.25">
      <c r="A5">
        <v>0</v>
      </c>
      <c r="B5">
        <v>1</v>
      </c>
      <c r="C5">
        <v>3</v>
      </c>
      <c r="D5">
        <v>26</v>
      </c>
      <c r="J5">
        <v>3</v>
      </c>
      <c r="K5">
        <v>26</v>
      </c>
      <c r="L5">
        <f t="shared" si="0"/>
        <v>25.7</v>
      </c>
      <c r="M5">
        <f t="shared" si="1"/>
        <v>22.748729087325259</v>
      </c>
      <c r="N5">
        <f t="shared" si="2"/>
        <v>28.65127091267474</v>
      </c>
    </row>
    <row r="6" spans="1:14" x14ac:dyDescent="0.25">
      <c r="A6">
        <v>0</v>
      </c>
      <c r="B6">
        <v>1</v>
      </c>
      <c r="C6">
        <v>6</v>
      </c>
      <c r="D6">
        <v>30</v>
      </c>
      <c r="I6" t="s">
        <v>9</v>
      </c>
      <c r="J6">
        <v>6</v>
      </c>
      <c r="K6">
        <v>30</v>
      </c>
      <c r="L6">
        <f t="shared" si="0"/>
        <v>25.7</v>
      </c>
      <c r="M6">
        <f t="shared" si="1"/>
        <v>22.748729087325259</v>
      </c>
      <c r="N6">
        <f t="shared" si="2"/>
        <v>28.65127091267474</v>
      </c>
    </row>
    <row r="7" spans="1:14" x14ac:dyDescent="0.25">
      <c r="A7">
        <v>0</v>
      </c>
      <c r="B7">
        <v>1</v>
      </c>
      <c r="C7">
        <v>2</v>
      </c>
      <c r="D7">
        <v>22</v>
      </c>
      <c r="J7">
        <v>2</v>
      </c>
      <c r="K7">
        <v>22</v>
      </c>
      <c r="L7">
        <f t="shared" si="0"/>
        <v>25.7</v>
      </c>
      <c r="M7">
        <f t="shared" si="1"/>
        <v>22.748729087325259</v>
      </c>
      <c r="N7">
        <f t="shared" si="2"/>
        <v>28.65127091267474</v>
      </c>
    </row>
    <row r="8" spans="1:14" x14ac:dyDescent="0.25">
      <c r="A8">
        <v>0</v>
      </c>
      <c r="B8">
        <v>1</v>
      </c>
      <c r="C8">
        <v>7</v>
      </c>
      <c r="D8">
        <v>28</v>
      </c>
      <c r="J8">
        <v>7</v>
      </c>
      <c r="K8">
        <v>28</v>
      </c>
      <c r="L8">
        <f t="shared" si="0"/>
        <v>25.7</v>
      </c>
      <c r="M8">
        <f t="shared" si="1"/>
        <v>22.748729087325259</v>
      </c>
      <c r="N8">
        <f t="shared" si="2"/>
        <v>28.65127091267474</v>
      </c>
    </row>
    <row r="9" spans="1:14" x14ac:dyDescent="0.25">
      <c r="A9">
        <v>0</v>
      </c>
      <c r="B9">
        <v>1</v>
      </c>
      <c r="C9">
        <v>4</v>
      </c>
      <c r="D9">
        <v>25</v>
      </c>
      <c r="J9">
        <v>4</v>
      </c>
      <c r="K9">
        <v>25</v>
      </c>
      <c r="L9">
        <f t="shared" si="0"/>
        <v>25.7</v>
      </c>
      <c r="M9">
        <f t="shared" si="1"/>
        <v>22.748729087325259</v>
      </c>
      <c r="N9">
        <f t="shared" si="2"/>
        <v>28.65127091267474</v>
      </c>
    </row>
    <row r="10" spans="1:14" x14ac:dyDescent="0.25">
      <c r="A10">
        <v>0</v>
      </c>
      <c r="B10">
        <v>1</v>
      </c>
      <c r="C10">
        <v>3</v>
      </c>
      <c r="D10">
        <v>24</v>
      </c>
      <c r="J10">
        <v>3</v>
      </c>
      <c r="K10">
        <v>24</v>
      </c>
      <c r="L10">
        <f t="shared" si="0"/>
        <v>25.7</v>
      </c>
      <c r="M10">
        <f t="shared" si="1"/>
        <v>22.748729087325259</v>
      </c>
      <c r="N10">
        <f t="shared" si="2"/>
        <v>28.65127091267474</v>
      </c>
    </row>
    <row r="11" spans="1:14" x14ac:dyDescent="0.25">
      <c r="A11">
        <v>0</v>
      </c>
      <c r="B11">
        <v>1</v>
      </c>
      <c r="C11">
        <v>4</v>
      </c>
      <c r="D11">
        <v>23</v>
      </c>
      <c r="J11">
        <v>4</v>
      </c>
      <c r="K11">
        <v>23</v>
      </c>
      <c r="L11">
        <f t="shared" si="0"/>
        <v>25.7</v>
      </c>
      <c r="M11">
        <f t="shared" si="1"/>
        <v>22.748729087325259</v>
      </c>
      <c r="N11">
        <f t="shared" si="2"/>
        <v>28.65127091267474</v>
      </c>
    </row>
    <row r="12" spans="1:14" x14ac:dyDescent="0.25">
      <c r="A12">
        <v>0</v>
      </c>
      <c r="B12">
        <v>1</v>
      </c>
      <c r="C12">
        <v>5</v>
      </c>
      <c r="D12">
        <v>30</v>
      </c>
      <c r="J12">
        <v>5</v>
      </c>
      <c r="K12">
        <v>30</v>
      </c>
      <c r="L12">
        <f t="shared" si="0"/>
        <v>25.7</v>
      </c>
      <c r="M12">
        <f t="shared" si="1"/>
        <v>22.748729087325259</v>
      </c>
      <c r="N12">
        <f t="shared" si="2"/>
        <v>28.65127091267474</v>
      </c>
    </row>
    <row r="13" spans="1:14" x14ac:dyDescent="0.25">
      <c r="A13">
        <v>0</v>
      </c>
      <c r="B13">
        <v>1</v>
      </c>
      <c r="C13">
        <v>3</v>
      </c>
      <c r="D13">
        <v>30</v>
      </c>
      <c r="J13">
        <v>3</v>
      </c>
      <c r="K13">
        <v>30</v>
      </c>
      <c r="L13">
        <f t="shared" si="0"/>
        <v>25.7</v>
      </c>
      <c r="M13">
        <f t="shared" si="1"/>
        <v>22.748729087325259</v>
      </c>
      <c r="N13">
        <f t="shared" si="2"/>
        <v>28.65127091267474</v>
      </c>
    </row>
    <row r="14" spans="1:14" x14ac:dyDescent="0.25">
      <c r="A14">
        <v>0</v>
      </c>
      <c r="B14">
        <v>1</v>
      </c>
      <c r="C14">
        <v>2</v>
      </c>
      <c r="D14">
        <v>25</v>
      </c>
      <c r="J14">
        <v>2</v>
      </c>
      <c r="K14">
        <v>25</v>
      </c>
      <c r="L14">
        <f t="shared" si="0"/>
        <v>25.7</v>
      </c>
      <c r="M14">
        <f t="shared" si="1"/>
        <v>22.748729087325259</v>
      </c>
      <c r="N14">
        <f t="shared" si="2"/>
        <v>28.65127091267474</v>
      </c>
    </row>
    <row r="15" spans="1:14" x14ac:dyDescent="0.25">
      <c r="A15">
        <v>0</v>
      </c>
      <c r="B15">
        <v>1</v>
      </c>
      <c r="C15">
        <v>1</v>
      </c>
      <c r="D15">
        <v>24</v>
      </c>
      <c r="J15">
        <v>1</v>
      </c>
      <c r="K15">
        <v>24</v>
      </c>
      <c r="L15">
        <f t="shared" si="0"/>
        <v>25.7</v>
      </c>
      <c r="M15">
        <f t="shared" si="1"/>
        <v>22.748729087325259</v>
      </c>
      <c r="N15">
        <f t="shared" si="2"/>
        <v>28.65127091267474</v>
      </c>
    </row>
    <row r="16" spans="1:14" x14ac:dyDescent="0.25">
      <c r="A16">
        <v>0</v>
      </c>
      <c r="B16">
        <v>1</v>
      </c>
      <c r="C16">
        <v>5</v>
      </c>
      <c r="D16">
        <v>23</v>
      </c>
      <c r="J16">
        <v>5</v>
      </c>
      <c r="K16">
        <v>23</v>
      </c>
      <c r="L16">
        <f t="shared" si="0"/>
        <v>25.7</v>
      </c>
      <c r="M16">
        <f t="shared" si="1"/>
        <v>22.748729087325259</v>
      </c>
      <c r="N16">
        <f t="shared" si="2"/>
        <v>28.65127091267474</v>
      </c>
    </row>
    <row r="17" spans="1:14" x14ac:dyDescent="0.25">
      <c r="A17">
        <v>0</v>
      </c>
      <c r="B17">
        <v>1</v>
      </c>
      <c r="C17">
        <v>2</v>
      </c>
      <c r="D17">
        <v>25</v>
      </c>
      <c r="J17">
        <v>2</v>
      </c>
      <c r="K17">
        <v>25</v>
      </c>
      <c r="L17">
        <f t="shared" si="0"/>
        <v>25.7</v>
      </c>
      <c r="M17">
        <f t="shared" si="1"/>
        <v>22.748729087325259</v>
      </c>
      <c r="N17">
        <f t="shared" si="2"/>
        <v>28.65127091267474</v>
      </c>
    </row>
    <row r="18" spans="1:14" x14ac:dyDescent="0.25">
      <c r="A18">
        <v>0</v>
      </c>
      <c r="B18">
        <v>1</v>
      </c>
      <c r="C18">
        <v>4</v>
      </c>
      <c r="D18">
        <v>26</v>
      </c>
      <c r="J18">
        <v>4</v>
      </c>
      <c r="K18">
        <v>26</v>
      </c>
      <c r="L18">
        <f t="shared" si="0"/>
        <v>25.7</v>
      </c>
      <c r="M18">
        <f t="shared" si="1"/>
        <v>22.748729087325259</v>
      </c>
      <c r="N18">
        <f t="shared" si="2"/>
        <v>28.65127091267474</v>
      </c>
    </row>
    <row r="19" spans="1:14" x14ac:dyDescent="0.25">
      <c r="A19">
        <v>0</v>
      </c>
      <c r="B19">
        <v>1</v>
      </c>
      <c r="C19">
        <v>5</v>
      </c>
      <c r="D19">
        <v>23</v>
      </c>
      <c r="J19">
        <v>5</v>
      </c>
      <c r="K19">
        <v>23</v>
      </c>
      <c r="L19">
        <f t="shared" si="0"/>
        <v>25.7</v>
      </c>
      <c r="M19">
        <f t="shared" si="1"/>
        <v>22.748729087325259</v>
      </c>
      <c r="N19">
        <f t="shared" si="2"/>
        <v>28.65127091267474</v>
      </c>
    </row>
    <row r="20" spans="1:14" x14ac:dyDescent="0.25">
      <c r="A20">
        <v>0</v>
      </c>
      <c r="B20">
        <v>1</v>
      </c>
      <c r="C20">
        <v>6</v>
      </c>
      <c r="D20">
        <v>22</v>
      </c>
      <c r="J20">
        <v>6</v>
      </c>
      <c r="K20">
        <v>22</v>
      </c>
      <c r="L20">
        <f t="shared" si="0"/>
        <v>25.7</v>
      </c>
      <c r="M20">
        <f t="shared" si="1"/>
        <v>22.748729087325259</v>
      </c>
      <c r="N20">
        <f t="shared" si="2"/>
        <v>28.65127091267474</v>
      </c>
    </row>
    <row r="21" spans="1:14" x14ac:dyDescent="0.25">
      <c r="A21">
        <v>0</v>
      </c>
      <c r="B21">
        <v>1</v>
      </c>
      <c r="C21">
        <v>4</v>
      </c>
      <c r="D21">
        <v>21</v>
      </c>
      <c r="J21">
        <v>4</v>
      </c>
      <c r="K21">
        <v>21</v>
      </c>
      <c r="L21">
        <f t="shared" si="0"/>
        <v>25.7</v>
      </c>
      <c r="M21">
        <f t="shared" si="1"/>
        <v>22.748729087325259</v>
      </c>
      <c r="N21">
        <f t="shared" si="2"/>
        <v>28.65127091267474</v>
      </c>
    </row>
    <row r="22" spans="1:14" x14ac:dyDescent="0.25">
      <c r="A22">
        <v>1</v>
      </c>
      <c r="B22">
        <v>1</v>
      </c>
      <c r="C22">
        <v>70</v>
      </c>
      <c r="D22">
        <v>9</v>
      </c>
    </row>
    <row r="23" spans="1:14" x14ac:dyDescent="0.25">
      <c r="A23">
        <v>1</v>
      </c>
      <c r="B23">
        <v>1</v>
      </c>
      <c r="C23">
        <v>78</v>
      </c>
      <c r="D23">
        <v>3</v>
      </c>
    </row>
    <row r="24" spans="1:14" x14ac:dyDescent="0.25">
      <c r="A24">
        <v>1</v>
      </c>
      <c r="B24">
        <v>1</v>
      </c>
      <c r="C24">
        <v>54</v>
      </c>
      <c r="D24">
        <v>3</v>
      </c>
    </row>
    <row r="25" spans="1:14" x14ac:dyDescent="0.25">
      <c r="A25">
        <v>1</v>
      </c>
      <c r="B25">
        <v>1</v>
      </c>
      <c r="C25">
        <v>76</v>
      </c>
      <c r="D25">
        <v>5</v>
      </c>
    </row>
    <row r="26" spans="1:14" x14ac:dyDescent="0.25">
      <c r="A26">
        <v>1</v>
      </c>
      <c r="B26">
        <v>1</v>
      </c>
      <c r="C26">
        <v>77</v>
      </c>
      <c r="D26">
        <v>3</v>
      </c>
    </row>
    <row r="27" spans="1:14" x14ac:dyDescent="0.25">
      <c r="A27">
        <v>1</v>
      </c>
      <c r="B27">
        <v>1</v>
      </c>
      <c r="C27">
        <v>87</v>
      </c>
      <c r="D27">
        <v>2</v>
      </c>
    </row>
    <row r="28" spans="1:14" x14ac:dyDescent="0.25">
      <c r="A28">
        <v>1</v>
      </c>
      <c r="B28">
        <v>1</v>
      </c>
      <c r="C28">
        <v>87</v>
      </c>
      <c r="D28">
        <v>6</v>
      </c>
    </row>
    <row r="29" spans="1:14" x14ac:dyDescent="0.25">
      <c r="A29">
        <v>1</v>
      </c>
      <c r="B29">
        <v>1</v>
      </c>
      <c r="C29">
        <v>90</v>
      </c>
      <c r="D29">
        <v>20</v>
      </c>
    </row>
    <row r="30" spans="1:14" x14ac:dyDescent="0.25">
      <c r="A30">
        <v>1</v>
      </c>
      <c r="B30">
        <v>1</v>
      </c>
      <c r="C30">
        <v>99</v>
      </c>
      <c r="D30">
        <v>4</v>
      </c>
    </row>
    <row r="31" spans="1:14" x14ac:dyDescent="0.25">
      <c r="A31">
        <v>1</v>
      </c>
      <c r="B31">
        <v>1</v>
      </c>
      <c r="C31">
        <v>78</v>
      </c>
      <c r="D31">
        <v>1</v>
      </c>
    </row>
    <row r="32" spans="1:14" x14ac:dyDescent="0.25">
      <c r="A32">
        <v>1</v>
      </c>
      <c r="B32">
        <v>1</v>
      </c>
      <c r="C32">
        <v>77</v>
      </c>
      <c r="D32">
        <v>5</v>
      </c>
    </row>
    <row r="33" spans="1:4" x14ac:dyDescent="0.25">
      <c r="A33">
        <v>1</v>
      </c>
      <c r="B33">
        <v>1</v>
      </c>
      <c r="C33">
        <v>76</v>
      </c>
      <c r="D33">
        <v>4</v>
      </c>
    </row>
    <row r="34" spans="1:4" x14ac:dyDescent="0.25">
      <c r="A34">
        <v>1</v>
      </c>
      <c r="B34">
        <v>1</v>
      </c>
      <c r="C34">
        <v>56</v>
      </c>
      <c r="D34">
        <v>3</v>
      </c>
    </row>
    <row r="35" spans="1:4" x14ac:dyDescent="0.25">
      <c r="A35">
        <v>1</v>
      </c>
      <c r="B35">
        <v>1</v>
      </c>
      <c r="C35">
        <v>99</v>
      </c>
      <c r="D35">
        <v>2</v>
      </c>
    </row>
    <row r="36" spans="1:4" x14ac:dyDescent="0.25">
      <c r="A36">
        <v>1</v>
      </c>
      <c r="B36">
        <v>1</v>
      </c>
      <c r="C36">
        <v>89</v>
      </c>
      <c r="D36">
        <v>7</v>
      </c>
    </row>
    <row r="37" spans="1:4" x14ac:dyDescent="0.25">
      <c r="A37">
        <v>1</v>
      </c>
      <c r="B37">
        <v>1</v>
      </c>
      <c r="C37">
        <v>79</v>
      </c>
      <c r="D37">
        <v>4</v>
      </c>
    </row>
    <row r="38" spans="1:4" x14ac:dyDescent="0.25">
      <c r="A38">
        <v>1</v>
      </c>
      <c r="B38">
        <v>1</v>
      </c>
      <c r="C38">
        <v>76</v>
      </c>
      <c r="D38">
        <v>3</v>
      </c>
    </row>
    <row r="39" spans="1:4" x14ac:dyDescent="0.25">
      <c r="A39">
        <v>1</v>
      </c>
      <c r="B39">
        <v>1</v>
      </c>
      <c r="C39">
        <v>67</v>
      </c>
      <c r="D39">
        <v>6</v>
      </c>
    </row>
    <row r="40" spans="1:4" x14ac:dyDescent="0.25">
      <c r="A40">
        <v>1</v>
      </c>
      <c r="B40">
        <v>1</v>
      </c>
      <c r="C40">
        <v>98</v>
      </c>
      <c r="D40">
        <v>2</v>
      </c>
    </row>
    <row r="41" spans="1:4" x14ac:dyDescent="0.25">
      <c r="A41">
        <v>1</v>
      </c>
      <c r="B41">
        <v>1</v>
      </c>
      <c r="C41">
        <v>88</v>
      </c>
      <c r="D41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2021-08-24T09:13:55Z</dcterms:created>
  <dcterms:modified xsi:type="dcterms:W3CDTF">2021-12-15T05:38:47Z</dcterms:modified>
</cp:coreProperties>
</file>