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heme/themeOverride1.xml" ContentType="application/vnd.openxmlformats-officedocument.themeOverrid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 codeName="{DF908ECD-C663-F43C-BE37-009161E9072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5605" windowHeight="9555" activeTab="1"/>
  </bookViews>
  <sheets>
    <sheet name="Performance by store - Complex" sheetId="10" r:id="rId1"/>
    <sheet name="Performance by store - Simple" sheetId="11" r:id="rId2"/>
  </sheets>
  <calcPr calcId="162913" calcMode="manual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1" l="1"/>
  <c r="F5" i="11"/>
  <c r="H12" i="10"/>
  <c r="D12" i="10"/>
  <c r="C12" i="10"/>
  <c r="K11" i="10"/>
  <c r="H11" i="10"/>
  <c r="D11" i="10"/>
  <c r="C11" i="10"/>
  <c r="K10" i="10"/>
  <c r="H10" i="10"/>
  <c r="D10" i="10"/>
  <c r="C10" i="10"/>
  <c r="K9" i="10"/>
  <c r="H9" i="10"/>
  <c r="D9" i="10"/>
  <c r="C9" i="10"/>
  <c r="K8" i="10"/>
  <c r="H8" i="10"/>
  <c r="D8" i="10"/>
  <c r="C8" i="10"/>
  <c r="K7" i="10"/>
  <c r="H7" i="10"/>
  <c r="D7" i="10"/>
  <c r="C7" i="10"/>
  <c r="K6" i="10"/>
  <c r="H6" i="10"/>
  <c r="D6" i="10"/>
  <c r="C6" i="10"/>
  <c r="K5" i="10"/>
  <c r="H5" i="10"/>
  <c r="D5" i="10"/>
  <c r="C5" i="10"/>
  <c r="K4" i="10"/>
  <c r="H4" i="10"/>
  <c r="D4" i="10"/>
  <c r="C4" i="10"/>
</calcChain>
</file>

<file path=xl/sharedStrings.xml><?xml version="1.0" encoding="utf-8"?>
<sst xmlns="http://schemas.openxmlformats.org/spreadsheetml/2006/main" count="36" uniqueCount="19">
  <si>
    <t>Revenues</t>
  </si>
  <si>
    <t>Store Name</t>
  </si>
  <si>
    <t>USUSADA#0001LAC</t>
  </si>
  <si>
    <t>USUSACH#0003LAC</t>
  </si>
  <si>
    <t>USUSAAT#0005LAC</t>
  </si>
  <si>
    <t>COGS</t>
  </si>
  <si>
    <t>COGS/SM</t>
  </si>
  <si>
    <t>Revenues/SM</t>
  </si>
  <si>
    <t>USUSADA#0002BAC</t>
  </si>
  <si>
    <t>USUSACH#0004BAC</t>
  </si>
  <si>
    <t>USUSAAT#0006BAC</t>
  </si>
  <si>
    <t>USUSAAT#0007DAC</t>
  </si>
  <si>
    <t>USUSAAT#0008JAC</t>
  </si>
  <si>
    <t>Ebitda / Revenues</t>
  </si>
  <si>
    <t>Breakeven</t>
  </si>
  <si>
    <t>color (green)</t>
  </si>
  <si>
    <t>Ratios</t>
  </si>
  <si>
    <t>Memberships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</si>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</sst>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9" fontId="0" fillId="0" borderId="0" xfId="0" applyNumberFormat="1"/>
    <xf numFmtId="3" fontId="0" fillId="0" borderId="0" xfId="0" applyNumberFormat="1"/>
    <xf numFmtId="0" fontId="1" fillId="2" borderId="0" xfId="0" applyFont="1" applyFill="1" applyAlignment="1">
      <alignment wrapText="1"/>
    </xf>
    <xf numFmtId="9" fontId="2" fillId="0" borderId="0" xfId="0" applyNumberFormat="1" applyFont="1"/>
    <xf numFmtId="9" fontId="0" fillId="0" borderId="0" xfId="0" applyNumberFormat="1" applyFill="1"/>
    <xf numFmtId="0" fontId="0" fillId="0" borderId="0" xfId="0" applyFill="1"/>
    <xf numFmtId="0" fontId="3" fillId="0" borderId="0" xfId="1"/>
  </cellXfs>
  <cellStyles count="2">
    <cellStyle name="Lien hypertexte" xfId="1" builtinId="8"/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14DAB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14DAB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rgb="FF14DABE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4FDCE3"/>
      <color rgb="FFFF0000"/>
      <color rgb="FF0070C0"/>
      <color rgb="FF14DABE"/>
      <color rgb="FFFFFFFF"/>
      <color rgb="FF14DA5A"/>
      <color rgb="FF44EED6"/>
      <color rgb="FF54DEB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/>
            </a:pPr>
            <a:r>
              <a:rPr lang="fr-FR"/>
              <a:t>Performance VS Membership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67744770103521"/>
          <c:y val="0.11745755706917001"/>
          <c:w val="0.67541300901743717"/>
          <c:h val="0.7725175464178089"/>
        </c:manualLayout>
      </c:layout>
      <c:scatterChart>
        <c:scatterStyle val="lineMarker"/>
        <c:varyColors val="0"/>
        <c:ser>
          <c:idx val="1"/>
          <c:order val="0"/>
          <c:tx>
            <c:v>Performance</c:v>
          </c:tx>
          <c:spPr>
            <a:ln w="28575">
              <a:noFill/>
            </a:ln>
          </c:spPr>
          <c:dPt>
            <c:idx val="0"/>
            <c:marker>
              <c:spPr>
                <a:solidFill>
                  <a:srgbClr val="FFFFFF"/>
                </a:solidFill>
                <a:ln>
                  <a:solidFill>
                    <a:srgbClr val="14DABE"/>
                  </a:solidFill>
                </a:ln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D-B979-4CB3-942A-659C03ECAD7B}"/>
              </c:ext>
            </c:extLst>
          </c:dPt>
          <c:dPt>
            <c:idx val="1"/>
            <c:marker>
              <c:spPr>
                <a:solidFill>
                  <a:srgbClr val="FFFFFF"/>
                </a:solidFill>
                <a:ln>
                  <a:solidFill>
                    <a:srgbClr val="14DABE"/>
                  </a:solidFill>
                </a:ln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0-B979-4CB3-942A-659C03ECAD7B}"/>
              </c:ext>
            </c:extLst>
          </c:dPt>
          <c:dPt>
            <c:idx val="2"/>
            <c:marker>
              <c:spPr>
                <a:solidFill>
                  <a:srgbClr val="FFFFFF"/>
                </a:solidFill>
                <a:ln>
                  <a:solidFill>
                    <a:srgbClr val="4472C4"/>
                  </a:solidFill>
                </a:ln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1-B979-4CB3-942A-659C03ECAD7B}"/>
              </c:ext>
            </c:extLst>
          </c:dPt>
          <c:dPt>
            <c:idx val="3"/>
            <c:marker>
              <c:spPr>
                <a:solidFill>
                  <a:srgbClr val="FFFFFF"/>
                </a:solidFill>
                <a:ln>
                  <a:solidFill>
                    <a:srgbClr val="FF0000"/>
                  </a:solidFill>
                </a:ln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2-B979-4CB3-942A-659C03ECAD7B}"/>
              </c:ext>
            </c:extLst>
          </c:dPt>
          <c:dPt>
            <c:idx val="4"/>
            <c:marker>
              <c:spPr>
                <a:solidFill>
                  <a:srgbClr val="FFFFFF"/>
                </a:solidFill>
                <a:ln>
                  <a:solidFill>
                    <a:srgbClr val="FF0000"/>
                  </a:solidFill>
                </a:ln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B979-4CB3-942A-659C03ECAD7B}"/>
              </c:ext>
            </c:extLst>
          </c:dPt>
          <c:dPt>
            <c:idx val="5"/>
            <c:marker>
              <c:spPr>
                <a:solidFill>
                  <a:srgbClr val="FFFFFF"/>
                </a:solidFill>
                <a:ln>
                  <a:solidFill>
                    <a:srgbClr val="14DABE"/>
                  </a:solidFill>
                </a:ln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4-B979-4CB3-942A-659C03ECAD7B}"/>
              </c:ext>
            </c:extLst>
          </c:dPt>
          <c:dPt>
            <c:idx val="6"/>
            <c:marker>
              <c:spPr>
                <a:solidFill>
                  <a:srgbClr val="FFFFFF"/>
                </a:solidFill>
                <a:ln>
                  <a:solidFill>
                    <a:srgbClr val="14DABE"/>
                  </a:solidFill>
                </a:ln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5-B979-4CB3-942A-659C03ECAD7B}"/>
              </c:ext>
            </c:extLst>
          </c:dPt>
          <c:dPt>
            <c:idx val="7"/>
            <c:marker>
              <c:spPr>
                <a:solidFill>
                  <a:srgbClr val="FFFFFF"/>
                </a:solidFill>
                <a:ln>
                  <a:solidFill>
                    <a:srgbClr val="4472C4"/>
                  </a:solidFill>
                </a:ln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6-B979-4CB3-942A-659C03ECAD7B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10A4F3CF-BE60-4091-A820-C1B101795BC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B979-4CB3-942A-659C03ECAD7B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9A9D3B6D-9525-4C6A-A1A8-A24DC30707C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0-B979-4CB3-942A-659C03ECAD7B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D5F1B9B1-2876-42A9-8F15-8FB1F6700C2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B979-4CB3-942A-659C03ECAD7B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EC6A9E9D-2710-4BF0-96B6-2A751E66910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2-B979-4CB3-942A-659C03ECAD7B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45DE7A9B-D379-4209-9884-7287727D848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3-B979-4CB3-942A-659C03ECAD7B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2E1EB0B4-D831-49EE-8466-F68AEBCFEFD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B979-4CB3-942A-659C03ECAD7B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2F25695E-3368-4B3F-86C9-9A3EA4C0F7C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B979-4CB3-942A-659C03ECAD7B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05F1F1B5-909D-4395-BC70-8B73620E47F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6-B979-4CB3-942A-659C03ECAD7B}"/>
                </c:ext>
              </c:extLst>
            </c:dLbl>
            <c:spPr>
              <a:noFill/>
              <a:ln>
                <a:noFill/>
              </a:ln>
              <a:effectLst/>
            </c:sp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'Performance by store - Complex'!$D$4:$D$11</c:f>
              <c:numCache>
                <c:formatCode>#,##0</c:formatCode>
                <c:ptCount val="8"/>
                <c:pt idx="0">
                  <c:v>400</c:v>
                </c:pt>
                <c:pt idx="1">
                  <c:v>250</c:v>
                </c:pt>
                <c:pt idx="2">
                  <c:v>160</c:v>
                </c:pt>
                <c:pt idx="3">
                  <c:v>318.18181818181819</c:v>
                </c:pt>
                <c:pt idx="4">
                  <c:v>750</c:v>
                </c:pt>
                <c:pt idx="5">
                  <c:v>257.14285714285711</c:v>
                </c:pt>
                <c:pt idx="6">
                  <c:v>333.33333333333331</c:v>
                </c:pt>
                <c:pt idx="7">
                  <c:v>190</c:v>
                </c:pt>
              </c:numCache>
            </c:numRef>
          </c:xVal>
          <c:yVal>
            <c:numRef>
              <c:f>'Performance by store - Complex'!$C$4:$C$11</c:f>
              <c:numCache>
                <c:formatCode>#,##0</c:formatCode>
                <c:ptCount val="8"/>
                <c:pt idx="0">
                  <c:v>666.66666666666663</c:v>
                </c:pt>
                <c:pt idx="1">
                  <c:v>425</c:v>
                </c:pt>
                <c:pt idx="2">
                  <c:v>200</c:v>
                </c:pt>
                <c:pt idx="3">
                  <c:v>272.72727272727269</c:v>
                </c:pt>
                <c:pt idx="4">
                  <c:v>650</c:v>
                </c:pt>
                <c:pt idx="5">
                  <c:v>571.42857142857144</c:v>
                </c:pt>
                <c:pt idx="6">
                  <c:v>472.22222222222223</c:v>
                </c:pt>
                <c:pt idx="7">
                  <c:v>180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'Performance by store - Complex'!$B$4:$B$11</c15:f>
                <c15:dlblRangeCache>
                  <c:ptCount val="8"/>
                  <c:pt idx="0">
                    <c:v>USUSADA#0001LAC</c:v>
                  </c:pt>
                  <c:pt idx="1">
                    <c:v>USUSADA#0002BAC</c:v>
                  </c:pt>
                  <c:pt idx="2">
                    <c:v>USUSACH#0003LAC</c:v>
                  </c:pt>
                  <c:pt idx="3">
                    <c:v>USUSACH#0004BAC</c:v>
                  </c:pt>
                  <c:pt idx="4">
                    <c:v>USUSAAT#0005LAC</c:v>
                  </c:pt>
                  <c:pt idx="5">
                    <c:v>USUSAAT#0006BAC</c:v>
                  </c:pt>
                  <c:pt idx="6">
                    <c:v>USUSAAT#0007DAC</c:v>
                  </c:pt>
                  <c:pt idx="7">
                    <c:v>USUSAAT#0008JAC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C-B979-4CB3-942A-659C03ECAD7B}"/>
            </c:ext>
          </c:extLst>
        </c:ser>
        <c:ser>
          <c:idx val="0"/>
          <c:order val="1"/>
          <c:tx>
            <c:strRef>
              <c:f>'Performance by store - Complex'!$B$12</c:f>
              <c:strCache>
                <c:ptCount val="1"/>
                <c:pt idx="0">
                  <c:v>Breakeven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'Performance by store - Complex'!$C$12:$C$13</c:f>
              <c:numCache>
                <c:formatCode>General</c:formatCode>
                <c:ptCount val="2"/>
                <c:pt idx="0" formatCode="#,##0">
                  <c:v>850</c:v>
                </c:pt>
                <c:pt idx="1">
                  <c:v>0</c:v>
                </c:pt>
              </c:numCache>
            </c:numRef>
          </c:xVal>
          <c:yVal>
            <c:numRef>
              <c:f>'Performance by store - Complex'!$D$12:$D$13</c:f>
              <c:numCache>
                <c:formatCode>General</c:formatCode>
                <c:ptCount val="2"/>
                <c:pt idx="0" formatCode="#,##0">
                  <c:v>850</c:v>
                </c:pt>
                <c:pt idx="1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848F-42BE-967A-810D09FC083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1480448"/>
        <c:axId val="72945024"/>
      </c:scatterChart>
      <c:valAx>
        <c:axId val="71480448"/>
        <c:scaling>
          <c:orientation val="minMax"/>
          <c:max val="800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COGS/Membership</a:t>
                </a:r>
              </a:p>
            </c:rich>
          </c:tx>
          <c:overlay val="0"/>
        </c:title>
        <c:numFmt formatCode="#,##0" sourceLinked="1"/>
        <c:majorTickMark val="out"/>
        <c:minorTickMark val="none"/>
        <c:tickLblPos val="nextTo"/>
        <c:crossAx val="72945024"/>
        <c:crosses val="autoZero"/>
        <c:crossBetween val="midCat"/>
        <c:majorUnit val="200"/>
      </c:valAx>
      <c:valAx>
        <c:axId val="72945024"/>
        <c:scaling>
          <c:orientation val="minMax"/>
          <c:max val="800"/>
        </c:scaling>
        <c:delete val="0"/>
        <c:axPos val="l"/>
        <c:majorGridlines>
          <c:spPr>
            <a:ln>
              <a:solidFill>
                <a:schemeClr val="accent1"/>
              </a:solidFill>
            </a:ln>
          </c:spPr>
        </c:majorGridlines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Revenues/Membership</a:t>
                </a:r>
              </a:p>
            </c:rich>
          </c:tx>
          <c:overlay val="0"/>
        </c:title>
        <c:numFmt formatCode="#,##0" sourceLinked="1"/>
        <c:majorTickMark val="out"/>
        <c:minorTickMark val="none"/>
        <c:tickLblPos val="nextTo"/>
        <c:crossAx val="71480448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84300560638281197"/>
          <c:y val="4.8113555586361698E-2"/>
          <c:w val="0.11248336815040977"/>
          <c:h val="0.10370127198910123"/>
        </c:manualLayout>
      </c:layout>
      <c:overlay val="0"/>
      <c:spPr>
        <a:noFill/>
      </c:spPr>
    </c:legend>
    <c:plotVisOnly val="1"/>
    <c:dispBlanksAs val="gap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234950</xdr:colOff>
      <xdr:row>13</xdr:row>
      <xdr:rowOff>136524</xdr:rowOff>
    </xdr:from>
    <xdr:to>
      <xdr:col>11</xdr:col>
      <xdr:colOff>577850</xdr:colOff>
      <xdr:row>37</xdr:row>
      <xdr:rowOff>146050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223B5A1-0141-4539-9F15-CB35BA285A6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probleme-vba-colorier-automatiquement-marques-d-un-graphique-t9159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T13"/>
  <sheetViews>
    <sheetView showGridLines="0" topLeftCell="A7" workbookViewId="0">
      <selection activeCell="A3" sqref="A3"/>
    </sheetView>
  </sheetViews>
  <sheetFormatPr baseColWidth="10" defaultRowHeight="15" x14ac:dyDescent="0.25"/>
  <cols>
    <col min="2" max="2" width="17" bestFit="1" customWidth="1"/>
    <col min="3" max="3" width="8.85546875" bestFit="1" customWidth="1"/>
    <col min="4" max="4" width="12.28515625" bestFit="1" customWidth="1"/>
    <col min="5" max="5" width="5.42578125" bestFit="1" customWidth="1"/>
    <col min="6" max="6" width="8.85546875" bestFit="1" customWidth="1"/>
    <col min="7" max="7" width="12.5703125" customWidth="1"/>
    <col min="10" max="10" width="17.28515625" bestFit="1" customWidth="1"/>
    <col min="11" max="11" width="11.5703125" customWidth="1"/>
    <col min="20" max="20" width="11.42578125" bestFit="1" customWidth="1"/>
  </cols>
  <sheetData>
    <row r="2" spans="2:20" x14ac:dyDescent="0.25">
      <c r="T2" t="s">
        <v>15</v>
      </c>
    </row>
    <row r="3" spans="2:20" ht="30" x14ac:dyDescent="0.25">
      <c r="B3" s="3" t="s">
        <v>1</v>
      </c>
      <c r="C3" s="3" t="s">
        <v>7</v>
      </c>
      <c r="D3" s="3" t="s">
        <v>6</v>
      </c>
      <c r="E3" s="3" t="s">
        <v>5</v>
      </c>
      <c r="F3" s="3" t="s">
        <v>0</v>
      </c>
      <c r="G3" s="3" t="s">
        <v>17</v>
      </c>
      <c r="H3" s="3" t="s">
        <v>16</v>
      </c>
      <c r="K3" s="3" t="s">
        <v>13</v>
      </c>
      <c r="T3">
        <v>20</v>
      </c>
    </row>
    <row r="4" spans="2:20" ht="30" x14ac:dyDescent="0.25">
      <c r="B4" t="s">
        <v>2</v>
      </c>
      <c r="C4" s="2">
        <f>F4/G4*1000</f>
        <v>666.66666666666663</v>
      </c>
      <c r="D4" s="2">
        <f>+E4/G4*1000</f>
        <v>400</v>
      </c>
      <c r="E4">
        <v>60</v>
      </c>
      <c r="F4">
        <v>100</v>
      </c>
      <c r="G4">
        <v>150</v>
      </c>
      <c r="H4" s="1">
        <f>+C4/D4</f>
        <v>1.6666666666666665</v>
      </c>
      <c r="J4" s="3" t="s">
        <v>2</v>
      </c>
      <c r="K4" s="4">
        <f t="shared" ref="K4:K11" si="0">+(F4-E4)/F4</f>
        <v>0.4</v>
      </c>
      <c r="T4">
        <v>218</v>
      </c>
    </row>
    <row r="5" spans="2:20" ht="30" x14ac:dyDescent="0.25">
      <c r="B5" t="s">
        <v>8</v>
      </c>
      <c r="C5" s="2">
        <f t="shared" ref="C5:C11" si="1">F5/G5*1000</f>
        <v>425</v>
      </c>
      <c r="D5" s="2">
        <f t="shared" ref="D5:D11" si="2">+E5/G5*1000</f>
        <v>250</v>
      </c>
      <c r="E5">
        <v>50</v>
      </c>
      <c r="F5">
        <v>85</v>
      </c>
      <c r="G5">
        <v>200</v>
      </c>
      <c r="H5" s="1">
        <f t="shared" ref="H5:H12" si="3">+C5/D5</f>
        <v>1.7</v>
      </c>
      <c r="J5" s="3" t="s">
        <v>8</v>
      </c>
      <c r="K5" s="4">
        <f t="shared" si="0"/>
        <v>0.41176470588235292</v>
      </c>
      <c r="T5">
        <v>190</v>
      </c>
    </row>
    <row r="6" spans="2:20" ht="30" x14ac:dyDescent="0.25">
      <c r="B6" t="s">
        <v>3</v>
      </c>
      <c r="C6" s="2">
        <f t="shared" si="1"/>
        <v>200</v>
      </c>
      <c r="D6" s="2">
        <f t="shared" si="2"/>
        <v>160</v>
      </c>
      <c r="E6">
        <v>40</v>
      </c>
      <c r="F6">
        <v>50</v>
      </c>
      <c r="G6">
        <v>250</v>
      </c>
      <c r="H6" s="1">
        <f t="shared" si="3"/>
        <v>1.25</v>
      </c>
      <c r="J6" s="3" t="s">
        <v>3</v>
      </c>
      <c r="K6" s="4">
        <f t="shared" si="0"/>
        <v>0.2</v>
      </c>
    </row>
    <row r="7" spans="2:20" ht="30" x14ac:dyDescent="0.25">
      <c r="B7" t="s">
        <v>9</v>
      </c>
      <c r="C7" s="2">
        <f t="shared" si="1"/>
        <v>272.72727272727269</v>
      </c>
      <c r="D7" s="2">
        <f t="shared" si="2"/>
        <v>318.18181818181819</v>
      </c>
      <c r="E7">
        <v>70</v>
      </c>
      <c r="F7">
        <v>60</v>
      </c>
      <c r="G7">
        <v>220</v>
      </c>
      <c r="H7" s="1">
        <f t="shared" si="3"/>
        <v>0.85714285714285698</v>
      </c>
      <c r="J7" s="3" t="s">
        <v>9</v>
      </c>
      <c r="K7" s="4">
        <f t="shared" si="0"/>
        <v>-0.16666666666666666</v>
      </c>
    </row>
    <row r="8" spans="2:20" ht="30" x14ac:dyDescent="0.25">
      <c r="B8" t="s">
        <v>4</v>
      </c>
      <c r="C8" s="2">
        <f t="shared" si="1"/>
        <v>650</v>
      </c>
      <c r="D8" s="2">
        <f t="shared" si="2"/>
        <v>750</v>
      </c>
      <c r="E8">
        <v>150</v>
      </c>
      <c r="F8">
        <v>130</v>
      </c>
      <c r="G8">
        <v>200</v>
      </c>
      <c r="H8" s="1">
        <f t="shared" si="3"/>
        <v>0.8666666666666667</v>
      </c>
      <c r="J8" s="3" t="s">
        <v>4</v>
      </c>
      <c r="K8" s="4">
        <f t="shared" si="0"/>
        <v>-0.15384615384615385</v>
      </c>
    </row>
    <row r="9" spans="2:20" ht="30" x14ac:dyDescent="0.25">
      <c r="B9" t="s">
        <v>10</v>
      </c>
      <c r="C9" s="2">
        <f t="shared" si="1"/>
        <v>571.42857142857144</v>
      </c>
      <c r="D9" s="2">
        <f t="shared" si="2"/>
        <v>257.14285714285711</v>
      </c>
      <c r="E9">
        <v>45</v>
      </c>
      <c r="F9">
        <v>100</v>
      </c>
      <c r="G9">
        <v>175</v>
      </c>
      <c r="H9" s="1">
        <f t="shared" si="3"/>
        <v>2.2222222222222228</v>
      </c>
      <c r="J9" s="3" t="s">
        <v>10</v>
      </c>
      <c r="K9" s="4">
        <f t="shared" si="0"/>
        <v>0.55000000000000004</v>
      </c>
    </row>
    <row r="10" spans="2:20" ht="30" x14ac:dyDescent="0.25">
      <c r="B10" t="s">
        <v>11</v>
      </c>
      <c r="C10" s="2">
        <f t="shared" si="1"/>
        <v>472.22222222222223</v>
      </c>
      <c r="D10" s="2">
        <f t="shared" si="2"/>
        <v>333.33333333333331</v>
      </c>
      <c r="E10">
        <v>60</v>
      </c>
      <c r="F10">
        <v>85</v>
      </c>
      <c r="G10">
        <v>180</v>
      </c>
      <c r="H10" s="1">
        <f t="shared" si="3"/>
        <v>1.4166666666666667</v>
      </c>
      <c r="J10" s="3" t="s">
        <v>11</v>
      </c>
      <c r="K10" s="4">
        <f t="shared" si="0"/>
        <v>0.29411764705882354</v>
      </c>
    </row>
    <row r="11" spans="2:20" ht="30" x14ac:dyDescent="0.25">
      <c r="B11" t="s">
        <v>12</v>
      </c>
      <c r="C11" s="2">
        <f t="shared" si="1"/>
        <v>180</v>
      </c>
      <c r="D11" s="2">
        <f t="shared" si="2"/>
        <v>190</v>
      </c>
      <c r="E11">
        <v>95</v>
      </c>
      <c r="F11">
        <v>90</v>
      </c>
      <c r="G11">
        <v>500</v>
      </c>
      <c r="H11" s="1">
        <f t="shared" si="3"/>
        <v>0.94736842105263153</v>
      </c>
      <c r="J11" s="3" t="s">
        <v>12</v>
      </c>
      <c r="K11" s="4">
        <f t="shared" si="0"/>
        <v>-5.5555555555555552E-2</v>
      </c>
    </row>
    <row r="12" spans="2:20" x14ac:dyDescent="0.25">
      <c r="B12" t="s">
        <v>14</v>
      </c>
      <c r="C12" s="2">
        <f>+D12</f>
        <v>850</v>
      </c>
      <c r="D12" s="2">
        <f>+MAX(C4:D11)+100</f>
        <v>850</v>
      </c>
      <c r="H12" s="1">
        <f t="shared" si="3"/>
        <v>1</v>
      </c>
    </row>
    <row r="13" spans="2:20" x14ac:dyDescent="0.25">
      <c r="C13">
        <v>0</v>
      </c>
      <c r="D13">
        <v>0</v>
      </c>
    </row>
  </sheetData>
  <conditionalFormatting sqref="C4:D12">
    <cfRule type="expression" dxfId="10" priority="1">
      <formula>+$H4&lt;90%</formula>
    </cfRule>
    <cfRule type="expression" dxfId="9" priority="2">
      <formula>+$H4&gt;130%</formula>
    </cfRule>
    <cfRule type="expression" dxfId="8" priority="7">
      <formula>OR($H4&gt;=90%,$H4&lt;=130%)</formula>
    </cfRule>
  </conditionalFormatting>
  <conditionalFormatting sqref="K4:K11">
    <cfRule type="cellIs" dxfId="7" priority="3" operator="between">
      <formula>0.15</formula>
      <formula>0.3</formula>
    </cfRule>
    <cfRule type="cellIs" dxfId="6" priority="4" operator="lessThan">
      <formula>0.15</formula>
    </cfRule>
    <cfRule type="cellIs" dxfId="5" priority="5" operator="greaterThan">
      <formula>0.3</formula>
    </cfRule>
    <cfRule type="cellIs" dxfId="4" priority="6" operator="greaterThan">
      <formula>0.3</formula>
    </cfRule>
  </conditionalFormatting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3:L11"/>
  <sheetViews>
    <sheetView showGridLines="0" tabSelected="1" workbookViewId="0">
      <selection activeCell="I3" sqref="I3"/>
    </sheetView>
  </sheetViews>
  <sheetFormatPr baseColWidth="10" defaultRowHeight="15" x14ac:dyDescent="0.25"/>
  <cols>
    <col min="2" max="2" width="18.85546875" customWidth="1"/>
    <col min="3" max="3" width="13.140625" customWidth="1"/>
    <col min="5" max="5" width="15.28515625" bestFit="1" customWidth="1"/>
  </cols>
  <sheetData>
    <row r="3" spans="2:12" ht="30" x14ac:dyDescent="0.25">
      <c r="C3" s="3" t="s">
        <v>13</v>
      </c>
      <c r="D3" s="6"/>
      <c r="E3" s="6"/>
      <c r="I3" s="7" t="s">
        <v>18</v>
      </c>
      <c r="J3" s="6"/>
      <c r="K3" s="6"/>
      <c r="L3" s="6"/>
    </row>
    <row r="4" spans="2:12" x14ac:dyDescent="0.25">
      <c r="B4" s="3" t="s">
        <v>2</v>
      </c>
      <c r="C4" s="4">
        <v>0.4</v>
      </c>
      <c r="D4" s="6"/>
      <c r="E4" s="6"/>
      <c r="F4">
        <v>0</v>
      </c>
      <c r="G4" s="1">
        <v>0.3</v>
      </c>
      <c r="J4" s="6"/>
      <c r="K4" s="6"/>
      <c r="L4" s="6"/>
    </row>
    <row r="5" spans="2:12" x14ac:dyDescent="0.25">
      <c r="B5" s="3" t="s">
        <v>8</v>
      </c>
      <c r="C5" s="4">
        <v>0.41176470588235292</v>
      </c>
      <c r="D5" s="6"/>
      <c r="E5" s="6"/>
      <c r="F5">
        <f>+COUNT(C:C)+1</f>
        <v>9</v>
      </c>
      <c r="G5" s="1">
        <v>0.3</v>
      </c>
      <c r="J5" s="6"/>
      <c r="K5" s="6"/>
      <c r="L5" s="6"/>
    </row>
    <row r="6" spans="2:12" x14ac:dyDescent="0.25">
      <c r="B6" s="3" t="s">
        <v>3</v>
      </c>
      <c r="C6" s="4">
        <v>0.2</v>
      </c>
      <c r="D6" s="5"/>
      <c r="E6" s="5"/>
      <c r="J6" s="6"/>
      <c r="K6" s="6"/>
      <c r="L6" s="6"/>
    </row>
    <row r="7" spans="2:12" x14ac:dyDescent="0.25">
      <c r="B7" s="3" t="s">
        <v>9</v>
      </c>
      <c r="C7" s="4">
        <v>-0.16666666666666666</v>
      </c>
      <c r="D7" s="5"/>
      <c r="E7" s="5"/>
      <c r="F7">
        <v>0</v>
      </c>
      <c r="G7" s="1">
        <v>0</v>
      </c>
      <c r="J7" s="6"/>
      <c r="K7" s="6"/>
      <c r="L7" s="6"/>
    </row>
    <row r="8" spans="2:12" x14ac:dyDescent="0.25">
      <c r="B8" s="3" t="s">
        <v>4</v>
      </c>
      <c r="C8" s="4">
        <v>-0.15384615384615385</v>
      </c>
      <c r="D8" s="5"/>
      <c r="E8" s="5"/>
      <c r="F8">
        <f>+COUNT(C:C)+1</f>
        <v>9</v>
      </c>
      <c r="G8" s="1">
        <v>0</v>
      </c>
      <c r="J8" s="6"/>
      <c r="K8" s="6"/>
      <c r="L8" s="6"/>
    </row>
    <row r="9" spans="2:12" x14ac:dyDescent="0.25">
      <c r="B9" s="3" t="s">
        <v>10</v>
      </c>
      <c r="C9" s="4">
        <v>0.55000000000000004</v>
      </c>
      <c r="D9" s="5"/>
      <c r="E9" s="5"/>
      <c r="J9" s="6"/>
      <c r="K9" s="6"/>
      <c r="L9" s="6"/>
    </row>
    <row r="10" spans="2:12" x14ac:dyDescent="0.25">
      <c r="B10" s="3" t="s">
        <v>11</v>
      </c>
      <c r="C10" s="4">
        <v>0.29411764705882354</v>
      </c>
      <c r="D10" s="5"/>
      <c r="E10" s="5"/>
      <c r="J10" s="6"/>
      <c r="K10" s="6"/>
      <c r="L10" s="6"/>
    </row>
    <row r="11" spans="2:12" x14ac:dyDescent="0.25">
      <c r="B11" s="3" t="s">
        <v>12</v>
      </c>
      <c r="C11" s="4">
        <v>-5.5555555555555552E-2</v>
      </c>
      <c r="D11" s="5"/>
      <c r="E11" s="5"/>
    </row>
  </sheetData>
  <conditionalFormatting sqref="C4:C11">
    <cfRule type="cellIs" dxfId="3" priority="9" operator="between">
      <formula>0.15</formula>
      <formula>0.3</formula>
    </cfRule>
    <cfRule type="cellIs" dxfId="2" priority="10" operator="lessThan">
      <formula>0.15</formula>
    </cfRule>
    <cfRule type="cellIs" dxfId="1" priority="11" operator="greaterThan">
      <formula>0.3</formula>
    </cfRule>
    <cfRule type="cellIs" dxfId="0" priority="12" operator="greaterThan">
      <formula>0.3</formula>
    </cfRule>
  </conditionalFormatting>
  <hyperlinks>
    <hyperlink ref="I3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Performance by store - Complex</vt:lpstr>
      <vt:lpstr>Performance by store - Simple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Hong Linh TRAN</dc:creator>
  <cp:lastModifiedBy>Jean-Eric Pelouas</cp:lastModifiedBy>
  <dcterms:created xsi:type="dcterms:W3CDTF">2017-04-03T08:40:28Z</dcterms:created>
  <dcterms:modified xsi:type="dcterms:W3CDTF">2017-04-07T09:47:58Z</dcterms:modified>
</cp:coreProperties>
</file>