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2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A41101-E7B5-4F7C-B4F0-FB98541037B1}" xr6:coauthVersionLast="47" xr6:coauthVersionMax="47" xr10:uidLastSave="{00000000-0000-0000-0000-000000000000}"/>
  <bookViews>
    <workbookView xWindow="-120" yWindow="-120" windowWidth="24240" windowHeight="13740" activeTab="1" xr2:uid="{A81EDDF4-848F-47F0-9E3E-BE52ED07A007}"/>
  </bookViews>
  <sheets>
    <sheet name="Données" sheetId="1" r:id="rId1"/>
    <sheet name="Formulaire" sheetId="5" r:id="rId2"/>
    <sheet name="Liste Commandes" sheetId="4" r:id="rId3"/>
  </sheets>
  <definedNames>
    <definedName name="Clients">#REF!</definedName>
    <definedName name="d.numéros_clients">t_Clients[Numéro]</definedName>
    <definedName name="d.références">t_Articles[Référence]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5" l="1"/>
  <c r="E6" i="5"/>
  <c r="C19" i="5"/>
  <c r="C21" i="5" s="1"/>
  <c r="C15" i="5"/>
  <c r="C10" i="5"/>
  <c r="C8" i="5"/>
  <c r="C6" i="5"/>
</calcChain>
</file>

<file path=xl/sharedStrings.xml><?xml version="1.0" encoding="utf-8"?>
<sst xmlns="http://schemas.openxmlformats.org/spreadsheetml/2006/main" count="51" uniqueCount="36">
  <si>
    <t>Numéro</t>
  </si>
  <si>
    <t>Nom</t>
  </si>
  <si>
    <t>Prénom</t>
  </si>
  <si>
    <t>Adresse</t>
  </si>
  <si>
    <t>CP</t>
  </si>
  <si>
    <t>Localité</t>
  </si>
  <si>
    <t>Rue de la station 25</t>
  </si>
  <si>
    <t>Boulevard Armand 2</t>
  </si>
  <si>
    <t>Tournai</t>
  </si>
  <si>
    <t>Wavre</t>
  </si>
  <si>
    <t>Rue de la régence 65</t>
  </si>
  <si>
    <t>Bruxelles</t>
  </si>
  <si>
    <t>André</t>
  </si>
  <si>
    <t>Philippe</t>
  </si>
  <si>
    <t>Anne</t>
  </si>
  <si>
    <t>Desmet</t>
  </si>
  <si>
    <t>Leblanc</t>
  </si>
  <si>
    <t>De Pape</t>
  </si>
  <si>
    <t>Fournisseurs</t>
  </si>
  <si>
    <t>Référence</t>
  </si>
  <si>
    <t>Article</t>
  </si>
  <si>
    <t>AR12526</t>
  </si>
  <si>
    <t>ZX25421</t>
  </si>
  <si>
    <t>Cartouche Butane 5 kg</t>
  </si>
  <si>
    <t>Prix/Pièce</t>
  </si>
  <si>
    <t>Détendeur</t>
  </si>
  <si>
    <t>CS12526</t>
  </si>
  <si>
    <t>Consigne AR12526</t>
  </si>
  <si>
    <t>Prix total</t>
  </si>
  <si>
    <t>Numéro client</t>
  </si>
  <si>
    <t>Code postal</t>
  </si>
  <si>
    <t>Ville</t>
  </si>
  <si>
    <t>Quantité</t>
  </si>
  <si>
    <t>Prix unitaire</t>
  </si>
  <si>
    <t>Formulaire de saisie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</si>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</sst>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64" fontId="0" fillId="0" borderId="0" xfId="0" applyNumberFormat="1"/>
    <xf numFmtId="0" fontId="0" fillId="2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numFmt numFmtId="164" formatCode="#,##0.00_ ;[Red]\-#,##0.00\ ;"/>
    </dxf>
    <dxf>
      <alignment horizontal="center" vertical="bottom" textRotation="0" wrapText="0" indent="0" justifyLastLine="0" shrinkToFit="0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838200</xdr:colOff>
          <xdr:row>2</xdr:row>
          <xdr:rowOff>228600</xdr:rowOff>
        </xdr:from>
        <xdr:to>
          <xdr:col>7</xdr:col>
          <xdr:colOff>752475</xdr:colOff>
          <xdr:row>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0</xdr:colOff>
          <xdr:row>5</xdr:row>
          <xdr:rowOff>0</xdr:rowOff>
        </xdr:from>
        <xdr:to>
          <xdr:col>8</xdr:col>
          <xdr:colOff>0</xdr:colOff>
          <xdr:row>5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2F4972-4C0E-451F-B877-9F928C38C5CC}" name="t_Fournisseurs" displayName="t_Fournisseurs" ref="A1:A5" totalsRowShown="0">
  <autoFilter ref="A1:A5" xr:uid="{EE2F4972-4C0E-451F-B877-9F928C38C5CC}">
    <filterColumn colId="0" hiddenButton="1"/>
  </autoFilter>
  <tableColumns count="1">
    <tableColumn id="1" xr3:uid="{6B3543DC-BD49-483C-B44E-7DD899EEA3BD}" name="Fournisseurs"/>
  </tableColumns>
  <tableStyleInfo name="TableStyleLight1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00C5D9-5338-434F-B319-D9374E89562F}" name="t_Articles" displayName="t_Articles" ref="C1:E4" totalsRowShown="0">
  <autoFilter ref="C1:E4" xr:uid="{8600C5D9-5338-434F-B319-D9374E89562F}">
    <filterColumn colId="0" hiddenButton="1"/>
    <filterColumn colId="1" hiddenButton="1"/>
    <filterColumn colId="2" hiddenButton="1"/>
  </autoFilter>
  <tableColumns count="3">
    <tableColumn id="1" xr3:uid="{190CE71B-3C91-4BFA-BA78-6AF8EE297B74}" name="Référence"/>
    <tableColumn id="2" xr3:uid="{61F1DBD3-46C9-4D38-91D5-7A153B98B647}" name="Article"/>
    <tableColumn id="3" xr3:uid="{EBB0C4EF-7849-4A59-8A2B-6FC6968A1EE0}" name="Prix/Pièce" dataDxfId="2"/>
  </tableColumns>
  <tableStyleInfo name="TableStyleLight1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20E0559-897B-46D0-B1CA-69EBEB0CFC9E}" name="t_Clients" displayName="t_Clients" ref="G1:L4" totalsRowShown="0">
  <autoFilter ref="G1:L4" xr:uid="{A20E0559-897B-46D0-B1CA-69EBEB0CFC9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D734187E-E744-469C-A714-998FFD3B57EC}" name="Numéro"/>
    <tableColumn id="2" xr3:uid="{F4C82C75-79B1-4D50-987E-29C228BD4A4C}" name="Nom"/>
    <tableColumn id="3" xr3:uid="{7E719296-FF93-4552-A0B9-7133730DEC1E}" name="Prénom"/>
    <tableColumn id="4" xr3:uid="{0BD56320-BFB9-4566-B330-D85C360C4184}" name="Adresse"/>
    <tableColumn id="5" xr3:uid="{F6FE6989-CF5D-422B-8A3B-5A18BCA7058F}" name="CP" dataDxfId="1"/>
    <tableColumn id="6" xr3:uid="{A0C63B1F-DF09-483D-BD74-52F6B7907EBB}" name="Localité"/>
  </tableColumns>
  <tableStyleInfo name="TableStyleLight1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1C3214A-26A7-4775-8295-AAE066869926}" name="t_Commandes" displayName="t_Commandes" ref="A1:K2" insertRow="1" totalsRowShown="0">
  <autoFilter ref="A1:K2" xr:uid="{31C3214A-26A7-4775-8295-AAE0668699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F2CA4099-BC40-4E53-8E45-902E306DF710}" name="Numéro"/>
    <tableColumn id="2" xr3:uid="{38335CAC-ACA2-4AB4-992A-3FB4FB948E82}" name="Nom"/>
    <tableColumn id="3" xr3:uid="{4A8DFDFC-600B-4E21-AFA5-669FBF00AC79}" name="Prénom"/>
    <tableColumn id="4" xr3:uid="{1428DFE2-C112-419B-94F2-10696A4708A3}" name="Adresse"/>
    <tableColumn id="5" xr3:uid="{0E1B9DA0-7E6E-432E-B073-92BEB4BCADD5}" name="CP"/>
    <tableColumn id="6" xr3:uid="{F26858B5-007F-443F-961D-728425F17D3E}" name="Localité"/>
    <tableColumn id="7" xr3:uid="{907F4DEA-2250-4314-9BAC-BF7C530A04CD}" name="Référence"/>
    <tableColumn id="8" xr3:uid="{219DC98C-6AA8-4D28-9690-83B41DF58ED9}" name="Article"/>
    <tableColumn id="9" xr3:uid="{3066C42B-7EEB-4576-B3ED-2741EDDC4A45}" name="Quantité"/>
    <tableColumn id="10" xr3:uid="{7C25D4C8-7808-4B58-93B2-AF59290236AB}" name="Prix unitaire"/>
    <tableColumn id="11" xr3:uid="{2AE3790A-5FCE-4CD6-B62F-18E4EB6E81C2}" name="Prix Total" dataDxfId="0">
      <calculatedColumnFormula>t_Commandes[[#This Row],[Quantité]]*t_Commandes[[#This Row],[Prix unitaire]]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3A705-1DDB-44B8-88F9-0F41C0CE68A9}">
  <sheetPr codeName="Feuil1"/>
  <dimension ref="A1:L5"/>
  <sheetViews>
    <sheetView showGridLines="0" workbookViewId="0">
      <selection activeCell="C24" sqref="C24"/>
    </sheetView>
  </sheetViews>
  <sheetFormatPr baseColWidth="10" defaultRowHeight="15" x14ac:dyDescent="0.25"/>
  <cols>
    <col min="1" max="1" width="14.42578125" customWidth="1"/>
    <col min="3" max="3" width="12.28515625" customWidth="1"/>
    <col min="4" max="4" width="21.7109375" customWidth="1"/>
    <col min="5" max="5" width="12.28515625" customWidth="1"/>
  </cols>
  <sheetData>
    <row r="1" spans="1:12" x14ac:dyDescent="0.25">
      <c r="A1" t="s">
        <v>18</v>
      </c>
      <c r="C1" t="s">
        <v>19</v>
      </c>
      <c r="D1" t="s">
        <v>20</v>
      </c>
      <c r="E1" t="s">
        <v>24</v>
      </c>
      <c r="G1" t="s">
        <v>0</v>
      </c>
      <c r="H1" t="s">
        <v>1</v>
      </c>
      <c r="I1" t="s">
        <v>2</v>
      </c>
      <c r="J1" t="s">
        <v>3</v>
      </c>
      <c r="K1" s="1" t="s">
        <v>4</v>
      </c>
      <c r="L1" t="s">
        <v>5</v>
      </c>
    </row>
    <row r="2" spans="1:12" x14ac:dyDescent="0.25">
      <c r="A2">
        <v>1256</v>
      </c>
      <c r="C2" t="s">
        <v>21</v>
      </c>
      <c r="D2" t="s">
        <v>23</v>
      </c>
      <c r="E2" s="2">
        <v>12</v>
      </c>
      <c r="G2">
        <v>2021001</v>
      </c>
      <c r="H2" t="s">
        <v>15</v>
      </c>
      <c r="I2" t="s">
        <v>12</v>
      </c>
      <c r="J2" t="s">
        <v>6</v>
      </c>
      <c r="K2" s="1">
        <v>7500</v>
      </c>
      <c r="L2" t="s">
        <v>8</v>
      </c>
    </row>
    <row r="3" spans="1:12" x14ac:dyDescent="0.25">
      <c r="A3">
        <v>2548</v>
      </c>
      <c r="C3" t="s">
        <v>22</v>
      </c>
      <c r="D3" t="s">
        <v>25</v>
      </c>
      <c r="E3" s="2">
        <v>8</v>
      </c>
      <c r="G3">
        <v>2021002</v>
      </c>
      <c r="H3" t="s">
        <v>16</v>
      </c>
      <c r="I3" t="s">
        <v>13</v>
      </c>
      <c r="J3" t="s">
        <v>7</v>
      </c>
      <c r="K3" s="1">
        <v>1300</v>
      </c>
      <c r="L3" t="s">
        <v>9</v>
      </c>
    </row>
    <row r="4" spans="1:12" x14ac:dyDescent="0.25">
      <c r="A4">
        <v>4254</v>
      </c>
      <c r="C4" t="s">
        <v>26</v>
      </c>
      <c r="D4" t="s">
        <v>27</v>
      </c>
      <c r="E4" s="2">
        <v>5</v>
      </c>
      <c r="G4">
        <v>2021003</v>
      </c>
      <c r="H4" t="s">
        <v>17</v>
      </c>
      <c r="I4" t="s">
        <v>14</v>
      </c>
      <c r="J4" t="s">
        <v>10</v>
      </c>
      <c r="K4" s="1">
        <v>1000</v>
      </c>
      <c r="L4" t="s">
        <v>11</v>
      </c>
    </row>
    <row r="5" spans="1:12" x14ac:dyDescent="0.25">
      <c r="A5">
        <v>2168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71B7F-7B53-4BC1-AFF9-197FE2EE4D90}">
  <sheetPr codeName="Feuil2"/>
  <dimension ref="B2:E21"/>
  <sheetViews>
    <sheetView showGridLines="0" tabSelected="1" zoomScaleNormal="100" workbookViewId="0">
      <selection activeCell="F18" sqref="F18"/>
    </sheetView>
  </sheetViews>
  <sheetFormatPr baseColWidth="10" defaultRowHeight="15" x14ac:dyDescent="0.25"/>
  <cols>
    <col min="2" max="2" width="13.7109375" bestFit="1" customWidth="1"/>
    <col min="3" max="3" width="12.7109375" customWidth="1"/>
    <col min="6" max="6" width="12.7109375" customWidth="1"/>
  </cols>
  <sheetData>
    <row r="2" spans="2:5" ht="18.75" x14ac:dyDescent="0.3">
      <c r="B2" s="6" t="s">
        <v>34</v>
      </c>
    </row>
    <row r="3" spans="2:5" ht="18.75" x14ac:dyDescent="0.3">
      <c r="B3" s="5"/>
    </row>
    <row r="4" spans="2:5" x14ac:dyDescent="0.25">
      <c r="B4" s="7" t="s">
        <v>29</v>
      </c>
      <c r="C4" s="4"/>
    </row>
    <row r="5" spans="2:5" ht="7.5" customHeight="1" x14ac:dyDescent="0.25"/>
    <row r="6" spans="2:5" x14ac:dyDescent="0.25">
      <c r="B6" s="7" t="s">
        <v>1</v>
      </c>
      <c r="C6" t="str">
        <f>_xlfn.XLOOKUP($C$4,t_Clients[Numéro],t_Clients[Nom],"")</f>
        <v/>
      </c>
      <c r="D6" s="7" t="s">
        <v>2</v>
      </c>
      <c r="E6" t="str">
        <f>_xlfn.XLOOKUP($C$4,t_Clients[Numéro],t_Clients[Prénom],"")</f>
        <v/>
      </c>
    </row>
    <row r="7" spans="2:5" ht="7.5" customHeight="1" x14ac:dyDescent="0.25"/>
    <row r="8" spans="2:5" x14ac:dyDescent="0.25">
      <c r="B8" s="7" t="s">
        <v>3</v>
      </c>
      <c r="C8" t="str">
        <f>_xlfn.XLOOKUP($C$4,t_Clients[Numéro],t_Clients[Adresse],"")</f>
        <v/>
      </c>
    </row>
    <row r="9" spans="2:5" ht="7.5" customHeight="1" x14ac:dyDescent="0.25"/>
    <row r="10" spans="2:5" x14ac:dyDescent="0.25">
      <c r="B10" s="7" t="s">
        <v>30</v>
      </c>
      <c r="C10" s="8" t="str">
        <f>_xlfn.XLOOKUP($C$4,t_Clients[Numéro],t_Clients[CP],"")</f>
        <v/>
      </c>
      <c r="D10" s="7" t="s">
        <v>31</v>
      </c>
      <c r="E10" t="str">
        <f>_xlfn.XLOOKUP($C$4,t_Clients[Numéro],t_Clients[Localité],"")</f>
        <v/>
      </c>
    </row>
    <row r="13" spans="2:5" x14ac:dyDescent="0.25">
      <c r="B13" s="7" t="s">
        <v>19</v>
      </c>
      <c r="C13" s="4"/>
    </row>
    <row r="15" spans="2:5" x14ac:dyDescent="0.25">
      <c r="B15" s="7" t="s">
        <v>20</v>
      </c>
      <c r="C15" t="str">
        <f>_xlfn.XLOOKUP($C$13,t_Articles[Référence],t_Articles[Article],"")</f>
        <v/>
      </c>
    </row>
    <row r="16" spans="2:5" ht="7.5" customHeight="1" x14ac:dyDescent="0.25"/>
    <row r="17" spans="2:3" x14ac:dyDescent="0.25">
      <c r="B17" s="7" t="s">
        <v>32</v>
      </c>
      <c r="C17" s="4"/>
    </row>
    <row r="18" spans="2:3" ht="7.5" customHeight="1" x14ac:dyDescent="0.25"/>
    <row r="19" spans="2:3" x14ac:dyDescent="0.25">
      <c r="B19" s="7" t="s">
        <v>33</v>
      </c>
      <c r="C19" t="str">
        <f>_xlfn.XLOOKUP($C$13,t_Articles[Référence],t_Articles[Prix/Pièce],"")</f>
        <v/>
      </c>
    </row>
    <row r="20" spans="2:3" ht="7.5" customHeight="1" x14ac:dyDescent="0.25"/>
    <row r="21" spans="2:3" x14ac:dyDescent="0.25">
      <c r="B21" s="7" t="s">
        <v>28</v>
      </c>
      <c r="C21" s="3">
        <f>IFERROR(C17*C19,0)</f>
        <v>0</v>
      </c>
    </row>
  </sheetData>
  <dataValidations count="2">
    <dataValidation type="list" allowBlank="1" showInputMessage="1" showErrorMessage="1" sqref="C4" xr:uid="{85F569BA-990C-40D3-AC62-3F198AF178ED}">
      <formula1>d.numéros_clients</formula1>
    </dataValidation>
    <dataValidation type="list" allowBlank="1" showInputMessage="1" showErrorMessage="1" sqref="C13" xr:uid="{CA2F09C1-8216-4D96-9EF7-5FB817887788}">
      <formula1>d.références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SaveData">
                <anchor>
                  <from>
                    <xdr:col>5</xdr:col>
                    <xdr:colOff>838200</xdr:colOff>
                    <xdr:row>2</xdr:row>
                    <xdr:rowOff>228600</xdr:rowOff>
                  </from>
                  <to>
                    <xdr:col>7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leanData">
                <anchor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8</xdr:col>
                    <xdr:colOff>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DDA83-B823-4961-80C4-E5080FE284C8}">
  <sheetPr codeName="Feuil3"/>
  <dimension ref="A1:K2"/>
  <sheetViews>
    <sheetView showGridLines="0" workbookViewId="0">
      <selection activeCell="E24" sqref="E24"/>
    </sheetView>
  </sheetViews>
  <sheetFormatPr baseColWidth="10" defaultRowHeight="15" x14ac:dyDescent="0.25"/>
  <cols>
    <col min="4" max="4" width="10.28515625" customWidth="1"/>
    <col min="7" max="7" width="12.28515625" customWidth="1"/>
    <col min="9" max="9" width="12.2851562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t="s">
        <v>19</v>
      </c>
      <c r="H1" t="s">
        <v>20</v>
      </c>
      <c r="I1" t="s">
        <v>32</v>
      </c>
      <c r="J1" t="s">
        <v>33</v>
      </c>
      <c r="K1" t="s">
        <v>35</v>
      </c>
    </row>
    <row r="2" spans="1:11" x14ac:dyDescent="0.25">
      <c r="K2" s="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Formulaire</vt:lpstr>
      <vt:lpstr>Liste Commandes</vt:lpstr>
      <vt:lpstr>d.numéros_clients</vt:lpstr>
      <vt:lpstr>d.références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CIA</dc:creator>
  <cp:lastModifiedBy>Jean-Eric</cp:lastModifiedBy>
  <dcterms:created xsi:type="dcterms:W3CDTF">2021-11-21T17:08:33Z</dcterms:created>
  <dcterms:modified xsi:type="dcterms:W3CDTF">2021-11-21T21:11:32Z</dcterms:modified>
</cp:coreProperties>
</file>