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09" codeName="{C5BBEA04-B48B-DB03-FC8F-E18A6752861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E21B8F4-4198-464C-9E84-037C0D6EAF12}" xr6:coauthVersionLast="47" xr6:coauthVersionMax="47" xr10:uidLastSave="{00000000-0000-0000-0000-000000000000}"/>
  <bookViews>
    <workbookView xWindow="-120" yWindow="-120" windowWidth="24240" windowHeight="13740" tabRatio="582" firstSheet="1" activeTab="1" xr2:uid="{00000000-000D-0000-FFFF-FFFF00000000}"/>
  </bookViews>
  <sheets>
    <sheet name="Stock Débits" sheetId="2" state="hidden" r:id="rId1"/>
    <sheet name="STOCK PERMANENT" sheetId="1" r:id="rId2"/>
    <sheet name="Menu" sheetId="4" r:id="rId3"/>
    <sheet name="Planning" sheetId="5" state="hidden" r:id="rId4"/>
    <sheet name="Calpinage" sheetId="6" r:id="rId5"/>
    <sheet name="Attachage" sheetId="7" r:id="rId6"/>
    <sheet name="Table" sheetId="8" r:id="rId7"/>
    <sheet name="Bagues" sheetId="9" r:id="rId8"/>
    <sheet name="Plan de débit" sheetId="10" r:id="rId9"/>
    <sheet name="Lancement" sheetId="11" r:id="rId10"/>
    <sheet name="Journalière" sheetId="12" r:id="rId11"/>
  </sheets>
  <definedNames>
    <definedName name="_xlnm._FilterDatabase" localSheetId="2" hidden="1">Menu!$A$1:$L$277</definedName>
    <definedName name="_xlnm._FilterDatabase" localSheetId="0" hidden="1">'Stock Débits'!$A$6:$K$14</definedName>
    <definedName name="_xlnm._FilterDatabase" localSheetId="1" hidden="1">'STOCK PERMANENT'!$A$4:$AB$40</definedName>
    <definedName name="_xlnm.Print_Area" localSheetId="5">Attachage!$A$1:$J$32</definedName>
    <definedName name="_xlnm.Print_Area" localSheetId="4">Calpinage!$B$1:$CE$16</definedName>
    <definedName name="_xlnm.Print_Area" localSheetId="10">Journalière!$A$1:$M$29</definedName>
    <definedName name="_xlnm.Print_Area" localSheetId="9">Lancement!$B$10:$J$28</definedName>
    <definedName name="_xlnm.Print_Area" localSheetId="3">Planning!$A$1:$S$40</definedName>
    <definedName name="_xlnm.Print_Titles" localSheetId="2">Menu!$1:$1</definedName>
    <definedName name="Z_0277515F_70B9_40DD_AD2F_75979E990B58_.wvu.FilterData" localSheetId="2" hidden="1">Menu!$A$1:$L$1</definedName>
    <definedName name="Z_0277515F_70B9_40DD_AD2F_75979E990B58_.wvu.FilterData" localSheetId="1" hidden="1">'STOCK PERMANENT'!$B$4:$G$40</definedName>
    <definedName name="Z_0396EADE_986A_45C0_9660_E7BF5CC03248_.wvu.FilterData" localSheetId="2" hidden="1">Menu!$A$1:$L$1</definedName>
    <definedName name="Z_04BD7954_58C1_4BB8_BBDD_CD2B52304B0A_.wvu.FilterData" localSheetId="2" hidden="1">Menu!$A$1:$L$1</definedName>
    <definedName name="Z_04BD7954_58C1_4BB8_BBDD_CD2B52304B0A_.wvu.FilterData" localSheetId="1" hidden="1">'STOCK PERMANENT'!$B$4:$G$40</definedName>
    <definedName name="Z_0CC480B4_4473_47C0_969B_220DF4A6326F_.wvu.FilterData" localSheetId="1" hidden="1">'STOCK PERMANENT'!$B$4:$G$40</definedName>
    <definedName name="Z_0E688E38_9397_4F26_96D8_85BFD0B2906C_.wvu.FilterData" localSheetId="1" hidden="1">'STOCK PERMANENT'!$B$4:$G$40</definedName>
    <definedName name="Z_1123488D_E28B_42F1_8F26_217C12DF4059_.wvu.FilterData" localSheetId="2" hidden="1">Menu!$A$1:$L$1</definedName>
    <definedName name="Z_126B5027_3A48_4FD2_A68D_8389E4304477_.wvu.FilterData" localSheetId="2" hidden="1">Menu!$A$1:$L$1</definedName>
    <definedName name="Z_14AA7E6A_8D8A_4D99_8FCF_796993FA23DB_.wvu.FilterData" localSheetId="2" hidden="1">Menu!$A$1:$L$1</definedName>
    <definedName name="Z_168EAD31_A1DA_4185_B125_173BFCDED915_.wvu.FilterData" localSheetId="2" hidden="1">Menu!$A$1:$L$1</definedName>
    <definedName name="Z_16F26854_72D7_4D0C_8009_3799F29F7A2A_.wvu.FilterData" localSheetId="2" hidden="1">Menu!$C$1:$C$1</definedName>
    <definedName name="Z_1CF9339D_CB4C_402D_A72D_CDFB6F00DEF9_.wvu.FilterData" localSheetId="2" hidden="1">Menu!$A$1:$L$1</definedName>
    <definedName name="Z_1D69C2D0_DB24_481F_B210_036BCA5E425C_.wvu.FilterData" localSheetId="2" hidden="1">Menu!$A$1:$L$1</definedName>
    <definedName name="Z_1DCC250C_02A6_4D38_B982_A53159BFFB8B_.wvu.FilterData" localSheetId="1" hidden="1">'STOCK PERMANENT'!$B$4:$G$40</definedName>
    <definedName name="Z_1E56AF17_6783_4EF8_99CA_45A595426265_.wvu.FilterData" localSheetId="1" hidden="1">'STOCK PERMANENT'!$B$4:$G$40</definedName>
    <definedName name="Z_1F2E5ED4_BB86_45F4_B346_518B54315626_.wvu.FilterData" localSheetId="1" hidden="1">'STOCK PERMANENT'!$B$4:$G$40</definedName>
    <definedName name="Z_1F8247B2_CEC8_4A63_B711_E970ED12DC59_.wvu.FilterData" localSheetId="2" hidden="1">Menu!$A$1:$L$1</definedName>
    <definedName name="Z_1FB616BD_485A_477E_85EE_BEA5E90C2833_.wvu.FilterData" localSheetId="2" hidden="1">Menu!$C$1:$C$1</definedName>
    <definedName name="Z_1FF8EB85_8836_4731_A0C5_67443FE27D8C_.wvu.FilterData" localSheetId="1" hidden="1">'STOCK PERMANENT'!$B$4:$G$40</definedName>
    <definedName name="Z_22B595FB_C898_4E67_B348_73558C840F6A_.wvu.FilterData" localSheetId="2" hidden="1">Menu!$C$1:$C$1</definedName>
    <definedName name="Z_2427F27C_FE89_46BE_9299_AF4C60D45E85_.wvu.FilterData" localSheetId="1" hidden="1">'STOCK PERMANENT'!$B$4:$G$40</definedName>
    <definedName name="Z_263BFF8B_486D_4AE0_BB38_86DAB7A42C65_.wvu.FilterData" localSheetId="2" hidden="1">Menu!$A$1:$L$1</definedName>
    <definedName name="Z_286B31D3_C9FB_4B0B_AD79_80663178D8F3_.wvu.FilterData" localSheetId="2" hidden="1">Menu!$A$1:$L$1</definedName>
    <definedName name="Z_2BA13402_E3AB_4462_84B3_6086FD2ADFC6_.wvu.FilterData" localSheetId="2" hidden="1">Menu!$A$1:$L$1</definedName>
    <definedName name="Z_2C783DFC_4A57_4CD7_A1B9_3F58E5849DE1_.wvu.FilterData" localSheetId="1" hidden="1">'STOCK PERMANENT'!$B$4:$G$40</definedName>
    <definedName name="Z_2F3B548F_06DD_4C75_93BD_9DABE22BB39C_.wvu.FilterData" localSheetId="1" hidden="1">'STOCK PERMANENT'!$B$4:$G$40</definedName>
    <definedName name="Z_30878BAB_1459_49EC_A1AA_C550800EBEEF_.wvu.FilterData" localSheetId="2" hidden="1">Menu!$A$1:$L$1</definedName>
    <definedName name="Z_349DBCF4_93C4_41D9_A0AE_72D08FC09D29_.wvu.FilterData" localSheetId="1" hidden="1">'STOCK PERMANENT'!$B$4:$G$40</definedName>
    <definedName name="Z_38974F05_D83E_4D0D_862B_23AA952E6171_.wvu.FilterData" localSheetId="2" hidden="1">Menu!$A$1:$L$1</definedName>
    <definedName name="Z_3BAA88A0_E24A_46F3_BD4E_4ED2F81A8851_.wvu.Cols" localSheetId="3" hidden="1">Planning!$L:$M</definedName>
    <definedName name="Z_3BAA88A0_E24A_46F3_BD4E_4ED2F81A8851_.wvu.FilterData" localSheetId="2" hidden="1">Menu!$A$1:$L$1</definedName>
    <definedName name="Z_3BAA88A0_E24A_46F3_BD4E_4ED2F81A8851_.wvu.FilterData" localSheetId="0" hidden="1">'Stock Débits'!$A$6:$K$14</definedName>
    <definedName name="Z_3BAA88A0_E24A_46F3_BD4E_4ED2F81A8851_.wvu.FilterData" localSheetId="1" hidden="1">'STOCK PERMANENT'!$B$4:$G$40</definedName>
    <definedName name="Z_3BAA88A0_E24A_46F3_BD4E_4ED2F81A8851_.wvu.PrintArea" localSheetId="5" hidden="1">Attachage!$A$1:$J$32</definedName>
    <definedName name="Z_3BAA88A0_E24A_46F3_BD4E_4ED2F81A8851_.wvu.PrintArea" localSheetId="4" hidden="1">Calpinage!$B$1:$CE$16</definedName>
    <definedName name="Z_3BAA88A0_E24A_46F3_BD4E_4ED2F81A8851_.wvu.PrintArea" localSheetId="10" hidden="1">Journalière!$A$1:$M$29</definedName>
    <definedName name="Z_3BAA88A0_E24A_46F3_BD4E_4ED2F81A8851_.wvu.PrintArea" localSheetId="9" hidden="1">Lancement!$B$10:$J$28</definedName>
    <definedName name="Z_3BAA88A0_E24A_46F3_BD4E_4ED2F81A8851_.wvu.PrintArea" localSheetId="2" hidden="1">Menu!$A$1:$L$1</definedName>
    <definedName name="Z_3BAA88A0_E24A_46F3_BD4E_4ED2F81A8851_.wvu.PrintArea" localSheetId="3" hidden="1">Planning!$A$1:$S$40</definedName>
    <definedName name="Z_3BAA88A0_E24A_46F3_BD4E_4ED2F81A8851_.wvu.Rows" localSheetId="3" hidden="1">Planning!$3:$7</definedName>
    <definedName name="Z_3E2D769A_5AE9_4C96_A861_71E8E66636E4_.wvu.FilterData" localSheetId="2" hidden="1">Menu!$A$1:$L$1</definedName>
    <definedName name="Z_3F092AB7_AE29_4C77_8FEE_9FA2ACC60291_.wvu.FilterData" localSheetId="1" hidden="1">'STOCK PERMANENT'!$B$4:$G$40</definedName>
    <definedName name="Z_40617EB2_1D01_4837_9A1F_4B13B393BF90_.wvu.FilterData" localSheetId="2" hidden="1">Menu!$A$1:$L$1</definedName>
    <definedName name="Z_41E63BBF_27CE_47ED_98D8_683B927B0AC2_.wvu.FilterData" localSheetId="2" hidden="1">Menu!$A$1:$L$1</definedName>
    <definedName name="Z_42290FCC_270C_49DC_859E_707762B9A1BB_.wvu.FilterData" localSheetId="2" hidden="1">Menu!$A$1:$L$1</definedName>
    <definedName name="Z_42290FCC_270C_49DC_859E_707762B9A1BB_.wvu.FilterData" localSheetId="1" hidden="1">'STOCK PERMANENT'!$B$4:$G$40</definedName>
    <definedName name="Z_433D73B9_2D60_46A5_BC4D_76FB1CAF198F_.wvu.FilterData" localSheetId="1" hidden="1">'STOCK PERMANENT'!$B$4:$G$40</definedName>
    <definedName name="Z_45467BC9_ED6C_494A_8AD4_2E031787A2E0_.wvu.FilterData" localSheetId="2" hidden="1">Menu!$A$1:$L$1</definedName>
    <definedName name="Z_4826A9AF_3C4D_4ADB_93F7_8C3B21C85531_.wvu.FilterData" localSheetId="2" hidden="1">Menu!$A$1:$L$1</definedName>
    <definedName name="Z_48858E1B_A14D_4DBE_B506_E44686BF4AD6_.wvu.FilterData" localSheetId="2" hidden="1">Menu!$A$1:$L$1</definedName>
    <definedName name="Z_496FD6BD_1379_4F9B_AC1A_78E2ED956D31_.wvu.FilterData" localSheetId="1" hidden="1">'STOCK PERMANENT'!$B$4:$G$40</definedName>
    <definedName name="Z_4D90AC1E_F59B_4760_B9A0_D521C460EA48_.wvu.FilterData" localSheetId="1" hidden="1">'STOCK PERMANENT'!$B$4:$G$40</definedName>
    <definedName name="Z_4F8A5278_5CFF_4924_B8FF_EA8585F4C416_.wvu.FilterData" localSheetId="2" hidden="1">Menu!$C$1:$C$1</definedName>
    <definedName name="Z_4FCFBC03_DC1C_4BE6_AE78_D9834E69B888_.wvu.FilterData" localSheetId="2" hidden="1">Menu!$A$1:$L$1</definedName>
    <definedName name="Z_5151AC74_A7E1_4415_92F7_36403289D5AC_.wvu.FilterData" localSheetId="2" hidden="1">Menu!$A$1:$L$1</definedName>
    <definedName name="Z_58A83407_0B48_4303_8731_CBEF67719DE6_.wvu.FilterData" localSheetId="2" hidden="1">Menu!$A$1:$L$1</definedName>
    <definedName name="Z_636EC4DA_0F30_48D5_BDF2_C110A26FDD83_.wvu.FilterData" localSheetId="1" hidden="1">'STOCK PERMANENT'!$B$4:$G$40</definedName>
    <definedName name="Z_64315A55_F66A_46D2_96E3_349DB54519D5_.wvu.FilterData" localSheetId="2" hidden="1">Menu!$A$1:$L$1</definedName>
    <definedName name="Z_64315A55_F66A_46D2_96E3_349DB54519D5_.wvu.FilterData" localSheetId="1" hidden="1">'STOCK PERMANENT'!$B$4:$G$40</definedName>
    <definedName name="Z_646A8A83_6E00_4C3E_8B71_FDEAA4337EDC_.wvu.FilterData" localSheetId="2" hidden="1">Menu!$A$1:$L$1</definedName>
    <definedName name="Z_65E9A77C_CFF9_4469_BB1C_A8890CF37BD2_.wvu.FilterData" localSheetId="2" hidden="1">Menu!$A$1:$L$1</definedName>
    <definedName name="Z_6B5FEC0F_A1BC_4878_A268_50B7EDE04833_.wvu.FilterData" localSheetId="1" hidden="1">'STOCK PERMANENT'!$B$4:$G$40</definedName>
    <definedName name="Z_6CEAC7C3_7E79_42B5_8D1D_4AA9107204BC_.wvu.FilterData" localSheetId="1" hidden="1">'STOCK PERMANENT'!$B$4:$G$40</definedName>
    <definedName name="Z_6F970A2F_BFB6_433C_B4DF_95A8815F021D_.wvu.FilterData" localSheetId="1" hidden="1">'STOCK PERMANENT'!$B$4:$G$40</definedName>
    <definedName name="Z_72FDEA38_38E9_4D4A_B275_C572D7AD31EE_.wvu.FilterData" localSheetId="2" hidden="1">Menu!$A$1:$L$1</definedName>
    <definedName name="Z_731C8EB0_BC7A_4FCF_B2B7_BED201A68931_.wvu.FilterData" localSheetId="2" hidden="1">Menu!$A$1:$L$1</definedName>
    <definedName name="Z_73FF03EC_434E_410B_8C0A_6F431E8E39DE_.wvu.FilterData" localSheetId="1" hidden="1">'STOCK PERMANENT'!$B$4:$G$40</definedName>
    <definedName name="Z_741A3BC5_4633_47FB_AE59_5F063BAD6B60_.wvu.FilterData" localSheetId="2" hidden="1">Menu!$A$1:$L$1</definedName>
    <definedName name="Z_7F1DA3CF_3F9E_4EC8_8F37_B6E2A36899C4_.wvu.FilterData" localSheetId="2" hidden="1">Menu!$A$1:$L$1</definedName>
    <definedName name="Z_7F9F0D0E_EB2B_4B74_99A7_4DB7E8DEC752_.wvu.FilterData" localSheetId="2" hidden="1">Menu!$A$1:$L$1</definedName>
    <definedName name="Z_893DBD3A_D047_44A7_9D05_47FD9F4F17C3_.wvu.FilterData" localSheetId="2" hidden="1">Menu!$A$1:$L$1</definedName>
    <definedName name="Z_8EC10373_FA3C_4C3A_9535_FC938CBFAAC0_.wvu.FilterData" localSheetId="2" hidden="1">Menu!$A$1:$L$1</definedName>
    <definedName name="Z_8FB779EE_2B0A_43E7_B106_61368B60EFC0_.wvu.FilterData" localSheetId="2" hidden="1">Menu!$A$1:$L$1</definedName>
    <definedName name="Z_94D94BCE_A625_487E_B189_FB80172DF73D_.wvu.FilterData" localSheetId="2" hidden="1">Menu!$A$1:$L$1</definedName>
    <definedName name="Z_9DC5C313_A6FF_43BB_8C37_9D21850BD3BC_.wvu.FilterData" localSheetId="2" hidden="1">Menu!$A$1:$L$1</definedName>
    <definedName name="Z_9DC5C313_A6FF_43BB_8C37_9D21850BD3BC_.wvu.FilterData" localSheetId="1" hidden="1">'STOCK PERMANENT'!$B$4:$G$40</definedName>
    <definedName name="Z_9F3EE463_CA38_4438_AFC6_1214ED967902_.wvu.FilterData" localSheetId="2" hidden="1">Menu!$A$1:$L$1</definedName>
    <definedName name="Z_A6F383A7_4E7A_4206_AC64_EF7A2B3AD3F7_.wvu.FilterData" localSheetId="2" hidden="1">Menu!$A$1:$L$1</definedName>
    <definedName name="Z_A7F7041E_7752_4E92_9325_982285B7C1B9_.wvu.Cols" localSheetId="3" hidden="1">Planning!$L:$M</definedName>
    <definedName name="Z_A7F7041E_7752_4E92_9325_982285B7C1B9_.wvu.FilterData" localSheetId="2" hidden="1">Menu!$A$1:$L$1</definedName>
    <definedName name="Z_A7F7041E_7752_4E92_9325_982285B7C1B9_.wvu.FilterData" localSheetId="0" hidden="1">'Stock Débits'!$A$6:$K$14</definedName>
    <definedName name="Z_A7F7041E_7752_4E92_9325_982285B7C1B9_.wvu.FilterData" localSheetId="1" hidden="1">'STOCK PERMANENT'!$B$4:$G$40</definedName>
    <definedName name="Z_A7F7041E_7752_4E92_9325_982285B7C1B9_.wvu.PrintArea" localSheetId="5" hidden="1">Attachage!$A$1:$J$32</definedName>
    <definedName name="Z_A7F7041E_7752_4E92_9325_982285B7C1B9_.wvu.PrintArea" localSheetId="4" hidden="1">Calpinage!$B$1:$CE$16</definedName>
    <definedName name="Z_A7F7041E_7752_4E92_9325_982285B7C1B9_.wvu.PrintArea" localSheetId="10" hidden="1">Journalière!$A$1:$M$29</definedName>
    <definedName name="Z_A7F7041E_7752_4E92_9325_982285B7C1B9_.wvu.PrintArea" localSheetId="9" hidden="1">Lancement!$B$10:$J$28</definedName>
    <definedName name="Z_A7F7041E_7752_4E92_9325_982285B7C1B9_.wvu.PrintArea" localSheetId="2" hidden="1">Menu!$A$1:$AL$1</definedName>
    <definedName name="Z_A7F7041E_7752_4E92_9325_982285B7C1B9_.wvu.PrintArea" localSheetId="3" hidden="1">Planning!$A$1:$S$40</definedName>
    <definedName name="Z_A7F7041E_7752_4E92_9325_982285B7C1B9_.wvu.Rows" localSheetId="2" hidden="1">Menu!#REF!</definedName>
    <definedName name="Z_A7F7041E_7752_4E92_9325_982285B7C1B9_.wvu.Rows" localSheetId="3" hidden="1">Planning!$3:$7</definedName>
    <definedName name="Z_A92CE93F_78CB_4BF5_826E_9112C476C5AE_.wvu.FilterData" localSheetId="2" hidden="1">Menu!$A$1:$L$1</definedName>
    <definedName name="Z_A9EAC995_C627_423D_90E9_6168AF1F4574_.wvu.FilterData" localSheetId="2" hidden="1">Menu!$A$1:$L$1</definedName>
    <definedName name="Z_AABD6A59_6649_4B28_86CA_5330151BC2E0_.wvu.FilterData" localSheetId="1" hidden="1">'STOCK PERMANENT'!$B$4:$G$40</definedName>
    <definedName name="Z_AD146B20_3AF7_436A_8EF8_60F70061CAEA_.wvu.FilterData" localSheetId="2" hidden="1">Menu!$A$1:$L$1</definedName>
    <definedName name="Z_B45BF0BD_7827_44AC_8F73_2D5A3B912C1A_.wvu.FilterData" localSheetId="2" hidden="1">Menu!$C$1:$C$1</definedName>
    <definedName name="Z_B587BE61_F904_44F2_8D4D_6133C9A69395_.wvu.FilterData" localSheetId="2" hidden="1">Menu!$A$1:$L$1</definedName>
    <definedName name="Z_BA135773_4F45_43CA_A7C5_4A140B17A60B_.wvu.FilterData" localSheetId="2" hidden="1">Menu!$A$1:$L$1</definedName>
    <definedName name="Z_BC03D1BE_D4F6_402E_9B84_669A55660E96_.wvu.FilterData" localSheetId="2" hidden="1">Menu!$A$1:$L$1</definedName>
    <definedName name="Z_BF4377C6_7E53_4163_8866_0670D66E53C8_.wvu.FilterData" localSheetId="2" hidden="1">Menu!$A$1:$L$1</definedName>
    <definedName name="Z_C037708B_D428_4C58_95AC_1ABD15CE01D5_.wvu.FilterData" localSheetId="2" hidden="1">Menu!$C$1:$C$1</definedName>
    <definedName name="Z_C71861E0_4EDE_4D1C_96AD_74989E263CED_.wvu.FilterData" localSheetId="1" hidden="1">'STOCK PERMANENT'!$B$4:$G$40</definedName>
    <definedName name="Z_C97EAD12_BF60_4D72_80A0_14632F7E7D3E_.wvu.FilterData" localSheetId="2" hidden="1">Menu!$C$1:$C$1</definedName>
    <definedName name="Z_CF6C6826_EC87_44C6_AC02_7A5FFB7E9721_.wvu.FilterData" localSheetId="1" hidden="1">'STOCK PERMANENT'!$B$4:$G$40</definedName>
    <definedName name="Z_CF7794A1_01CD_47A0_BD79_E08F10048129_.wvu.FilterData" localSheetId="1" hidden="1">'STOCK PERMANENT'!$B$4:$G$40</definedName>
    <definedName name="Z_CFD800F7_3052_4E99_9BE6_3E709F7A657E_.wvu.FilterData" localSheetId="2" hidden="1">Menu!$A$1:$L$1</definedName>
    <definedName name="Z_D0515FBF_CA10_4176_B79A_46012D39EF3C_.wvu.FilterData" localSheetId="1" hidden="1">'STOCK PERMANENT'!$B$4:$G$40</definedName>
    <definedName name="Z_D2ED9B71_CBF2_4885_9F99_2603AED34222_.wvu.FilterData" localSheetId="2" hidden="1">Menu!$A$1:$L$1</definedName>
    <definedName name="Z_D7D44E14_99E1_4B67_A91A_B951C2DAA919_.wvu.FilterData" localSheetId="1" hidden="1">'STOCK PERMANENT'!$B$4:$G$40</definedName>
    <definedName name="Z_DBB74A40_E292_4A07_B266_E2CF8D2D0300_.wvu.FilterData" localSheetId="1" hidden="1">'STOCK PERMANENT'!$B$4:$G$40</definedName>
    <definedName name="Z_DF77720A_3944_468C_A582_20E8DB559615_.wvu.FilterData" localSheetId="2" hidden="1">Menu!$A$1:$L$1</definedName>
    <definedName name="Z_DF77720A_3944_468C_A582_20E8DB559615_.wvu.FilterData" localSheetId="1" hidden="1">'STOCK PERMANENT'!$B$4:$G$40</definedName>
    <definedName name="Z_E3DB77FD_A245_416E_A5BD_C71B6C2243C9_.wvu.FilterData" localSheetId="2" hidden="1">Menu!$A$1:$L$1</definedName>
    <definedName name="Z_E6A36830_EBCF_432B_9E82_A2740B37F87B_.wvu.FilterData" localSheetId="1" hidden="1">'STOCK PERMANENT'!$B$4:$G$40</definedName>
    <definedName name="Z_E70DC46C_9EAF_48F3_AAFF_81EF60AABBE5_.wvu.FilterData" localSheetId="2" hidden="1">Menu!$A$1:$L$1</definedName>
    <definedName name="Z_E8BD33C3_8FCA_4245_82BE_4779A0A2AB30_.wvu.FilterData" localSheetId="2" hidden="1">Menu!$A$1:$L$1</definedName>
    <definedName name="Z_EAACF050_C5D0_4CAC_A8B6_1E6E1A239EA0_.wvu.Cols" localSheetId="3" hidden="1">Planning!$L:$M</definedName>
    <definedName name="Z_EAACF050_C5D0_4CAC_A8B6_1E6E1A239EA0_.wvu.FilterData" localSheetId="2" hidden="1">Menu!$A$1:$L$1</definedName>
    <definedName name="Z_EAACF050_C5D0_4CAC_A8B6_1E6E1A239EA0_.wvu.FilterData" localSheetId="0" hidden="1">'Stock Débits'!$A$6:$K$14</definedName>
    <definedName name="Z_EAACF050_C5D0_4CAC_A8B6_1E6E1A239EA0_.wvu.FilterData" localSheetId="1" hidden="1">'STOCK PERMANENT'!$B$4:$G$40</definedName>
    <definedName name="Z_EAACF050_C5D0_4CAC_A8B6_1E6E1A239EA0_.wvu.PrintArea" localSheetId="5" hidden="1">Attachage!$A$1:$J$32</definedName>
    <definedName name="Z_EAACF050_C5D0_4CAC_A8B6_1E6E1A239EA0_.wvu.PrintArea" localSheetId="4" hidden="1">Calpinage!$B$1:$CE$16</definedName>
    <definedName name="Z_EAACF050_C5D0_4CAC_A8B6_1E6E1A239EA0_.wvu.PrintArea" localSheetId="10" hidden="1">Journalière!$A$1:$M$29</definedName>
    <definedName name="Z_EAACF050_C5D0_4CAC_A8B6_1E6E1A239EA0_.wvu.PrintArea" localSheetId="9" hidden="1">Lancement!$B$10:$J$28</definedName>
    <definedName name="Z_EAACF050_C5D0_4CAC_A8B6_1E6E1A239EA0_.wvu.PrintArea" localSheetId="2" hidden="1">Menu!$A$1:$AL$1</definedName>
    <definedName name="Z_EAACF050_C5D0_4CAC_A8B6_1E6E1A239EA0_.wvu.PrintArea" localSheetId="3" hidden="1">Planning!$A$1:$S$40</definedName>
    <definedName name="Z_EAACF050_C5D0_4CAC_A8B6_1E6E1A239EA0_.wvu.Rows" localSheetId="2" hidden="1">Menu!$1:$1</definedName>
    <definedName name="Z_EAACF050_C5D0_4CAC_A8B6_1E6E1A239EA0_.wvu.Rows" localSheetId="3" hidden="1">Planning!$3:$7</definedName>
    <definedName name="Z_EC43E6B3_290D_4E00_829D_69F8F7365039_.wvu.FilterData" localSheetId="1" hidden="1">'STOCK PERMANENT'!$B$4:$G$40</definedName>
    <definedName name="Z_EF16C863_F7EF_4BA7_964C_FC7847AABF96_.wvu.Cols" localSheetId="3" hidden="1">Planning!$L:$M</definedName>
    <definedName name="Z_EF16C863_F7EF_4BA7_964C_FC7847AABF96_.wvu.FilterData" localSheetId="2" hidden="1">Menu!$A$1:$L$1</definedName>
    <definedName name="Z_EF16C863_F7EF_4BA7_964C_FC7847AABF96_.wvu.FilterData" localSheetId="0" hidden="1">'Stock Débits'!$A$6:$K$14</definedName>
    <definedName name="Z_EF16C863_F7EF_4BA7_964C_FC7847AABF96_.wvu.FilterData" localSheetId="1" hidden="1">'STOCK PERMANENT'!$B$4:$G$40</definedName>
    <definedName name="Z_EF16C863_F7EF_4BA7_964C_FC7847AABF96_.wvu.PrintArea" localSheetId="5" hidden="1">Attachage!$A$1:$J$32</definedName>
    <definedName name="Z_EF16C863_F7EF_4BA7_964C_FC7847AABF96_.wvu.PrintArea" localSheetId="4" hidden="1">Calpinage!$B$1:$CE$16</definedName>
    <definedName name="Z_EF16C863_F7EF_4BA7_964C_FC7847AABF96_.wvu.PrintArea" localSheetId="10" hidden="1">Journalière!$A$1:$M$29</definedName>
    <definedName name="Z_EF16C863_F7EF_4BA7_964C_FC7847AABF96_.wvu.PrintArea" localSheetId="9" hidden="1">Lancement!$B$10:$J$28</definedName>
    <definedName name="Z_EF16C863_F7EF_4BA7_964C_FC7847AABF96_.wvu.PrintArea" localSheetId="2" hidden="1">Menu!$A$1:$AL$1</definedName>
    <definedName name="Z_EF16C863_F7EF_4BA7_964C_FC7847AABF96_.wvu.PrintArea" localSheetId="3" hidden="1">Planning!$A$1:$S$40</definedName>
    <definedName name="Z_EF16C863_F7EF_4BA7_964C_FC7847AABF96_.wvu.Rows" localSheetId="2" hidden="1">Menu!#REF!</definedName>
    <definedName name="Z_EF16C863_F7EF_4BA7_964C_FC7847AABF96_.wvu.Rows" localSheetId="3" hidden="1">Planning!$3:$7</definedName>
    <definedName name="Z_F2555C38_9D78_454F_9E80_87715EEC7FFB_.wvu.FilterData" localSheetId="1" hidden="1">'STOCK PERMANENT'!$B$4:$G$40</definedName>
    <definedName name="Z_F7FE9B83_0B8D_4581_AA34_E17DEB70F736_.wvu.FilterData" localSheetId="2" hidden="1">Menu!$A$1:$L$1</definedName>
    <definedName name="Z_F94DA736_3F22_4E6C_8BA3_5DEC4B299049_.wvu.FilterData" localSheetId="2" hidden="1">Menu!$A$1:$L$1</definedName>
    <definedName name="Z_FB973982_08A3_4B9A_BBE1_D9B95A7FEE2B_.wvu.FilterData" localSheetId="1" hidden="1">'STOCK PERMANENT'!$B$4:$G$40</definedName>
    <definedName name="Z_FBF96860_242B_4B28_86B6_176A94B72708_.wvu.Cols" localSheetId="3" hidden="1">Planning!$L:$M</definedName>
    <definedName name="Z_FBF96860_242B_4B28_86B6_176A94B72708_.wvu.FilterData" localSheetId="2" hidden="1">Menu!$C$1:$C$1</definedName>
    <definedName name="Z_FBF96860_242B_4B28_86B6_176A94B72708_.wvu.FilterData" localSheetId="0" hidden="1">'Stock Débits'!$A$6:$K$14</definedName>
    <definedName name="Z_FBF96860_242B_4B28_86B6_176A94B72708_.wvu.FilterData" localSheetId="1" hidden="1">'STOCK PERMANENT'!$B$4:$G$40</definedName>
    <definedName name="Z_FBF96860_242B_4B28_86B6_176A94B72708_.wvu.PrintArea" localSheetId="5" hidden="1">Attachage!$A$1:$J$32</definedName>
    <definedName name="Z_FBF96860_242B_4B28_86B6_176A94B72708_.wvu.PrintArea" localSheetId="4" hidden="1">Calpinage!$B$1:$CE$16</definedName>
    <definedName name="Z_FBF96860_242B_4B28_86B6_176A94B72708_.wvu.PrintArea" localSheetId="10" hidden="1">Journalière!$A$1:$M$29</definedName>
    <definedName name="Z_FBF96860_242B_4B28_86B6_176A94B72708_.wvu.PrintArea" localSheetId="9" hidden="1">Lancement!$B$10:$J$28</definedName>
    <definedName name="Z_FBF96860_242B_4B28_86B6_176A94B72708_.wvu.PrintArea" localSheetId="2" hidden="1">Menu!$A$1:$L$1</definedName>
    <definedName name="Z_FBF96860_242B_4B28_86B6_176A94B72708_.wvu.PrintArea" localSheetId="3" hidden="1">Planning!$A$1:$S$40</definedName>
    <definedName name="Z_FBF96860_242B_4B28_86B6_176A94B72708_.wvu.Rows" localSheetId="2" hidden="1">Menu!#REF!</definedName>
    <definedName name="Z_FBF96860_242B_4B28_86B6_176A94B72708_.wvu.Rows" localSheetId="3" hidden="1">Planning!$3:$7</definedName>
    <definedName name="Z_FE323037_6C71_4BBC_8075_260624E695E3_.wvu.FilterData" localSheetId="2" hidden="1">Menu!$A$1:$L$1</definedName>
    <definedName name="Z_FF75092A_FB3F_41D4_9DDD_A51FDDFC376F_.wvu.FilterData" localSheetId="2" hidden="1">Menu!$A$1:$L$1</definedName>
  </definedNames>
  <calcPr calcId="191029"/>
  <customWorkbookViews>
    <customWorkbookView name="Julien AUGER - Affichage personnalisé" guid="{A7F7041E-7752-4E92-9325-982285B7C1B9}" mergeInterval="0" personalView="1" maximized="1" xWindow="-8" yWindow="-8" windowWidth="1616" windowHeight="876" tabRatio="519" activeSheetId="1"/>
    <customWorkbookView name="atelier perignac - Affichage personnalisé" guid="{EAACF050-C5D0-4CAC-A8B6-1E6E1A239EA0}" mergeInterval="0" personalView="1" maximized="1" windowWidth="1916" windowHeight="811" tabRatio="530" activeSheetId="3"/>
    <customWorkbookView name="Martial Grandont - Affichage personnalisé" guid="{3BAA88A0-E24A-46F3-BD4E-4ED2F81A8851}" mergeInterval="0" personalView="1" maximized="1" windowWidth="1360" windowHeight="627" tabRatio="530" activeSheetId="1"/>
    <customWorkbookView name="Victor Dassonville - Affichage personnalisé" guid="{FBF96860-242B-4B28-86B6-176A94B72708}" mergeInterval="0" personalView="1" maximized="1" xWindow="-8" yWindow="-1088" windowWidth="1936" windowHeight="1096" tabRatio="530" activeSheetId="4"/>
    <customWorkbookView name="Marcel Barbin - Affichage personnalisé" guid="{EF16C863-F7EF-4BA7-964C-FC7847AABF96}" mergeInterval="0" personalView="1" maximized="1" windowWidth="1436" windowHeight="685" tabRatio="51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6" i="5" l="1"/>
  <c r="I9" i="5"/>
  <c r="O11" i="5"/>
  <c r="O13" i="5"/>
  <c r="O14" i="5"/>
  <c r="O15" i="5"/>
  <c r="O16" i="5"/>
  <c r="O19" i="5"/>
  <c r="J7" i="2"/>
  <c r="J8" i="2"/>
  <c r="J9" i="2"/>
  <c r="J10" i="2"/>
  <c r="J11" i="2"/>
  <c r="J12" i="2"/>
  <c r="K13" i="2"/>
  <c r="K14" i="2"/>
  <c r="K5" i="2" l="1"/>
  <c r="J5" i="2"/>
  <c r="I3" i="2" l="1"/>
</calcChain>
</file>

<file path=xl/sharedStrings.xml><?xml version="1.0" encoding="utf-8"?>
<sst xmlns="http://schemas.openxmlformats.org/spreadsheetml/2006/main" count="980" uniqueCount="375">
  <si>
    <t>EP</t>
  </si>
  <si>
    <t>SOLDE</t>
  </si>
  <si>
    <t xml:space="preserve">larg </t>
  </si>
  <si>
    <t>LONG</t>
  </si>
  <si>
    <t>Q entrée</t>
  </si>
  <si>
    <t>Q sortie</t>
  </si>
  <si>
    <t>light</t>
  </si>
  <si>
    <t>pièces</t>
  </si>
  <si>
    <t>N° DE PAL</t>
  </si>
  <si>
    <t>DATE</t>
  </si>
  <si>
    <t>Matières</t>
  </si>
  <si>
    <t>Profil</t>
  </si>
  <si>
    <t>Attachage</t>
  </si>
  <si>
    <t>Avancement</t>
  </si>
  <si>
    <t>Fini</t>
  </si>
  <si>
    <t>En Cours</t>
  </si>
  <si>
    <t>Néan</t>
  </si>
  <si>
    <t>Rév</t>
  </si>
  <si>
    <t>2AV</t>
  </si>
  <si>
    <t>MDF</t>
  </si>
  <si>
    <t>Désignation</t>
  </si>
  <si>
    <t>Cod Art.</t>
  </si>
  <si>
    <t>X Lot de 5</t>
  </si>
  <si>
    <t>Commentaires</t>
  </si>
  <si>
    <t xml:space="preserve">Ordre </t>
  </si>
  <si>
    <t xml:space="preserve">de </t>
  </si>
  <si>
    <t>Priorité</t>
  </si>
  <si>
    <t>à la date du</t>
  </si>
  <si>
    <t>8 pal</t>
  </si>
  <si>
    <t>Stk Mini</t>
  </si>
  <si>
    <t>Stk Date</t>
  </si>
  <si>
    <t>500 lots x10</t>
  </si>
  <si>
    <t>au</t>
  </si>
  <si>
    <t>sur</t>
  </si>
  <si>
    <t>PERIGNAC</t>
  </si>
  <si>
    <t>Non Soldé</t>
  </si>
  <si>
    <t>3 pal</t>
  </si>
  <si>
    <t xml:space="preserve">Délignages ARRETES VIVES </t>
  </si>
  <si>
    <t xml:space="preserve">Délignages SPECIAUX </t>
  </si>
  <si>
    <r>
      <t xml:space="preserve">Délignages </t>
    </r>
    <r>
      <rPr>
        <b/>
        <u/>
        <sz val="14"/>
        <color indexed="48"/>
        <rFont val="Arial"/>
        <family val="2"/>
      </rPr>
      <t>Réversibles</t>
    </r>
    <r>
      <rPr>
        <b/>
        <sz val="14"/>
        <color indexed="4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 Peindre</t>
    </r>
    <r>
      <rPr>
        <b/>
        <sz val="14"/>
        <color indexed="48"/>
        <rFont val="Arial"/>
        <family val="2"/>
      </rPr>
      <t xml:space="preserve"> = 1 AV + 1AR</t>
    </r>
  </si>
  <si>
    <r>
      <t xml:space="preserve">Délignages </t>
    </r>
    <r>
      <rPr>
        <b/>
        <u/>
        <sz val="14"/>
        <color indexed="48"/>
        <rFont val="Arial"/>
        <family val="2"/>
      </rPr>
      <t>Réversibles</t>
    </r>
    <r>
      <rPr>
        <b/>
        <sz val="14"/>
        <color indexed="4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Attachés</t>
    </r>
    <r>
      <rPr>
        <b/>
        <sz val="14"/>
        <color indexed="48"/>
        <rFont val="Arial"/>
        <family val="2"/>
      </rPr>
      <t xml:space="preserve"> = 1 AV + 1AR + Attachage</t>
    </r>
  </si>
  <si>
    <t>X Lot de 10</t>
  </si>
  <si>
    <t>500lotsx5</t>
  </si>
  <si>
    <t>Hydro</t>
  </si>
  <si>
    <t>Débit X</t>
  </si>
  <si>
    <t>Nb Px</t>
  </si>
  <si>
    <t>MDF HYDRO VERT</t>
  </si>
  <si>
    <t>Code</t>
  </si>
  <si>
    <t>RESULTATS</t>
  </si>
  <si>
    <t>N°ordre</t>
  </si>
  <si>
    <t>Epaisseur</t>
  </si>
  <si>
    <t>Quantité</t>
  </si>
  <si>
    <t xml:space="preserve"> </t>
  </si>
  <si>
    <t>Largeur Nominale</t>
  </si>
  <si>
    <t>Nb Bandes Théoriques</t>
  </si>
  <si>
    <t>Bordure Théorique</t>
  </si>
  <si>
    <t>Largeur Optimisée</t>
  </si>
  <si>
    <t>Nb Bandes Optimisé</t>
  </si>
  <si>
    <t>Bordure Optimisée</t>
  </si>
  <si>
    <t>Réemploi Bordure</t>
  </si>
  <si>
    <t>NON</t>
  </si>
  <si>
    <t>OUI</t>
  </si>
  <si>
    <t>Largeur Nominale de Remploi</t>
  </si>
  <si>
    <t>Cahier des Charges</t>
  </si>
  <si>
    <t>N° Client</t>
  </si>
  <si>
    <t>Réf Commande</t>
  </si>
  <si>
    <t>Date:</t>
  </si>
  <si>
    <t>Caractéristique</t>
  </si>
  <si>
    <t>Commentaire</t>
  </si>
  <si>
    <t>Réversible</t>
  </si>
  <si>
    <t>Destination / Colisage</t>
  </si>
  <si>
    <t>Régles :</t>
  </si>
  <si>
    <t>HYDRO</t>
  </si>
  <si>
    <t>date =</t>
  </si>
  <si>
    <t>Liste de débits</t>
  </si>
  <si>
    <t>Light</t>
  </si>
  <si>
    <t>LIGHT</t>
  </si>
  <si>
    <t>Ep.mm</t>
  </si>
  <si>
    <t>Larg.mm</t>
  </si>
  <si>
    <t>Longeur en mm</t>
  </si>
  <si>
    <t>A FAIRE</t>
  </si>
  <si>
    <t>590 lgrs</t>
  </si>
  <si>
    <t>770 lgrs</t>
  </si>
  <si>
    <t>ref poulet</t>
  </si>
  <si>
    <t>ref  poulet</t>
  </si>
  <si>
    <r>
      <t xml:space="preserve">Délignages </t>
    </r>
    <r>
      <rPr>
        <b/>
        <u/>
        <sz val="14"/>
        <color indexed="48"/>
        <rFont val="Arial"/>
        <family val="2"/>
      </rPr>
      <t>Arrêtes Vives</t>
    </r>
    <r>
      <rPr>
        <b/>
        <sz val="14"/>
        <color indexed="4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Attachés</t>
    </r>
    <r>
      <rPr>
        <b/>
        <sz val="14"/>
        <color indexed="48"/>
        <rFont val="Arial"/>
        <family val="2"/>
      </rPr>
      <t xml:space="preserve"> = 2 AV + Attachage</t>
    </r>
  </si>
  <si>
    <t>Bordure ==&gt;9x68x2440 a recouper à 2000</t>
  </si>
  <si>
    <t>145lgrs</t>
  </si>
  <si>
    <t>130lgrs</t>
  </si>
  <si>
    <t>poulet</t>
  </si>
  <si>
    <t>425 lgrs</t>
  </si>
  <si>
    <t>univers du  parquet</t>
  </si>
  <si>
    <t>750 lgrs</t>
  </si>
  <si>
    <t>Heure</t>
  </si>
  <si>
    <t>HH:MM</t>
  </si>
  <si>
    <t>PRODUCTION</t>
  </si>
  <si>
    <t xml:space="preserve">Opérateurs: ………………………………………………………………. / ………………………………………………………………. / ………………………………………………………………. / ………………………………………………………………. </t>
  </si>
  <si>
    <t>Date:…………………………………..</t>
  </si>
  <si>
    <t>Total du jour ==&gt;</t>
  </si>
  <si>
    <t>bordure à détruire</t>
  </si>
  <si>
    <t>Bordure ==&gt; Un Tasseaux 16x16x2440</t>
  </si>
  <si>
    <t>Pas de bordure ==&gt; Controler dimensions finies</t>
  </si>
  <si>
    <t>FINI</t>
  </si>
  <si>
    <t>Bordure</t>
  </si>
  <si>
    <t>REV</t>
  </si>
  <si>
    <t>AV</t>
  </si>
  <si>
    <t>Attaché X 5</t>
  </si>
  <si>
    <t>Qualité</t>
  </si>
  <si>
    <t>Usinage</t>
  </si>
  <si>
    <t>Prépeinture</t>
  </si>
  <si>
    <t>2 Arrêtes Vives</t>
  </si>
  <si>
    <t>Débits MDF pérignac</t>
  </si>
  <si>
    <t>retour pour  prepeinture villiers</t>
  </si>
  <si>
    <t>PROFIL</t>
  </si>
  <si>
    <t>par 15</t>
  </si>
  <si>
    <t>ATTACHAGE PERIGNAC</t>
  </si>
  <si>
    <t>REF  9963</t>
  </si>
  <si>
    <t>REF  9958</t>
  </si>
  <si>
    <t>REF 9933</t>
  </si>
  <si>
    <t>REF  9959</t>
  </si>
  <si>
    <t>NOTA BENE</t>
  </si>
  <si>
    <t>AR</t>
  </si>
  <si>
    <t>REF 9961</t>
  </si>
  <si>
    <t>REF 9932</t>
  </si>
  <si>
    <t xml:space="preserve">  ATTACHAGE  PERIGNAC</t>
  </si>
  <si>
    <t>REF  9797</t>
  </si>
  <si>
    <t>RETOUR  VILLIERS POUR  USINAGE</t>
  </si>
  <si>
    <t>REF 9996</t>
  </si>
  <si>
    <t>REF 6910</t>
  </si>
  <si>
    <t xml:space="preserve">REF 9960 </t>
  </si>
  <si>
    <t>USINAGE PERIGNAC</t>
  </si>
  <si>
    <t>ATTACHAGEPERIGNAC</t>
  </si>
  <si>
    <t>STD</t>
  </si>
  <si>
    <t xml:space="preserve">USINAGE  PERIGNAC: QUALITE USINAGE POUR  ENROBAGE  </t>
  </si>
  <si>
    <t>Commentaire Bordure ou Attachage</t>
  </si>
  <si>
    <t>REF 7074</t>
  </si>
  <si>
    <t>PRIORITE</t>
  </si>
  <si>
    <t>PAR 10</t>
  </si>
  <si>
    <t>RETOUR  VILLIERS POUR USINAGE</t>
  </si>
  <si>
    <t>REF 7069</t>
  </si>
  <si>
    <t>REF 7070</t>
  </si>
  <si>
    <t>PAR 23</t>
  </si>
  <si>
    <t>colis gris fonce + bordure à éliminer + attachage  perignac</t>
  </si>
  <si>
    <t>usinage perignac  POUR  PREPEINTURE  VILLIERS</t>
  </si>
  <si>
    <t>par 23</t>
  </si>
  <si>
    <t>REF 7067</t>
  </si>
  <si>
    <t>RETOUR VILLIERS POUR USINAGE</t>
  </si>
  <si>
    <t>125 PX</t>
  </si>
  <si>
    <t>REF 9939</t>
  </si>
  <si>
    <t>RETOUR VILLIERS PREPEINTURE</t>
  </si>
  <si>
    <t>REF 9968 1/4 RD 18 PP</t>
  </si>
  <si>
    <t xml:space="preserve">PAR 12 </t>
  </si>
  <si>
    <t xml:space="preserve">REF  6933 </t>
  </si>
  <si>
    <t xml:space="preserve">REF 7120  LM  NEW 1/4 RD 10X5 </t>
  </si>
  <si>
    <t>REF 7113  LM NEW  REF CP 4X24X4</t>
  </si>
  <si>
    <t>REF 7115  LM NEW REF CP 4X33X3</t>
  </si>
  <si>
    <t>REF   9939</t>
  </si>
  <si>
    <t>PAR 15</t>
  </si>
  <si>
    <t>PAR 12</t>
  </si>
  <si>
    <t>RETOUR VILLIERS POUR USINAGE + PP</t>
  </si>
  <si>
    <t>CLT P12100MDF2440</t>
  </si>
  <si>
    <t>REF  9962</t>
  </si>
  <si>
    <t>REF 6926</t>
  </si>
  <si>
    <t>PAR 8</t>
  </si>
  <si>
    <t xml:space="preserve">REF 9796 </t>
  </si>
  <si>
    <t>REF LM 7133 +7148</t>
  </si>
  <si>
    <t>REF  6932</t>
  </si>
  <si>
    <t xml:space="preserve">PAR 17 </t>
  </si>
  <si>
    <t>REF  6934</t>
  </si>
  <si>
    <t xml:space="preserve">REF 7072    </t>
  </si>
  <si>
    <t>PAR 9</t>
  </si>
  <si>
    <t>REF 7193</t>
  </si>
  <si>
    <t>REF 7194</t>
  </si>
  <si>
    <t>REF 7195</t>
  </si>
  <si>
    <t>REF 7196</t>
  </si>
  <si>
    <t xml:space="preserve">REF 7139  CP 4X38X3 </t>
  </si>
  <si>
    <t>REF 9797</t>
  </si>
  <si>
    <t>usinage perignac PLUS ATTACHAGE AVEC GENCOD X 5 LGRS</t>
  </si>
  <si>
    <t xml:space="preserve">  ATTACHAGE  PERIGNAC AVEC GENCOD X 5 LGRS</t>
  </si>
  <si>
    <t>ATTACHAGE PERIGNAC AVEC GENCOD X 10 LGRS</t>
  </si>
  <si>
    <t>RETOUR VILLIERS POUR PREPEINTURE</t>
  </si>
  <si>
    <t>CLIENT  ARTICLE C1480MDFPP2440</t>
  </si>
  <si>
    <t>valchrot NOIR</t>
  </si>
  <si>
    <t>REF 7112   CP 4X18X4 REF LM</t>
  </si>
  <si>
    <t xml:space="preserve">USINAGE PERIGNAC PLINT 9X68 CF  PLUS ATTACHAGE X 5 LGRS  SANS GENCOD </t>
  </si>
  <si>
    <t xml:space="preserve">USINAGE PERIGNAC PLINT 9X98 CF  PLUS ATTACHAGE X 5 LGRS  SANS GENCOD </t>
  </si>
  <si>
    <t>usinage perignac  PLINT 9X98 CF POUR PREPEINTURE VILLIERS</t>
  </si>
  <si>
    <t xml:space="preserve">REF 9815 CP 8X40 PP </t>
  </si>
  <si>
    <t>REF 9967        1/4 ROND 14X4   PP</t>
  </si>
  <si>
    <t>REF 6199 PLINT ARR  MELAMINE BLANC 10X70</t>
  </si>
  <si>
    <t>REF 6736 PLINT ARR  MELAMINE HETRE 10X70</t>
  </si>
  <si>
    <t>REF 7209 PLINT CACHE FILS PLAQUE CHENE BROSSE BLANCHI 14X80</t>
  </si>
  <si>
    <t>REF 9981 COUVRE JT FEUILLURE MDF 8X40 PP</t>
  </si>
  <si>
    <t>USINAGE VILLIERS  REF ANGLE   PLIABLE  23X23</t>
  </si>
  <si>
    <t>USINAGE VILLIERS  REF ANGLE   PLIABLE  34X34</t>
  </si>
  <si>
    <t>standard S-LUX</t>
  </si>
  <si>
    <t>USINAGE VILLIERS  REF ANGLE   PLIABLE  28X28</t>
  </si>
  <si>
    <t>COLLAGE PERIGNAC CARRELET BI PLIS BRUT DE PRESSE COLLAGE D4</t>
  </si>
  <si>
    <t xml:space="preserve">REF 7080 + 7111  REF WELDOM CP 4X38X3 </t>
  </si>
  <si>
    <t xml:space="preserve">REF 7222 REF PLINT PASSE FILS  18X110 REF STOCK </t>
  </si>
  <si>
    <t>REF LM 007132  + 7149</t>
  </si>
  <si>
    <t xml:space="preserve">REF 009813  PLINT STYLE 14X110 PP </t>
  </si>
  <si>
    <t xml:space="preserve">ATTACHAGE PERIGNAC </t>
  </si>
  <si>
    <t xml:space="preserve"> USINAGE  PERIGNAC  REF NEZ DE CLOISON PLIABLE</t>
  </si>
  <si>
    <t xml:space="preserve">REF  9977 </t>
  </si>
  <si>
    <t>av</t>
  </si>
  <si>
    <t>CLIENT REF 7091 PLINT 10X50 AV PP REF ID PROFIL</t>
  </si>
  <si>
    <t xml:space="preserve">REF ANGLE PLIABLE 23X23X3 </t>
  </si>
  <si>
    <t xml:space="preserve">REF ANGLE PLIABLE  19X19X4 </t>
  </si>
  <si>
    <t>REF ANGLE PLIABLE 37X37X2</t>
  </si>
  <si>
    <t>USINAGE VILLIERS</t>
  </si>
  <si>
    <t>REF ANGLE PLIABLE 47X47X2</t>
  </si>
  <si>
    <t xml:space="preserve">USINAGE VILLIERS </t>
  </si>
  <si>
    <t>REF 6935</t>
  </si>
  <si>
    <t>Gencode oui/Non</t>
  </si>
  <si>
    <t>LIGHTpas prendre isoroy</t>
  </si>
  <si>
    <t>ARR</t>
  </si>
  <si>
    <t>non</t>
  </si>
  <si>
    <t xml:space="preserve">REF ANGLE PLIABLE 34X34X2 </t>
  </si>
  <si>
    <t>REF ANGLE PLIABLE 28X28X3</t>
  </si>
  <si>
    <t>ATTACHACHE PERIGNAC</t>
  </si>
  <si>
    <t>REF 7239</t>
  </si>
  <si>
    <t xml:space="preserve">REF LM 7244 BRUT </t>
  </si>
  <si>
    <t xml:space="preserve">REF LM 7245 PP </t>
  </si>
  <si>
    <t>REF 9976 +9942 NEZ DE CLOISON 11X53 BRUT + PP</t>
  </si>
  <si>
    <t>REF 7246 REVETU BLANC</t>
  </si>
  <si>
    <t>REF 9972 + REF 9956 NEZ DE CLOISON  11X73 MDF PP + BRUT   2M60</t>
  </si>
  <si>
    <t>REF 9798</t>
  </si>
  <si>
    <t>USINAGE PERIGNAC SURPLINTE UNIVERSELLE 22X133 PLIABLE</t>
  </si>
  <si>
    <t>REF 7231 REF PLINT PASSE FILS  18X110 AV   STOCK  AVEC COUVERCLE</t>
  </si>
  <si>
    <t xml:space="preserve"> USINAGE PERIGNAC  </t>
  </si>
  <si>
    <t>REF 7231 COUVERCLE POUR PLINT PASSE CABLES</t>
  </si>
  <si>
    <t>REF 6925 PP +REF 6936 BRUT</t>
  </si>
  <si>
    <t>CLIENT REF 7284</t>
  </si>
  <si>
    <t>REF 7272 PLINT CACHE FILS 14X80 PLAQUE CHENE BOIS FLOTTE</t>
  </si>
  <si>
    <t xml:space="preserve"> REF 7184  STOCK </t>
  </si>
  <si>
    <t>USINAGE A PERIGNAC PLINT 14X80 ARR REVETU PAPIER BLANC</t>
  </si>
  <si>
    <t>usinage VILLIERS   plint cache fils 14x80  plaque chene bois flotte</t>
  </si>
  <si>
    <t>REF 7243</t>
  </si>
  <si>
    <t xml:space="preserve"> REF 7204 PLINT STYLE 14X110 PLAQUE CHENE VERNI  NATUREL</t>
  </si>
  <si>
    <t>REF 7241</t>
  </si>
  <si>
    <t>LIGHT PAS PRENDRE ISOROY</t>
  </si>
  <si>
    <t>ATTACHAGE PERIGNAC SANS GENCOD</t>
  </si>
  <si>
    <t>CLIENT REF S2838MDF</t>
  </si>
  <si>
    <t xml:space="preserve">POUR PERIGNAC </t>
  </si>
  <si>
    <t xml:space="preserve">REF 9790 </t>
  </si>
  <si>
    <t>CLIENT REF PLI0002</t>
  </si>
  <si>
    <t xml:space="preserve">  USINAGE  VILLIERS  </t>
  </si>
  <si>
    <t xml:space="preserve">  PRENDRE FINSA OU SPANO  RETOUR  VILLIERS POUR  USINAGE</t>
  </si>
  <si>
    <t>CLIENT REF PLI0007</t>
  </si>
  <si>
    <t>EP (MM)</t>
  </si>
  <si>
    <t>Lg 
 (MM)</t>
  </si>
  <si>
    <t>QUANTITE DE PX</t>
  </si>
  <si>
    <t>AFFAIRE</t>
  </si>
  <si>
    <t>DEBIT (MM)</t>
  </si>
  <si>
    <t>REF 006163   CP 4X28X3 REVETU PAPIER BLANC</t>
  </si>
  <si>
    <t xml:space="preserve">REF 007274  STOCK  </t>
  </si>
  <si>
    <t xml:space="preserve">REF 7086  CP 4X38X3  </t>
  </si>
  <si>
    <t>CLIENT BREHERET  ARTICLE B968MDF3050  N CDE C118889</t>
  </si>
  <si>
    <t>CLIENT BREHERET  ARTICLE B998MDF3050  N CDE C118889</t>
  </si>
  <si>
    <t>CLIENT BREHERET  ARTICLE B998MDFPP3050  N CDE C118889</t>
  </si>
  <si>
    <t xml:space="preserve">  USINAGE PERIGNAC + ATTACHAGE AVEC GENCOD X 5 LGRS </t>
  </si>
  <si>
    <t xml:space="preserve">REF 007071 PLINT STYLE 16X150    MDF BRUT  </t>
  </si>
  <si>
    <t>REF 9975</t>
  </si>
  <si>
    <t>ATTACHAGE PERIGNAC REF LA PLATEFORME DU BATIMENT  + LE STOCK STB</t>
  </si>
  <si>
    <t>RETOUR VILLIERS POUR LA PREPEINTURE</t>
  </si>
  <si>
    <t>CLIENT D1070MDFPP2400</t>
  </si>
  <si>
    <t>retour pour  prepeinture villiers PRENDRE QUE LE FINSA</t>
  </si>
  <si>
    <t xml:space="preserve">REF 7138  LM NEW  REF CP 4X28X3 </t>
  </si>
  <si>
    <t>REF 7188 PLINT CACHE FILS 14X80 PLAQUE CHENE VERNI NATUREL</t>
  </si>
  <si>
    <t xml:space="preserve">REF 007187 PLINT STYLE  PLAQUE CHENE BRUT 16X150 </t>
  </si>
  <si>
    <t>REF 7192 PLINT CACHE FILS 14X80 PLAQUE CHENE  NATUREL</t>
  </si>
  <si>
    <t xml:space="preserve"> REF 7186  PLINT STYLE 14X110 PLAQUE CHENE  BRUT</t>
  </si>
  <si>
    <t xml:space="preserve"> ATTACHAGE PERIGNAC</t>
  </si>
  <si>
    <t>REF 9974</t>
  </si>
  <si>
    <t>CLIENT REF PL0001 N CDE C120668</t>
  </si>
  <si>
    <t>REF 6929 PLINT ARR  CHENE NATUREL  10X70  REF LE LOT</t>
  </si>
  <si>
    <t>REF 9799</t>
  </si>
  <si>
    <t>REF 7218 PLINT REVETU PAPIER BLANC 10X100 ARR STOCK</t>
  </si>
  <si>
    <t>REF 7158   CLIENT CDE C121190</t>
  </si>
  <si>
    <t>89 px</t>
  </si>
  <si>
    <t>RETOUR VILLIERS PP</t>
  </si>
  <si>
    <t xml:space="preserve"> POUR  ENROBAGE   PERIGNAC</t>
  </si>
  <si>
    <t>REF 9965 + REF 7079  CP 4X28X3  REF WOLDOM</t>
  </si>
  <si>
    <t xml:space="preserve">REF 7111 REF WELDOM CP 4X38X3 </t>
  </si>
  <si>
    <t>REF 7178</t>
  </si>
  <si>
    <t>REF EDAC MONTANT 28X105  ARTICLE E14C0020 N CDE C118483</t>
  </si>
  <si>
    <t>REF EDAC TRAVERSE 28X38 ARTICLE E14C0021 N CDE C118483</t>
  </si>
  <si>
    <t>REF EDAC MONTANT  INTERMEDIAIRE 28X38 ARTICLE E14C0022 N CDE C118483</t>
  </si>
  <si>
    <t>CLIENT REF 7037</t>
  </si>
  <si>
    <t>CLIENT REF 7039</t>
  </si>
  <si>
    <t>CLIENT REF PLI0009</t>
  </si>
  <si>
    <t>CLIENT REF PLI0010</t>
  </si>
  <si>
    <t>CLIENT REF PLI0019 N CDE C122478</t>
  </si>
  <si>
    <t>ATTACHAGE PERIGNAC SANS GENCOD 10 LGRS</t>
  </si>
  <si>
    <t>oui</t>
  </si>
  <si>
    <t>REF 7116   REF CP 9X38X3</t>
  </si>
  <si>
    <t>REF 6927  CACHE FIL</t>
  </si>
  <si>
    <t>CLIENT PLI0024</t>
  </si>
  <si>
    <t>M1</t>
  </si>
  <si>
    <t>CLIENT M968MDFM1PP</t>
  </si>
  <si>
    <t>REF 7179</t>
  </si>
  <si>
    <t>POUR ENROBAGE</t>
  </si>
  <si>
    <t>REF 6928</t>
  </si>
  <si>
    <t>ref 7185</t>
  </si>
  <si>
    <t>POUR ENROBAGE SUR PERIGNAC</t>
  </si>
  <si>
    <t>REF 9977</t>
  </si>
  <si>
    <t>REF 9795 + REF 9798</t>
  </si>
  <si>
    <t>CLIENT SARGAM TX BI PLIS INCOLORE 58X70n cde c125338+c125339</t>
  </si>
  <si>
    <t xml:space="preserve">CLIENT REF F1050AVMDF CP  10X50 AV PP </t>
  </si>
  <si>
    <t xml:space="preserve">REF 7071 PLINT STYLE 16X150    MDF BRUT  </t>
  </si>
  <si>
    <t xml:space="preserve">REF 9886  </t>
  </si>
  <si>
    <t>REF 9862+9863</t>
  </si>
  <si>
    <t>CLIENT REF T9110MDF2440 N CDE C128111</t>
  </si>
  <si>
    <t>CLIENT REF D14120MDF2440 N CDE C127274</t>
  </si>
  <si>
    <t>USINAGE VILLIERS  PLINT 14X80 AVEC UN RY 3MM REVETU PAPIER  BLANC  VOIR AVEC CYRIL POUR LE PLAN</t>
  </si>
  <si>
    <t>CLIENT REF 7091 PLINT 10X50 AV PP</t>
  </si>
  <si>
    <t>ref 9859</t>
  </si>
  <si>
    <t>REF  6935</t>
  </si>
  <si>
    <t>REF 9816 CP 10X50 2 ARR  PP</t>
  </si>
  <si>
    <t>REF 7249  CP 4X28X3  REF SCA</t>
  </si>
  <si>
    <t>REF 7251 ANGLE PLIABLE 23X23X3 SCA</t>
  </si>
  <si>
    <t>CLIENT REF PLI0033</t>
  </si>
  <si>
    <t>CLIENT PLI0031 plint 12x70 arr revetu papier blanc</t>
  </si>
  <si>
    <t>enrobage perignac</t>
  </si>
  <si>
    <t>CLIENT PLI0032 plint 12x100 arr revetu papier blanc</t>
  </si>
  <si>
    <t>REF 9800</t>
  </si>
  <si>
    <t>ref 007309  plint 10x100  av mdf  revetu papier blanc</t>
  </si>
  <si>
    <t>CLIENT REF PLI0034</t>
  </si>
  <si>
    <t>CLIENT REF TX0017 SUR PAL EUROPE N CDE C131150</t>
  </si>
  <si>
    <t>C14</t>
  </si>
  <si>
    <t>REF007206 PLINT CACHE FILS 14X 80 REVETU PAPIER BLANC</t>
  </si>
  <si>
    <t>retour villers pour usinage</t>
  </si>
  <si>
    <t>REF 7131</t>
  </si>
  <si>
    <t>REF 7118 CHAMB 10X38X1 LXVI MDF BRUT+ REF 9944</t>
  </si>
  <si>
    <t>CLIENT SARGAM TX BI PLIS INCOLORE 58X70n cde c134171</t>
  </si>
  <si>
    <t>fini</t>
  </si>
  <si>
    <t>REF 7130 LM CIMAISE CLASSIQUE 9X28X2</t>
  </si>
  <si>
    <t>S 22</t>
  </si>
  <si>
    <t>S 28</t>
  </si>
  <si>
    <t>S 30</t>
  </si>
  <si>
    <t xml:space="preserve"> S 34</t>
  </si>
  <si>
    <t>JUILLET</t>
  </si>
  <si>
    <t>AOUT</t>
  </si>
  <si>
    <t>S 31</t>
  </si>
  <si>
    <t>S 32</t>
  </si>
  <si>
    <t>S 33</t>
  </si>
  <si>
    <t>SEPTEMBRE</t>
  </si>
  <si>
    <t>S 35</t>
  </si>
  <si>
    <t>S 36</t>
  </si>
  <si>
    <t>S 37</t>
  </si>
  <si>
    <t>S 38</t>
  </si>
  <si>
    <t>S 39</t>
  </si>
  <si>
    <t>OCTOBRE</t>
  </si>
  <si>
    <t>S 40</t>
  </si>
  <si>
    <t>S 41</t>
  </si>
  <si>
    <t>S 42</t>
  </si>
  <si>
    <t>S 43</t>
  </si>
  <si>
    <t xml:space="preserve">NOVEMBRE </t>
  </si>
  <si>
    <t>S 44</t>
  </si>
  <si>
    <t xml:space="preserve">S 45 </t>
  </si>
  <si>
    <t>S 46</t>
  </si>
  <si>
    <t>S 48</t>
  </si>
  <si>
    <t>S 47</t>
  </si>
  <si>
    <t>DECEMBRE</t>
  </si>
  <si>
    <t>S 49</t>
  </si>
  <si>
    <t>S 50</t>
  </si>
  <si>
    <t>S 51</t>
  </si>
  <si>
    <t>JUIN</t>
  </si>
  <si>
    <t>S 52</t>
  </si>
  <si>
    <t>JANVIER</t>
  </si>
  <si>
    <t>S 01</t>
  </si>
  <si>
    <t>S 02</t>
  </si>
  <si>
    <t>S 03</t>
  </si>
  <si>
    <t>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</si>
</sst>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€&quot;* #,##0.00_);_(&quot;€&quot;* \(#,##0.00\);_(&quot;€&quot;* &quot;-&quot;??_);_(@_)"/>
    <numFmt numFmtId="165" formatCode="0.000"/>
    <numFmt numFmtId="166" formatCode="_-* #,##0\ &quot;Px&quot;_-;\-* #,##0\ &quot;F&quot;_-;_-* &quot;-&quot;\ &quot;F&quot;_-;_-@_-"/>
    <numFmt numFmtId="167" formatCode="&quot;X&quot;\ #,##0\ &quot;u&quot;;[Red]\-#,##0\ &quot;F&quot;"/>
    <numFmt numFmtId="168" formatCode="#,##0.00&quot; mm&quot;"/>
    <numFmt numFmtId="169" formatCode="#,##0&quot; mm&quot;"/>
    <numFmt numFmtId="170" formatCode="&quot;x&quot;\ #,##0\ &quot;&quot;;[Red]\-#,##0\ &quot;F&quot;"/>
    <numFmt numFmtId="171" formatCode="&quot;+&quot;\ #,##0.0\ &quot;mm&quot;;[Red]\-#,##0\ &quot;F&quot;"/>
    <numFmt numFmtId="172" formatCode="&quot;par&quot;\ #,##0\ &quot;&quot;;[Red]\-#,##0\ &quot;F&quot;"/>
    <numFmt numFmtId="173" formatCode="#,##0.0&quot; Px&quot;"/>
  </numFmts>
  <fonts count="9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22"/>
      <name val="Arial"/>
      <family val="2"/>
    </font>
    <font>
      <b/>
      <sz val="22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4"/>
      <color indexed="57"/>
      <name val="Arial"/>
      <family val="2"/>
    </font>
    <font>
      <b/>
      <i/>
      <sz val="14"/>
      <name val="Arial"/>
      <family val="2"/>
    </font>
    <font>
      <i/>
      <sz val="14"/>
      <name val="Arial"/>
      <family val="2"/>
    </font>
    <font>
      <b/>
      <sz val="14"/>
      <color indexed="10"/>
      <name val="Arial"/>
      <family val="2"/>
    </font>
    <font>
      <b/>
      <sz val="14"/>
      <color indexed="48"/>
      <name val="Arial"/>
      <family val="2"/>
    </font>
    <font>
      <b/>
      <u/>
      <sz val="14"/>
      <color indexed="4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6"/>
      <color indexed="10"/>
      <name val="Arial"/>
      <family val="2"/>
    </font>
    <font>
      <b/>
      <sz val="16"/>
      <color indexed="62"/>
      <name val="Arial"/>
      <family val="2"/>
    </font>
    <font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u/>
      <sz val="10"/>
      <color indexed="10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i/>
      <sz val="8"/>
      <name val="Arial"/>
      <family val="2"/>
    </font>
    <font>
      <sz val="10"/>
      <name val="Calibri"/>
      <family val="2"/>
    </font>
    <font>
      <sz val="8"/>
      <name val="Arial"/>
      <family val="2"/>
    </font>
    <font>
      <b/>
      <sz val="36"/>
      <name val="Arial"/>
      <family val="2"/>
    </font>
    <font>
      <sz val="36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i/>
      <sz val="18"/>
      <name val="Arial"/>
      <family val="2"/>
    </font>
    <font>
      <sz val="36"/>
      <name val="Times New Roman"/>
      <family val="1"/>
    </font>
    <font>
      <b/>
      <i/>
      <sz val="36"/>
      <name val="Arial"/>
      <family val="2"/>
    </font>
    <font>
      <b/>
      <i/>
      <sz val="36"/>
      <color indexed="10"/>
      <name val="Arial"/>
      <family val="2"/>
    </font>
    <font>
      <sz val="36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i/>
      <sz val="16"/>
      <name val="Brush Script MT"/>
      <family val="4"/>
    </font>
    <font>
      <i/>
      <sz val="8"/>
      <name val="Brush Script MT"/>
      <family val="4"/>
    </font>
    <font>
      <sz val="8"/>
      <name val="Arial"/>
      <family val="2"/>
    </font>
    <font>
      <sz val="2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sz val="10"/>
      <name val="Arial"/>
      <family val="2"/>
    </font>
    <font>
      <b/>
      <i/>
      <sz val="12"/>
      <name val="Arial"/>
      <family val="2"/>
    </font>
    <font>
      <b/>
      <sz val="12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i/>
      <sz val="14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6"/>
      <color rgb="FFFF0000"/>
      <name val="Arial"/>
      <family val="2"/>
    </font>
    <font>
      <b/>
      <sz val="20"/>
      <color rgb="FFFF0000"/>
      <name val="Arial"/>
      <family val="2"/>
    </font>
    <font>
      <b/>
      <sz val="24"/>
      <color rgb="FFFF0000"/>
      <name val="Arial"/>
      <family val="2"/>
    </font>
    <font>
      <b/>
      <sz val="24"/>
      <name val="Arial"/>
      <family val="2"/>
    </font>
    <font>
      <b/>
      <sz val="18"/>
      <color rgb="FFFF0000"/>
      <name val="Arial"/>
      <family val="2"/>
    </font>
    <font>
      <b/>
      <sz val="22"/>
      <color rgb="FFFF0000"/>
      <name val="Arial"/>
      <family val="2"/>
    </font>
    <font>
      <b/>
      <i/>
      <sz val="16"/>
      <name val="Arial"/>
      <family val="2"/>
    </font>
    <font>
      <b/>
      <sz val="26"/>
      <color rgb="FFFF0000"/>
      <name val="Arial"/>
      <family val="2"/>
    </font>
    <font>
      <b/>
      <sz val="16"/>
      <color rgb="FFFF0066"/>
      <name val="Arial"/>
      <family val="2"/>
    </font>
    <font>
      <b/>
      <sz val="28"/>
      <color rgb="FFFF0000"/>
      <name val="Arial"/>
      <family val="2"/>
    </font>
    <font>
      <b/>
      <sz val="14"/>
      <color theme="1"/>
      <name val="Arial"/>
      <family val="2"/>
    </font>
    <font>
      <b/>
      <sz val="28"/>
      <name val="Arial"/>
      <family val="2"/>
    </font>
    <font>
      <b/>
      <sz val="26"/>
      <name val="Arial"/>
      <family val="2"/>
    </font>
    <font>
      <b/>
      <sz val="36"/>
      <color rgb="FFFF0000"/>
      <name val="Arial"/>
      <family val="2"/>
    </font>
    <font>
      <b/>
      <sz val="24"/>
      <color rgb="FFFF0066"/>
      <name val="Arial"/>
      <family val="2"/>
    </font>
    <font>
      <b/>
      <sz val="10"/>
      <color rgb="FFFF99FF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rgb="FF00B0F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theme="2" tint="-9.9978637043366805E-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65" fillId="0" borderId="0" applyFont="0" applyFill="0" applyBorder="0" applyAlignment="0" applyProtection="0"/>
    <xf numFmtId="0" fontId="65" fillId="0" borderId="0"/>
    <xf numFmtId="0" fontId="68" fillId="0" borderId="0"/>
    <xf numFmtId="0" fontId="63" fillId="0" borderId="0"/>
  </cellStyleXfs>
  <cellXfs count="62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" fontId="3" fillId="0" borderId="0" xfId="0" applyNumberFormat="1" applyFont="1" applyBorder="1" applyAlignment="1">
      <alignment horizontal="center" textRotation="90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1" xfId="0" applyFont="1" applyBorder="1"/>
    <xf numFmtId="0" fontId="3" fillId="0" borderId="2" xfId="0" applyFont="1" applyBorder="1"/>
    <xf numFmtId="0" fontId="0" fillId="0" borderId="3" xfId="0" applyBorder="1"/>
    <xf numFmtId="0" fontId="6" fillId="0" borderId="3" xfId="0" applyFont="1" applyFill="1" applyBorder="1"/>
    <xf numFmtId="0" fontId="0" fillId="0" borderId="1" xfId="0" applyBorder="1"/>
    <xf numFmtId="0" fontId="0" fillId="0" borderId="0" xfId="0" applyBorder="1"/>
    <xf numFmtId="0" fontId="6" fillId="0" borderId="0" xfId="0" applyFont="1" applyBorder="1"/>
    <xf numFmtId="0" fontId="3" fillId="4" borderId="2" xfId="0" applyFont="1" applyFill="1" applyBorder="1"/>
    <xf numFmtId="0" fontId="6" fillId="4" borderId="1" xfId="0" applyFont="1" applyFill="1" applyBorder="1"/>
    <xf numFmtId="0" fontId="0" fillId="4" borderId="1" xfId="0" applyFill="1" applyBorder="1"/>
    <xf numFmtId="0" fontId="0" fillId="4" borderId="3" xfId="0" applyFill="1" applyBorder="1"/>
    <xf numFmtId="0" fontId="3" fillId="0" borderId="0" xfId="0" applyFont="1" applyBorder="1"/>
    <xf numFmtId="0" fontId="8" fillId="0" borderId="0" xfId="0" applyFont="1" applyBorder="1"/>
    <xf numFmtId="0" fontId="3" fillId="5" borderId="2" xfId="0" applyFont="1" applyFill="1" applyBorder="1"/>
    <xf numFmtId="0" fontId="4" fillId="5" borderId="1" xfId="0" applyFont="1" applyFill="1" applyBorder="1"/>
    <xf numFmtId="14" fontId="3" fillId="5" borderId="1" xfId="0" applyNumberFormat="1" applyFont="1" applyFill="1" applyBorder="1"/>
    <xf numFmtId="0" fontId="1" fillId="0" borderId="0" xfId="0" applyFont="1"/>
    <xf numFmtId="0" fontId="12" fillId="0" borderId="2" xfId="0" applyFont="1" applyBorder="1"/>
    <xf numFmtId="0" fontId="13" fillId="0" borderId="1" xfId="0" applyFont="1" applyBorder="1"/>
    <xf numFmtId="0" fontId="14" fillId="0" borderId="1" xfId="0" applyFont="1" applyBorder="1"/>
    <xf numFmtId="0" fontId="12" fillId="0" borderId="4" xfId="0" applyFont="1" applyBorder="1"/>
    <xf numFmtId="0" fontId="14" fillId="0" borderId="0" xfId="0" applyFont="1"/>
    <xf numFmtId="0" fontId="3" fillId="0" borderId="4" xfId="0" applyFont="1" applyBorder="1"/>
    <xf numFmtId="0" fontId="4" fillId="4" borderId="3" xfId="0" applyFont="1" applyFill="1" applyBorder="1"/>
    <xf numFmtId="0" fontId="11" fillId="0" borderId="0" xfId="0" applyFont="1" applyBorder="1"/>
    <xf numFmtId="0" fontId="15" fillId="0" borderId="3" xfId="0" applyFont="1" applyBorder="1"/>
    <xf numFmtId="0" fontId="8" fillId="0" borderId="3" xfId="0" applyFont="1" applyFill="1" applyBorder="1"/>
    <xf numFmtId="0" fontId="16" fillId="0" borderId="3" xfId="0" applyFont="1" applyBorder="1"/>
    <xf numFmtId="0" fontId="15" fillId="5" borderId="3" xfId="0" applyFont="1" applyFill="1" applyBorder="1"/>
    <xf numFmtId="0" fontId="5" fillId="0" borderId="3" xfId="0" applyFont="1" applyBorder="1"/>
    <xf numFmtId="0" fontId="0" fillId="0" borderId="5" xfId="0" applyBorder="1"/>
    <xf numFmtId="0" fontId="6" fillId="0" borderId="5" xfId="0" applyFont="1" applyFill="1" applyBorder="1"/>
    <xf numFmtId="0" fontId="16" fillId="0" borderId="5" xfId="0" applyFont="1" applyBorder="1"/>
    <xf numFmtId="0" fontId="0" fillId="4" borderId="5" xfId="0" applyFill="1" applyBorder="1"/>
    <xf numFmtId="0" fontId="15" fillId="5" borderId="5" xfId="0" applyFont="1" applyFill="1" applyBorder="1"/>
    <xf numFmtId="0" fontId="12" fillId="0" borderId="6" xfId="0" applyFont="1" applyBorder="1"/>
    <xf numFmtId="0" fontId="5" fillId="0" borderId="5" xfId="0" applyFont="1" applyBorder="1"/>
    <xf numFmtId="0" fontId="17" fillId="0" borderId="7" xfId="0" applyFont="1" applyBorder="1"/>
    <xf numFmtId="0" fontId="18" fillId="0" borderId="3" xfId="0" applyFont="1" applyFill="1" applyBorder="1"/>
    <xf numFmtId="0" fontId="19" fillId="0" borderId="3" xfId="0" applyFont="1" applyFill="1" applyBorder="1"/>
    <xf numFmtId="0" fontId="5" fillId="4" borderId="3" xfId="0" applyFont="1" applyFill="1" applyBorder="1"/>
    <xf numFmtId="0" fontId="15" fillId="0" borderId="4" xfId="0" applyFont="1" applyBorder="1"/>
    <xf numFmtId="0" fontId="20" fillId="0" borderId="0" xfId="0" applyFont="1" applyBorder="1"/>
    <xf numFmtId="0" fontId="5" fillId="0" borderId="0" xfId="0" applyFont="1" applyBorder="1"/>
    <xf numFmtId="0" fontId="21" fillId="0" borderId="7" xfId="0" applyFont="1" applyBorder="1"/>
    <xf numFmtId="0" fontId="15" fillId="0" borderId="0" xfId="0" applyFont="1" applyBorder="1"/>
    <xf numFmtId="0" fontId="20" fillId="0" borderId="7" xfId="0" applyFont="1" applyBorder="1"/>
    <xf numFmtId="0" fontId="4" fillId="0" borderId="1" xfId="0" applyFont="1" applyBorder="1"/>
    <xf numFmtId="0" fontId="5" fillId="0" borderId="3" xfId="0" applyFont="1" applyFill="1" applyBorder="1"/>
    <xf numFmtId="0" fontId="14" fillId="0" borderId="5" xfId="0" applyFont="1" applyFill="1" applyBorder="1"/>
    <xf numFmtId="166" fontId="23" fillId="0" borderId="3" xfId="0" applyNumberFormat="1" applyFont="1" applyBorder="1" applyAlignment="1">
      <alignment horizontal="center"/>
    </xf>
    <xf numFmtId="167" fontId="14" fillId="0" borderId="3" xfId="0" applyNumberFormat="1" applyFont="1" applyFill="1" applyBorder="1"/>
    <xf numFmtId="0" fontId="12" fillId="0" borderId="5" xfId="0" applyFont="1" applyBorder="1"/>
    <xf numFmtId="0" fontId="3" fillId="0" borderId="8" xfId="0" applyFont="1" applyBorder="1"/>
    <xf numFmtId="0" fontId="25" fillId="0" borderId="4" xfId="0" applyFont="1" applyBorder="1"/>
    <xf numFmtId="0" fontId="2" fillId="0" borderId="4" xfId="0" applyFont="1" applyBorder="1"/>
    <xf numFmtId="0" fontId="4" fillId="0" borderId="0" xfId="0" applyFont="1" applyBorder="1"/>
    <xf numFmtId="0" fontId="27" fillId="0" borderId="0" xfId="0" applyFont="1"/>
    <xf numFmtId="0" fontId="28" fillId="0" borderId="0" xfId="0" applyFont="1" applyBorder="1"/>
    <xf numFmtId="0" fontId="29" fillId="0" borderId="0" xfId="0" applyFont="1"/>
    <xf numFmtId="0" fontId="27" fillId="0" borderId="0" xfId="0" applyFont="1" applyBorder="1"/>
    <xf numFmtId="0" fontId="30" fillId="0" borderId="0" xfId="0" applyFont="1" applyBorder="1"/>
    <xf numFmtId="0" fontId="31" fillId="0" borderId="0" xfId="0" applyFont="1" applyBorder="1"/>
    <xf numFmtId="0" fontId="3" fillId="0" borderId="0" xfId="0" applyFont="1" applyBorder="1" applyAlignment="1">
      <alignment horizontal="right"/>
    </xf>
    <xf numFmtId="0" fontId="3" fillId="6" borderId="0" xfId="0" applyFont="1" applyFill="1" applyBorder="1" applyProtection="1">
      <protection locked="0"/>
    </xf>
    <xf numFmtId="0" fontId="4" fillId="0" borderId="0" xfId="0" applyFont="1"/>
    <xf numFmtId="0" fontId="7" fillId="0" borderId="0" xfId="0" applyNumberFormat="1" applyFont="1"/>
    <xf numFmtId="0" fontId="4" fillId="0" borderId="0" xfId="0" applyFont="1" applyFill="1" applyBorder="1"/>
    <xf numFmtId="0" fontId="32" fillId="0" borderId="0" xfId="0" applyFont="1"/>
    <xf numFmtId="0" fontId="11" fillId="0" borderId="0" xfId="0" applyFont="1"/>
    <xf numFmtId="0" fontId="7" fillId="0" borderId="0" xfId="0" applyFont="1"/>
    <xf numFmtId="0" fontId="7" fillId="0" borderId="2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33" fillId="0" borderId="2" xfId="0" applyFont="1" applyBorder="1"/>
    <xf numFmtId="0" fontId="34" fillId="0" borderId="2" xfId="0" applyFont="1" applyBorder="1"/>
    <xf numFmtId="0" fontId="7" fillId="0" borderId="2" xfId="0" applyNumberFormat="1" applyFont="1" applyBorder="1"/>
    <xf numFmtId="0" fontId="33" fillId="0" borderId="2" xfId="0" applyNumberFormat="1" applyFont="1" applyBorder="1"/>
    <xf numFmtId="0" fontId="34" fillId="0" borderId="2" xfId="0" applyNumberFormat="1" applyFont="1" applyBorder="1"/>
    <xf numFmtId="0" fontId="35" fillId="0" borderId="2" xfId="0" applyNumberFormat="1" applyFont="1" applyBorder="1"/>
    <xf numFmtId="0" fontId="7" fillId="0" borderId="2" xfId="0" applyFont="1" applyBorder="1" applyAlignment="1">
      <alignment wrapText="1"/>
    </xf>
    <xf numFmtId="0" fontId="33" fillId="0" borderId="7" xfId="0" applyFont="1" applyBorder="1"/>
    <xf numFmtId="0" fontId="34" fillId="0" borderId="4" xfId="0" applyFont="1" applyBorder="1"/>
    <xf numFmtId="0" fontId="7" fillId="0" borderId="0" xfId="0" applyFont="1" applyBorder="1"/>
    <xf numFmtId="0" fontId="7" fillId="0" borderId="3" xfId="0" applyFont="1" applyBorder="1" applyAlignment="1">
      <alignment wrapText="1"/>
    </xf>
    <xf numFmtId="0" fontId="33" fillId="0" borderId="3" xfId="0" applyFont="1" applyBorder="1"/>
    <xf numFmtId="0" fontId="34" fillId="0" borderId="3" xfId="0" applyFont="1" applyBorder="1"/>
    <xf numFmtId="0" fontId="36" fillId="0" borderId="12" xfId="0" applyFont="1" applyBorder="1"/>
    <xf numFmtId="0" fontId="36" fillId="0" borderId="13" xfId="0" applyFont="1" applyBorder="1"/>
    <xf numFmtId="0" fontId="27" fillId="0" borderId="13" xfId="0" applyFont="1" applyBorder="1"/>
    <xf numFmtId="0" fontId="30" fillId="0" borderId="13" xfId="0" applyFont="1" applyBorder="1"/>
    <xf numFmtId="0" fontId="30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8" fillId="0" borderId="17" xfId="0" applyFont="1" applyBorder="1"/>
    <xf numFmtId="0" fontId="8" fillId="0" borderId="18" xfId="0" applyFont="1" applyBorder="1"/>
    <xf numFmtId="0" fontId="4" fillId="0" borderId="18" xfId="0" applyFont="1" applyBorder="1"/>
    <xf numFmtId="0" fontId="3" fillId="0" borderId="18" xfId="0" applyFont="1" applyBorder="1"/>
    <xf numFmtId="0" fontId="3" fillId="0" borderId="19" xfId="0" applyFont="1" applyBorder="1"/>
    <xf numFmtId="0" fontId="25" fillId="0" borderId="4" xfId="0" applyFont="1" applyBorder="1" applyAlignment="1">
      <alignment wrapText="1"/>
    </xf>
    <xf numFmtId="1" fontId="0" fillId="0" borderId="0" xfId="0" applyNumberFormat="1" applyFill="1" applyAlignment="1">
      <alignment horizontal="center"/>
    </xf>
    <xf numFmtId="14" fontId="9" fillId="0" borderId="11" xfId="0" applyNumberFormat="1" applyFont="1" applyBorder="1" applyAlignment="1">
      <alignment horizontal="left"/>
    </xf>
    <xf numFmtId="0" fontId="15" fillId="0" borderId="5" xfId="0" applyFont="1" applyBorder="1"/>
    <xf numFmtId="0" fontId="24" fillId="0" borderId="6" xfId="0" applyFont="1" applyBorder="1"/>
    <xf numFmtId="0" fontId="26" fillId="0" borderId="4" xfId="0" applyFont="1" applyBorder="1"/>
    <xf numFmtId="0" fontId="8" fillId="4" borderId="3" xfId="0" applyFont="1" applyFill="1" applyBorder="1"/>
    <xf numFmtId="0" fontId="6" fillId="0" borderId="20" xfId="0" applyFont="1" applyFill="1" applyBorder="1"/>
    <xf numFmtId="0" fontId="6" fillId="0" borderId="1" xfId="0" applyFont="1" applyFill="1" applyBorder="1"/>
    <xf numFmtId="0" fontId="6" fillId="0" borderId="9" xfId="0" applyFont="1" applyFill="1" applyBorder="1"/>
    <xf numFmtId="170" fontId="43" fillId="0" borderId="3" xfId="0" applyNumberFormat="1" applyFont="1" applyBorder="1"/>
    <xf numFmtId="0" fontId="45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3" fillId="0" borderId="3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4" fillId="0" borderId="5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3" fillId="7" borderId="2" xfId="0" applyFont="1" applyFill="1" applyBorder="1" applyAlignment="1">
      <alignment horizontal="center"/>
    </xf>
    <xf numFmtId="0" fontId="46" fillId="0" borderId="11" xfId="0" applyFont="1" applyBorder="1" applyAlignment="1">
      <alignment horizontal="center" textRotation="90" wrapText="1"/>
    </xf>
    <xf numFmtId="0" fontId="41" fillId="7" borderId="20" xfId="0" applyFont="1" applyFill="1" applyBorder="1" applyAlignment="1">
      <alignment horizontal="center"/>
    </xf>
    <xf numFmtId="0" fontId="47" fillId="7" borderId="1" xfId="0" applyFont="1" applyFill="1" applyBorder="1" applyAlignment="1">
      <alignment horizontal="center"/>
    </xf>
    <xf numFmtId="14" fontId="48" fillId="8" borderId="1" xfId="0" applyNumberFormat="1" applyFont="1" applyFill="1" applyBorder="1" applyAlignment="1">
      <alignment horizontal="center"/>
    </xf>
    <xf numFmtId="0" fontId="49" fillId="7" borderId="9" xfId="0" applyFont="1" applyFill="1" applyBorder="1" applyAlignment="1">
      <alignment horizontal="center"/>
    </xf>
    <xf numFmtId="0" fontId="41" fillId="0" borderId="3" xfId="0" applyFont="1" applyBorder="1" applyAlignment="1">
      <alignment horizontal="center"/>
    </xf>
    <xf numFmtId="0" fontId="41" fillId="0" borderId="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2" fillId="0" borderId="0" xfId="0" applyFont="1" applyBorder="1"/>
    <xf numFmtId="0" fontId="50" fillId="0" borderId="0" xfId="0" applyFont="1" applyBorder="1"/>
    <xf numFmtId="0" fontId="51" fillId="0" borderId="4" xfId="0" applyFont="1" applyBorder="1"/>
    <xf numFmtId="0" fontId="43" fillId="0" borderId="3" xfId="0" applyFont="1" applyBorder="1"/>
    <xf numFmtId="0" fontId="52" fillId="0" borderId="3" xfId="0" applyFont="1" applyBorder="1"/>
    <xf numFmtId="170" fontId="52" fillId="0" borderId="3" xfId="0" applyNumberFormat="1" applyFont="1" applyBorder="1"/>
    <xf numFmtId="0" fontId="45" fillId="0" borderId="1" xfId="0" applyFont="1" applyBorder="1"/>
    <xf numFmtId="0" fontId="44" fillId="0" borderId="1" xfId="0" applyFont="1" applyBorder="1"/>
    <xf numFmtId="0" fontId="43" fillId="3" borderId="3" xfId="0" applyFont="1" applyFill="1" applyBorder="1"/>
    <xf numFmtId="0" fontId="43" fillId="3" borderId="5" xfId="0" applyFont="1" applyFill="1" applyBorder="1"/>
    <xf numFmtId="0" fontId="43" fillId="0" borderId="5" xfId="0" applyFont="1" applyBorder="1"/>
    <xf numFmtId="0" fontId="43" fillId="0" borderId="0" xfId="0" applyFont="1"/>
    <xf numFmtId="0" fontId="2" fillId="8" borderId="2" xfId="0" applyFont="1" applyFill="1" applyBorder="1"/>
    <xf numFmtId="0" fontId="2" fillId="8" borderId="9" xfId="0" applyFont="1" applyFill="1" applyBorder="1"/>
    <xf numFmtId="0" fontId="3" fillId="6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23" fillId="0" borderId="2" xfId="0" applyFont="1" applyBorder="1" applyProtection="1">
      <protection locked="0"/>
    </xf>
    <xf numFmtId="0" fontId="0" fillId="0" borderId="3" xfId="0" applyBorder="1" applyProtection="1">
      <protection locked="0"/>
    </xf>
    <xf numFmtId="0" fontId="5" fillId="0" borderId="0" xfId="0" applyFont="1" applyBorder="1" applyProtection="1">
      <protection locked="0"/>
    </xf>
    <xf numFmtId="0" fontId="16" fillId="0" borderId="0" xfId="0" applyFont="1" applyBorder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3" fillId="0" borderId="1" xfId="5" applyBorder="1" applyAlignment="1" applyProtection="1">
      <alignment horizontal="center" vertical="center" wrapText="1"/>
      <protection locked="0"/>
    </xf>
    <xf numFmtId="0" fontId="63" fillId="0" borderId="2" xfId="5" applyBorder="1" applyAlignment="1" applyProtection="1">
      <alignment horizontal="center" vertical="center"/>
      <protection locked="0"/>
    </xf>
    <xf numFmtId="0" fontId="63" fillId="0" borderId="9" xfId="5" applyBorder="1" applyAlignment="1" applyProtection="1">
      <alignment horizontal="center" vertical="center" wrapText="1"/>
      <protection locked="0"/>
    </xf>
    <xf numFmtId="0" fontId="63" fillId="0" borderId="2" xfId="5" applyBorder="1" applyAlignment="1" applyProtection="1">
      <alignment horizontal="center"/>
      <protection locked="0"/>
    </xf>
    <xf numFmtId="0" fontId="63" fillId="9" borderId="2" xfId="5" applyFill="1" applyBorder="1" applyAlignment="1" applyProtection="1">
      <alignment horizontal="center" vertical="center"/>
      <protection locked="0"/>
    </xf>
    <xf numFmtId="0" fontId="63" fillId="0" borderId="2" xfId="5" applyBorder="1" applyProtection="1">
      <protection locked="0"/>
    </xf>
    <xf numFmtId="0" fontId="63" fillId="9" borderId="2" xfId="5" applyFill="1" applyBorder="1" applyAlignment="1" applyProtection="1">
      <alignment horizontal="center"/>
      <protection locked="0"/>
    </xf>
    <xf numFmtId="0" fontId="63" fillId="0" borderId="0" xfId="5" applyFont="1" applyProtection="1">
      <protection locked="0"/>
    </xf>
    <xf numFmtId="0" fontId="63" fillId="0" borderId="0" xfId="5" applyProtection="1">
      <protection locked="0"/>
    </xf>
    <xf numFmtId="15" fontId="63" fillId="0" borderId="0" xfId="5" applyNumberFormat="1" applyAlignment="1" applyProtection="1">
      <alignment horizontal="center"/>
      <protection locked="0"/>
    </xf>
    <xf numFmtId="0" fontId="60" fillId="0" borderId="0" xfId="0" applyFont="1" applyProtection="1">
      <protection locked="0"/>
    </xf>
    <xf numFmtId="0" fontId="23" fillId="0" borderId="2" xfId="0" applyFont="1" applyBorder="1" applyAlignment="1" applyProtection="1">
      <alignment horizontal="left"/>
      <protection locked="0"/>
    </xf>
    <xf numFmtId="171" fontId="60" fillId="0" borderId="3" xfId="0" applyNumberFormat="1" applyFont="1" applyFill="1" applyBorder="1" applyProtection="1"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Protection="1">
      <protection locked="0"/>
    </xf>
    <xf numFmtId="0" fontId="59" fillId="0" borderId="3" xfId="0" applyFont="1" applyBorder="1" applyProtection="1">
      <protection locked="0"/>
    </xf>
    <xf numFmtId="170" fontId="43" fillId="0" borderId="3" xfId="0" applyNumberFormat="1" applyFont="1" applyBorder="1" applyAlignment="1" applyProtection="1">
      <alignment horizontal="left"/>
      <protection locked="0"/>
    </xf>
    <xf numFmtId="167" fontId="60" fillId="0" borderId="3" xfId="0" applyNumberFormat="1" applyFont="1" applyFill="1" applyBorder="1" applyProtection="1">
      <protection locked="0"/>
    </xf>
    <xf numFmtId="167" fontId="59" fillId="0" borderId="3" xfId="0" applyNumberFormat="1" applyFont="1" applyFill="1" applyBorder="1" applyProtection="1">
      <protection locked="0"/>
    </xf>
    <xf numFmtId="0" fontId="36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37" fillId="0" borderId="0" xfId="0" applyFont="1" applyAlignment="1" applyProtection="1">
      <alignment horizontal="right"/>
      <protection locked="0"/>
    </xf>
    <xf numFmtId="0" fontId="37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right"/>
      <protection locked="0"/>
    </xf>
    <xf numFmtId="0" fontId="38" fillId="0" borderId="0" xfId="0" applyFont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right"/>
      <protection locked="0"/>
    </xf>
    <xf numFmtId="169" fontId="3" fillId="0" borderId="1" xfId="0" applyNumberFormat="1" applyFont="1" applyBorder="1" applyAlignment="1" applyProtection="1">
      <alignment horizontal="right"/>
      <protection locked="0"/>
    </xf>
    <xf numFmtId="169" fontId="3" fillId="0" borderId="2" xfId="0" applyNumberFormat="1" applyFont="1" applyBorder="1" applyAlignment="1" applyProtection="1">
      <alignment horizontal="right"/>
      <protection locked="0"/>
    </xf>
    <xf numFmtId="0" fontId="39" fillId="0" borderId="0" xfId="0" applyFont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168" fontId="0" fillId="0" borderId="1" xfId="0" applyNumberFormat="1" applyBorder="1" applyAlignment="1" applyProtection="1">
      <alignment horizontal="right"/>
      <protection locked="0"/>
    </xf>
    <xf numFmtId="168" fontId="0" fillId="0" borderId="2" xfId="0" applyNumberFormat="1" applyBorder="1" applyAlignment="1" applyProtection="1">
      <alignment horizontal="right"/>
      <protection locked="0"/>
    </xf>
    <xf numFmtId="0" fontId="38" fillId="0" borderId="0" xfId="0" applyFont="1" applyAlignment="1" applyProtection="1">
      <alignment horizontal="center"/>
      <protection locked="0"/>
    </xf>
    <xf numFmtId="169" fontId="4" fillId="0" borderId="1" xfId="0" applyNumberFormat="1" applyFont="1" applyBorder="1" applyAlignment="1" applyProtection="1">
      <alignment horizontal="right"/>
      <protection locked="0"/>
    </xf>
    <xf numFmtId="169" fontId="4" fillId="0" borderId="2" xfId="0" applyNumberFormat="1" applyFont="1" applyBorder="1" applyAlignment="1" applyProtection="1">
      <alignment horizontal="right"/>
      <protection locked="0"/>
    </xf>
    <xf numFmtId="168" fontId="4" fillId="0" borderId="2" xfId="0" applyNumberFormat="1" applyFont="1" applyBorder="1" applyAlignment="1" applyProtection="1">
      <alignment horizontal="right"/>
      <protection locked="0"/>
    </xf>
    <xf numFmtId="0" fontId="4" fillId="0" borderId="2" xfId="0" applyFont="1" applyBorder="1" applyAlignment="1" applyProtection="1">
      <alignment horizontal="right"/>
      <protection locked="0"/>
    </xf>
    <xf numFmtId="0" fontId="3" fillId="0" borderId="12" xfId="0" applyFont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3" fillId="0" borderId="12" xfId="0" applyFont="1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4" xfId="0" applyBorder="1" applyAlignment="1" applyProtection="1">
      <alignment vertical="top"/>
      <protection locked="0"/>
    </xf>
    <xf numFmtId="0" fontId="3" fillId="0" borderId="21" xfId="0" applyFont="1" applyBorder="1" applyProtection="1">
      <protection locked="0"/>
    </xf>
    <xf numFmtId="0" fontId="4" fillId="0" borderId="22" xfId="0" applyFont="1" applyBorder="1" applyProtection="1">
      <protection locked="0"/>
    </xf>
    <xf numFmtId="0" fontId="4" fillId="0" borderId="23" xfId="0" applyFont="1" applyBorder="1" applyProtection="1">
      <protection locked="0"/>
    </xf>
    <xf numFmtId="0" fontId="0" fillId="0" borderId="15" xfId="0" applyBorder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16" xfId="0" applyBorder="1" applyAlignment="1" applyProtection="1">
      <alignment vertical="top"/>
      <protection locked="0"/>
    </xf>
    <xf numFmtId="0" fontId="4" fillId="0" borderId="24" xfId="0" applyFont="1" applyBorder="1" applyProtection="1">
      <protection locked="0"/>
    </xf>
    <xf numFmtId="0" fontId="4" fillId="0" borderId="25" xfId="0" applyFont="1" applyBorder="1" applyProtection="1">
      <protection locked="0"/>
    </xf>
    <xf numFmtId="0" fontId="3" fillId="0" borderId="15" xfId="0" applyFont="1" applyBorder="1" applyAlignment="1" applyProtection="1">
      <alignment vertical="top"/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7" xfId="0" applyBorder="1" applyAlignment="1" applyProtection="1">
      <alignment vertical="top"/>
      <protection locked="0"/>
    </xf>
    <xf numFmtId="0" fontId="0" fillId="0" borderId="18" xfId="0" applyBorder="1" applyAlignment="1" applyProtection="1">
      <alignment vertical="top"/>
      <protection locked="0"/>
    </xf>
    <xf numFmtId="0" fontId="0" fillId="0" borderId="19" xfId="0" applyBorder="1" applyAlignment="1" applyProtection="1">
      <alignment vertical="top"/>
      <protection locked="0"/>
    </xf>
    <xf numFmtId="0" fontId="0" fillId="0" borderId="26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52" fillId="0" borderId="0" xfId="0" applyFont="1" applyProtection="1">
      <protection locked="0"/>
    </xf>
    <xf numFmtId="0" fontId="0" fillId="0" borderId="0" xfId="0" applyAlignment="1" applyProtection="1">
      <protection locked="0"/>
    </xf>
    <xf numFmtId="0" fontId="4" fillId="0" borderId="0" xfId="0" applyFont="1" applyAlignment="1" applyProtection="1">
      <protection locked="0"/>
    </xf>
    <xf numFmtId="0" fontId="36" fillId="0" borderId="0" xfId="0" applyFont="1" applyAlignment="1" applyProtection="1">
      <protection locked="0"/>
    </xf>
    <xf numFmtId="0" fontId="3" fillId="0" borderId="31" xfId="0" applyFont="1" applyBorder="1" applyAlignment="1" applyProtection="1">
      <alignment vertical="top" wrapText="1"/>
      <protection locked="0"/>
    </xf>
    <xf numFmtId="0" fontId="53" fillId="0" borderId="12" xfId="0" applyFont="1" applyBorder="1" applyAlignment="1" applyProtection="1">
      <alignment vertical="top" wrapText="1"/>
      <protection locked="0"/>
    </xf>
    <xf numFmtId="0" fontId="0" fillId="0" borderId="32" xfId="0" applyBorder="1" applyAlignment="1" applyProtection="1">
      <alignment vertical="top" wrapText="1"/>
      <protection locked="0"/>
    </xf>
    <xf numFmtId="0" fontId="0" fillId="0" borderId="33" xfId="0" applyBorder="1" applyAlignment="1" applyProtection="1">
      <alignment vertical="top" wrapText="1"/>
      <protection locked="0"/>
    </xf>
    <xf numFmtId="0" fontId="0" fillId="0" borderId="34" xfId="0" applyBorder="1" applyAlignment="1" applyProtection="1">
      <alignment vertical="top" wrapText="1"/>
      <protection locked="0"/>
    </xf>
    <xf numFmtId="0" fontId="0" fillId="0" borderId="35" xfId="0" applyBorder="1" applyAlignment="1" applyProtection="1">
      <alignment vertical="top" wrapText="1"/>
      <protection locked="0"/>
    </xf>
    <xf numFmtId="0" fontId="4" fillId="0" borderId="36" xfId="0" applyFont="1" applyBorder="1" applyAlignment="1" applyProtection="1">
      <alignment vertical="top" wrapText="1"/>
      <protection locked="0"/>
    </xf>
    <xf numFmtId="0" fontId="0" fillId="0" borderId="37" xfId="0" applyBorder="1" applyAlignment="1" applyProtection="1">
      <alignment vertical="top" wrapText="1"/>
      <protection locked="0"/>
    </xf>
    <xf numFmtId="0" fontId="54" fillId="0" borderId="36" xfId="0" applyFont="1" applyBorder="1" applyAlignment="1" applyProtection="1">
      <alignment vertical="top" wrapText="1"/>
      <protection locked="0"/>
    </xf>
    <xf numFmtId="0" fontId="54" fillId="0" borderId="38" xfId="0" applyFont="1" applyBorder="1" applyAlignment="1" applyProtection="1">
      <alignment vertical="top" wrapText="1"/>
      <protection locked="0"/>
    </xf>
    <xf numFmtId="0" fontId="54" fillId="0" borderId="37" xfId="0" applyFont="1" applyBorder="1" applyAlignment="1" applyProtection="1">
      <alignment vertical="top" wrapText="1"/>
      <protection locked="0"/>
    </xf>
    <xf numFmtId="0" fontId="54" fillId="0" borderId="39" xfId="0" applyFont="1" applyBorder="1" applyAlignment="1" applyProtection="1">
      <alignment vertical="top" wrapText="1"/>
      <protection locked="0"/>
    </xf>
    <xf numFmtId="0" fontId="55" fillId="0" borderId="9" xfId="0" applyFont="1" applyBorder="1" applyAlignment="1" applyProtection="1">
      <alignment horizontal="center"/>
      <protection locked="0"/>
    </xf>
    <xf numFmtId="0" fontId="55" fillId="0" borderId="2" xfId="0" applyFont="1" applyBorder="1" applyAlignment="1" applyProtection="1">
      <alignment horizontal="center"/>
      <protection locked="0"/>
    </xf>
    <xf numFmtId="0" fontId="56" fillId="0" borderId="9" xfId="0" applyFont="1" applyBorder="1" applyAlignment="1" applyProtection="1">
      <alignment horizontal="center"/>
      <protection locked="0"/>
    </xf>
    <xf numFmtId="0" fontId="55" fillId="0" borderId="40" xfId="0" applyFont="1" applyBorder="1" applyAlignment="1" applyProtection="1">
      <alignment horizontal="center"/>
      <protection locked="0"/>
    </xf>
    <xf numFmtId="0" fontId="55" fillId="0" borderId="41" xfId="0" applyFont="1" applyBorder="1" applyAlignment="1" applyProtection="1">
      <alignment horizontal="center"/>
      <protection locked="0"/>
    </xf>
    <xf numFmtId="0" fontId="55" fillId="0" borderId="11" xfId="0" applyFon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42" xfId="0" applyBorder="1" applyProtection="1">
      <protection locked="0"/>
    </xf>
    <xf numFmtId="0" fontId="9" fillId="0" borderId="43" xfId="0" applyFont="1" applyBorder="1" applyProtection="1"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7" fillId="0" borderId="15" xfId="0" applyFont="1" applyFill="1" applyBorder="1"/>
    <xf numFmtId="0" fontId="65" fillId="0" borderId="0" xfId="3" applyProtection="1">
      <protection locked="0"/>
    </xf>
    <xf numFmtId="1" fontId="65" fillId="0" borderId="0" xfId="3" applyNumberFormat="1" applyAlignment="1" applyProtection="1">
      <alignment horizontal="center"/>
    </xf>
    <xf numFmtId="0" fontId="65" fillId="0" borderId="0" xfId="3" applyProtection="1"/>
    <xf numFmtId="0" fontId="0" fillId="0" borderId="0" xfId="0" applyProtection="1"/>
    <xf numFmtId="0" fontId="23" fillId="0" borderId="0" xfId="0" applyFont="1" applyBorder="1" applyAlignment="1" applyProtection="1">
      <alignment wrapText="1"/>
      <protection locked="0"/>
    </xf>
    <xf numFmtId="166" fontId="23" fillId="0" borderId="2" xfId="0" applyNumberFormat="1" applyFont="1" applyBorder="1" applyAlignment="1" applyProtection="1">
      <alignment horizontal="left" vertical="justify"/>
      <protection locked="0"/>
    </xf>
    <xf numFmtId="172" fontId="23" fillId="0" borderId="2" xfId="0" applyNumberFormat="1" applyFont="1" applyFill="1" applyBorder="1" applyAlignment="1" applyProtection="1">
      <alignment horizontal="left" vertical="justify"/>
      <protection locked="0"/>
    </xf>
    <xf numFmtId="0" fontId="23" fillId="0" borderId="2" xfId="0" applyFont="1" applyFill="1" applyBorder="1" applyAlignment="1" applyProtection="1">
      <alignment horizontal="left" vertical="justify"/>
      <protection locked="0"/>
    </xf>
    <xf numFmtId="0" fontId="23" fillId="8" borderId="2" xfId="0" applyFont="1" applyFill="1" applyBorder="1" applyAlignment="1" applyProtection="1">
      <alignment horizontal="left" vertical="justify" wrapText="1"/>
      <protection locked="0"/>
    </xf>
    <xf numFmtId="0" fontId="69" fillId="8" borderId="2" xfId="0" applyFont="1" applyFill="1" applyBorder="1" applyAlignment="1" applyProtection="1">
      <alignment horizontal="left" vertical="justify" wrapText="1"/>
      <protection locked="0"/>
    </xf>
    <xf numFmtId="0" fontId="23" fillId="0" borderId="2" xfId="0" applyFont="1" applyFill="1" applyBorder="1" applyAlignment="1" applyProtection="1">
      <alignment horizontal="left" vertical="center" wrapText="1"/>
      <protection locked="0"/>
    </xf>
    <xf numFmtId="0" fontId="23" fillId="0" borderId="2" xfId="0" applyFont="1" applyBorder="1" applyAlignment="1" applyProtection="1">
      <alignment horizontal="left" vertical="center" wrapText="1"/>
      <protection locked="0"/>
    </xf>
    <xf numFmtId="166" fontId="23" fillId="0" borderId="2" xfId="0" applyNumberFormat="1" applyFont="1" applyBorder="1" applyAlignment="1" applyProtection="1">
      <alignment horizontal="left" vertical="center" wrapText="1"/>
      <protection locked="0"/>
    </xf>
    <xf numFmtId="172" fontId="23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3" fillId="8" borderId="2" xfId="0" applyFont="1" applyFill="1" applyBorder="1" applyAlignment="1" applyProtection="1">
      <alignment horizontal="left" vertical="center" wrapText="1"/>
      <protection locked="0"/>
    </xf>
    <xf numFmtId="0" fontId="69" fillId="0" borderId="2" xfId="0" applyFont="1" applyFill="1" applyBorder="1" applyAlignment="1" applyProtection="1">
      <alignment horizontal="left" vertical="center" wrapText="1"/>
      <protection locked="0"/>
    </xf>
    <xf numFmtId="173" fontId="23" fillId="0" borderId="2" xfId="0" applyNumberFormat="1" applyFont="1" applyBorder="1" applyAlignment="1" applyProtection="1">
      <alignment horizontal="left" vertical="center" wrapText="1"/>
      <protection locked="0"/>
    </xf>
    <xf numFmtId="0" fontId="23" fillId="6" borderId="2" xfId="0" applyFont="1" applyFill="1" applyBorder="1" applyAlignment="1" applyProtection="1">
      <alignment horizontal="left" vertical="center" wrapText="1"/>
      <protection locked="0"/>
    </xf>
    <xf numFmtId="172" fontId="23" fillId="0" borderId="2" xfId="0" applyNumberFormat="1" applyFont="1" applyBorder="1" applyAlignment="1" applyProtection="1">
      <alignment horizontal="left" vertical="center" wrapText="1"/>
      <protection locked="0"/>
    </xf>
    <xf numFmtId="0" fontId="67" fillId="0" borderId="2" xfId="0" applyFont="1" applyBorder="1" applyAlignment="1" applyProtection="1">
      <alignment horizontal="left" vertical="center" wrapText="1"/>
      <protection locked="0"/>
    </xf>
    <xf numFmtId="0" fontId="67" fillId="13" borderId="2" xfId="0" applyFont="1" applyFill="1" applyBorder="1" applyAlignment="1" applyProtection="1">
      <alignment horizontal="left" vertical="center" wrapText="1"/>
      <protection locked="0"/>
    </xf>
    <xf numFmtId="0" fontId="72" fillId="0" borderId="2" xfId="0" applyFont="1" applyBorder="1" applyAlignment="1" applyProtection="1">
      <alignment horizontal="left" vertical="justify"/>
      <protection locked="0"/>
    </xf>
    <xf numFmtId="0" fontId="72" fillId="8" borderId="2" xfId="0" applyFont="1" applyFill="1" applyBorder="1" applyAlignment="1" applyProtection="1">
      <alignment horizontal="left" vertical="justify" wrapText="1"/>
      <protection locked="0"/>
    </xf>
    <xf numFmtId="0" fontId="72" fillId="12" borderId="2" xfId="0" applyFont="1" applyFill="1" applyBorder="1" applyAlignment="1" applyProtection="1">
      <alignment horizontal="left" vertical="justify"/>
      <protection locked="0"/>
    </xf>
    <xf numFmtId="0" fontId="74" fillId="0" borderId="2" xfId="0" applyFont="1" applyBorder="1" applyAlignment="1" applyProtection="1">
      <alignment horizontal="left" vertical="justify"/>
      <protection locked="0"/>
    </xf>
    <xf numFmtId="0" fontId="72" fillId="13" borderId="2" xfId="0" applyFont="1" applyFill="1" applyBorder="1" applyAlignment="1" applyProtection="1">
      <alignment horizontal="left" vertical="justify"/>
      <protection locked="0"/>
    </xf>
    <xf numFmtId="0" fontId="15" fillId="0" borderId="2" xfId="0" applyFont="1" applyBorder="1" applyAlignment="1" applyProtection="1">
      <alignment horizontal="left" vertical="justify"/>
      <protection locked="0"/>
    </xf>
    <xf numFmtId="0" fontId="72" fillId="6" borderId="2" xfId="0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69" fillId="8" borderId="2" xfId="0" applyFont="1" applyFill="1" applyBorder="1" applyAlignment="1" applyProtection="1">
      <alignment horizontal="left" vertical="center" wrapText="1"/>
      <protection locked="0"/>
    </xf>
    <xf numFmtId="0" fontId="72" fillId="8" borderId="2" xfId="0" applyFont="1" applyFill="1" applyBorder="1" applyAlignment="1" applyProtection="1">
      <alignment horizontal="left" vertical="center" wrapText="1"/>
      <protection locked="0"/>
    </xf>
    <xf numFmtId="0" fontId="72" fillId="0" borderId="2" xfId="0" applyFont="1" applyFill="1" applyBorder="1" applyAlignment="1" applyProtection="1">
      <alignment horizontal="left" vertical="center" wrapText="1"/>
      <protection locked="0"/>
    </xf>
    <xf numFmtId="0" fontId="74" fillId="0" borderId="2" xfId="0" applyFont="1" applyBorder="1" applyAlignment="1" applyProtection="1">
      <alignment horizontal="left" vertical="center" wrapText="1"/>
      <protection locked="0"/>
    </xf>
    <xf numFmtId="0" fontId="72" fillId="0" borderId="2" xfId="0" applyFont="1" applyBorder="1" applyAlignment="1" applyProtection="1">
      <alignment horizontal="left" vertical="center" wrapText="1"/>
      <protection locked="0"/>
    </xf>
    <xf numFmtId="0" fontId="66" fillId="14" borderId="38" xfId="0" applyFont="1" applyFill="1" applyBorder="1" applyAlignment="1" applyProtection="1">
      <alignment horizontal="center" vertical="center" wrapText="1"/>
      <protection locked="0"/>
    </xf>
    <xf numFmtId="0" fontId="72" fillId="0" borderId="2" xfId="0" applyFont="1" applyFill="1" applyBorder="1" applyAlignment="1" applyProtection="1">
      <alignment horizontal="left" vertical="justify"/>
      <protection locked="0"/>
    </xf>
    <xf numFmtId="0" fontId="75" fillId="0" borderId="2" xfId="0" applyFont="1" applyBorder="1" applyAlignment="1" applyProtection="1">
      <alignment horizontal="left" vertical="center" wrapText="1"/>
      <protection locked="0"/>
    </xf>
    <xf numFmtId="0" fontId="65" fillId="0" borderId="0" xfId="3" applyFill="1" applyBorder="1" applyProtection="1"/>
    <xf numFmtId="0" fontId="65" fillId="0" borderId="0" xfId="3" applyBorder="1" applyProtection="1">
      <protection locked="0"/>
    </xf>
    <xf numFmtId="0" fontId="43" fillId="0" borderId="0" xfId="3" applyFont="1" applyBorder="1" applyProtection="1">
      <protection locked="0"/>
    </xf>
    <xf numFmtId="0" fontId="43" fillId="0" borderId="0" xfId="3" applyFont="1" applyBorder="1" applyAlignment="1" applyProtection="1">
      <alignment horizontal="center"/>
      <protection locked="0"/>
    </xf>
    <xf numFmtId="0" fontId="75" fillId="0" borderId="2" xfId="0" applyFont="1" applyBorder="1" applyAlignment="1" applyProtection="1">
      <alignment horizontal="left" vertical="justify"/>
      <protection locked="0"/>
    </xf>
    <xf numFmtId="0" fontId="15" fillId="0" borderId="2" xfId="0" applyFont="1" applyFill="1" applyBorder="1" applyAlignment="1" applyProtection="1">
      <alignment horizontal="left" vertical="center" wrapText="1"/>
      <protection locked="0"/>
    </xf>
    <xf numFmtId="166" fontId="15" fillId="0" borderId="2" xfId="0" applyNumberFormat="1" applyFont="1" applyBorder="1" applyAlignment="1" applyProtection="1">
      <alignment horizontal="left" vertical="center" wrapText="1"/>
      <protection locked="0"/>
    </xf>
    <xf numFmtId="172" fontId="15" fillId="0" borderId="2" xfId="0" applyNumberFormat="1" applyFont="1" applyBorder="1" applyAlignment="1" applyProtection="1">
      <alignment horizontal="left" vertical="center" wrapText="1"/>
      <protection locked="0"/>
    </xf>
    <xf numFmtId="0" fontId="15" fillId="8" borderId="2" xfId="0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Fill="1" applyBorder="1" applyAlignment="1" applyProtection="1">
      <alignment horizontal="left" vertical="justify"/>
      <protection locked="0"/>
    </xf>
    <xf numFmtId="166" fontId="72" fillId="0" borderId="2" xfId="0" applyNumberFormat="1" applyFont="1" applyBorder="1" applyAlignment="1" applyProtection="1">
      <alignment horizontal="left" vertical="justify"/>
      <protection locked="0"/>
    </xf>
    <xf numFmtId="172" fontId="72" fillId="0" borderId="2" xfId="0" applyNumberFormat="1" applyFont="1" applyFill="1" applyBorder="1" applyAlignment="1" applyProtection="1">
      <alignment horizontal="left" vertical="justify"/>
      <protection locked="0"/>
    </xf>
    <xf numFmtId="0" fontId="76" fillId="0" borderId="2" xfId="0" applyFont="1" applyBorder="1" applyAlignment="1" applyProtection="1">
      <alignment horizontal="left" vertical="justify"/>
      <protection locked="0"/>
    </xf>
    <xf numFmtId="0" fontId="76" fillId="0" borderId="2" xfId="0" applyFont="1" applyBorder="1" applyAlignment="1" applyProtection="1">
      <alignment horizontal="left" vertical="center" wrapText="1"/>
      <protection locked="0"/>
    </xf>
    <xf numFmtId="0" fontId="15" fillId="8" borderId="2" xfId="0" applyFont="1" applyFill="1" applyBorder="1" applyAlignment="1" applyProtection="1">
      <alignment horizontal="left" vertical="justify" wrapText="1"/>
      <protection locked="0"/>
    </xf>
    <xf numFmtId="0" fontId="15" fillId="12" borderId="2" xfId="0" applyFont="1" applyFill="1" applyBorder="1" applyAlignment="1" applyProtection="1">
      <alignment horizontal="left" vertical="justify"/>
      <protection locked="0"/>
    </xf>
    <xf numFmtId="166" fontId="15" fillId="0" borderId="2" xfId="0" applyNumberFormat="1" applyFont="1" applyBorder="1" applyAlignment="1" applyProtection="1">
      <alignment horizontal="left" vertical="justify"/>
      <protection locked="0"/>
    </xf>
    <xf numFmtId="172" fontId="15" fillId="0" borderId="2" xfId="0" applyNumberFormat="1" applyFont="1" applyBorder="1" applyAlignment="1" applyProtection="1">
      <alignment horizontal="left" vertical="justify"/>
      <protection locked="0"/>
    </xf>
    <xf numFmtId="166" fontId="74" fillId="0" borderId="2" xfId="0" applyNumberFormat="1" applyFont="1" applyBorder="1" applyAlignment="1" applyProtection="1">
      <alignment horizontal="left" vertical="justify"/>
      <protection locked="0"/>
    </xf>
    <xf numFmtId="0" fontId="74" fillId="0" borderId="2" xfId="0" applyFont="1" applyFill="1" applyBorder="1" applyAlignment="1" applyProtection="1">
      <alignment horizontal="left" vertical="justify"/>
      <protection locked="0"/>
    </xf>
    <xf numFmtId="0" fontId="74" fillId="8" borderId="2" xfId="0" applyFont="1" applyFill="1" applyBorder="1" applyAlignment="1" applyProtection="1">
      <alignment horizontal="left" vertical="justify" wrapText="1"/>
      <protection locked="0"/>
    </xf>
    <xf numFmtId="0" fontId="79" fillId="0" borderId="2" xfId="0" applyFont="1" applyFill="1" applyBorder="1" applyAlignment="1" applyProtection="1">
      <alignment horizontal="left" vertical="justify"/>
      <protection locked="0"/>
    </xf>
    <xf numFmtId="0" fontId="79" fillId="0" borderId="2" xfId="0" applyFont="1" applyBorder="1" applyAlignment="1" applyProtection="1">
      <alignment horizontal="left" vertical="center" wrapText="1"/>
      <protection locked="0"/>
    </xf>
    <xf numFmtId="0" fontId="79" fillId="0" borderId="2" xfId="0" applyFont="1" applyFill="1" applyBorder="1" applyAlignment="1" applyProtection="1">
      <alignment horizontal="left" vertical="center" wrapText="1"/>
      <protection locked="0"/>
    </xf>
    <xf numFmtId="0" fontId="79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Fill="1" applyBorder="1" applyAlignment="1" applyProtection="1">
      <alignment horizontal="left" vertical="justify" wrapText="1"/>
      <protection locked="0"/>
    </xf>
    <xf numFmtId="0" fontId="78" fillId="0" borderId="2" xfId="0" applyFont="1" applyBorder="1" applyAlignment="1" applyProtection="1">
      <alignment horizontal="left" vertical="justify"/>
      <protection locked="0"/>
    </xf>
    <xf numFmtId="0" fontId="74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166" fontId="74" fillId="0" borderId="2" xfId="0" applyNumberFormat="1" applyFont="1" applyFill="1" applyBorder="1" applyAlignment="1" applyProtection="1">
      <alignment horizontal="left" vertical="justify"/>
      <protection locked="0"/>
    </xf>
    <xf numFmtId="173" fontId="15" fillId="0" borderId="2" xfId="0" applyNumberFormat="1" applyFont="1" applyBorder="1" applyAlignment="1" applyProtection="1">
      <alignment horizontal="left" vertical="center" wrapText="1"/>
      <protection locked="0"/>
    </xf>
    <xf numFmtId="172" fontId="1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8" fillId="0" borderId="2" xfId="0" applyFont="1" applyBorder="1" applyAlignment="1" applyProtection="1">
      <alignment horizontal="left" vertical="center" wrapText="1"/>
      <protection locked="0"/>
    </xf>
    <xf numFmtId="0" fontId="18" fillId="0" borderId="0" xfId="0" applyFont="1" applyBorder="1" applyProtection="1">
      <protection locked="0"/>
    </xf>
    <xf numFmtId="0" fontId="15" fillId="0" borderId="0" xfId="0" applyFont="1" applyBorder="1" applyProtection="1">
      <protection locked="0"/>
    </xf>
    <xf numFmtId="172" fontId="15" fillId="0" borderId="2" xfId="0" applyNumberFormat="1" applyFont="1" applyFill="1" applyBorder="1" applyAlignment="1" applyProtection="1">
      <alignment horizontal="left" vertical="justify"/>
      <protection locked="0"/>
    </xf>
    <xf numFmtId="166" fontId="2" fillId="0" borderId="2" xfId="0" applyNumberFormat="1" applyFont="1" applyBorder="1" applyAlignment="1" applyProtection="1">
      <alignment horizontal="left" vertical="justify"/>
      <protection locked="0"/>
    </xf>
    <xf numFmtId="172" fontId="2" fillId="0" borderId="2" xfId="0" applyNumberFormat="1" applyFont="1" applyFill="1" applyBorder="1" applyAlignment="1" applyProtection="1">
      <alignment horizontal="left" vertical="justify"/>
      <protection locked="0"/>
    </xf>
    <xf numFmtId="0" fontId="2" fillId="8" borderId="2" xfId="0" applyFont="1" applyFill="1" applyBorder="1" applyAlignment="1" applyProtection="1">
      <alignment horizontal="left" vertical="justify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166" fontId="2" fillId="0" borderId="2" xfId="0" applyNumberFormat="1" applyFont="1" applyBorder="1" applyAlignment="1" applyProtection="1">
      <alignment horizontal="left" vertical="center" wrapText="1"/>
      <protection locked="0"/>
    </xf>
    <xf numFmtId="172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8" borderId="2" xfId="0" applyFont="1" applyFill="1" applyBorder="1" applyAlignment="1" applyProtection="1">
      <alignment horizontal="left" vertical="center" wrapText="1"/>
      <protection locked="0"/>
    </xf>
    <xf numFmtId="0" fontId="81" fillId="0" borderId="2" xfId="0" applyFont="1" applyBorder="1" applyAlignment="1" applyProtection="1">
      <alignment horizontal="left" vertical="justify"/>
      <protection locked="0"/>
    </xf>
    <xf numFmtId="0" fontId="81" fillId="0" borderId="2" xfId="0" applyFont="1" applyBorder="1" applyAlignment="1" applyProtection="1">
      <alignment horizontal="left" vertical="center" wrapText="1"/>
      <protection locked="0"/>
    </xf>
    <xf numFmtId="0" fontId="78" fillId="0" borderId="2" xfId="0" applyFont="1" applyFill="1" applyBorder="1" applyAlignment="1" applyProtection="1">
      <alignment horizontal="left" vertical="center" wrapText="1"/>
      <protection locked="0"/>
    </xf>
    <xf numFmtId="173" fontId="15" fillId="0" borderId="2" xfId="0" applyNumberFormat="1" applyFont="1" applyBorder="1" applyAlignment="1" applyProtection="1">
      <alignment horizontal="left" vertical="justify"/>
      <protection locked="0"/>
    </xf>
    <xf numFmtId="0" fontId="15" fillId="6" borderId="2" xfId="0" applyFont="1" applyFill="1" applyBorder="1" applyAlignment="1" applyProtection="1">
      <alignment horizontal="left" vertical="center" wrapText="1"/>
      <protection locked="0"/>
    </xf>
    <xf numFmtId="0" fontId="20" fillId="0" borderId="2" xfId="0" applyFont="1" applyBorder="1" applyAlignment="1" applyProtection="1">
      <alignment horizontal="left" vertical="center" wrapText="1"/>
      <protection locked="0"/>
    </xf>
    <xf numFmtId="0" fontId="20" fillId="13" borderId="2" xfId="0" applyFont="1" applyFill="1" applyBorder="1" applyAlignment="1" applyProtection="1">
      <alignment horizontal="left" vertical="center" wrapText="1"/>
      <protection locked="0"/>
    </xf>
    <xf numFmtId="0" fontId="43" fillId="0" borderId="2" xfId="0" applyFont="1" applyBorder="1" applyAlignment="1" applyProtection="1">
      <alignment horizontal="left" vertical="justify"/>
      <protection locked="0"/>
    </xf>
    <xf numFmtId="166" fontId="15" fillId="0" borderId="2" xfId="0" applyNumberFormat="1" applyFont="1" applyFill="1" applyBorder="1" applyAlignment="1" applyProtection="1">
      <alignment horizontal="left" vertical="justify"/>
      <protection locked="0"/>
    </xf>
    <xf numFmtId="0" fontId="15" fillId="0" borderId="2" xfId="0" applyFont="1" applyFill="1" applyBorder="1" applyAlignment="1" applyProtection="1">
      <alignment horizontal="left" vertical="justify" wrapText="1"/>
      <protection locked="0"/>
    </xf>
    <xf numFmtId="14" fontId="66" fillId="14" borderId="36" xfId="0" applyNumberFormat="1" applyFont="1" applyFill="1" applyBorder="1" applyAlignment="1" applyProtection="1">
      <alignment horizontal="center" vertical="center" wrapText="1"/>
      <protection locked="0"/>
    </xf>
    <xf numFmtId="14" fontId="66" fillId="0" borderId="2" xfId="0" applyNumberFormat="1" applyFont="1" applyBorder="1" applyAlignment="1" applyProtection="1">
      <alignment horizontal="left" vertical="justify"/>
      <protection locked="0"/>
    </xf>
    <xf numFmtId="14" fontId="66" fillId="0" borderId="2" xfId="0" applyNumberFormat="1" applyFont="1" applyBorder="1" applyAlignment="1" applyProtection="1">
      <alignment horizontal="left" vertical="center" wrapText="1"/>
      <protection locked="0"/>
    </xf>
    <xf numFmtId="14" fontId="71" fillId="0" borderId="2" xfId="0" applyNumberFormat="1" applyFont="1" applyBorder="1" applyAlignment="1" applyProtection="1">
      <alignment horizontal="left" vertical="center" wrapText="1"/>
      <protection locked="0"/>
    </xf>
    <xf numFmtId="14" fontId="18" fillId="0" borderId="2" xfId="0" applyNumberFormat="1" applyFont="1" applyBorder="1" applyAlignment="1" applyProtection="1">
      <alignment horizontal="left" vertical="center" wrapText="1"/>
      <protection locked="0"/>
    </xf>
    <xf numFmtId="14" fontId="71" fillId="0" borderId="2" xfId="0" applyNumberFormat="1" applyFont="1" applyBorder="1" applyAlignment="1" applyProtection="1">
      <alignment horizontal="left" vertical="justify"/>
      <protection locked="0"/>
    </xf>
    <xf numFmtId="14" fontId="73" fillId="0" borderId="2" xfId="0" applyNumberFormat="1" applyFont="1" applyBorder="1" applyAlignment="1" applyProtection="1">
      <alignment horizontal="left" vertical="justify"/>
      <protection locked="0"/>
    </xf>
    <xf numFmtId="14" fontId="73" fillId="0" borderId="2" xfId="0" applyNumberFormat="1" applyFont="1" applyBorder="1" applyAlignment="1" applyProtection="1">
      <alignment horizontal="left" vertical="center" wrapText="1"/>
      <protection locked="0"/>
    </xf>
    <xf numFmtId="14" fontId="80" fillId="0" borderId="2" xfId="0" applyNumberFormat="1" applyFont="1" applyBorder="1" applyAlignment="1" applyProtection="1">
      <alignment horizontal="left" vertical="center" wrapText="1"/>
      <protection locked="0"/>
    </xf>
    <xf numFmtId="14" fontId="18" fillId="0" borderId="2" xfId="0" applyNumberFormat="1" applyFont="1" applyBorder="1" applyAlignment="1" applyProtection="1">
      <alignment horizontal="center" vertical="center" wrapText="1"/>
      <protection locked="0"/>
    </xf>
    <xf numFmtId="14" fontId="18" fillId="0" borderId="2" xfId="0" applyNumberFormat="1" applyFont="1" applyBorder="1" applyAlignment="1" applyProtection="1">
      <alignment horizontal="left" vertical="justify"/>
      <protection locked="0"/>
    </xf>
    <xf numFmtId="14" fontId="80" fillId="0" borderId="2" xfId="0" applyNumberFormat="1" applyFont="1" applyBorder="1" applyAlignment="1" applyProtection="1">
      <alignment horizontal="left" vertical="justify"/>
      <protection locked="0"/>
    </xf>
    <xf numFmtId="0" fontId="43" fillId="0" borderId="2" xfId="0" applyFont="1" applyFill="1" applyBorder="1" applyAlignment="1" applyProtection="1">
      <alignment horizontal="left" vertical="justify"/>
      <protection locked="0"/>
    </xf>
    <xf numFmtId="0" fontId="2" fillId="0" borderId="0" xfId="0" applyFont="1" applyBorder="1" applyProtection="1">
      <protection locked="0"/>
    </xf>
    <xf numFmtId="172" fontId="2" fillId="0" borderId="2" xfId="0" applyNumberFormat="1" applyFont="1" applyBorder="1" applyAlignment="1" applyProtection="1">
      <alignment horizontal="left" vertical="center" wrapText="1"/>
      <protection locked="0"/>
    </xf>
    <xf numFmtId="0" fontId="82" fillId="0" borderId="2" xfId="0" applyFont="1" applyFill="1" applyBorder="1" applyAlignment="1" applyProtection="1">
      <alignment horizontal="left" vertical="center" wrapText="1"/>
      <protection locked="0"/>
    </xf>
    <xf numFmtId="0" fontId="72" fillId="13" borderId="2" xfId="0" applyFont="1" applyFill="1" applyBorder="1" applyAlignment="1" applyProtection="1">
      <alignment horizontal="left" vertical="justify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83" fillId="0" borderId="2" xfId="0" applyFont="1" applyBorder="1" applyAlignment="1" applyProtection="1">
      <alignment horizontal="left" vertical="center" wrapText="1"/>
      <protection locked="0"/>
    </xf>
    <xf numFmtId="0" fontId="83" fillId="0" borderId="2" xfId="0" applyFont="1" applyBorder="1" applyAlignment="1" applyProtection="1">
      <alignment horizontal="left" vertical="justify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14" fontId="66" fillId="0" borderId="2" xfId="0" applyNumberFormat="1" applyFont="1" applyFill="1" applyBorder="1" applyAlignment="1" applyProtection="1">
      <alignment horizontal="left" vertical="justify"/>
      <protection locked="0"/>
    </xf>
    <xf numFmtId="14" fontId="18" fillId="0" borderId="2" xfId="0" applyNumberFormat="1" applyFont="1" applyFill="1" applyBorder="1" applyAlignment="1" applyProtection="1">
      <alignment horizontal="left" vertical="justify"/>
      <protection locked="0"/>
    </xf>
    <xf numFmtId="14" fontId="80" fillId="0" borderId="2" xfId="0" applyNumberFormat="1" applyFont="1" applyFill="1" applyBorder="1" applyAlignment="1" applyProtection="1">
      <alignment horizontal="left" vertical="justify"/>
      <protection locked="0"/>
    </xf>
    <xf numFmtId="0" fontId="70" fillId="0" borderId="2" xfId="0" applyFont="1" applyFill="1" applyBorder="1" applyAlignment="1" applyProtection="1">
      <alignment horizontal="left" vertical="center" wrapText="1"/>
      <protection locked="0"/>
    </xf>
    <xf numFmtId="0" fontId="43" fillId="0" borderId="2" xfId="0" applyFont="1" applyFill="1" applyBorder="1" applyAlignment="1" applyProtection="1">
      <alignment horizontal="left" vertical="center" wrapText="1"/>
      <protection locked="0"/>
    </xf>
    <xf numFmtId="0" fontId="84" fillId="0" borderId="2" xfId="0" applyFont="1" applyFill="1" applyBorder="1" applyAlignment="1" applyProtection="1">
      <alignment horizontal="left" vertical="center" wrapText="1"/>
      <protection locked="0"/>
    </xf>
    <xf numFmtId="0" fontId="83" fillId="0" borderId="2" xfId="0" applyFont="1" applyFill="1" applyBorder="1" applyAlignment="1" applyProtection="1">
      <alignment horizontal="left" vertical="justify"/>
      <protection locked="0"/>
    </xf>
    <xf numFmtId="0" fontId="85" fillId="0" borderId="2" xfId="0" applyFont="1" applyFill="1" applyBorder="1" applyAlignment="1" applyProtection="1">
      <alignment horizontal="left" vertical="justify"/>
      <protection locked="0"/>
    </xf>
    <xf numFmtId="0" fontId="81" fillId="0" borderId="2" xfId="0" applyFont="1" applyFill="1" applyBorder="1" applyAlignment="1" applyProtection="1">
      <alignment horizontal="left" vertical="justify"/>
      <protection locked="0"/>
    </xf>
    <xf numFmtId="0" fontId="43" fillId="0" borderId="2" xfId="0" applyFont="1" applyBorder="1" applyAlignment="1" applyProtection="1">
      <alignment horizontal="left" vertical="center" wrapText="1"/>
      <protection locked="0"/>
    </xf>
    <xf numFmtId="14" fontId="18" fillId="0" borderId="2" xfId="0" applyNumberFormat="1" applyFont="1" applyBorder="1" applyAlignment="1" applyProtection="1">
      <alignment horizontal="left" vertical="top"/>
      <protection locked="0"/>
    </xf>
    <xf numFmtId="0" fontId="15" fillId="0" borderId="2" xfId="0" applyFont="1" applyFill="1" applyBorder="1" applyAlignment="1" applyProtection="1">
      <alignment horizontal="left" vertical="top"/>
      <protection locked="0"/>
    </xf>
    <xf numFmtId="0" fontId="15" fillId="12" borderId="2" xfId="0" applyFont="1" applyFill="1" applyBorder="1" applyAlignment="1" applyProtection="1">
      <alignment horizontal="left" vertical="top"/>
      <protection locked="0"/>
    </xf>
    <xf numFmtId="0" fontId="15" fillId="0" borderId="2" xfId="0" applyFont="1" applyBorder="1" applyAlignment="1" applyProtection="1">
      <alignment horizontal="left" vertical="top"/>
      <protection locked="0"/>
    </xf>
    <xf numFmtId="166" fontId="15" fillId="0" borderId="2" xfId="0" applyNumberFormat="1" applyFont="1" applyBorder="1" applyAlignment="1" applyProtection="1">
      <alignment horizontal="left" vertical="top"/>
      <protection locked="0"/>
    </xf>
    <xf numFmtId="0" fontId="15" fillId="8" borderId="2" xfId="0" applyFont="1" applyFill="1" applyBorder="1" applyAlignment="1" applyProtection="1">
      <alignment horizontal="left" vertical="top" wrapText="1"/>
      <protection locked="0"/>
    </xf>
    <xf numFmtId="0" fontId="72" fillId="0" borderId="2" xfId="0" applyFont="1" applyFill="1" applyBorder="1" applyAlignment="1" applyProtection="1">
      <alignment horizontal="left" vertical="top"/>
      <protection locked="0"/>
    </xf>
    <xf numFmtId="172" fontId="15" fillId="0" borderId="2" xfId="0" applyNumberFormat="1" applyFont="1" applyFill="1" applyBorder="1" applyAlignment="1" applyProtection="1">
      <alignment horizontal="left" vertical="top" wrapText="1"/>
      <protection locked="0"/>
    </xf>
    <xf numFmtId="0" fontId="15" fillId="0" borderId="2" xfId="0" applyFont="1" applyFill="1" applyBorder="1" applyAlignment="1" applyProtection="1">
      <alignment horizontal="left" vertical="top" wrapText="1"/>
      <protection locked="0"/>
    </xf>
    <xf numFmtId="14" fontId="18" fillId="0" borderId="2" xfId="0" applyNumberFormat="1" applyFont="1" applyBorder="1" applyAlignment="1" applyProtection="1">
      <alignment horizontal="left" vertical="top" wrapText="1"/>
      <protection locked="0"/>
    </xf>
    <xf numFmtId="0" fontId="72" fillId="0" borderId="2" xfId="0" applyFont="1" applyBorder="1" applyAlignment="1" applyProtection="1">
      <alignment horizontal="left" vertical="top"/>
      <protection locked="0"/>
    </xf>
    <xf numFmtId="0" fontId="15" fillId="0" borderId="2" xfId="0" applyFont="1" applyBorder="1" applyAlignment="1" applyProtection="1">
      <alignment horizontal="left" vertical="top" wrapText="1"/>
      <protection locked="0"/>
    </xf>
    <xf numFmtId="14" fontId="74" fillId="0" borderId="2" xfId="0" applyNumberFormat="1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18" fillId="0" borderId="2" xfId="0" applyFont="1" applyFill="1" applyBorder="1" applyAlignment="1" applyProtection="1">
      <alignment horizontal="left" vertical="justify"/>
      <protection locked="0"/>
    </xf>
    <xf numFmtId="0" fontId="18" fillId="0" borderId="2" xfId="0" applyFont="1" applyBorder="1" applyAlignment="1" applyProtection="1">
      <alignment horizontal="left" vertical="justify"/>
      <protection locked="0"/>
    </xf>
    <xf numFmtId="166" fontId="18" fillId="0" borderId="2" xfId="0" applyNumberFormat="1" applyFont="1" applyBorder="1" applyAlignment="1" applyProtection="1">
      <alignment horizontal="left" vertical="justify"/>
      <protection locked="0"/>
    </xf>
    <xf numFmtId="172" fontId="18" fillId="0" borderId="2" xfId="0" applyNumberFormat="1" applyFont="1" applyFill="1" applyBorder="1" applyAlignment="1" applyProtection="1">
      <alignment horizontal="left" vertical="justify"/>
      <protection locked="0"/>
    </xf>
    <xf numFmtId="0" fontId="18" fillId="8" borderId="2" xfId="0" applyFont="1" applyFill="1" applyBorder="1" applyAlignment="1" applyProtection="1">
      <alignment horizontal="left" vertical="justify" wrapText="1"/>
      <protection locked="0"/>
    </xf>
    <xf numFmtId="14" fontId="15" fillId="0" borderId="2" xfId="0" applyNumberFormat="1" applyFont="1" applyBorder="1" applyAlignment="1" applyProtection="1">
      <alignment horizontal="left" vertical="center" wrapText="1"/>
      <protection locked="0"/>
    </xf>
    <xf numFmtId="14" fontId="15" fillId="0" borderId="2" xfId="0" applyNumberFormat="1" applyFont="1" applyBorder="1" applyAlignment="1" applyProtection="1">
      <alignment horizontal="left" vertical="justify"/>
      <protection locked="0"/>
    </xf>
    <xf numFmtId="0" fontId="43" fillId="13" borderId="2" xfId="0" applyFont="1" applyFill="1" applyBorder="1" applyAlignment="1" applyProtection="1">
      <alignment horizontal="left" vertical="justify"/>
      <protection locked="0"/>
    </xf>
    <xf numFmtId="0" fontId="15" fillId="13" borderId="2" xfId="0" applyFont="1" applyFill="1" applyBorder="1" applyAlignment="1" applyProtection="1">
      <alignment horizontal="left" vertical="justify"/>
      <protection locked="0"/>
    </xf>
    <xf numFmtId="0" fontId="15" fillId="18" borderId="2" xfId="0" applyFont="1" applyFill="1" applyBorder="1" applyAlignment="1" applyProtection="1">
      <alignment horizontal="left" vertical="justify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166" fontId="2" fillId="0" borderId="2" xfId="0" applyNumberFormat="1" applyFont="1" applyFill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14" fontId="2" fillId="0" borderId="2" xfId="0" applyNumberFormat="1" applyFont="1" applyBorder="1" applyAlignment="1" applyProtection="1">
      <alignment horizontal="left" vertical="justify"/>
      <protection locked="0"/>
    </xf>
    <xf numFmtId="14" fontId="2" fillId="0" borderId="2" xfId="0" applyNumberFormat="1" applyFont="1" applyBorder="1" applyAlignment="1" applyProtection="1">
      <alignment horizontal="left" vertical="center" wrapText="1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166" fontId="23" fillId="0" borderId="2" xfId="0" applyNumberFormat="1" applyFont="1" applyBorder="1" applyAlignment="1" applyProtection="1">
      <alignment horizontal="left" vertical="top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87" fillId="0" borderId="2" xfId="0" applyFont="1" applyBorder="1" applyAlignment="1" applyProtection="1">
      <alignment horizontal="left" vertical="center" wrapText="1"/>
      <protection locked="0"/>
    </xf>
    <xf numFmtId="0" fontId="87" fillId="0" borderId="2" xfId="0" applyFont="1" applyBorder="1" applyAlignment="1" applyProtection="1">
      <alignment horizontal="left" vertical="justify"/>
      <protection locked="0"/>
    </xf>
    <xf numFmtId="0" fontId="87" fillId="0" borderId="2" xfId="0" applyFont="1" applyFill="1" applyBorder="1" applyAlignment="1" applyProtection="1">
      <alignment horizontal="left" vertical="justify"/>
      <protection locked="0"/>
    </xf>
    <xf numFmtId="0" fontId="52" fillId="0" borderId="2" xfId="0" applyFont="1" applyBorder="1" applyAlignment="1" applyProtection="1">
      <alignment horizontal="left" vertical="justify"/>
      <protection locked="0"/>
    </xf>
    <xf numFmtId="0" fontId="88" fillId="13" borderId="2" xfId="0" applyFont="1" applyFill="1" applyBorder="1" applyAlignment="1" applyProtection="1">
      <alignment horizontal="left" vertical="center" wrapText="1"/>
      <protection locked="0"/>
    </xf>
    <xf numFmtId="0" fontId="52" fillId="0" borderId="2" xfId="0" applyFont="1" applyBorder="1" applyAlignment="1" applyProtection="1">
      <alignment horizontal="left" vertical="center" wrapText="1"/>
      <protection locked="0"/>
    </xf>
    <xf numFmtId="0" fontId="87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87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83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166" fontId="23" fillId="0" borderId="2" xfId="0" applyNumberFormat="1" applyFont="1" applyFill="1" applyBorder="1" applyAlignment="1" applyProtection="1">
      <alignment horizontal="left" vertical="justify"/>
      <protection locked="0"/>
    </xf>
    <xf numFmtId="0" fontId="77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85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86" fillId="0" borderId="2" xfId="0" applyFont="1" applyBorder="1" applyAlignment="1" applyProtection="1">
      <alignment horizontal="left" vertical="center" wrapText="1"/>
      <protection locked="0"/>
    </xf>
    <xf numFmtId="0" fontId="41" fillId="0" borderId="2" xfId="0" applyFont="1" applyBorder="1" applyAlignment="1" applyProtection="1">
      <alignment horizontal="left" vertical="justify"/>
      <protection locked="0"/>
    </xf>
    <xf numFmtId="0" fontId="52" fillId="13" borderId="2" xfId="0" applyFont="1" applyFill="1" applyBorder="1" applyAlignment="1" applyProtection="1">
      <alignment horizontal="left" vertical="justify"/>
      <protection locked="0"/>
    </xf>
    <xf numFmtId="0" fontId="23" fillId="0" borderId="2" xfId="0" applyFont="1" applyBorder="1" applyAlignment="1" applyProtection="1">
      <alignment horizontal="left" vertical="justify"/>
      <protection locked="0"/>
    </xf>
    <xf numFmtId="0" fontId="41" fillId="0" borderId="2" xfId="0" applyFont="1" applyBorder="1" applyAlignment="1" applyProtection="1">
      <alignment horizontal="left" vertical="center" wrapText="1"/>
      <protection locked="0"/>
    </xf>
    <xf numFmtId="0" fontId="89" fillId="0" borderId="31" xfId="0" applyFont="1" applyFill="1" applyBorder="1" applyAlignment="1" applyProtection="1">
      <alignment horizontal="center"/>
      <protection locked="0"/>
    </xf>
    <xf numFmtId="2" fontId="65" fillId="13" borderId="4" xfId="3" applyNumberFormat="1" applyFill="1" applyBorder="1" applyProtection="1"/>
    <xf numFmtId="0" fontId="1" fillId="13" borderId="7" xfId="3" applyFont="1" applyFill="1" applyBorder="1" applyProtection="1"/>
    <xf numFmtId="0" fontId="0" fillId="0" borderId="0" xfId="0" applyBorder="1" applyAlignment="1" applyProtection="1">
      <alignment horizontal="center"/>
      <protection locked="0"/>
    </xf>
    <xf numFmtId="165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/>
    <xf numFmtId="0" fontId="1" fillId="0" borderId="48" xfId="0" applyFont="1" applyBorder="1" applyProtection="1">
      <protection locked="0"/>
    </xf>
    <xf numFmtId="16" fontId="1" fillId="0" borderId="39" xfId="3" applyNumberFormat="1" applyFont="1" applyBorder="1" applyAlignment="1" applyProtection="1">
      <alignment horizontal="center"/>
      <protection locked="0"/>
    </xf>
    <xf numFmtId="0" fontId="65" fillId="16" borderId="39" xfId="3" applyFill="1" applyBorder="1" applyAlignment="1" applyProtection="1">
      <alignment horizontal="center"/>
      <protection locked="0"/>
    </xf>
    <xf numFmtId="0" fontId="65" fillId="0" borderId="39" xfId="3" applyBorder="1" applyAlignment="1" applyProtection="1">
      <alignment horizontal="center"/>
      <protection locked="0"/>
    </xf>
    <xf numFmtId="165" fontId="1" fillId="0" borderId="39" xfId="3" applyNumberFormat="1" applyFont="1" applyBorder="1" applyAlignment="1" applyProtection="1">
      <alignment horizontal="center"/>
      <protection locked="0"/>
    </xf>
    <xf numFmtId="1" fontId="1" fillId="10" borderId="31" xfId="3" applyNumberFormat="1" applyFont="1" applyFill="1" applyBorder="1" applyAlignment="1" applyProtection="1">
      <alignment horizontal="center"/>
    </xf>
    <xf numFmtId="0" fontId="1" fillId="10" borderId="32" xfId="3" applyFont="1" applyFill="1" applyBorder="1" applyAlignment="1" applyProtection="1">
      <alignment horizontal="center"/>
      <protection locked="0"/>
    </xf>
    <xf numFmtId="0" fontId="1" fillId="0" borderId="48" xfId="3" applyFont="1" applyBorder="1" applyAlignment="1" applyProtection="1">
      <alignment horizontal="center"/>
      <protection locked="0"/>
    </xf>
    <xf numFmtId="0" fontId="1" fillId="0" borderId="39" xfId="3" applyFont="1" applyBorder="1" applyAlignment="1" applyProtection="1">
      <alignment horizontal="center"/>
    </xf>
    <xf numFmtId="0" fontId="65" fillId="0" borderId="39" xfId="3" applyBorder="1" applyAlignment="1" applyProtection="1">
      <alignment horizontal="center"/>
    </xf>
    <xf numFmtId="0" fontId="89" fillId="0" borderId="32" xfId="0" applyFont="1" applyFill="1" applyBorder="1" applyAlignment="1" applyProtection="1">
      <alignment horizontal="center"/>
      <protection locked="0"/>
    </xf>
    <xf numFmtId="0" fontId="1" fillId="0" borderId="48" xfId="3" applyFont="1" applyBorder="1" applyProtection="1">
      <protection locked="0"/>
    </xf>
    <xf numFmtId="0" fontId="1" fillId="0" borderId="39" xfId="3" applyFont="1" applyBorder="1" applyAlignment="1" applyProtection="1">
      <alignment horizontal="center"/>
      <protection locked="0"/>
    </xf>
    <xf numFmtId="0" fontId="1" fillId="0" borderId="51" xfId="0" applyFont="1" applyBorder="1" applyProtection="1">
      <protection locked="0"/>
    </xf>
    <xf numFmtId="0" fontId="65" fillId="0" borderId="52" xfId="3" applyFill="1" applyBorder="1" applyAlignment="1" applyProtection="1">
      <alignment horizontal="center"/>
      <protection locked="0"/>
    </xf>
    <xf numFmtId="1" fontId="65" fillId="20" borderId="52" xfId="3" applyNumberFormat="1" applyFill="1" applyBorder="1" applyAlignment="1" applyProtection="1">
      <alignment horizontal="center"/>
      <protection locked="0"/>
    </xf>
    <xf numFmtId="1" fontId="65" fillId="11" borderId="52" xfId="3" applyNumberFormat="1" applyFill="1" applyBorder="1" applyAlignment="1" applyProtection="1">
      <alignment horizontal="center"/>
      <protection locked="0"/>
    </xf>
    <xf numFmtId="1" fontId="65" fillId="10" borderId="52" xfId="3" applyNumberFormat="1" applyFill="1" applyBorder="1" applyAlignment="1" applyProtection="1">
      <alignment horizontal="center"/>
      <protection locked="0"/>
    </xf>
    <xf numFmtId="0" fontId="65" fillId="0" borderId="52" xfId="3" applyBorder="1" applyProtection="1">
      <protection locked="0"/>
    </xf>
    <xf numFmtId="1" fontId="65" fillId="0" borderId="52" xfId="3" applyNumberFormat="1" applyBorder="1" applyAlignment="1" applyProtection="1">
      <alignment horizontal="center"/>
    </xf>
    <xf numFmtId="2" fontId="1" fillId="0" borderId="52" xfId="3" applyNumberFormat="1" applyFont="1" applyFill="1" applyBorder="1" applyProtection="1"/>
    <xf numFmtId="0" fontId="1" fillId="0" borderId="53" xfId="0" applyFont="1" applyBorder="1" applyProtection="1">
      <protection locked="0"/>
    </xf>
    <xf numFmtId="0" fontId="65" fillId="0" borderId="3" xfId="3" applyFill="1" applyBorder="1" applyAlignment="1" applyProtection="1">
      <alignment horizontal="center"/>
      <protection locked="0"/>
    </xf>
    <xf numFmtId="1" fontId="65" fillId="20" borderId="3" xfId="3" applyNumberFormat="1" applyFill="1" applyBorder="1" applyAlignment="1" applyProtection="1">
      <alignment horizontal="center"/>
      <protection locked="0"/>
    </xf>
    <xf numFmtId="0" fontId="65" fillId="11" borderId="3" xfId="3" applyFill="1" applyBorder="1" applyAlignment="1" applyProtection="1">
      <alignment horizontal="center"/>
      <protection locked="0"/>
    </xf>
    <xf numFmtId="1" fontId="65" fillId="10" borderId="3" xfId="3" applyNumberFormat="1" applyFill="1" applyBorder="1" applyAlignment="1" applyProtection="1">
      <alignment horizontal="center"/>
      <protection locked="0"/>
    </xf>
    <xf numFmtId="0" fontId="65" fillId="0" borderId="3" xfId="3" applyBorder="1" applyProtection="1">
      <protection locked="0"/>
    </xf>
    <xf numFmtId="1" fontId="65" fillId="0" borderId="3" xfId="3" applyNumberFormat="1" applyBorder="1" applyAlignment="1" applyProtection="1">
      <alignment horizontal="center"/>
    </xf>
    <xf numFmtId="2" fontId="1" fillId="0" borderId="3" xfId="3" applyNumberFormat="1" applyFont="1" applyFill="1" applyBorder="1" applyProtection="1"/>
    <xf numFmtId="1" fontId="0" fillId="19" borderId="3" xfId="0" applyNumberFormat="1" applyFill="1" applyBorder="1" applyProtection="1">
      <protection locked="0"/>
    </xf>
    <xf numFmtId="1" fontId="65" fillId="11" borderId="3" xfId="3" applyNumberFormat="1" applyFill="1" applyBorder="1" applyAlignment="1" applyProtection="1">
      <alignment horizontal="center"/>
      <protection locked="0"/>
    </xf>
    <xf numFmtId="1" fontId="1" fillId="10" borderId="3" xfId="3" applyNumberFormat="1" applyFont="1" applyFill="1" applyBorder="1" applyAlignment="1" applyProtection="1">
      <alignment horizontal="center"/>
      <protection locked="0"/>
    </xf>
    <xf numFmtId="0" fontId="1" fillId="25" borderId="3" xfId="3" applyFont="1" applyFill="1" applyBorder="1" applyAlignment="1" applyProtection="1">
      <alignment horizontal="center"/>
      <protection locked="0"/>
    </xf>
    <xf numFmtId="0" fontId="65" fillId="25" borderId="3" xfId="3" applyFill="1" applyBorder="1" applyAlignment="1" applyProtection="1">
      <alignment horizontal="center"/>
      <protection locked="0"/>
    </xf>
    <xf numFmtId="1" fontId="1" fillId="20" borderId="3" xfId="3" applyNumberFormat="1" applyFont="1" applyFill="1" applyBorder="1" applyAlignment="1" applyProtection="1">
      <alignment horizontal="center"/>
      <protection locked="0"/>
    </xf>
    <xf numFmtId="0" fontId="68" fillId="0" borderId="3" xfId="4" applyBorder="1" applyProtection="1">
      <protection locked="0"/>
    </xf>
    <xf numFmtId="0" fontId="65" fillId="15" borderId="3" xfId="3" applyFill="1" applyBorder="1" applyAlignment="1" applyProtection="1">
      <alignment horizontal="center"/>
      <protection locked="0"/>
    </xf>
    <xf numFmtId="0" fontId="1" fillId="11" borderId="3" xfId="3" applyFont="1" applyFill="1" applyBorder="1" applyAlignment="1" applyProtection="1">
      <alignment horizontal="center"/>
      <protection locked="0"/>
    </xf>
    <xf numFmtId="0" fontId="1" fillId="0" borderId="3" xfId="3" applyFont="1" applyBorder="1" applyAlignment="1" applyProtection="1">
      <alignment horizontal="center"/>
      <protection locked="0"/>
    </xf>
    <xf numFmtId="0" fontId="65" fillId="0" borderId="3" xfId="3" applyBorder="1" applyAlignment="1" applyProtection="1">
      <alignment horizontal="center"/>
      <protection locked="0"/>
    </xf>
    <xf numFmtId="0" fontId="3" fillId="0" borderId="3" xfId="3" applyFont="1" applyFill="1" applyBorder="1" applyAlignment="1" applyProtection="1">
      <alignment horizontal="center"/>
      <protection locked="0"/>
    </xf>
    <xf numFmtId="0" fontId="1" fillId="0" borderId="3" xfId="3" applyFont="1" applyFill="1" applyBorder="1" applyAlignment="1" applyProtection="1">
      <alignment horizontal="center"/>
      <protection locked="0"/>
    </xf>
    <xf numFmtId="0" fontId="1" fillId="23" borderId="3" xfId="3" applyFont="1" applyFill="1" applyBorder="1" applyAlignment="1" applyProtection="1">
      <alignment horizontal="center"/>
      <protection locked="0"/>
    </xf>
    <xf numFmtId="0" fontId="65" fillId="23" borderId="3" xfId="3" applyFill="1" applyBorder="1" applyAlignment="1" applyProtection="1">
      <alignment horizontal="center"/>
      <protection locked="0"/>
    </xf>
    <xf numFmtId="0" fontId="1" fillId="24" borderId="3" xfId="3" applyFont="1" applyFill="1" applyBorder="1" applyAlignment="1" applyProtection="1">
      <alignment horizontal="center"/>
      <protection locked="0"/>
    </xf>
    <xf numFmtId="0" fontId="65" fillId="24" borderId="3" xfId="3" applyFill="1" applyBorder="1" applyAlignment="1" applyProtection="1">
      <alignment horizontal="center"/>
      <protection locked="0"/>
    </xf>
    <xf numFmtId="0" fontId="1" fillId="22" borderId="3" xfId="3" applyFont="1" applyFill="1" applyBorder="1" applyAlignment="1" applyProtection="1">
      <alignment horizontal="center"/>
      <protection locked="0"/>
    </xf>
    <xf numFmtId="0" fontId="65" fillId="22" borderId="3" xfId="3" applyFill="1" applyBorder="1" applyAlignment="1" applyProtection="1">
      <alignment horizontal="center"/>
      <protection locked="0"/>
    </xf>
    <xf numFmtId="0" fontId="1" fillId="17" borderId="3" xfId="3" applyFont="1" applyFill="1" applyBorder="1" applyAlignment="1" applyProtection="1">
      <alignment horizontal="center"/>
      <protection locked="0"/>
    </xf>
    <xf numFmtId="0" fontId="65" fillId="17" borderId="3" xfId="3" applyFill="1" applyBorder="1" applyAlignment="1" applyProtection="1">
      <alignment horizontal="center"/>
      <protection locked="0"/>
    </xf>
    <xf numFmtId="0" fontId="4" fillId="0" borderId="3" xfId="3" applyFont="1" applyBorder="1" applyAlignment="1" applyProtection="1">
      <alignment horizontal="center"/>
      <protection locked="0"/>
    </xf>
    <xf numFmtId="0" fontId="65" fillId="16" borderId="3" xfId="3" applyFill="1" applyBorder="1" applyAlignment="1" applyProtection="1">
      <alignment horizontal="center"/>
      <protection locked="0"/>
    </xf>
    <xf numFmtId="0" fontId="4" fillId="0" borderId="3" xfId="3" applyFont="1" applyFill="1" applyBorder="1" applyAlignment="1" applyProtection="1">
      <alignment horizontal="center"/>
      <protection locked="0"/>
    </xf>
    <xf numFmtId="1" fontId="0" fillId="21" borderId="11" xfId="0" applyNumberFormat="1" applyFill="1" applyBorder="1" applyProtection="1">
      <protection locked="0"/>
    </xf>
    <xf numFmtId="0" fontId="3" fillId="25" borderId="47" xfId="0" applyFont="1" applyFill="1" applyBorder="1" applyProtection="1">
      <protection locked="0"/>
    </xf>
    <xf numFmtId="0" fontId="3" fillId="25" borderId="8" xfId="0" applyFont="1" applyFill="1" applyBorder="1" applyProtection="1">
      <protection locked="0"/>
    </xf>
    <xf numFmtId="2" fontId="1" fillId="25" borderId="10" xfId="0" applyNumberFormat="1" applyFont="1" applyFill="1" applyBorder="1" applyProtection="1">
      <protection locked="0"/>
    </xf>
    <xf numFmtId="2" fontId="1" fillId="25" borderId="7" xfId="0" applyNumberFormat="1" applyFont="1" applyFill="1" applyBorder="1" applyProtection="1">
      <protection locked="0"/>
    </xf>
    <xf numFmtId="0" fontId="1" fillId="0" borderId="0" xfId="3" applyFont="1" applyFill="1" applyBorder="1" applyProtection="1"/>
    <xf numFmtId="2" fontId="65" fillId="0" borderId="0" xfId="3" applyNumberFormat="1" applyFill="1" applyBorder="1" applyProtection="1"/>
    <xf numFmtId="0" fontId="1" fillId="0" borderId="2" xfId="0" applyFont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14" borderId="3" xfId="0" applyFill="1" applyBorder="1" applyProtection="1">
      <protection locked="0"/>
    </xf>
    <xf numFmtId="0" fontId="4" fillId="14" borderId="52" xfId="0" applyFont="1" applyFill="1" applyBorder="1" applyProtection="1">
      <protection locked="0"/>
    </xf>
    <xf numFmtId="0" fontId="0" fillId="14" borderId="0" xfId="0" applyFill="1" applyProtection="1">
      <protection locked="0"/>
    </xf>
    <xf numFmtId="0" fontId="0" fillId="14" borderId="49" xfId="0" applyFill="1" applyBorder="1" applyProtection="1">
      <protection locked="0"/>
    </xf>
    <xf numFmtId="0" fontId="0" fillId="0" borderId="7" xfId="0" applyBorder="1" applyProtection="1">
      <protection locked="0"/>
    </xf>
    <xf numFmtId="0" fontId="90" fillId="0" borderId="7" xfId="0" applyFont="1" applyBorder="1" applyProtection="1">
      <protection locked="0"/>
    </xf>
    <xf numFmtId="0" fontId="90" fillId="0" borderId="25" xfId="0" applyFont="1" applyFill="1" applyBorder="1" applyProtection="1">
      <protection locked="0"/>
    </xf>
    <xf numFmtId="0" fontId="90" fillId="0" borderId="11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91" fillId="0" borderId="3" xfId="0" applyFont="1" applyBorder="1" applyProtection="1">
      <protection locked="0"/>
    </xf>
    <xf numFmtId="0" fontId="91" fillId="0" borderId="7" xfId="0" applyFont="1" applyBorder="1" applyProtection="1">
      <protection locked="0"/>
    </xf>
    <xf numFmtId="0" fontId="3" fillId="19" borderId="10" xfId="0" applyFont="1" applyFill="1" applyBorder="1" applyAlignment="1" applyProtection="1">
      <alignment horizontal="center"/>
      <protection locked="0"/>
    </xf>
    <xf numFmtId="0" fontId="3" fillId="19" borderId="41" xfId="0" applyFont="1" applyFill="1" applyBorder="1" applyAlignment="1" applyProtection="1">
      <alignment horizontal="center"/>
      <protection locked="0"/>
    </xf>
    <xf numFmtId="0" fontId="0" fillId="19" borderId="0" xfId="0" applyFill="1" applyProtection="1">
      <protection locked="0"/>
    </xf>
    <xf numFmtId="0" fontId="1" fillId="19" borderId="0" xfId="0" applyFont="1" applyFill="1" applyBorder="1" applyProtection="1">
      <protection locked="0"/>
    </xf>
    <xf numFmtId="0" fontId="0" fillId="26" borderId="39" xfId="0" applyFill="1" applyBorder="1" applyProtection="1">
      <protection locked="0"/>
    </xf>
    <xf numFmtId="0" fontId="0" fillId="26" borderId="49" xfId="0" applyFill="1" applyBorder="1" applyProtection="1">
      <protection locked="0"/>
    </xf>
    <xf numFmtId="0" fontId="0" fillId="12" borderId="48" xfId="0" applyFill="1" applyBorder="1" applyProtection="1">
      <protection locked="0"/>
    </xf>
    <xf numFmtId="0" fontId="0" fillId="12" borderId="39" xfId="0" applyFill="1" applyBorder="1" applyProtection="1">
      <protection locked="0"/>
    </xf>
    <xf numFmtId="0" fontId="90" fillId="0" borderId="7" xfId="0" applyFont="1" applyFill="1" applyBorder="1" applyProtection="1">
      <protection locked="0"/>
    </xf>
    <xf numFmtId="0" fontId="1" fillId="26" borderId="39" xfId="0" applyFont="1" applyFill="1" applyBorder="1" applyProtection="1">
      <protection locked="0"/>
    </xf>
    <xf numFmtId="0" fontId="92" fillId="0" borderId="3" xfId="0" applyFont="1" applyBorder="1" applyProtection="1">
      <protection locked="0"/>
    </xf>
    <xf numFmtId="0" fontId="90" fillId="0" borderId="2" xfId="0" applyFont="1" applyFill="1" applyBorder="1" applyProtection="1">
      <protection locked="0"/>
    </xf>
    <xf numFmtId="0" fontId="93" fillId="0" borderId="7" xfId="0" applyFont="1" applyBorder="1" applyProtection="1">
      <protection locked="0"/>
    </xf>
    <xf numFmtId="0" fontId="1" fillId="0" borderId="7" xfId="0" applyFont="1" applyFill="1" applyBorder="1" applyProtection="1">
      <protection locked="0"/>
    </xf>
    <xf numFmtId="0" fontId="1" fillId="0" borderId="47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90" fillId="0" borderId="3" xfId="0" applyFont="1" applyFill="1" applyBorder="1" applyProtection="1">
      <protection locked="0"/>
    </xf>
    <xf numFmtId="0" fontId="0" fillId="0" borderId="7" xfId="0" applyFill="1" applyBorder="1" applyProtection="1">
      <protection locked="0"/>
    </xf>
    <xf numFmtId="2" fontId="0" fillId="0" borderId="54" xfId="0" applyNumberFormat="1" applyBorder="1" applyAlignment="1" applyProtection="1">
      <alignment horizontal="left"/>
      <protection locked="0"/>
    </xf>
    <xf numFmtId="0" fontId="90" fillId="0" borderId="2" xfId="0" applyFont="1" applyBorder="1" applyProtection="1">
      <protection locked="0"/>
    </xf>
    <xf numFmtId="0" fontId="0" fillId="0" borderId="2" xfId="0" applyFill="1" applyBorder="1" applyProtection="1">
      <protection locked="0"/>
    </xf>
    <xf numFmtId="0" fontId="1" fillId="0" borderId="16" xfId="0" applyFont="1" applyBorder="1" applyProtection="1">
      <protection locked="0"/>
    </xf>
    <xf numFmtId="0" fontId="1" fillId="0" borderId="19" xfId="0" applyFont="1" applyBorder="1" applyProtection="1">
      <protection locked="0"/>
    </xf>
    <xf numFmtId="0" fontId="3" fillId="19" borderId="55" xfId="0" applyFont="1" applyFill="1" applyBorder="1" applyAlignment="1" applyProtection="1">
      <alignment horizontal="center"/>
      <protection locked="0"/>
    </xf>
    <xf numFmtId="0" fontId="90" fillId="0" borderId="24" xfId="0" applyFont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56" xfId="0" applyBorder="1" applyProtection="1">
      <protection locked="0"/>
    </xf>
    <xf numFmtId="0" fontId="3" fillId="19" borderId="2" xfId="0" applyFont="1" applyFill="1" applyBorder="1" applyAlignment="1" applyProtection="1">
      <alignment horizontal="center"/>
      <protection locked="0"/>
    </xf>
    <xf numFmtId="0" fontId="3" fillId="19" borderId="24" xfId="0" applyFont="1" applyFill="1" applyBorder="1" applyAlignment="1" applyProtection="1">
      <alignment horizontal="center"/>
      <protection locked="0"/>
    </xf>
    <xf numFmtId="0" fontId="3" fillId="19" borderId="7" xfId="0" applyFont="1" applyFill="1" applyBorder="1" applyAlignment="1" applyProtection="1">
      <alignment horizontal="center"/>
      <protection locked="0"/>
    </xf>
    <xf numFmtId="0" fontId="3" fillId="19" borderId="21" xfId="0" applyFont="1" applyFill="1" applyBorder="1" applyAlignment="1" applyProtection="1">
      <alignment horizontal="center"/>
      <protection locked="0"/>
    </xf>
    <xf numFmtId="0" fontId="3" fillId="19" borderId="22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Protection="1">
      <protection locked="0"/>
    </xf>
    <xf numFmtId="0" fontId="1" fillId="0" borderId="24" xfId="0" applyFont="1" applyFill="1" applyBorder="1" applyProtection="1">
      <protection locked="0"/>
    </xf>
    <xf numFmtId="0" fontId="93" fillId="0" borderId="3" xfId="0" applyFont="1" applyBorder="1" applyProtection="1">
      <protection locked="0"/>
    </xf>
    <xf numFmtId="0" fontId="65" fillId="0" borderId="0" xfId="3" applyAlignment="1" applyProtection="1">
      <alignment horizontal="center"/>
      <protection locked="0"/>
    </xf>
    <xf numFmtId="0" fontId="1" fillId="0" borderId="0" xfId="3" applyFont="1" applyAlignment="1" applyProtection="1">
      <alignment horizontal="center"/>
      <protection locked="0"/>
    </xf>
    <xf numFmtId="0" fontId="65" fillId="0" borderId="52" xfId="3" applyBorder="1" applyAlignment="1" applyProtection="1">
      <alignment horizontal="center"/>
      <protection locked="0"/>
    </xf>
    <xf numFmtId="0" fontId="3" fillId="19" borderId="57" xfId="0" applyFont="1" applyFill="1" applyBorder="1" applyAlignment="1" applyProtection="1">
      <alignment horizontal="center"/>
      <protection locked="0"/>
    </xf>
    <xf numFmtId="0" fontId="1" fillId="0" borderId="14" xfId="0" applyFont="1" applyBorder="1" applyProtection="1">
      <protection locked="0"/>
    </xf>
    <xf numFmtId="0" fontId="0" fillId="19" borderId="0" xfId="0" applyFill="1" applyBorder="1" applyProtection="1">
      <protection locked="0"/>
    </xf>
    <xf numFmtId="0" fontId="0" fillId="12" borderId="49" xfId="0" applyFill="1" applyBorder="1" applyProtection="1">
      <protection locked="0"/>
    </xf>
    <xf numFmtId="0" fontId="90" fillId="0" borderId="24" xfId="0" applyFont="1" applyFill="1" applyBorder="1" applyProtection="1">
      <protection locked="0"/>
    </xf>
    <xf numFmtId="0" fontId="0" fillId="14" borderId="39" xfId="0" applyFill="1" applyBorder="1" applyProtection="1">
      <protection locked="0"/>
    </xf>
    <xf numFmtId="0" fontId="90" fillId="0" borderId="40" xfId="0" applyFont="1" applyBorder="1" applyProtection="1">
      <protection locked="0"/>
    </xf>
    <xf numFmtId="0" fontId="90" fillId="0" borderId="9" xfId="0" applyFont="1" applyBorder="1" applyProtection="1">
      <protection locked="0"/>
    </xf>
    <xf numFmtId="0" fontId="90" fillId="0" borderId="41" xfId="0" applyFont="1" applyBorder="1" applyProtection="1">
      <protection locked="0"/>
    </xf>
    <xf numFmtId="0" fontId="3" fillId="19" borderId="9" xfId="0" applyFont="1" applyFill="1" applyBorder="1" applyAlignment="1" applyProtection="1">
      <alignment horizontal="center"/>
      <protection locked="0"/>
    </xf>
    <xf numFmtId="0" fontId="0" fillId="14" borderId="48" xfId="0" applyFill="1" applyBorder="1" applyProtection="1">
      <protection locked="0"/>
    </xf>
    <xf numFmtId="17" fontId="0" fillId="14" borderId="39" xfId="0" applyNumberFormat="1" applyFill="1" applyBorder="1" applyProtection="1">
      <protection locked="0"/>
    </xf>
    <xf numFmtId="0" fontId="93" fillId="0" borderId="2" xfId="0" applyFont="1" applyFill="1" applyBorder="1" applyProtection="1">
      <protection locked="0"/>
    </xf>
    <xf numFmtId="1" fontId="1" fillId="0" borderId="3" xfId="3" applyNumberFormat="1" applyFont="1" applyBorder="1" applyAlignment="1" applyProtection="1">
      <alignment horizontal="center"/>
    </xf>
    <xf numFmtId="0" fontId="1" fillId="0" borderId="0" xfId="0" applyFont="1" applyBorder="1"/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10" fillId="0" borderId="11" xfId="0" applyNumberFormat="1" applyFont="1" applyBorder="1" applyAlignment="1">
      <alignment horizontal="left"/>
    </xf>
    <xf numFmtId="0" fontId="41" fillId="0" borderId="11" xfId="0" applyFont="1" applyBorder="1" applyAlignment="1">
      <alignment wrapText="1"/>
    </xf>
    <xf numFmtId="0" fontId="42" fillId="0" borderId="11" xfId="0" applyFont="1" applyBorder="1" applyAlignment="1"/>
    <xf numFmtId="0" fontId="64" fillId="0" borderId="48" xfId="5" applyFont="1" applyBorder="1" applyAlignment="1" applyProtection="1">
      <alignment horizontal="center" vertical="center"/>
      <protection locked="0"/>
    </xf>
    <xf numFmtId="0" fontId="64" fillId="0" borderId="39" xfId="5" applyFont="1" applyBorder="1" applyAlignment="1" applyProtection="1">
      <alignment horizontal="center" vertical="center"/>
      <protection locked="0"/>
    </xf>
    <xf numFmtId="0" fontId="64" fillId="0" borderId="49" xfId="5" applyFont="1" applyBorder="1" applyAlignment="1" applyProtection="1">
      <alignment horizontal="center" vertical="center"/>
      <protection locked="0"/>
    </xf>
    <xf numFmtId="0" fontId="63" fillId="0" borderId="9" xfId="5" applyBorder="1" applyAlignment="1" applyProtection="1">
      <alignment horizontal="center"/>
      <protection locked="0"/>
    </xf>
    <xf numFmtId="0" fontId="63" fillId="0" borderId="9" xfId="5" applyBorder="1" applyAlignment="1" applyProtection="1">
      <alignment horizontal="center" vertical="center"/>
      <protection locked="0"/>
    </xf>
    <xf numFmtId="0" fontId="63" fillId="0" borderId="2" xfId="5" applyBorder="1" applyAlignment="1" applyProtection="1">
      <alignment horizontal="center" vertical="center"/>
      <protection locked="0"/>
    </xf>
    <xf numFmtId="0" fontId="63" fillId="0" borderId="50" xfId="5" applyBorder="1" applyAlignment="1" applyProtection="1">
      <alignment horizontal="center" vertical="center" wrapText="1"/>
      <protection locked="0"/>
    </xf>
    <xf numFmtId="0" fontId="63" fillId="0" borderId="9" xfId="5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textRotation="90"/>
      <protection locked="0"/>
    </xf>
    <xf numFmtId="0" fontId="58" fillId="0" borderId="0" xfId="0" applyFont="1" applyAlignment="1" applyProtection="1">
      <alignment horizontal="center" vertical="center" textRotation="90"/>
      <protection locked="0"/>
    </xf>
    <xf numFmtId="0" fontId="58" fillId="0" borderId="11" xfId="0" applyFont="1" applyBorder="1" applyAlignment="1" applyProtection="1">
      <alignment horizontal="center" vertical="center" textRotation="90"/>
      <protection locked="0"/>
    </xf>
    <xf numFmtId="169" fontId="3" fillId="0" borderId="7" xfId="0" applyNumberFormat="1" applyFont="1" applyBorder="1" applyAlignment="1" applyProtection="1">
      <alignment horizontal="center"/>
      <protection locked="0"/>
    </xf>
    <xf numFmtId="169" fontId="3" fillId="0" borderId="3" xfId="0" applyNumberFormat="1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68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168" fontId="0" fillId="0" borderId="7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0" borderId="12" xfId="0" applyFont="1" applyBorder="1" applyAlignment="1" applyProtection="1">
      <alignment vertical="top" wrapText="1"/>
      <protection locked="0"/>
    </xf>
    <xf numFmtId="0" fontId="16" fillId="0" borderId="14" xfId="0" applyFont="1" applyBorder="1" applyAlignment="1" applyProtection="1">
      <alignment vertical="top" wrapText="1"/>
      <protection locked="0"/>
    </xf>
    <xf numFmtId="0" fontId="16" fillId="0" borderId="13" xfId="0" applyFont="1" applyBorder="1" applyAlignment="1" applyProtection="1">
      <alignment vertical="top" wrapText="1"/>
      <protection locked="0"/>
    </xf>
  </cellXfs>
  <cellStyles count="6">
    <cellStyle name="Euro" xfId="1" xr:uid="{00000000-0005-0000-0000-000000000000}"/>
    <cellStyle name="Euro 2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_Feuil1" xfId="5" xr:uid="{00000000-0005-0000-0000-000005000000}"/>
  </cellStyles>
  <dxfs count="347"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lor indexed="47"/>
      </font>
    </dxf>
    <dxf>
      <font>
        <color indexed="9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 patternType="lightUp"/>
      </fill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99FF"/>
      <color rgb="FFFF0066"/>
      <color rgb="FFFFD85B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6" Type="http://schemas.openxmlformats.org/officeDocument/2006/relationships/printerSettings" Target="../printerSettings/printerSettings50.bin"/><Relationship Id="rId5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4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Relationship Id="rId6" Type="http://schemas.openxmlformats.org/officeDocument/2006/relationships/printerSettings" Target="../printerSettings/printerSettings56.bin"/><Relationship Id="rId5" Type="http://schemas.openxmlformats.org/officeDocument/2006/relationships/printerSettings" Target="../printerSettings/printerSettings55.bin"/><Relationship Id="rId4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71"/>
  <sheetViews>
    <sheetView workbookViewId="0">
      <selection activeCell="B15" sqref="B15"/>
    </sheetView>
  </sheetViews>
  <sheetFormatPr defaultColWidth="11.42578125" defaultRowHeight="12.75" x14ac:dyDescent="0.2"/>
  <cols>
    <col min="1" max="1" width="19.140625" style="2" customWidth="1"/>
    <col min="2" max="2" width="11.85546875" style="2" customWidth="1"/>
    <col min="3" max="3" width="13.5703125" style="2" customWidth="1"/>
    <col min="4" max="4" width="12.42578125" style="2" customWidth="1"/>
    <col min="5" max="6" width="15.42578125" style="2" customWidth="1"/>
    <col min="7" max="8" width="11.42578125" style="2"/>
    <col min="9" max="9" width="16" style="2" customWidth="1"/>
    <col min="10" max="10" width="11.42578125" style="4"/>
    <col min="11" max="11" width="11.42578125" style="2"/>
  </cols>
  <sheetData>
    <row r="1" spans="1:11" ht="20.25" x14ac:dyDescent="0.3">
      <c r="I1" s="1" t="s">
        <v>111</v>
      </c>
    </row>
    <row r="2" spans="1:11" ht="20.25" x14ac:dyDescent="0.3">
      <c r="A2" s="5"/>
      <c r="B2" s="5"/>
      <c r="C2" s="5"/>
      <c r="D2" s="5"/>
      <c r="G2" s="1"/>
    </row>
    <row r="3" spans="1:11" ht="18.75" customHeight="1" x14ac:dyDescent="0.3">
      <c r="H3" s="1" t="s">
        <v>1</v>
      </c>
      <c r="I3" s="8">
        <f>J5-K5</f>
        <v>10843</v>
      </c>
      <c r="J3" s="9" t="s">
        <v>7</v>
      </c>
    </row>
    <row r="5" spans="1:11" x14ac:dyDescent="0.2">
      <c r="J5" s="7">
        <f>SUBTOTAL(9,J7:J4358)</f>
        <v>17918</v>
      </c>
      <c r="K5" s="7">
        <f>SUBTOTAL(9,K7:K4358)</f>
        <v>7075</v>
      </c>
    </row>
    <row r="6" spans="1:11" ht="15" customHeight="1" x14ac:dyDescent="0.2">
      <c r="A6" s="3" t="s">
        <v>8</v>
      </c>
      <c r="B6" s="3" t="s">
        <v>9</v>
      </c>
      <c r="C6" s="3" t="s">
        <v>47</v>
      </c>
      <c r="D6" s="3" t="s">
        <v>67</v>
      </c>
      <c r="E6" s="3" t="s">
        <v>107</v>
      </c>
      <c r="F6" s="3" t="s">
        <v>108</v>
      </c>
      <c r="G6" s="2" t="s">
        <v>0</v>
      </c>
      <c r="H6" s="2" t="s">
        <v>2</v>
      </c>
      <c r="I6" s="2" t="s">
        <v>3</v>
      </c>
      <c r="J6" s="4" t="s">
        <v>4</v>
      </c>
      <c r="K6" s="2" t="s">
        <v>5</v>
      </c>
    </row>
    <row r="7" spans="1:11" x14ac:dyDescent="0.2">
      <c r="A7" s="12"/>
      <c r="B7" s="6">
        <v>41236</v>
      </c>
      <c r="C7" s="12">
        <v>9931</v>
      </c>
      <c r="D7" s="6" t="s">
        <v>106</v>
      </c>
      <c r="E7" s="2" t="s">
        <v>6</v>
      </c>
      <c r="F7" s="2" t="s">
        <v>69</v>
      </c>
      <c r="G7" s="2">
        <v>9</v>
      </c>
      <c r="H7" s="2">
        <v>68</v>
      </c>
      <c r="I7" s="2">
        <v>2000</v>
      </c>
      <c r="J7" s="10">
        <f>238*6</f>
        <v>1428</v>
      </c>
      <c r="K7" s="11"/>
    </row>
    <row r="8" spans="1:11" x14ac:dyDescent="0.2">
      <c r="A8" s="12"/>
      <c r="B8" s="6">
        <v>41236</v>
      </c>
      <c r="C8" s="12">
        <v>9932</v>
      </c>
      <c r="D8" s="6" t="s">
        <v>106</v>
      </c>
      <c r="E8" s="2" t="s">
        <v>6</v>
      </c>
      <c r="F8" s="2" t="s">
        <v>69</v>
      </c>
      <c r="G8" s="2">
        <v>9</v>
      </c>
      <c r="H8" s="2">
        <v>98</v>
      </c>
      <c r="I8" s="2">
        <v>2000</v>
      </c>
      <c r="J8" s="10">
        <f>170*3</f>
        <v>510</v>
      </c>
      <c r="K8" s="11"/>
    </row>
    <row r="9" spans="1:11" x14ac:dyDescent="0.2">
      <c r="A9" s="12"/>
      <c r="B9" s="6">
        <v>41236</v>
      </c>
      <c r="C9" s="12"/>
      <c r="D9" s="6" t="s">
        <v>109</v>
      </c>
      <c r="E9" s="2" t="s">
        <v>6</v>
      </c>
      <c r="F9" s="2" t="s">
        <v>69</v>
      </c>
      <c r="G9" s="2">
        <v>9</v>
      </c>
      <c r="H9" s="2">
        <v>68</v>
      </c>
      <c r="I9" s="2">
        <v>2000</v>
      </c>
      <c r="J9" s="10">
        <f>1190*5</f>
        <v>5950</v>
      </c>
      <c r="K9" s="11"/>
    </row>
    <row r="10" spans="1:11" x14ac:dyDescent="0.2">
      <c r="A10" s="12"/>
      <c r="B10" s="6">
        <v>41236</v>
      </c>
      <c r="C10" s="12"/>
      <c r="D10" s="6" t="s">
        <v>109</v>
      </c>
      <c r="E10" s="2" t="s">
        <v>6</v>
      </c>
      <c r="F10" s="2" t="s">
        <v>69</v>
      </c>
      <c r="G10" s="2">
        <v>9</v>
      </c>
      <c r="H10" s="2">
        <v>98</v>
      </c>
      <c r="I10" s="2">
        <v>2000</v>
      </c>
      <c r="J10" s="10">
        <f>12*68*2</f>
        <v>1632</v>
      </c>
      <c r="K10" s="11"/>
    </row>
    <row r="11" spans="1:11" x14ac:dyDescent="0.2">
      <c r="A11" s="12"/>
      <c r="B11" s="6">
        <v>41236</v>
      </c>
      <c r="C11" s="12"/>
      <c r="D11" s="6" t="s">
        <v>109</v>
      </c>
      <c r="E11" s="2" t="s">
        <v>6</v>
      </c>
      <c r="F11" s="2" t="s">
        <v>110</v>
      </c>
      <c r="G11" s="2">
        <v>9</v>
      </c>
      <c r="H11" s="2">
        <v>68</v>
      </c>
      <c r="I11" s="2">
        <v>2000</v>
      </c>
      <c r="J11" s="10">
        <f>1190*5</f>
        <v>5950</v>
      </c>
      <c r="K11" s="11"/>
    </row>
    <row r="12" spans="1:11" x14ac:dyDescent="0.2">
      <c r="A12" s="12"/>
      <c r="B12" s="6">
        <v>41236</v>
      </c>
      <c r="C12" s="12"/>
      <c r="D12" s="6" t="s">
        <v>109</v>
      </c>
      <c r="E12" s="2" t="s">
        <v>6</v>
      </c>
      <c r="F12" s="2" t="s">
        <v>110</v>
      </c>
      <c r="G12" s="2">
        <v>9</v>
      </c>
      <c r="H12" s="2">
        <v>98</v>
      </c>
      <c r="I12" s="2">
        <v>2000</v>
      </c>
      <c r="J12" s="10">
        <f>12*68*3</f>
        <v>2448</v>
      </c>
      <c r="K12" s="11"/>
    </row>
    <row r="13" spans="1:11" x14ac:dyDescent="0.2">
      <c r="A13" s="12"/>
      <c r="B13" s="6">
        <v>41236</v>
      </c>
      <c r="C13" s="12"/>
      <c r="D13" s="12" t="s">
        <v>109</v>
      </c>
      <c r="E13" s="2" t="s">
        <v>6</v>
      </c>
      <c r="F13" s="2" t="s">
        <v>69</v>
      </c>
      <c r="G13" s="2">
        <v>9</v>
      </c>
      <c r="H13" s="2">
        <v>68</v>
      </c>
      <c r="I13" s="2">
        <v>2000</v>
      </c>
      <c r="J13" s="10"/>
      <c r="K13" s="11">
        <f>5*1190</f>
        <v>5950</v>
      </c>
    </row>
    <row r="14" spans="1:11" x14ac:dyDescent="0.2">
      <c r="A14" s="12"/>
      <c r="B14" s="6">
        <v>41236</v>
      </c>
      <c r="C14" s="6"/>
      <c r="D14" s="2" t="s">
        <v>109</v>
      </c>
      <c r="E14" s="2" t="s">
        <v>6</v>
      </c>
      <c r="F14" s="2" t="s">
        <v>110</v>
      </c>
      <c r="G14" s="2">
        <v>15</v>
      </c>
      <c r="H14" s="2">
        <v>78</v>
      </c>
      <c r="I14" s="2">
        <v>2440</v>
      </c>
      <c r="J14" s="10"/>
      <c r="K14" s="11">
        <f>750+375</f>
        <v>1125</v>
      </c>
    </row>
    <row r="15" spans="1:11" x14ac:dyDescent="0.2">
      <c r="A15" s="12"/>
      <c r="B15" s="6">
        <v>37222</v>
      </c>
      <c r="C15" s="6"/>
      <c r="J15" s="10"/>
      <c r="K15" s="11"/>
    </row>
    <row r="16" spans="1:11" x14ac:dyDescent="0.2">
      <c r="A16" s="12"/>
      <c r="B16" s="6"/>
      <c r="C16" s="6"/>
      <c r="D16" s="6"/>
      <c r="J16" s="10"/>
      <c r="K16" s="11"/>
    </row>
    <row r="17" spans="1:11" x14ac:dyDescent="0.2">
      <c r="A17" s="12"/>
      <c r="B17" s="6"/>
      <c r="C17" s="6"/>
      <c r="D17" s="12"/>
      <c r="E17" s="6"/>
      <c r="F17" s="6"/>
      <c r="J17" s="10"/>
      <c r="K17" s="11"/>
    </row>
    <row r="18" spans="1:11" x14ac:dyDescent="0.2">
      <c r="A18" s="12"/>
      <c r="B18" s="6"/>
      <c r="C18" s="6"/>
      <c r="J18" s="10"/>
      <c r="K18" s="11"/>
    </row>
    <row r="19" spans="1:11" x14ac:dyDescent="0.2">
      <c r="A19" s="12"/>
      <c r="B19" s="6"/>
      <c r="C19" s="6"/>
      <c r="J19" s="10"/>
      <c r="K19" s="11"/>
    </row>
    <row r="20" spans="1:11" x14ac:dyDescent="0.2">
      <c r="A20" s="12"/>
      <c r="B20" s="6"/>
      <c r="C20" s="6"/>
      <c r="J20" s="10"/>
      <c r="K20" s="11"/>
    </row>
    <row r="21" spans="1:11" x14ac:dyDescent="0.2">
      <c r="B21" s="6"/>
      <c r="J21" s="10"/>
      <c r="K21" s="11"/>
    </row>
    <row r="22" spans="1:11" x14ac:dyDescent="0.2">
      <c r="B22" s="6"/>
      <c r="J22" s="10"/>
      <c r="K22" s="11"/>
    </row>
    <row r="23" spans="1:11" x14ac:dyDescent="0.2">
      <c r="B23" s="6"/>
      <c r="J23" s="10"/>
      <c r="K23" s="11"/>
    </row>
    <row r="24" spans="1:11" x14ac:dyDescent="0.2">
      <c r="B24" s="6"/>
      <c r="J24" s="10"/>
      <c r="K24" s="11"/>
    </row>
    <row r="25" spans="1:11" x14ac:dyDescent="0.2">
      <c r="B25" s="6"/>
      <c r="J25" s="10"/>
      <c r="K25" s="11"/>
    </row>
    <row r="26" spans="1:11" x14ac:dyDescent="0.2">
      <c r="B26" s="6"/>
      <c r="J26" s="10"/>
      <c r="K26" s="11"/>
    </row>
    <row r="27" spans="1:11" x14ac:dyDescent="0.2">
      <c r="B27" s="6"/>
      <c r="J27" s="10"/>
      <c r="K27" s="11"/>
    </row>
    <row r="28" spans="1:11" x14ac:dyDescent="0.2">
      <c r="B28" s="6"/>
      <c r="J28" s="10"/>
      <c r="K28" s="11"/>
    </row>
    <row r="29" spans="1:11" x14ac:dyDescent="0.2">
      <c r="B29" s="6"/>
      <c r="J29" s="10"/>
      <c r="K29" s="11"/>
    </row>
    <row r="30" spans="1:11" x14ac:dyDescent="0.2">
      <c r="B30" s="6"/>
      <c r="J30" s="10"/>
      <c r="K30" s="11"/>
    </row>
    <row r="31" spans="1:11" x14ac:dyDescent="0.2">
      <c r="A31" s="6"/>
      <c r="B31" s="6"/>
      <c r="J31" s="10"/>
      <c r="K31" s="11"/>
    </row>
    <row r="32" spans="1:11" x14ac:dyDescent="0.2">
      <c r="B32" s="6"/>
      <c r="J32" s="10"/>
      <c r="K32" s="11"/>
    </row>
    <row r="33" spans="2:11" x14ac:dyDescent="0.2">
      <c r="B33" s="6"/>
      <c r="J33" s="10"/>
      <c r="K33" s="11"/>
    </row>
    <row r="34" spans="2:11" x14ac:dyDescent="0.2">
      <c r="B34" s="6"/>
      <c r="J34" s="10"/>
      <c r="K34" s="11"/>
    </row>
    <row r="35" spans="2:11" x14ac:dyDescent="0.2">
      <c r="B35" s="6"/>
      <c r="J35" s="10"/>
      <c r="K35" s="11"/>
    </row>
    <row r="36" spans="2:11" x14ac:dyDescent="0.2">
      <c r="B36" s="6"/>
      <c r="J36" s="10"/>
      <c r="K36" s="11"/>
    </row>
    <row r="37" spans="2:11" x14ac:dyDescent="0.2">
      <c r="B37" s="6"/>
      <c r="J37" s="10"/>
      <c r="K37" s="11"/>
    </row>
    <row r="38" spans="2:11" x14ac:dyDescent="0.2">
      <c r="B38" s="6"/>
      <c r="J38" s="10"/>
      <c r="K38" s="11"/>
    </row>
    <row r="39" spans="2:11" x14ac:dyDescent="0.2">
      <c r="B39" s="6"/>
      <c r="J39" s="10"/>
      <c r="K39" s="11"/>
    </row>
    <row r="40" spans="2:11" x14ac:dyDescent="0.2">
      <c r="B40" s="6"/>
      <c r="J40" s="10"/>
      <c r="K40" s="11"/>
    </row>
    <row r="41" spans="2:11" x14ac:dyDescent="0.2">
      <c r="B41" s="6"/>
      <c r="J41" s="10"/>
      <c r="K41" s="11"/>
    </row>
    <row r="42" spans="2:11" x14ac:dyDescent="0.2">
      <c r="B42" s="6"/>
      <c r="J42" s="10"/>
      <c r="K42" s="11"/>
    </row>
    <row r="43" spans="2:11" x14ac:dyDescent="0.2">
      <c r="B43" s="6"/>
      <c r="J43" s="10"/>
      <c r="K43" s="11"/>
    </row>
    <row r="44" spans="2:11" x14ac:dyDescent="0.2">
      <c r="B44" s="6"/>
      <c r="J44" s="10"/>
      <c r="K44" s="11"/>
    </row>
    <row r="45" spans="2:11" x14ac:dyDescent="0.2">
      <c r="B45" s="6"/>
      <c r="J45" s="10"/>
      <c r="K45" s="11"/>
    </row>
    <row r="46" spans="2:11" x14ac:dyDescent="0.2">
      <c r="B46" s="6"/>
      <c r="J46" s="10"/>
      <c r="K46" s="11"/>
    </row>
    <row r="47" spans="2:11" x14ac:dyDescent="0.2">
      <c r="B47" s="6"/>
      <c r="J47" s="10"/>
      <c r="K47" s="11"/>
    </row>
    <row r="48" spans="2:11" x14ac:dyDescent="0.2">
      <c r="B48" s="6"/>
      <c r="J48" s="10"/>
      <c r="K48" s="11"/>
    </row>
    <row r="49" spans="2:11" x14ac:dyDescent="0.2">
      <c r="B49" s="6"/>
      <c r="J49" s="10"/>
      <c r="K49" s="11"/>
    </row>
    <row r="50" spans="2:11" x14ac:dyDescent="0.2">
      <c r="B50" s="6"/>
      <c r="J50" s="10"/>
      <c r="K50" s="11"/>
    </row>
    <row r="51" spans="2:11" x14ac:dyDescent="0.2">
      <c r="B51" s="6"/>
      <c r="J51" s="10"/>
      <c r="K51" s="11"/>
    </row>
    <row r="52" spans="2:11" x14ac:dyDescent="0.2">
      <c r="B52" s="6"/>
      <c r="J52" s="10"/>
      <c r="K52" s="11"/>
    </row>
    <row r="53" spans="2:11" x14ac:dyDescent="0.2">
      <c r="B53" s="6"/>
      <c r="J53" s="10"/>
      <c r="K53" s="11"/>
    </row>
    <row r="54" spans="2:11" x14ac:dyDescent="0.2">
      <c r="B54" s="6"/>
      <c r="J54" s="10"/>
      <c r="K54" s="11"/>
    </row>
    <row r="55" spans="2:11" x14ac:dyDescent="0.2">
      <c r="B55" s="6"/>
      <c r="J55" s="10"/>
      <c r="K55" s="11"/>
    </row>
    <row r="56" spans="2:11" x14ac:dyDescent="0.2">
      <c r="B56" s="6"/>
      <c r="J56" s="10"/>
      <c r="K56" s="11"/>
    </row>
    <row r="57" spans="2:11" x14ac:dyDescent="0.2">
      <c r="B57" s="6"/>
      <c r="J57" s="10"/>
      <c r="K57" s="11"/>
    </row>
    <row r="58" spans="2:11" x14ac:dyDescent="0.2">
      <c r="B58" s="6"/>
      <c r="J58" s="10"/>
      <c r="K58" s="11"/>
    </row>
    <row r="59" spans="2:11" x14ac:dyDescent="0.2">
      <c r="B59" s="6"/>
      <c r="J59" s="10"/>
      <c r="K59" s="11"/>
    </row>
    <row r="60" spans="2:11" x14ac:dyDescent="0.2">
      <c r="B60" s="6"/>
      <c r="J60" s="10"/>
      <c r="K60" s="11"/>
    </row>
    <row r="61" spans="2:11" x14ac:dyDescent="0.2">
      <c r="B61" s="6"/>
      <c r="J61" s="10"/>
      <c r="K61" s="11"/>
    </row>
    <row r="62" spans="2:11" x14ac:dyDescent="0.2">
      <c r="B62" s="6"/>
      <c r="J62" s="10"/>
      <c r="K62" s="11"/>
    </row>
    <row r="63" spans="2:11" x14ac:dyDescent="0.2">
      <c r="B63" s="6"/>
      <c r="J63" s="10"/>
      <c r="K63" s="11"/>
    </row>
    <row r="64" spans="2:11" x14ac:dyDescent="0.2">
      <c r="B64" s="6"/>
      <c r="D64" s="6"/>
      <c r="J64" s="10"/>
      <c r="K64" s="11"/>
    </row>
    <row r="65" spans="2:11" x14ac:dyDescent="0.2">
      <c r="B65" s="6"/>
      <c r="J65" s="10"/>
      <c r="K65" s="11"/>
    </row>
    <row r="66" spans="2:11" x14ac:dyDescent="0.2">
      <c r="B66" s="6"/>
      <c r="H66" s="114"/>
      <c r="I66" s="114"/>
      <c r="J66" s="10"/>
      <c r="K66" s="11"/>
    </row>
    <row r="67" spans="2:11" x14ac:dyDescent="0.2">
      <c r="B67" s="6"/>
      <c r="J67" s="10"/>
      <c r="K67" s="11"/>
    </row>
    <row r="68" spans="2:11" x14ac:dyDescent="0.2">
      <c r="B68" s="6"/>
      <c r="J68" s="10"/>
      <c r="K68" s="11"/>
    </row>
    <row r="69" spans="2:11" x14ac:dyDescent="0.2">
      <c r="B69" s="6"/>
      <c r="J69" s="10"/>
      <c r="K69" s="11"/>
    </row>
    <row r="70" spans="2:11" x14ac:dyDescent="0.2">
      <c r="B70" s="6"/>
      <c r="J70" s="10"/>
      <c r="K70" s="11"/>
    </row>
    <row r="71" spans="2:11" x14ac:dyDescent="0.2">
      <c r="B71" s="6"/>
      <c r="J71" s="10"/>
      <c r="K71" s="11"/>
    </row>
    <row r="72" spans="2:11" x14ac:dyDescent="0.2">
      <c r="B72" s="6"/>
      <c r="J72" s="10"/>
      <c r="K72" s="11"/>
    </row>
    <row r="73" spans="2:11" x14ac:dyDescent="0.2">
      <c r="B73" s="6"/>
      <c r="J73" s="10"/>
      <c r="K73" s="11"/>
    </row>
    <row r="74" spans="2:11" x14ac:dyDescent="0.2">
      <c r="B74" s="6"/>
      <c r="J74" s="10"/>
      <c r="K74" s="11"/>
    </row>
    <row r="75" spans="2:11" x14ac:dyDescent="0.2">
      <c r="B75" s="6"/>
      <c r="J75" s="10"/>
      <c r="K75" s="11"/>
    </row>
    <row r="76" spans="2:11" x14ac:dyDescent="0.2">
      <c r="B76" s="6"/>
      <c r="J76" s="10"/>
      <c r="K76" s="11"/>
    </row>
    <row r="77" spans="2:11" x14ac:dyDescent="0.2">
      <c r="B77" s="6"/>
      <c r="J77" s="10"/>
      <c r="K77" s="11"/>
    </row>
    <row r="78" spans="2:11" x14ac:dyDescent="0.2">
      <c r="B78" s="6"/>
      <c r="J78" s="10"/>
      <c r="K78" s="11"/>
    </row>
    <row r="79" spans="2:11" x14ac:dyDescent="0.2">
      <c r="B79" s="6"/>
      <c r="J79" s="10"/>
      <c r="K79" s="11"/>
    </row>
    <row r="80" spans="2:11" x14ac:dyDescent="0.2">
      <c r="B80" s="6"/>
      <c r="J80" s="10"/>
      <c r="K80" s="11"/>
    </row>
    <row r="81" spans="2:11" x14ac:dyDescent="0.2">
      <c r="B81" s="6"/>
      <c r="J81" s="10"/>
      <c r="K81" s="11"/>
    </row>
    <row r="82" spans="2:11" x14ac:dyDescent="0.2">
      <c r="B82" s="6"/>
      <c r="J82" s="10"/>
      <c r="K82" s="11"/>
    </row>
    <row r="83" spans="2:11" x14ac:dyDescent="0.2">
      <c r="B83" s="6"/>
      <c r="J83" s="10"/>
      <c r="K83" s="11"/>
    </row>
    <row r="84" spans="2:11" x14ac:dyDescent="0.2">
      <c r="B84" s="6"/>
      <c r="J84" s="10"/>
      <c r="K84" s="11"/>
    </row>
    <row r="85" spans="2:11" x14ac:dyDescent="0.2">
      <c r="B85" s="6"/>
      <c r="J85" s="10"/>
      <c r="K85" s="11"/>
    </row>
    <row r="86" spans="2:11" x14ac:dyDescent="0.2">
      <c r="B86" s="6"/>
      <c r="J86" s="10"/>
      <c r="K86" s="11"/>
    </row>
    <row r="87" spans="2:11" x14ac:dyDescent="0.2">
      <c r="B87" s="6"/>
      <c r="J87" s="10"/>
      <c r="K87" s="11"/>
    </row>
    <row r="88" spans="2:11" x14ac:dyDescent="0.2">
      <c r="B88" s="6"/>
      <c r="J88" s="10"/>
      <c r="K88" s="11"/>
    </row>
    <row r="89" spans="2:11" x14ac:dyDescent="0.2">
      <c r="B89" s="6"/>
      <c r="J89" s="10"/>
      <c r="K89" s="11"/>
    </row>
    <row r="90" spans="2:11" x14ac:dyDescent="0.2">
      <c r="B90" s="6"/>
      <c r="J90" s="10"/>
      <c r="K90" s="11"/>
    </row>
    <row r="91" spans="2:11" x14ac:dyDescent="0.2">
      <c r="B91" s="6"/>
      <c r="J91" s="10"/>
      <c r="K91" s="11"/>
    </row>
    <row r="92" spans="2:11" x14ac:dyDescent="0.2">
      <c r="B92" s="6"/>
      <c r="J92" s="10"/>
      <c r="K92" s="11"/>
    </row>
    <row r="93" spans="2:11" x14ac:dyDescent="0.2">
      <c r="B93" s="6"/>
      <c r="J93" s="10"/>
      <c r="K93" s="11"/>
    </row>
    <row r="94" spans="2:11" x14ac:dyDescent="0.2">
      <c r="B94" s="6"/>
      <c r="J94" s="10"/>
      <c r="K94" s="11"/>
    </row>
    <row r="95" spans="2:11" x14ac:dyDescent="0.2">
      <c r="B95" s="6"/>
      <c r="J95" s="10"/>
      <c r="K95" s="11"/>
    </row>
    <row r="96" spans="2:11" x14ac:dyDescent="0.2">
      <c r="B96" s="6"/>
      <c r="J96" s="10"/>
      <c r="K96" s="11"/>
    </row>
    <row r="97" spans="2:11" x14ac:dyDescent="0.2">
      <c r="B97" s="6"/>
      <c r="J97" s="10"/>
      <c r="K97" s="11"/>
    </row>
    <row r="98" spans="2:11" x14ac:dyDescent="0.2">
      <c r="B98" s="6"/>
      <c r="J98" s="10"/>
      <c r="K98" s="11"/>
    </row>
    <row r="99" spans="2:11" x14ac:dyDescent="0.2">
      <c r="B99" s="6"/>
      <c r="J99" s="10"/>
      <c r="K99" s="11"/>
    </row>
    <row r="100" spans="2:11" x14ac:dyDescent="0.2">
      <c r="B100" s="6"/>
      <c r="J100" s="10"/>
      <c r="K100" s="11"/>
    </row>
    <row r="101" spans="2:11" x14ac:dyDescent="0.2">
      <c r="B101" s="6"/>
      <c r="J101" s="10"/>
      <c r="K101" s="11"/>
    </row>
    <row r="102" spans="2:11" x14ac:dyDescent="0.2">
      <c r="B102" s="6"/>
      <c r="J102" s="10"/>
      <c r="K102" s="11"/>
    </row>
    <row r="103" spans="2:11" x14ac:dyDescent="0.2">
      <c r="B103" s="6"/>
      <c r="J103" s="10"/>
      <c r="K103" s="11"/>
    </row>
    <row r="104" spans="2:11" x14ac:dyDescent="0.2">
      <c r="B104" s="6"/>
      <c r="J104" s="10"/>
      <c r="K104" s="11"/>
    </row>
    <row r="105" spans="2:11" x14ac:dyDescent="0.2">
      <c r="B105" s="6"/>
      <c r="J105" s="10"/>
      <c r="K105" s="11"/>
    </row>
    <row r="106" spans="2:11" x14ac:dyDescent="0.2">
      <c r="B106" s="6"/>
      <c r="J106" s="10"/>
      <c r="K106" s="11"/>
    </row>
    <row r="107" spans="2:11" x14ac:dyDescent="0.2">
      <c r="B107" s="6"/>
      <c r="J107" s="10"/>
      <c r="K107" s="11"/>
    </row>
    <row r="108" spans="2:11" x14ac:dyDescent="0.2">
      <c r="B108" s="6"/>
      <c r="J108" s="10"/>
      <c r="K108" s="11"/>
    </row>
    <row r="109" spans="2:11" x14ac:dyDescent="0.2">
      <c r="B109" s="6"/>
      <c r="J109" s="10"/>
      <c r="K109" s="11"/>
    </row>
    <row r="110" spans="2:11" x14ac:dyDescent="0.2">
      <c r="B110" s="6"/>
      <c r="J110" s="10"/>
      <c r="K110" s="11"/>
    </row>
    <row r="111" spans="2:11" x14ac:dyDescent="0.2">
      <c r="B111" s="6"/>
      <c r="J111" s="10"/>
      <c r="K111" s="11"/>
    </row>
    <row r="112" spans="2:11" x14ac:dyDescent="0.2">
      <c r="B112" s="6"/>
      <c r="J112" s="10"/>
      <c r="K112" s="11"/>
    </row>
    <row r="113" spans="10:11" x14ac:dyDescent="0.2">
      <c r="J113" s="10"/>
      <c r="K113" s="11"/>
    </row>
    <row r="114" spans="10:11" x14ac:dyDescent="0.2">
      <c r="J114" s="10"/>
      <c r="K114" s="11"/>
    </row>
    <row r="115" spans="10:11" x14ac:dyDescent="0.2">
      <c r="J115" s="10"/>
      <c r="K115" s="11"/>
    </row>
    <row r="116" spans="10:11" x14ac:dyDescent="0.2">
      <c r="J116" s="10"/>
      <c r="K116" s="11"/>
    </row>
    <row r="117" spans="10:11" x14ac:dyDescent="0.2">
      <c r="J117" s="10"/>
      <c r="K117" s="11"/>
    </row>
    <row r="171" spans="2:2" x14ac:dyDescent="0.2">
      <c r="B171" s="6"/>
    </row>
  </sheetData>
  <autoFilter ref="A6:K14" xr:uid="{00000000-0009-0000-0000-000000000000}"/>
  <customSheetViews>
    <customSheetView guid="{A7F7041E-7752-4E92-9325-982285B7C1B9}" showAutoFilter="1" state="hidden">
      <selection activeCell="B15" sqref="B1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6:K14" xr:uid="{728418F1-6F90-469F-9676-DF88EC19C86C}"/>
    </customSheetView>
    <customSheetView guid="{EAACF050-C5D0-4CAC-A8B6-1E6E1A239EA0}" showAutoFilter="1" state="hidden">
      <selection activeCell="B15" sqref="B15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B1:L1" xr:uid="{C48DD3C4-7D61-4C9D-B8A3-231D901ECA21}"/>
    </customSheetView>
    <customSheetView guid="{3BAA88A0-E24A-46F3-BD4E-4ED2F81A8851}" showAutoFilter="1" state="hidden">
      <selection activeCell="B15" sqref="B15"/>
      <pageMargins left="0.78740157499999996" right="0.78740157499999996" top="0.984251969" bottom="0.984251969" header="0.4921259845" footer="0.4921259845"/>
      <pageSetup paperSize="9" orientation="portrait" r:id="rId3"/>
      <headerFooter alignWithMargins="0"/>
      <autoFilter ref="B1:L1" xr:uid="{1F22EBF4-BD2A-4A0E-B689-3131961B5FF3}"/>
    </customSheetView>
    <customSheetView guid="{FBF96860-242B-4B28-86B6-176A94B72708}" showAutoFilter="1" state="hidden">
      <selection activeCell="B15" sqref="B15"/>
      <pageMargins left="0.78740157499999996" right="0.78740157499999996" top="0.984251969" bottom="0.984251969" header="0.4921259845" footer="0.4921259845"/>
      <pageSetup paperSize="9" orientation="portrait" r:id="rId4"/>
      <headerFooter alignWithMargins="0"/>
      <autoFilter ref="B1:L1" xr:uid="{D116C60D-F768-4692-896F-4B5886317E07}"/>
    </customSheetView>
    <customSheetView guid="{EF16C863-F7EF-4BA7-964C-FC7847AABF96}" showAutoFilter="1" state="hidden">
      <selection activeCell="B15" sqref="B15"/>
      <pageMargins left="0.78740157499999996" right="0.78740157499999996" top="0.984251969" bottom="0.984251969" header="0.4921259845" footer="0.4921259845"/>
      <pageSetup paperSize="9" orientation="portrait" r:id="rId5"/>
      <headerFooter alignWithMargins="0"/>
      <autoFilter ref="B1:L1" xr:uid="{8824C858-C9C7-4A70-9C36-BA37919400C8}"/>
    </customSheetView>
  </customSheetViews>
  <phoneticPr fontId="62" type="noConversion"/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U49"/>
  <sheetViews>
    <sheetView tabSelected="1" zoomScaleNormal="100" workbookViewId="0">
      <pane xSplit="5" topLeftCell="F1" activePane="topRight" state="frozen"/>
      <selection pane="topRight" activeCell="N17" sqref="N17"/>
    </sheetView>
  </sheetViews>
  <sheetFormatPr defaultColWidth="11.42578125" defaultRowHeight="12.75" x14ac:dyDescent="0.2"/>
  <cols>
    <col min="1" max="1" width="25.5703125" style="156" customWidth="1"/>
    <col min="2" max="2" width="10.5703125" style="154" customWidth="1"/>
    <col min="3" max="4" width="7.140625" style="154" customWidth="1"/>
    <col min="5" max="5" width="9.5703125" style="154" customWidth="1"/>
    <col min="6" max="6" width="8.42578125" style="155" customWidth="1"/>
    <col min="7" max="7" width="8.5703125" style="154" customWidth="1"/>
    <col min="8" max="8" width="10.5703125" style="154" customWidth="1"/>
    <col min="9" max="9" width="7.5703125" style="154" customWidth="1"/>
    <col min="10" max="10" width="7.5703125" style="271" customWidth="1"/>
    <col min="11" max="11" width="10.5703125" style="271" customWidth="1"/>
    <col min="12" max="12" width="8.5703125" style="156" customWidth="1"/>
    <col min="13" max="14" width="9.5703125" style="156" customWidth="1"/>
    <col min="15" max="15" width="7.140625" style="156" customWidth="1"/>
    <col min="16" max="16" width="10.5703125" style="156" customWidth="1"/>
    <col min="17" max="41" width="11.42578125" style="156"/>
    <col min="42" max="45" width="11.42578125" style="159"/>
    <col min="46" max="16384" width="11.42578125" style="156"/>
  </cols>
  <sheetData>
    <row r="1" spans="1:47" ht="24" thickBot="1" x14ac:dyDescent="0.4">
      <c r="B1" s="268"/>
      <c r="C1" s="268"/>
      <c r="D1" s="307"/>
      <c r="E1" s="308"/>
      <c r="F1" s="307"/>
      <c r="G1" s="306"/>
      <c r="H1" s="306"/>
      <c r="I1" s="573"/>
      <c r="J1" s="461"/>
      <c r="K1" s="460"/>
    </row>
    <row r="2" spans="1:47" ht="15" customHeight="1" thickBot="1" x14ac:dyDescent="0.4">
      <c r="B2" s="268"/>
      <c r="C2" s="268"/>
      <c r="D2" s="307"/>
      <c r="E2" s="308"/>
      <c r="F2" s="307"/>
      <c r="G2" s="306"/>
      <c r="H2" s="306"/>
      <c r="I2" s="573"/>
      <c r="J2" s="523"/>
      <c r="K2" s="524"/>
      <c r="P2" s="519"/>
      <c r="Q2" s="541"/>
      <c r="R2" s="541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0"/>
      <c r="AH2" s="540"/>
      <c r="AI2" s="540"/>
      <c r="AJ2" s="540"/>
      <c r="AK2" s="540"/>
      <c r="AL2" s="540"/>
      <c r="AM2" s="540"/>
      <c r="AN2" s="540"/>
      <c r="AO2" s="540"/>
      <c r="AP2" s="578"/>
      <c r="AQ2" s="578"/>
      <c r="AR2" s="578"/>
      <c r="AS2" s="578"/>
      <c r="AT2" s="577"/>
    </row>
    <row r="3" spans="1:47" ht="13.5" thickBot="1" x14ac:dyDescent="0.25">
      <c r="C3" s="268"/>
      <c r="D3" s="268"/>
      <c r="E3" s="268"/>
      <c r="F3" s="269"/>
      <c r="G3" s="269"/>
      <c r="H3" s="470"/>
      <c r="I3" s="574"/>
      <c r="J3" s="270"/>
      <c r="K3" s="305"/>
      <c r="L3" s="529"/>
      <c r="M3" s="459"/>
      <c r="N3" s="459"/>
      <c r="P3" s="520"/>
      <c r="Q3" s="544" t="s">
        <v>368</v>
      </c>
      <c r="R3" s="542" t="s">
        <v>342</v>
      </c>
      <c r="S3" s="543"/>
      <c r="T3" s="544"/>
      <c r="U3" s="545" t="s">
        <v>343</v>
      </c>
      <c r="V3" s="545"/>
      <c r="W3" s="545"/>
      <c r="X3" s="542"/>
      <c r="Y3" s="547" t="s">
        <v>347</v>
      </c>
      <c r="Z3" s="542"/>
      <c r="AA3" s="542"/>
      <c r="AB3" s="542"/>
      <c r="AC3" s="544"/>
      <c r="AD3" s="545" t="s">
        <v>353</v>
      </c>
      <c r="AE3" s="545"/>
      <c r="AF3" s="545"/>
      <c r="AG3" s="542"/>
      <c r="AH3" s="547" t="s">
        <v>358</v>
      </c>
      <c r="AI3" s="542"/>
      <c r="AJ3" s="542"/>
      <c r="AK3" s="544"/>
      <c r="AL3" s="545" t="s">
        <v>364</v>
      </c>
      <c r="AM3" s="545"/>
      <c r="AN3" s="545"/>
      <c r="AO3" s="579"/>
      <c r="AP3" s="586"/>
      <c r="AQ3" s="587" t="s">
        <v>370</v>
      </c>
      <c r="AR3" s="581">
        <v>2022</v>
      </c>
      <c r="AS3" s="530"/>
      <c r="AT3" s="559"/>
      <c r="AU3" s="159"/>
    </row>
    <row r="4" spans="1:47" ht="12.75" customHeight="1" thickBot="1" x14ac:dyDescent="0.25">
      <c r="A4" s="465"/>
      <c r="B4" s="466"/>
      <c r="C4" s="467"/>
      <c r="D4" s="477"/>
      <c r="E4" s="468"/>
      <c r="F4" s="469"/>
      <c r="G4" s="477"/>
      <c r="H4" s="471"/>
      <c r="I4" s="472"/>
      <c r="J4" s="473"/>
      <c r="K4" s="474"/>
      <c r="L4" s="530"/>
      <c r="M4" s="475"/>
      <c r="N4" s="475"/>
      <c r="O4" s="476"/>
      <c r="P4" s="520"/>
      <c r="Q4" s="538" t="s">
        <v>338</v>
      </c>
      <c r="R4" s="538" t="s">
        <v>339</v>
      </c>
      <c r="S4" s="538" t="s">
        <v>340</v>
      </c>
      <c r="T4" s="538" t="s">
        <v>344</v>
      </c>
      <c r="U4" s="538" t="s">
        <v>345</v>
      </c>
      <c r="V4" s="538" t="s">
        <v>346</v>
      </c>
      <c r="W4" s="539" t="s">
        <v>341</v>
      </c>
      <c r="X4" s="538" t="s">
        <v>348</v>
      </c>
      <c r="Y4" s="538" t="s">
        <v>349</v>
      </c>
      <c r="Z4" s="538" t="s">
        <v>350</v>
      </c>
      <c r="AA4" s="538" t="s">
        <v>351</v>
      </c>
      <c r="AB4" s="538" t="s">
        <v>352</v>
      </c>
      <c r="AC4" s="561" t="s">
        <v>354</v>
      </c>
      <c r="AD4" s="538" t="s">
        <v>355</v>
      </c>
      <c r="AE4" s="538" t="s">
        <v>356</v>
      </c>
      <c r="AF4" s="538" t="s">
        <v>357</v>
      </c>
      <c r="AG4" s="566" t="s">
        <v>359</v>
      </c>
      <c r="AH4" s="565" t="s">
        <v>360</v>
      </c>
      <c r="AI4" s="565" t="s">
        <v>361</v>
      </c>
      <c r="AJ4" s="567" t="s">
        <v>363</v>
      </c>
      <c r="AK4" s="568" t="s">
        <v>362</v>
      </c>
      <c r="AL4" s="569" t="s">
        <v>365</v>
      </c>
      <c r="AM4" s="569" t="s">
        <v>366</v>
      </c>
      <c r="AN4" s="576" t="s">
        <v>367</v>
      </c>
      <c r="AO4" s="576" t="s">
        <v>369</v>
      </c>
      <c r="AP4" s="585" t="s">
        <v>371</v>
      </c>
      <c r="AQ4" s="585" t="s">
        <v>372</v>
      </c>
      <c r="AR4" s="585" t="s">
        <v>373</v>
      </c>
      <c r="AS4" s="585" t="s">
        <v>374</v>
      </c>
      <c r="AT4" s="560"/>
    </row>
    <row r="5" spans="1:47" s="266" customFormat="1" ht="13.5" customHeight="1" thickBot="1" x14ac:dyDescent="0.25">
      <c r="A5" s="478"/>
      <c r="B5" s="479"/>
      <c r="C5" s="479"/>
      <c r="D5" s="479"/>
      <c r="E5" s="479"/>
      <c r="F5" s="480"/>
      <c r="G5" s="481"/>
      <c r="H5" s="482"/>
      <c r="I5" s="575"/>
      <c r="J5" s="484"/>
      <c r="K5" s="485"/>
      <c r="L5" s="528"/>
      <c r="M5" s="494"/>
      <c r="N5" s="518"/>
      <c r="O5" s="483"/>
      <c r="P5" s="521"/>
      <c r="Q5" s="535"/>
      <c r="R5" s="531"/>
      <c r="S5" s="531"/>
      <c r="T5" s="535"/>
      <c r="U5" s="531"/>
      <c r="V5" s="531"/>
      <c r="W5" s="531"/>
      <c r="X5" s="535"/>
      <c r="Y5" s="531"/>
      <c r="Z5" s="531"/>
      <c r="AA5" s="531"/>
      <c r="AB5" s="532"/>
      <c r="AC5" s="562"/>
      <c r="AD5" s="557"/>
      <c r="AF5" s="525"/>
      <c r="AG5" s="562"/>
      <c r="AH5" s="557"/>
      <c r="AI5" s="557"/>
      <c r="AJ5" s="532"/>
      <c r="AK5" s="562"/>
      <c r="AL5" s="525"/>
      <c r="AM5" s="557"/>
      <c r="AN5" s="532"/>
      <c r="AO5" s="532"/>
      <c r="AP5" s="582"/>
      <c r="AQ5" s="583"/>
      <c r="AR5" s="583"/>
      <c r="AS5" s="584"/>
      <c r="AT5" s="556"/>
      <c r="AU5" s="534"/>
    </row>
    <row r="6" spans="1:47" s="161" customFormat="1" ht="13.5" customHeight="1" thickBot="1" x14ac:dyDescent="0.25">
      <c r="A6" s="486"/>
      <c r="B6" s="487"/>
      <c r="C6" s="487"/>
      <c r="D6" s="487"/>
      <c r="E6" s="487"/>
      <c r="F6" s="488"/>
      <c r="G6" s="489"/>
      <c r="H6" s="490"/>
      <c r="I6" s="504"/>
      <c r="J6" s="492"/>
      <c r="K6" s="493"/>
      <c r="L6" s="527"/>
      <c r="M6" s="494"/>
      <c r="N6" s="518"/>
      <c r="P6" s="521"/>
      <c r="Q6" s="531"/>
      <c r="R6" s="531"/>
      <c r="S6" s="531"/>
      <c r="T6" s="535"/>
      <c r="U6" s="531"/>
      <c r="V6" s="531"/>
      <c r="W6" s="531"/>
      <c r="X6" s="535"/>
      <c r="Y6" s="531"/>
      <c r="Z6" s="531"/>
      <c r="AA6" s="531"/>
      <c r="AB6" s="531"/>
      <c r="AC6" s="225"/>
      <c r="AD6" s="186"/>
      <c r="AE6" s="186"/>
      <c r="AF6" s="531"/>
      <c r="AG6" s="225"/>
      <c r="AH6" s="186"/>
      <c r="AI6" s="186"/>
      <c r="AJ6" s="531"/>
      <c r="AK6" s="225"/>
      <c r="AL6" s="186"/>
      <c r="AM6" s="186"/>
      <c r="AN6" s="531"/>
      <c r="AO6" s="531"/>
      <c r="AP6" s="225"/>
      <c r="AQ6" s="186"/>
      <c r="AR6" s="186"/>
      <c r="AS6" s="226"/>
      <c r="AT6" s="556"/>
      <c r="AU6" s="536"/>
    </row>
    <row r="7" spans="1:47" s="161" customFormat="1" ht="13.5" customHeight="1" thickBot="1" x14ac:dyDescent="0.25">
      <c r="A7" s="486"/>
      <c r="B7" s="487"/>
      <c r="C7" s="487"/>
      <c r="D7" s="487"/>
      <c r="E7" s="487"/>
      <c r="F7" s="488"/>
      <c r="G7" s="495"/>
      <c r="H7" s="490"/>
      <c r="I7" s="504"/>
      <c r="J7" s="492"/>
      <c r="K7" s="493"/>
      <c r="L7" s="527"/>
      <c r="M7" s="494"/>
      <c r="N7" s="518"/>
      <c r="O7" s="491"/>
      <c r="P7" s="521"/>
      <c r="Q7" s="531"/>
      <c r="R7" s="531"/>
      <c r="S7" s="531"/>
      <c r="T7" s="535"/>
      <c r="U7" s="531"/>
      <c r="V7" s="531"/>
      <c r="W7" s="531"/>
      <c r="X7" s="535"/>
      <c r="Y7" s="531"/>
      <c r="Z7" s="531"/>
      <c r="AA7" s="531"/>
      <c r="AB7" s="555"/>
      <c r="AC7" s="563"/>
      <c r="AD7" s="558"/>
      <c r="AE7" s="558"/>
      <c r="AF7" s="555"/>
      <c r="AG7" s="563"/>
      <c r="AH7" s="558"/>
      <c r="AI7" s="558"/>
      <c r="AJ7" s="555"/>
      <c r="AK7" s="563"/>
      <c r="AL7" s="558"/>
      <c r="AM7" s="558"/>
      <c r="AN7" s="555"/>
      <c r="AO7" s="555"/>
      <c r="AP7" s="563"/>
      <c r="AQ7" s="558"/>
      <c r="AR7" s="558"/>
      <c r="AS7" s="526"/>
      <c r="AT7" s="556"/>
      <c r="AU7" s="572"/>
    </row>
    <row r="8" spans="1:47" s="161" customFormat="1" ht="13.5" customHeight="1" thickBot="1" x14ac:dyDescent="0.25">
      <c r="A8" s="486"/>
      <c r="B8" s="487"/>
      <c r="C8" s="487"/>
      <c r="D8" s="487"/>
      <c r="E8" s="487"/>
      <c r="F8" s="488"/>
      <c r="G8" s="489"/>
      <c r="H8" s="496"/>
      <c r="I8" s="504"/>
      <c r="J8" s="492"/>
      <c r="K8" s="493"/>
      <c r="L8" s="527"/>
      <c r="M8" s="494"/>
      <c r="N8" s="518"/>
      <c r="P8" s="521"/>
      <c r="Q8" s="531"/>
      <c r="R8" s="531"/>
      <c r="S8" s="531"/>
      <c r="T8" s="535"/>
      <c r="U8" s="531"/>
      <c r="V8" s="531"/>
      <c r="W8" s="531"/>
      <c r="X8" s="535"/>
      <c r="Y8" s="531"/>
      <c r="Z8" s="531"/>
      <c r="AA8" s="531"/>
      <c r="AB8" s="555"/>
      <c r="AC8" s="563"/>
      <c r="AD8" s="558"/>
      <c r="AE8" s="558"/>
      <c r="AF8" s="555"/>
      <c r="AG8" s="563"/>
      <c r="AH8" s="558"/>
      <c r="AI8" s="558"/>
      <c r="AJ8" s="555"/>
      <c r="AK8" s="563"/>
      <c r="AL8" s="558"/>
      <c r="AM8" s="558"/>
      <c r="AN8" s="555"/>
      <c r="AO8" s="555"/>
      <c r="AP8" s="563"/>
      <c r="AQ8" s="558"/>
      <c r="AR8" s="558"/>
      <c r="AS8" s="526"/>
      <c r="AT8" s="556"/>
      <c r="AU8" s="548"/>
    </row>
    <row r="9" spans="1:47" s="161" customFormat="1" ht="13.5" customHeight="1" thickBot="1" x14ac:dyDescent="0.25">
      <c r="A9" s="486"/>
      <c r="B9" s="497"/>
      <c r="C9" s="498"/>
      <c r="D9" s="498"/>
      <c r="E9" s="498"/>
      <c r="F9" s="499"/>
      <c r="G9" s="495"/>
      <c r="H9" s="490"/>
      <c r="I9" s="504"/>
      <c r="J9" s="492"/>
      <c r="K9" s="493"/>
      <c r="L9" s="527"/>
      <c r="M9" s="494"/>
      <c r="N9" s="518"/>
      <c r="O9" s="491"/>
      <c r="P9" s="521"/>
      <c r="Q9" s="535"/>
      <c r="R9" s="531"/>
      <c r="S9" s="531"/>
      <c r="T9" s="535"/>
      <c r="U9" s="531"/>
      <c r="V9" s="531"/>
      <c r="W9" s="531"/>
      <c r="X9" s="535"/>
      <c r="Y9" s="531"/>
      <c r="Z9" s="531"/>
      <c r="AA9" s="531"/>
      <c r="AB9" s="555"/>
      <c r="AC9" s="563"/>
      <c r="AD9" s="558"/>
      <c r="AE9" s="558"/>
      <c r="AF9" s="555"/>
      <c r="AG9" s="563"/>
      <c r="AH9" s="588"/>
      <c r="AI9" s="558"/>
      <c r="AJ9" s="555"/>
      <c r="AK9" s="563"/>
      <c r="AL9" s="558"/>
      <c r="AM9" s="558"/>
      <c r="AN9" s="555"/>
      <c r="AO9" s="555"/>
      <c r="AP9" s="563"/>
      <c r="AQ9" s="558"/>
      <c r="AR9" s="558"/>
      <c r="AS9" s="526"/>
      <c r="AT9" s="556"/>
    </row>
    <row r="10" spans="1:47" s="161" customFormat="1" ht="15.75" customHeight="1" thickBot="1" x14ac:dyDescent="0.3">
      <c r="A10" s="486"/>
      <c r="B10" s="487"/>
      <c r="C10" s="487"/>
      <c r="D10" s="487"/>
      <c r="E10" s="487"/>
      <c r="F10" s="488"/>
      <c r="G10" s="489"/>
      <c r="H10" s="490"/>
      <c r="I10" s="504"/>
      <c r="J10" s="492"/>
      <c r="K10" s="493"/>
      <c r="L10" s="527"/>
      <c r="M10" s="494"/>
      <c r="N10" s="518"/>
      <c r="O10" s="500"/>
      <c r="P10" s="521"/>
      <c r="Q10" s="531"/>
      <c r="R10" s="531"/>
      <c r="S10" s="531"/>
      <c r="T10" s="535"/>
      <c r="U10" s="531"/>
      <c r="V10" s="531"/>
      <c r="W10" s="531"/>
      <c r="X10" s="535"/>
      <c r="Y10" s="531"/>
      <c r="Z10" s="531"/>
      <c r="AA10" s="531"/>
      <c r="AB10" s="555"/>
      <c r="AC10" s="563"/>
      <c r="AD10" s="558"/>
      <c r="AE10" s="558"/>
      <c r="AF10" s="555"/>
      <c r="AG10" s="563"/>
      <c r="AH10" s="558"/>
      <c r="AI10" s="558"/>
      <c r="AJ10" s="555"/>
      <c r="AK10" s="563"/>
      <c r="AL10" s="558"/>
      <c r="AM10" s="558"/>
      <c r="AN10" s="555"/>
      <c r="AO10" s="555"/>
      <c r="AP10" s="563"/>
      <c r="AQ10" s="558"/>
      <c r="AR10" s="558"/>
      <c r="AS10" s="526"/>
      <c r="AT10" s="556"/>
    </row>
    <row r="11" spans="1:47" s="161" customFormat="1" ht="15.75" customHeight="1" thickBot="1" x14ac:dyDescent="0.3">
      <c r="A11" s="486"/>
      <c r="B11" s="487"/>
      <c r="C11" s="487"/>
      <c r="D11" s="487"/>
      <c r="E11" s="487"/>
      <c r="F11" s="488"/>
      <c r="G11" s="489"/>
      <c r="H11" s="490"/>
      <c r="I11" s="504"/>
      <c r="J11" s="492"/>
      <c r="K11" s="493"/>
      <c r="L11" s="527"/>
      <c r="M11" s="494"/>
      <c r="N11" s="518"/>
      <c r="O11" s="500"/>
      <c r="P11" s="521"/>
      <c r="Q11" s="531"/>
      <c r="R11" s="531"/>
      <c r="S11" s="531"/>
      <c r="T11" s="535"/>
      <c r="U11" s="531"/>
      <c r="V11" s="531"/>
      <c r="W11" s="531"/>
      <c r="X11" s="535"/>
      <c r="Y11" s="531"/>
      <c r="Z11" s="531"/>
      <c r="AA11" s="531"/>
      <c r="AB11" s="555"/>
      <c r="AC11" s="563"/>
      <c r="AD11" s="558"/>
      <c r="AE11" s="558"/>
      <c r="AF11" s="555"/>
      <c r="AG11" s="563"/>
      <c r="AH11" s="558"/>
      <c r="AI11" s="558"/>
      <c r="AJ11" s="555"/>
      <c r="AK11" s="563"/>
      <c r="AL11" s="558"/>
      <c r="AM11" s="558"/>
      <c r="AN11" s="555"/>
      <c r="AO11" s="555"/>
      <c r="AP11" s="563"/>
      <c r="AQ11" s="558"/>
      <c r="AR11" s="558"/>
      <c r="AS11" s="526"/>
      <c r="AT11" s="556"/>
    </row>
    <row r="12" spans="1:47" s="161" customFormat="1" ht="15.75" customHeight="1" thickBot="1" x14ac:dyDescent="0.3">
      <c r="A12" s="486"/>
      <c r="B12" s="501"/>
      <c r="C12" s="501"/>
      <c r="D12" s="501"/>
      <c r="E12" s="501"/>
      <c r="F12" s="499"/>
      <c r="G12" s="502"/>
      <c r="H12" s="490"/>
      <c r="I12" s="504"/>
      <c r="J12" s="492"/>
      <c r="K12" s="493"/>
      <c r="L12" s="527"/>
      <c r="M12" s="494"/>
      <c r="N12" s="518"/>
      <c r="O12" s="500"/>
      <c r="P12" s="521"/>
      <c r="Q12" s="550"/>
      <c r="R12" s="531"/>
      <c r="S12" s="531"/>
      <c r="T12" s="535"/>
      <c r="U12" s="531"/>
      <c r="V12" s="531"/>
      <c r="W12" s="531"/>
      <c r="X12" s="535"/>
      <c r="Y12" s="531"/>
      <c r="Z12" s="531"/>
      <c r="AA12" s="531"/>
      <c r="AB12" s="555"/>
      <c r="AC12" s="563"/>
      <c r="AD12" s="558"/>
      <c r="AE12" s="558"/>
      <c r="AF12" s="555"/>
      <c r="AG12" s="563"/>
      <c r="AH12" s="558"/>
      <c r="AI12" s="558"/>
      <c r="AJ12" s="555"/>
      <c r="AK12" s="563"/>
      <c r="AL12" s="558"/>
      <c r="AM12" s="558"/>
      <c r="AN12" s="555"/>
      <c r="AO12" s="555"/>
      <c r="AP12" s="563"/>
      <c r="AQ12" s="558"/>
      <c r="AR12" s="558"/>
      <c r="AS12" s="526"/>
      <c r="AT12" s="556"/>
      <c r="AU12" s="536"/>
    </row>
    <row r="13" spans="1:47" s="161" customFormat="1" ht="15.75" customHeight="1" thickBot="1" x14ac:dyDescent="0.3">
      <c r="A13" s="486"/>
      <c r="B13" s="503"/>
      <c r="C13" s="504"/>
      <c r="D13" s="504"/>
      <c r="E13" s="504"/>
      <c r="F13" s="488"/>
      <c r="G13" s="502"/>
      <c r="H13" s="490"/>
      <c r="I13" s="504"/>
      <c r="J13" s="492"/>
      <c r="K13" s="493"/>
      <c r="L13" s="527"/>
      <c r="M13" s="494"/>
      <c r="N13" s="518"/>
      <c r="O13" s="500"/>
      <c r="P13" s="521"/>
      <c r="Q13" s="531"/>
      <c r="R13" s="531"/>
      <c r="S13" s="531"/>
      <c r="T13" s="535"/>
      <c r="U13" s="531"/>
      <c r="V13" s="531"/>
      <c r="W13" s="531"/>
      <c r="X13" s="535"/>
      <c r="Y13" s="531"/>
      <c r="Z13" s="531"/>
      <c r="AA13" s="531"/>
      <c r="AB13" s="555"/>
      <c r="AC13" s="563"/>
      <c r="AD13" s="558"/>
      <c r="AE13" s="558"/>
      <c r="AF13" s="555"/>
      <c r="AG13" s="563"/>
      <c r="AH13" s="558"/>
      <c r="AI13" s="558"/>
      <c r="AJ13" s="555"/>
      <c r="AK13" s="563"/>
      <c r="AL13" s="558"/>
      <c r="AM13" s="558"/>
      <c r="AN13" s="555"/>
      <c r="AO13" s="555"/>
      <c r="AP13" s="563"/>
      <c r="AQ13" s="558"/>
      <c r="AR13" s="558"/>
      <c r="AS13" s="526"/>
      <c r="AT13" s="556"/>
    </row>
    <row r="14" spans="1:47" s="161" customFormat="1" ht="13.5" customHeight="1" thickBot="1" x14ac:dyDescent="0.25">
      <c r="A14" s="486"/>
      <c r="B14" s="487"/>
      <c r="C14" s="487"/>
      <c r="D14" s="487"/>
      <c r="E14" s="487"/>
      <c r="F14" s="488"/>
      <c r="G14" s="489"/>
      <c r="H14" s="490"/>
      <c r="I14" s="504"/>
      <c r="J14" s="492"/>
      <c r="K14" s="493"/>
      <c r="L14" s="527"/>
      <c r="M14" s="494"/>
      <c r="N14" s="518"/>
      <c r="O14" s="491"/>
      <c r="P14" s="521"/>
      <c r="Q14" s="531"/>
      <c r="R14" s="531"/>
      <c r="S14" s="531"/>
      <c r="T14" s="535"/>
      <c r="U14" s="531"/>
      <c r="V14" s="531"/>
      <c r="W14" s="531"/>
      <c r="X14" s="535"/>
      <c r="Y14" s="531"/>
      <c r="Z14" s="531"/>
      <c r="AA14" s="531"/>
      <c r="AB14" s="555"/>
      <c r="AC14" s="563"/>
      <c r="AD14" s="558"/>
      <c r="AE14" s="558"/>
      <c r="AF14" s="555"/>
      <c r="AG14" s="563"/>
      <c r="AH14" s="558"/>
      <c r="AI14" s="558"/>
      <c r="AJ14" s="555"/>
      <c r="AK14" s="563"/>
      <c r="AL14" s="558"/>
      <c r="AM14" s="558"/>
      <c r="AN14" s="555"/>
      <c r="AO14" s="555"/>
      <c r="AP14" s="563"/>
      <c r="AQ14" s="558"/>
      <c r="AR14" s="558"/>
      <c r="AS14" s="526"/>
      <c r="AT14" s="556"/>
    </row>
    <row r="15" spans="1:47" s="161" customFormat="1" ht="13.5" customHeight="1" thickBot="1" x14ac:dyDescent="0.25">
      <c r="A15" s="486"/>
      <c r="B15" s="487"/>
      <c r="C15" s="487"/>
      <c r="D15" s="487"/>
      <c r="E15" s="505"/>
      <c r="F15" s="488"/>
      <c r="G15" s="489"/>
      <c r="H15" s="490"/>
      <c r="I15" s="504"/>
      <c r="J15" s="589"/>
      <c r="K15" s="493"/>
      <c r="L15" s="527"/>
      <c r="M15" s="494"/>
      <c r="N15" s="518"/>
      <c r="P15" s="521"/>
      <c r="Q15" s="550"/>
      <c r="R15" s="531"/>
      <c r="S15" s="531"/>
      <c r="T15" s="535"/>
      <c r="U15" s="531"/>
      <c r="V15" s="531"/>
      <c r="W15" s="531"/>
      <c r="X15" s="535"/>
      <c r="Y15" s="531"/>
      <c r="Z15" s="531"/>
      <c r="AA15" s="531"/>
      <c r="AB15" s="555"/>
      <c r="AC15" s="563"/>
      <c r="AD15" s="558"/>
      <c r="AE15" s="558"/>
      <c r="AF15" s="555"/>
      <c r="AG15" s="563"/>
      <c r="AH15" s="558"/>
      <c r="AI15" s="558"/>
      <c r="AJ15" s="555"/>
      <c r="AK15" s="563"/>
      <c r="AL15" s="558"/>
      <c r="AM15" s="558"/>
      <c r="AN15" s="555"/>
      <c r="AO15" s="555"/>
      <c r="AP15" s="563"/>
      <c r="AQ15" s="558"/>
      <c r="AR15" s="558"/>
      <c r="AS15" s="526"/>
      <c r="AT15" s="556"/>
    </row>
    <row r="16" spans="1:47" s="161" customFormat="1" ht="13.5" thickBot="1" x14ac:dyDescent="0.25">
      <c r="A16" s="486"/>
      <c r="B16" s="506"/>
      <c r="C16" s="487"/>
      <c r="D16" s="487"/>
      <c r="E16" s="506"/>
      <c r="F16" s="488"/>
      <c r="G16" s="502"/>
      <c r="H16" s="490"/>
      <c r="I16" s="504"/>
      <c r="J16" s="492"/>
      <c r="K16" s="493"/>
      <c r="L16" s="527"/>
      <c r="M16" s="494"/>
      <c r="N16" s="518"/>
      <c r="P16" s="521"/>
      <c r="Q16" s="531"/>
      <c r="R16" s="531"/>
      <c r="S16" s="531"/>
      <c r="T16" s="535"/>
      <c r="U16" s="531"/>
      <c r="V16" s="531"/>
      <c r="W16" s="531"/>
      <c r="X16" s="535"/>
      <c r="Y16" s="531"/>
      <c r="Z16" s="531"/>
      <c r="AA16" s="531"/>
      <c r="AB16" s="555"/>
      <c r="AC16" s="563"/>
      <c r="AD16" s="558"/>
      <c r="AE16" s="558"/>
      <c r="AF16" s="555"/>
      <c r="AG16" s="563"/>
      <c r="AH16" s="558"/>
      <c r="AI16" s="558"/>
      <c r="AJ16" s="555"/>
      <c r="AK16" s="563"/>
      <c r="AL16" s="558"/>
      <c r="AM16" s="558"/>
      <c r="AN16" s="555"/>
      <c r="AO16" s="555"/>
      <c r="AP16" s="563"/>
      <c r="AQ16" s="558"/>
      <c r="AR16" s="558"/>
      <c r="AS16" s="526"/>
      <c r="AT16" s="556"/>
    </row>
    <row r="17" spans="1:46" s="161" customFormat="1" ht="13.5" thickBot="1" x14ac:dyDescent="0.25">
      <c r="A17" s="486"/>
      <c r="B17" s="507"/>
      <c r="C17" s="508"/>
      <c r="D17" s="508"/>
      <c r="E17" s="508"/>
      <c r="F17" s="499"/>
      <c r="G17" s="489"/>
      <c r="H17" s="490"/>
      <c r="I17" s="504"/>
      <c r="J17" s="492"/>
      <c r="K17" s="493"/>
      <c r="L17" s="527"/>
      <c r="M17" s="494"/>
      <c r="N17" s="518"/>
      <c r="P17" s="521"/>
      <c r="Q17" s="531"/>
      <c r="R17" s="531"/>
      <c r="S17" s="531"/>
      <c r="T17" s="535"/>
      <c r="U17" s="531"/>
      <c r="V17" s="531"/>
      <c r="W17" s="531"/>
      <c r="X17" s="535"/>
      <c r="Y17" s="531"/>
      <c r="Z17" s="531"/>
      <c r="AA17" s="531"/>
      <c r="AB17" s="555"/>
      <c r="AC17" s="563"/>
      <c r="AD17" s="558"/>
      <c r="AE17" s="558"/>
      <c r="AF17" s="555"/>
      <c r="AG17" s="563"/>
      <c r="AH17" s="558"/>
      <c r="AI17" s="558"/>
      <c r="AJ17" s="555"/>
      <c r="AK17" s="563"/>
      <c r="AL17" s="558"/>
      <c r="AM17" s="558"/>
      <c r="AN17" s="555"/>
      <c r="AO17" s="555"/>
      <c r="AP17" s="563"/>
      <c r="AQ17" s="558"/>
      <c r="AR17" s="558"/>
      <c r="AS17" s="526"/>
      <c r="AT17" s="556"/>
    </row>
    <row r="18" spans="1:46" s="161" customFormat="1" ht="13.5" thickBot="1" x14ac:dyDescent="0.25">
      <c r="A18" s="486"/>
      <c r="B18" s="509"/>
      <c r="C18" s="510"/>
      <c r="D18" s="510"/>
      <c r="E18" s="510"/>
      <c r="F18" s="499"/>
      <c r="G18" s="502"/>
      <c r="H18" s="490"/>
      <c r="I18" s="504"/>
      <c r="J18" s="492"/>
      <c r="K18" s="493"/>
      <c r="L18" s="527"/>
      <c r="M18" s="494"/>
      <c r="N18" s="518"/>
      <c r="O18" s="491"/>
      <c r="P18" s="521"/>
      <c r="Q18" s="531"/>
      <c r="R18" s="531"/>
      <c r="S18" s="531"/>
      <c r="T18" s="535"/>
      <c r="U18" s="531"/>
      <c r="V18" s="531"/>
      <c r="W18" s="531"/>
      <c r="X18" s="535"/>
      <c r="Y18" s="531"/>
      <c r="Z18" s="531"/>
      <c r="AA18" s="531"/>
      <c r="AB18" s="555"/>
      <c r="AC18" s="563"/>
      <c r="AD18" s="558"/>
      <c r="AE18" s="558"/>
      <c r="AF18" s="555"/>
      <c r="AG18" s="563"/>
      <c r="AH18" s="558"/>
      <c r="AI18" s="558"/>
      <c r="AJ18" s="555"/>
      <c r="AK18" s="563"/>
      <c r="AL18" s="558"/>
      <c r="AM18" s="558"/>
      <c r="AN18" s="555"/>
      <c r="AO18" s="555"/>
      <c r="AP18" s="563"/>
      <c r="AQ18" s="558"/>
      <c r="AR18" s="558"/>
      <c r="AS18" s="526"/>
      <c r="AT18" s="556"/>
    </row>
    <row r="19" spans="1:46" s="161" customFormat="1" ht="12.75" customHeight="1" thickBot="1" x14ac:dyDescent="0.25">
      <c r="A19" s="486"/>
      <c r="B19" s="511"/>
      <c r="C19" s="512"/>
      <c r="D19" s="512"/>
      <c r="E19" s="512"/>
      <c r="F19" s="499"/>
      <c r="G19" s="502"/>
      <c r="H19" s="496"/>
      <c r="I19" s="504"/>
      <c r="J19" s="492"/>
      <c r="K19" s="493"/>
      <c r="L19" s="527"/>
      <c r="M19" s="494"/>
      <c r="N19" s="518"/>
      <c r="O19" s="491"/>
      <c r="P19" s="521"/>
      <c r="Q19" s="531"/>
      <c r="R19" s="531"/>
      <c r="S19" s="531"/>
      <c r="T19" s="535"/>
      <c r="U19" s="531"/>
      <c r="V19" s="264"/>
      <c r="W19" s="264"/>
      <c r="X19" s="552"/>
      <c r="Y19" s="264"/>
      <c r="Z19" s="264"/>
      <c r="AA19" s="264"/>
      <c r="AB19" s="555"/>
      <c r="AC19" s="563"/>
      <c r="AD19" s="558"/>
      <c r="AE19" s="558"/>
      <c r="AF19" s="555"/>
      <c r="AG19" s="563"/>
      <c r="AH19" s="588"/>
      <c r="AI19" s="558"/>
      <c r="AJ19" s="555"/>
      <c r="AK19" s="563"/>
      <c r="AL19" s="558"/>
      <c r="AM19" s="558"/>
      <c r="AN19" s="555"/>
      <c r="AO19" s="555"/>
      <c r="AP19" s="563"/>
      <c r="AQ19" s="558"/>
      <c r="AR19" s="558"/>
      <c r="AS19" s="526"/>
      <c r="AT19" s="556"/>
    </row>
    <row r="20" spans="1:46" s="161" customFormat="1" ht="12.75" customHeight="1" thickBot="1" x14ac:dyDescent="0.25">
      <c r="A20" s="486"/>
      <c r="B20" s="513"/>
      <c r="C20" s="514"/>
      <c r="D20" s="514"/>
      <c r="E20" s="514"/>
      <c r="F20" s="488"/>
      <c r="G20" s="495"/>
      <c r="H20" s="496"/>
      <c r="I20" s="504"/>
      <c r="J20" s="492"/>
      <c r="K20" s="493"/>
      <c r="L20" s="527"/>
      <c r="M20" s="494"/>
      <c r="N20" s="518"/>
      <c r="O20" s="491"/>
      <c r="P20" s="521"/>
      <c r="Q20" s="531"/>
      <c r="R20" s="535"/>
      <c r="S20" s="533"/>
      <c r="T20" s="535"/>
      <c r="U20" s="551"/>
      <c r="V20" s="570"/>
      <c r="W20" s="570"/>
      <c r="X20" s="525"/>
      <c r="Y20" s="570"/>
      <c r="Z20" s="570"/>
      <c r="AA20" s="554"/>
      <c r="AB20" s="554"/>
      <c r="AC20" s="571"/>
      <c r="AD20" s="570"/>
      <c r="AE20" s="570"/>
      <c r="AF20" s="546"/>
      <c r="AG20" s="571"/>
      <c r="AH20" s="570"/>
      <c r="AI20" s="570"/>
      <c r="AJ20" s="546"/>
      <c r="AK20" s="571"/>
      <c r="AL20" s="570"/>
      <c r="AM20" s="549"/>
      <c r="AN20" s="546"/>
      <c r="AO20" s="546"/>
      <c r="AP20" s="580"/>
      <c r="AQ20" s="549"/>
      <c r="AR20" s="549"/>
      <c r="AS20" s="533"/>
      <c r="AT20" s="556"/>
    </row>
    <row r="21" spans="1:46" s="161" customFormat="1" ht="12.75" customHeight="1" thickBot="1" x14ac:dyDescent="0.25">
      <c r="A21" s="486"/>
      <c r="B21" s="515"/>
      <c r="C21" s="504"/>
      <c r="D21" s="504"/>
      <c r="E21" s="504"/>
      <c r="F21" s="488"/>
      <c r="G21" s="495"/>
      <c r="H21" s="490"/>
      <c r="I21" s="504"/>
      <c r="J21" s="492"/>
      <c r="K21" s="493"/>
      <c r="L21" s="527"/>
      <c r="M21" s="494"/>
      <c r="N21" s="518"/>
      <c r="P21" s="521"/>
      <c r="Q21" s="531"/>
      <c r="R21" s="531"/>
      <c r="S21" s="531"/>
      <c r="T21" s="535"/>
      <c r="U21" s="531"/>
      <c r="V21" s="265"/>
      <c r="W21" s="265"/>
      <c r="X21" s="553"/>
      <c r="Y21" s="265"/>
      <c r="Z21" s="265"/>
      <c r="AA21" s="265"/>
      <c r="AB21" s="555"/>
      <c r="AC21" s="563"/>
      <c r="AD21" s="558"/>
      <c r="AE21" s="558"/>
      <c r="AF21" s="555"/>
      <c r="AG21" s="563"/>
      <c r="AH21" s="558"/>
      <c r="AI21" s="558"/>
      <c r="AJ21" s="555"/>
      <c r="AK21" s="563"/>
      <c r="AL21" s="558"/>
      <c r="AM21" s="558"/>
      <c r="AN21" s="555"/>
      <c r="AO21" s="555"/>
      <c r="AP21" s="563"/>
      <c r="AQ21" s="558"/>
      <c r="AR21" s="558"/>
      <c r="AS21" s="526"/>
      <c r="AT21" s="556"/>
    </row>
    <row r="22" spans="1:46" s="161" customFormat="1" ht="12.75" customHeight="1" thickBot="1" x14ac:dyDescent="0.25">
      <c r="A22" s="486"/>
      <c r="B22" s="503"/>
      <c r="C22" s="504"/>
      <c r="D22" s="504"/>
      <c r="E22" s="504"/>
      <c r="F22" s="488"/>
      <c r="G22" s="489"/>
      <c r="H22" s="490"/>
      <c r="I22" s="504"/>
      <c r="J22" s="492"/>
      <c r="K22" s="493"/>
      <c r="L22" s="527"/>
      <c r="M22" s="494"/>
      <c r="N22" s="518"/>
      <c r="P22" s="521"/>
      <c r="Q22" s="531"/>
      <c r="R22" s="531"/>
      <c r="S22" s="531"/>
      <c r="T22" s="551"/>
      <c r="U22" s="531"/>
      <c r="V22" s="531"/>
      <c r="W22" s="531"/>
      <c r="X22" s="551"/>
      <c r="Y22" s="531"/>
      <c r="Z22" s="531"/>
      <c r="AA22" s="531"/>
      <c r="AB22" s="555"/>
      <c r="AC22" s="563"/>
      <c r="AD22" s="558"/>
      <c r="AE22" s="558"/>
      <c r="AF22" s="555"/>
      <c r="AG22" s="563"/>
      <c r="AH22" s="558"/>
      <c r="AI22" s="558"/>
      <c r="AJ22" s="555"/>
      <c r="AK22" s="563"/>
      <c r="AL22" s="558"/>
      <c r="AM22" s="558"/>
      <c r="AN22" s="555"/>
      <c r="AO22" s="555"/>
      <c r="AP22" s="563"/>
      <c r="AQ22" s="558"/>
      <c r="AR22" s="558"/>
      <c r="AS22" s="526"/>
      <c r="AT22" s="556"/>
    </row>
    <row r="23" spans="1:46" s="161" customFormat="1" ht="15" customHeight="1" thickBot="1" x14ac:dyDescent="0.3">
      <c r="A23" s="486"/>
      <c r="B23" s="516"/>
      <c r="C23" s="516"/>
      <c r="D23" s="516"/>
      <c r="E23" s="516"/>
      <c r="F23" s="499"/>
      <c r="G23" s="489"/>
      <c r="H23" s="496"/>
      <c r="I23" s="504"/>
      <c r="J23" s="492"/>
      <c r="K23" s="493"/>
      <c r="L23" s="527"/>
      <c r="M23" s="494"/>
      <c r="N23" s="518"/>
      <c r="O23" s="500"/>
      <c r="P23" s="521"/>
      <c r="Q23" s="537"/>
      <c r="R23" s="531"/>
      <c r="S23" s="531"/>
      <c r="T23" s="535"/>
      <c r="U23" s="531"/>
      <c r="V23" s="531"/>
      <c r="W23" s="531"/>
      <c r="X23" s="535"/>
      <c r="Y23" s="531"/>
      <c r="Z23" s="531"/>
      <c r="AA23" s="531"/>
      <c r="AB23" s="555"/>
      <c r="AC23" s="563"/>
      <c r="AD23" s="558"/>
      <c r="AE23" s="558"/>
      <c r="AF23" s="555"/>
      <c r="AG23" s="563"/>
      <c r="AH23" s="558"/>
      <c r="AI23" s="558"/>
      <c r="AJ23" s="555"/>
      <c r="AK23" s="563"/>
      <c r="AL23" s="558"/>
      <c r="AM23" s="558"/>
      <c r="AN23" s="555"/>
      <c r="AO23" s="555"/>
      <c r="AP23" s="563"/>
      <c r="AQ23" s="558"/>
      <c r="AR23" s="558"/>
      <c r="AS23" s="526"/>
      <c r="AT23" s="556"/>
    </row>
    <row r="24" spans="1:46" s="161" customFormat="1" ht="15" customHeight="1" thickBot="1" x14ac:dyDescent="0.3">
      <c r="A24" s="486"/>
      <c r="B24" s="487"/>
      <c r="C24" s="487"/>
      <c r="D24" s="487"/>
      <c r="E24" s="487"/>
      <c r="F24" s="488"/>
      <c r="G24" s="489"/>
      <c r="H24" s="490"/>
      <c r="I24" s="504"/>
      <c r="J24" s="492"/>
      <c r="K24" s="493"/>
      <c r="L24" s="527"/>
      <c r="M24" s="494"/>
      <c r="N24" s="518"/>
      <c r="O24" s="500"/>
      <c r="P24" s="521"/>
      <c r="Q24" s="531"/>
      <c r="R24" s="531"/>
      <c r="S24" s="531"/>
      <c r="T24" s="535"/>
      <c r="U24" s="531"/>
      <c r="V24" s="531"/>
      <c r="W24" s="531"/>
      <c r="X24" s="535"/>
      <c r="Y24" s="531"/>
      <c r="Z24" s="531"/>
      <c r="AA24" s="531"/>
      <c r="AB24" s="555"/>
      <c r="AC24" s="563"/>
      <c r="AD24" s="558"/>
      <c r="AE24" s="558"/>
      <c r="AF24" s="555"/>
      <c r="AG24" s="563"/>
      <c r="AH24" s="558"/>
      <c r="AI24" s="558"/>
      <c r="AJ24" s="555"/>
      <c r="AK24" s="563"/>
      <c r="AL24" s="558"/>
      <c r="AM24" s="558"/>
      <c r="AN24" s="555"/>
      <c r="AO24" s="555"/>
      <c r="AP24" s="563"/>
      <c r="AQ24" s="558"/>
      <c r="AR24" s="558"/>
      <c r="AS24" s="526"/>
      <c r="AT24" s="556"/>
    </row>
    <row r="25" spans="1:46" s="161" customFormat="1" ht="15" customHeight="1" thickBot="1" x14ac:dyDescent="0.3">
      <c r="A25" s="486"/>
      <c r="B25" s="504"/>
      <c r="C25" s="504"/>
      <c r="D25" s="504"/>
      <c r="E25" s="504"/>
      <c r="F25" s="488"/>
      <c r="G25" s="489"/>
      <c r="H25" s="490"/>
      <c r="I25" s="504"/>
      <c r="J25" s="492"/>
      <c r="K25" s="493"/>
      <c r="L25" s="527"/>
      <c r="M25" s="494"/>
      <c r="N25" s="518"/>
      <c r="O25" s="500"/>
      <c r="P25" s="521"/>
      <c r="Q25" s="531"/>
      <c r="R25" s="531"/>
      <c r="S25" s="531"/>
      <c r="T25" s="535"/>
      <c r="U25" s="531"/>
      <c r="V25" s="531"/>
      <c r="W25" s="531"/>
      <c r="X25" s="535"/>
      <c r="Y25" s="531"/>
      <c r="Z25" s="531"/>
      <c r="AA25" s="531"/>
      <c r="AB25" s="555"/>
      <c r="AC25" s="563"/>
      <c r="AD25" s="558"/>
      <c r="AE25" s="558"/>
      <c r="AF25" s="555"/>
      <c r="AG25" s="563"/>
      <c r="AH25" s="558"/>
      <c r="AI25" s="558"/>
      <c r="AJ25" s="555"/>
      <c r="AK25" s="563"/>
      <c r="AL25" s="558"/>
      <c r="AM25" s="558"/>
      <c r="AN25" s="555"/>
      <c r="AO25" s="555"/>
      <c r="AP25" s="563"/>
      <c r="AQ25" s="558"/>
      <c r="AR25" s="558"/>
      <c r="AS25" s="526"/>
      <c r="AT25" s="556"/>
    </row>
    <row r="26" spans="1:46" s="161" customFormat="1" ht="12.75" customHeight="1" thickBot="1" x14ac:dyDescent="0.25">
      <c r="A26" s="486"/>
      <c r="B26" s="506"/>
      <c r="C26" s="487"/>
      <c r="D26" s="487"/>
      <c r="E26" s="487"/>
      <c r="F26" s="488"/>
      <c r="G26" s="502"/>
      <c r="H26" s="490"/>
      <c r="I26" s="504"/>
      <c r="J26" s="492"/>
      <c r="K26" s="493"/>
      <c r="L26" s="527"/>
      <c r="M26" s="494"/>
      <c r="N26" s="518"/>
      <c r="O26" s="491"/>
      <c r="P26" s="521"/>
      <c r="Q26" s="531"/>
      <c r="R26" s="531"/>
      <c r="S26" s="531"/>
      <c r="T26" s="535"/>
      <c r="U26" s="531"/>
      <c r="V26" s="531"/>
      <c r="W26" s="531"/>
      <c r="X26" s="535"/>
      <c r="Y26" s="531"/>
      <c r="Z26" s="531"/>
      <c r="AA26" s="531"/>
      <c r="AB26" s="555"/>
      <c r="AC26" s="563"/>
      <c r="AD26" s="558"/>
      <c r="AE26" s="558"/>
      <c r="AF26" s="555"/>
      <c r="AG26" s="563"/>
      <c r="AH26" s="558"/>
      <c r="AI26" s="558"/>
      <c r="AJ26" s="555"/>
      <c r="AK26" s="563"/>
      <c r="AL26" s="558"/>
      <c r="AM26" s="558"/>
      <c r="AN26" s="555"/>
      <c r="AO26" s="555"/>
      <c r="AP26" s="563"/>
      <c r="AQ26" s="558"/>
      <c r="AR26" s="558"/>
      <c r="AS26" s="526"/>
      <c r="AT26" s="556"/>
    </row>
    <row r="27" spans="1:46" s="161" customFormat="1" ht="12.75" customHeight="1" thickBot="1" x14ac:dyDescent="0.25">
      <c r="A27" s="486"/>
      <c r="B27" s="487"/>
      <c r="C27" s="487"/>
      <c r="D27" s="487"/>
      <c r="E27" s="487"/>
      <c r="F27" s="488"/>
      <c r="G27" s="495"/>
      <c r="H27" s="490"/>
      <c r="I27" s="504"/>
      <c r="J27" s="492"/>
      <c r="K27" s="493"/>
      <c r="L27" s="527"/>
      <c r="M27" s="494"/>
      <c r="N27" s="518"/>
      <c r="O27" s="491"/>
      <c r="P27" s="521"/>
      <c r="Q27" s="531"/>
      <c r="R27" s="531"/>
      <c r="S27" s="531"/>
      <c r="T27" s="535"/>
      <c r="U27" s="531"/>
      <c r="V27" s="531"/>
      <c r="W27" s="531"/>
      <c r="X27" s="535"/>
      <c r="Y27" s="531"/>
      <c r="Z27" s="531"/>
      <c r="AA27" s="531"/>
      <c r="AB27" s="555"/>
      <c r="AC27" s="563"/>
      <c r="AD27" s="558"/>
      <c r="AE27" s="558"/>
      <c r="AF27" s="555"/>
      <c r="AG27" s="563"/>
      <c r="AH27" s="558"/>
      <c r="AI27" s="558"/>
      <c r="AJ27" s="555"/>
      <c r="AK27" s="563"/>
      <c r="AL27" s="558"/>
      <c r="AM27" s="558"/>
      <c r="AN27" s="555"/>
      <c r="AO27" s="555"/>
      <c r="AP27" s="563"/>
      <c r="AQ27" s="558"/>
      <c r="AR27" s="558"/>
      <c r="AS27" s="526"/>
      <c r="AT27" s="556"/>
    </row>
    <row r="28" spans="1:46" s="161" customFormat="1" ht="12.75" customHeight="1" thickBot="1" x14ac:dyDescent="0.25">
      <c r="A28" s="486"/>
      <c r="B28" s="515"/>
      <c r="C28" s="504"/>
      <c r="D28" s="504"/>
      <c r="E28" s="504"/>
      <c r="F28" s="499"/>
      <c r="G28" s="495"/>
      <c r="H28" s="490"/>
      <c r="I28" s="504"/>
      <c r="J28" s="492"/>
      <c r="K28" s="493"/>
      <c r="L28" s="527"/>
      <c r="M28" s="494"/>
      <c r="N28" s="518"/>
      <c r="P28" s="521"/>
      <c r="Q28" s="531"/>
      <c r="R28" s="531"/>
      <c r="S28" s="531"/>
      <c r="T28" s="535"/>
      <c r="U28" s="531"/>
      <c r="V28" s="531"/>
      <c r="W28" s="531"/>
      <c r="X28" s="535"/>
      <c r="Y28" s="531"/>
      <c r="Z28" s="531"/>
      <c r="AA28" s="531"/>
      <c r="AB28" s="555"/>
      <c r="AC28" s="563"/>
      <c r="AD28" s="558"/>
      <c r="AE28" s="558"/>
      <c r="AF28" s="555"/>
      <c r="AG28" s="563"/>
      <c r="AH28" s="558"/>
      <c r="AI28" s="558"/>
      <c r="AJ28" s="555"/>
      <c r="AK28" s="563"/>
      <c r="AL28" s="558"/>
      <c r="AM28" s="558"/>
      <c r="AN28" s="555"/>
      <c r="AO28" s="555"/>
      <c r="AP28" s="563"/>
      <c r="AQ28" s="558"/>
      <c r="AR28" s="558"/>
      <c r="AS28" s="526"/>
      <c r="AT28" s="556"/>
    </row>
    <row r="29" spans="1:46" s="161" customFormat="1" ht="12.75" customHeight="1" thickBot="1" x14ac:dyDescent="0.25">
      <c r="A29" s="486"/>
      <c r="B29" s="503"/>
      <c r="C29" s="504"/>
      <c r="D29" s="504"/>
      <c r="E29" s="504"/>
      <c r="F29" s="488"/>
      <c r="G29" s="489"/>
      <c r="H29" s="490"/>
      <c r="I29" s="504"/>
      <c r="J29" s="492"/>
      <c r="K29" s="493"/>
      <c r="L29" s="527"/>
      <c r="M29" s="494"/>
      <c r="N29" s="518"/>
      <c r="P29" s="521"/>
      <c r="Q29" s="531"/>
      <c r="R29" s="531"/>
      <c r="S29" s="531"/>
      <c r="T29" s="535"/>
      <c r="U29" s="531"/>
      <c r="V29" s="531"/>
      <c r="W29" s="531"/>
      <c r="X29" s="535"/>
      <c r="Y29" s="531"/>
      <c r="Z29" s="531"/>
      <c r="AA29" s="531"/>
      <c r="AB29" s="555"/>
      <c r="AC29" s="563"/>
      <c r="AD29" s="558"/>
      <c r="AE29" s="558"/>
      <c r="AF29" s="555"/>
      <c r="AG29" s="563"/>
      <c r="AH29" s="558"/>
      <c r="AI29" s="558"/>
      <c r="AJ29" s="555"/>
      <c r="AK29" s="563"/>
      <c r="AL29" s="558"/>
      <c r="AM29" s="558"/>
      <c r="AN29" s="555"/>
      <c r="AO29" s="555"/>
      <c r="AP29" s="563"/>
      <c r="AQ29" s="558"/>
      <c r="AR29" s="558"/>
      <c r="AS29" s="526"/>
      <c r="AT29" s="556"/>
    </row>
    <row r="30" spans="1:46" s="161" customFormat="1" ht="12.75" customHeight="1" thickBot="1" x14ac:dyDescent="0.25">
      <c r="A30" s="486"/>
      <c r="B30" s="487"/>
      <c r="C30" s="487"/>
      <c r="D30" s="487"/>
      <c r="E30" s="487"/>
      <c r="F30" s="488"/>
      <c r="G30" s="489"/>
      <c r="H30" s="490"/>
      <c r="I30" s="504"/>
      <c r="J30" s="492"/>
      <c r="K30" s="493"/>
      <c r="L30" s="527"/>
      <c r="M30" s="494"/>
      <c r="N30" s="518"/>
      <c r="O30" s="491"/>
      <c r="P30" s="521"/>
      <c r="Q30" s="531"/>
      <c r="R30" s="531"/>
      <c r="S30" s="531"/>
      <c r="T30" s="535"/>
      <c r="U30" s="531"/>
      <c r="V30" s="531"/>
      <c r="W30" s="531"/>
      <c r="X30" s="535"/>
      <c r="Y30" s="531"/>
      <c r="Z30" s="531"/>
      <c r="AA30" s="531"/>
      <c r="AB30" s="555"/>
      <c r="AC30" s="563"/>
      <c r="AD30" s="558"/>
      <c r="AE30" s="558"/>
      <c r="AF30" s="555"/>
      <c r="AG30" s="563"/>
      <c r="AH30" s="558"/>
      <c r="AI30" s="558"/>
      <c r="AJ30" s="555"/>
      <c r="AK30" s="563"/>
      <c r="AL30" s="558"/>
      <c r="AM30" s="558"/>
      <c r="AN30" s="555"/>
      <c r="AO30" s="555"/>
      <c r="AP30" s="563"/>
      <c r="AQ30" s="558"/>
      <c r="AR30" s="558"/>
      <c r="AS30" s="526"/>
      <c r="AT30" s="556"/>
    </row>
    <row r="31" spans="1:46" s="161" customFormat="1" ht="12.75" customHeight="1" thickBot="1" x14ac:dyDescent="0.25">
      <c r="A31" s="486"/>
      <c r="B31" s="517"/>
      <c r="C31" s="487"/>
      <c r="D31" s="487"/>
      <c r="E31" s="504"/>
      <c r="F31" s="488"/>
      <c r="G31" s="495"/>
      <c r="H31" s="490"/>
      <c r="I31" s="504"/>
      <c r="J31" s="492"/>
      <c r="K31" s="493"/>
      <c r="L31" s="527"/>
      <c r="M31" s="494"/>
      <c r="N31" s="518"/>
      <c r="P31" s="521"/>
      <c r="Q31" s="531"/>
      <c r="R31" s="531"/>
      <c r="S31" s="531"/>
      <c r="T31" s="535"/>
      <c r="U31" s="531"/>
      <c r="V31" s="531"/>
      <c r="W31" s="531"/>
      <c r="X31" s="535"/>
      <c r="Y31" s="531"/>
      <c r="Z31" s="531"/>
      <c r="AA31" s="531"/>
      <c r="AB31" s="555"/>
      <c r="AC31" s="563"/>
      <c r="AD31" s="558"/>
      <c r="AE31" s="558"/>
      <c r="AF31" s="555"/>
      <c r="AG31" s="563"/>
      <c r="AH31" s="558"/>
      <c r="AI31" s="558"/>
      <c r="AJ31" s="555"/>
      <c r="AK31" s="563"/>
      <c r="AL31" s="558"/>
      <c r="AM31" s="558"/>
      <c r="AN31" s="555"/>
      <c r="AO31" s="555"/>
      <c r="AP31" s="563"/>
      <c r="AQ31" s="558"/>
      <c r="AR31" s="558"/>
      <c r="AS31" s="526"/>
      <c r="AT31" s="556"/>
    </row>
    <row r="32" spans="1:46" s="161" customFormat="1" ht="12.75" customHeight="1" thickBot="1" x14ac:dyDescent="0.25">
      <c r="A32" s="486"/>
      <c r="B32" s="506"/>
      <c r="C32" s="487"/>
      <c r="D32" s="487"/>
      <c r="E32" s="504"/>
      <c r="F32" s="488"/>
      <c r="G32" s="489"/>
      <c r="H32" s="490"/>
      <c r="I32" s="504"/>
      <c r="J32" s="492"/>
      <c r="K32" s="493"/>
      <c r="L32" s="527"/>
      <c r="M32" s="494"/>
      <c r="N32" s="518"/>
      <c r="P32" s="521"/>
      <c r="Q32" s="531"/>
      <c r="R32" s="531"/>
      <c r="S32" s="531"/>
      <c r="T32" s="535"/>
      <c r="U32" s="531"/>
      <c r="V32" s="531"/>
      <c r="W32" s="531"/>
      <c r="X32" s="535"/>
      <c r="Y32" s="531"/>
      <c r="Z32" s="531"/>
      <c r="AA32" s="531"/>
      <c r="AB32" s="555"/>
      <c r="AC32" s="563"/>
      <c r="AD32" s="558"/>
      <c r="AE32" s="558"/>
      <c r="AF32" s="555"/>
      <c r="AG32" s="563"/>
      <c r="AH32" s="558"/>
      <c r="AI32" s="558"/>
      <c r="AJ32" s="555"/>
      <c r="AK32" s="563"/>
      <c r="AL32" s="558"/>
      <c r="AM32" s="558"/>
      <c r="AN32" s="555"/>
      <c r="AO32" s="555"/>
      <c r="AP32" s="563"/>
      <c r="AQ32" s="558"/>
      <c r="AR32" s="558"/>
      <c r="AS32" s="526"/>
      <c r="AT32" s="556"/>
    </row>
    <row r="33" spans="1:46" s="161" customFormat="1" ht="12.75" customHeight="1" thickBot="1" x14ac:dyDescent="0.25">
      <c r="A33" s="486"/>
      <c r="B33" s="515"/>
      <c r="C33" s="504"/>
      <c r="D33" s="504"/>
      <c r="E33" s="504"/>
      <c r="F33" s="488"/>
      <c r="G33" s="489"/>
      <c r="H33" s="490"/>
      <c r="I33" s="504"/>
      <c r="J33" s="492"/>
      <c r="K33" s="493"/>
      <c r="L33" s="527"/>
      <c r="M33" s="494"/>
      <c r="N33" s="518"/>
      <c r="P33" s="521"/>
      <c r="Q33" s="531"/>
      <c r="R33" s="531"/>
      <c r="S33" s="531"/>
      <c r="T33" s="535"/>
      <c r="U33" s="531"/>
      <c r="V33" s="531"/>
      <c r="W33" s="531"/>
      <c r="X33" s="535"/>
      <c r="Y33" s="531"/>
      <c r="Z33" s="531"/>
      <c r="AA33" s="531"/>
      <c r="AB33" s="555"/>
      <c r="AC33" s="563"/>
      <c r="AD33" s="558"/>
      <c r="AE33" s="558"/>
      <c r="AF33" s="555"/>
      <c r="AG33" s="563"/>
      <c r="AH33" s="558"/>
      <c r="AI33" s="558"/>
      <c r="AJ33" s="555"/>
      <c r="AK33" s="563"/>
      <c r="AL33" s="558"/>
      <c r="AM33" s="558"/>
      <c r="AN33" s="555"/>
      <c r="AO33" s="555"/>
      <c r="AP33" s="563"/>
      <c r="AQ33" s="558"/>
      <c r="AR33" s="558"/>
      <c r="AS33" s="526"/>
      <c r="AT33" s="556"/>
    </row>
    <row r="34" spans="1:46" s="161" customFormat="1" ht="12.75" customHeight="1" thickBot="1" x14ac:dyDescent="0.25">
      <c r="A34" s="486"/>
      <c r="B34" s="487"/>
      <c r="C34" s="487"/>
      <c r="D34" s="487"/>
      <c r="E34" s="487"/>
      <c r="F34" s="488"/>
      <c r="G34" s="489"/>
      <c r="H34" s="490"/>
      <c r="I34" s="504"/>
      <c r="J34" s="492"/>
      <c r="K34" s="493"/>
      <c r="L34" s="527"/>
      <c r="M34" s="494"/>
      <c r="N34" s="518"/>
      <c r="O34" s="491"/>
      <c r="P34" s="521"/>
      <c r="Q34" s="531"/>
      <c r="R34" s="531"/>
      <c r="S34" s="531"/>
      <c r="T34" s="535"/>
      <c r="U34" s="531"/>
      <c r="V34" s="531"/>
      <c r="W34" s="531"/>
      <c r="X34" s="535"/>
      <c r="Y34" s="531"/>
      <c r="Z34" s="531"/>
      <c r="AA34" s="531"/>
      <c r="AB34" s="555"/>
      <c r="AC34" s="563"/>
      <c r="AD34" s="558"/>
      <c r="AE34" s="558"/>
      <c r="AF34" s="555"/>
      <c r="AG34" s="563"/>
      <c r="AH34" s="558"/>
      <c r="AI34" s="558"/>
      <c r="AJ34" s="555"/>
      <c r="AK34" s="563"/>
      <c r="AL34" s="558"/>
      <c r="AM34" s="558"/>
      <c r="AN34" s="555"/>
      <c r="AO34" s="555"/>
      <c r="AP34" s="563"/>
      <c r="AQ34" s="558"/>
      <c r="AR34" s="558"/>
      <c r="AS34" s="526"/>
      <c r="AT34" s="556"/>
    </row>
    <row r="35" spans="1:46" s="161" customFormat="1" ht="12.75" customHeight="1" thickBot="1" x14ac:dyDescent="0.25">
      <c r="A35" s="486"/>
      <c r="B35" s="503"/>
      <c r="C35" s="504"/>
      <c r="D35" s="504"/>
      <c r="E35" s="504"/>
      <c r="F35" s="488"/>
      <c r="G35" s="495"/>
      <c r="H35" s="490"/>
      <c r="I35" s="504"/>
      <c r="J35" s="492"/>
      <c r="K35" s="493"/>
      <c r="L35" s="527"/>
      <c r="M35" s="494"/>
      <c r="N35" s="518"/>
      <c r="P35" s="521"/>
      <c r="Q35" s="531"/>
      <c r="R35" s="531"/>
      <c r="S35" s="531"/>
      <c r="T35" s="535"/>
      <c r="U35" s="531"/>
      <c r="V35" s="531"/>
      <c r="W35" s="531"/>
      <c r="X35" s="535"/>
      <c r="Y35" s="531"/>
      <c r="Z35" s="531"/>
      <c r="AA35" s="531"/>
      <c r="AB35" s="555"/>
      <c r="AC35" s="563"/>
      <c r="AD35" s="558"/>
      <c r="AE35" s="558"/>
      <c r="AF35" s="555"/>
      <c r="AG35" s="563"/>
      <c r="AH35" s="558"/>
      <c r="AI35" s="558"/>
      <c r="AJ35" s="555"/>
      <c r="AK35" s="563"/>
      <c r="AL35" s="558"/>
      <c r="AM35" s="558"/>
      <c r="AN35" s="555"/>
      <c r="AO35" s="555"/>
      <c r="AP35" s="563"/>
      <c r="AQ35" s="558"/>
      <c r="AR35" s="558"/>
      <c r="AS35" s="526"/>
      <c r="AT35" s="556"/>
    </row>
    <row r="36" spans="1:46" s="161" customFormat="1" ht="15" customHeight="1" thickBot="1" x14ac:dyDescent="0.3">
      <c r="A36" s="486"/>
      <c r="B36" s="506"/>
      <c r="C36" s="487"/>
      <c r="D36" s="487"/>
      <c r="E36" s="487"/>
      <c r="F36" s="488"/>
      <c r="G36" s="489"/>
      <c r="H36" s="490"/>
      <c r="I36" s="504"/>
      <c r="J36" s="492"/>
      <c r="K36" s="493"/>
      <c r="L36" s="527"/>
      <c r="M36" s="494"/>
      <c r="N36" s="518"/>
      <c r="O36" s="500"/>
      <c r="P36" s="521"/>
      <c r="Q36" s="531"/>
      <c r="R36" s="531"/>
      <c r="S36" s="531"/>
      <c r="T36" s="531"/>
      <c r="U36" s="531"/>
      <c r="V36" s="531"/>
      <c r="W36" s="531"/>
      <c r="X36" s="535"/>
      <c r="Y36" s="531"/>
      <c r="Z36" s="531"/>
      <c r="AA36" s="531"/>
      <c r="AB36" s="555"/>
      <c r="AC36" s="563"/>
      <c r="AD36" s="558"/>
      <c r="AE36" s="558"/>
      <c r="AF36" s="555"/>
      <c r="AG36" s="563"/>
      <c r="AH36" s="558"/>
      <c r="AI36" s="558"/>
      <c r="AJ36" s="555"/>
      <c r="AK36" s="563"/>
      <c r="AL36" s="558"/>
      <c r="AM36" s="558"/>
      <c r="AN36" s="555"/>
      <c r="AO36" s="555"/>
      <c r="AP36" s="563"/>
      <c r="AQ36" s="558"/>
      <c r="AR36" s="558"/>
      <c r="AS36" s="526"/>
      <c r="AT36" s="556"/>
    </row>
    <row r="37" spans="1:46" s="161" customFormat="1" ht="12.75" customHeight="1" thickBot="1" x14ac:dyDescent="0.25">
      <c r="A37" s="486"/>
      <c r="B37" s="504"/>
      <c r="C37" s="504"/>
      <c r="D37" s="504"/>
      <c r="E37" s="504"/>
      <c r="F37" s="488"/>
      <c r="G37" s="495"/>
      <c r="H37" s="490"/>
      <c r="I37" s="504"/>
      <c r="J37" s="492"/>
      <c r="K37" s="493"/>
      <c r="L37" s="527"/>
      <c r="M37" s="494"/>
      <c r="N37" s="518"/>
      <c r="P37" s="522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225"/>
      <c r="AD37" s="186"/>
      <c r="AE37" s="186"/>
      <c r="AF37" s="531"/>
      <c r="AG37" s="225"/>
      <c r="AH37" s="186"/>
      <c r="AI37" s="186"/>
      <c r="AJ37" s="531"/>
      <c r="AK37" s="225"/>
      <c r="AL37" s="186"/>
      <c r="AM37" s="186"/>
      <c r="AN37" s="531"/>
      <c r="AO37" s="531"/>
      <c r="AP37" s="225"/>
      <c r="AQ37" s="186"/>
      <c r="AR37" s="186"/>
      <c r="AS37" s="226"/>
      <c r="AT37" s="556"/>
    </row>
    <row r="38" spans="1:46" s="161" customFormat="1" ht="12.75" customHeight="1" thickBot="1" x14ac:dyDescent="0.25">
      <c r="A38" s="486"/>
      <c r="B38" s="503"/>
      <c r="C38" s="504"/>
      <c r="D38" s="504"/>
      <c r="E38" s="504"/>
      <c r="F38" s="488"/>
      <c r="G38" s="495"/>
      <c r="H38" s="490"/>
      <c r="I38" s="504"/>
      <c r="J38" s="492"/>
      <c r="K38" s="493"/>
      <c r="L38" s="527"/>
      <c r="M38" s="494"/>
      <c r="N38" s="518"/>
      <c r="P38" s="522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225"/>
      <c r="AD38" s="186"/>
      <c r="AE38" s="186"/>
      <c r="AF38" s="531"/>
      <c r="AG38" s="225"/>
      <c r="AH38" s="186"/>
      <c r="AI38" s="186"/>
      <c r="AJ38" s="531"/>
      <c r="AK38" s="225"/>
      <c r="AL38" s="186"/>
      <c r="AM38" s="186"/>
      <c r="AN38" s="531"/>
      <c r="AO38" s="531"/>
      <c r="AP38" s="225"/>
      <c r="AQ38" s="186"/>
      <c r="AR38" s="186"/>
      <c r="AS38" s="226"/>
      <c r="AT38" s="556"/>
    </row>
    <row r="39" spans="1:46" s="161" customFormat="1" ht="12.75" customHeight="1" thickBot="1" x14ac:dyDescent="0.25">
      <c r="A39" s="486"/>
      <c r="B39" s="503"/>
      <c r="C39" s="504"/>
      <c r="D39" s="504"/>
      <c r="E39" s="504"/>
      <c r="F39" s="488"/>
      <c r="G39" s="495"/>
      <c r="H39" s="490"/>
      <c r="I39" s="504"/>
      <c r="J39" s="492"/>
      <c r="K39" s="493"/>
      <c r="L39" s="527"/>
      <c r="M39" s="494"/>
      <c r="N39" s="518"/>
      <c r="P39" s="522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225"/>
      <c r="AD39" s="186"/>
      <c r="AE39" s="186"/>
      <c r="AF39" s="531"/>
      <c r="AG39" s="225"/>
      <c r="AH39" s="186"/>
      <c r="AI39" s="186"/>
      <c r="AJ39" s="531"/>
      <c r="AK39" s="225"/>
      <c r="AL39" s="186"/>
      <c r="AM39" s="186"/>
      <c r="AN39" s="531"/>
      <c r="AO39" s="531"/>
      <c r="AP39" s="225"/>
      <c r="AQ39" s="186"/>
      <c r="AR39" s="186"/>
      <c r="AS39" s="226"/>
      <c r="AT39" s="556"/>
    </row>
    <row r="40" spans="1:46" s="161" customFormat="1" ht="12.75" customHeight="1" thickBot="1" x14ac:dyDescent="0.25">
      <c r="A40" s="486"/>
      <c r="B40" s="503"/>
      <c r="C40" s="504"/>
      <c r="D40" s="504"/>
      <c r="E40" s="504"/>
      <c r="F40" s="488"/>
      <c r="G40" s="489"/>
      <c r="H40" s="490"/>
      <c r="I40" s="504"/>
      <c r="J40" s="492"/>
      <c r="K40" s="493"/>
      <c r="L40" s="527"/>
      <c r="M40" s="494"/>
      <c r="N40" s="518"/>
      <c r="P40" s="522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233"/>
      <c r="AD40" s="234"/>
      <c r="AE40" s="234"/>
      <c r="AF40" s="564"/>
      <c r="AG40" s="233"/>
      <c r="AH40" s="234"/>
      <c r="AI40" s="234"/>
      <c r="AJ40" s="564"/>
      <c r="AK40" s="233"/>
      <c r="AL40" s="234"/>
      <c r="AM40" s="234"/>
      <c r="AN40" s="564"/>
      <c r="AO40" s="564"/>
      <c r="AP40" s="233"/>
      <c r="AQ40" s="234"/>
      <c r="AR40" s="234"/>
      <c r="AS40" s="235"/>
      <c r="AT40" s="556"/>
    </row>
    <row r="41" spans="1:46" x14ac:dyDescent="0.2">
      <c r="A41" s="159"/>
      <c r="B41" s="462"/>
      <c r="C41" s="462"/>
      <c r="D41" s="462"/>
      <c r="E41" s="462"/>
      <c r="F41" s="463"/>
      <c r="G41" s="462"/>
      <c r="H41" s="462"/>
      <c r="I41" s="462"/>
      <c r="J41" s="464"/>
      <c r="K41" s="464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159"/>
      <c r="AF41" s="159"/>
      <c r="AG41" s="159"/>
      <c r="AH41" s="159"/>
      <c r="AI41" s="159"/>
      <c r="AJ41" s="159"/>
      <c r="AK41" s="159"/>
      <c r="AL41" s="159"/>
      <c r="AM41" s="159"/>
      <c r="AN41" s="159"/>
      <c r="AO41" s="159"/>
    </row>
    <row r="42" spans="1:46" x14ac:dyDescent="0.2">
      <c r="A42" s="159"/>
      <c r="B42" s="462"/>
      <c r="C42" s="462"/>
      <c r="D42" s="462"/>
      <c r="E42" s="462"/>
      <c r="F42" s="463"/>
      <c r="G42" s="462"/>
      <c r="H42" s="462"/>
      <c r="I42" s="462"/>
      <c r="J42" s="464"/>
      <c r="K42" s="464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</row>
    <row r="43" spans="1:46" x14ac:dyDescent="0.2">
      <c r="A43" s="159"/>
      <c r="B43" s="462"/>
      <c r="C43" s="462"/>
      <c r="D43" s="462"/>
      <c r="E43" s="462"/>
      <c r="F43" s="463"/>
      <c r="G43" s="462"/>
      <c r="H43" s="462"/>
      <c r="I43" s="462"/>
      <c r="J43" s="464"/>
      <c r="K43" s="464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</row>
    <row r="44" spans="1:46" x14ac:dyDescent="0.2">
      <c r="A44" s="159"/>
      <c r="B44" s="462"/>
      <c r="C44" s="462"/>
      <c r="D44" s="462"/>
      <c r="E44" s="462"/>
      <c r="F44" s="463"/>
      <c r="G44" s="462"/>
      <c r="H44" s="462"/>
      <c r="I44" s="462"/>
      <c r="J44" s="464"/>
      <c r="K44" s="464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</row>
    <row r="45" spans="1:46" x14ac:dyDescent="0.2"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</row>
    <row r="46" spans="1:46" x14ac:dyDescent="0.2"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</row>
    <row r="47" spans="1:46" x14ac:dyDescent="0.2"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</row>
    <row r="48" spans="1:46" x14ac:dyDescent="0.2"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</row>
    <row r="49" spans="17:27" x14ac:dyDescent="0.2"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</row>
  </sheetData>
  <sheetProtection algorithmName="SHA-512" hashValue="o1cTYjYmM4ydyjDAINqE5D/nBsc4Y5kKqCiS/J5ONIPrv49jlDezZUMMXSCU7rQ+AN1pv3v34bi8yzkoDfVr7g==" saltValue="vJWwBOV/7Kll1iLFcNcq3g==" spinCount="100000" sheet="1" objects="1" scenarios="1" selectLockedCells="1" autoFilter="0" selectUnlockedCells="1"/>
  <autoFilter ref="A4:AB40" xr:uid="{00000000-0009-0000-0000-000001000000}"/>
  <sortState xmlns:xlrd2="http://schemas.microsoft.com/office/spreadsheetml/2017/richdata2" ref="B8:Q43">
    <sortCondition ref="C8:C43"/>
  </sortState>
  <customSheetViews>
    <customSheetView guid="{A7F7041E-7752-4E92-9325-982285B7C1B9}" showAutoFilter="1">
      <pane xSplit="1" ySplit="1" topLeftCell="B2" activePane="bottomRight" state="frozenSplit"/>
      <selection pane="bottomRight" activeCell="A17" sqref="A17:IV17"/>
      <pageMargins left="0.78740157499999996" right="0.78740157499999996" top="0.984251969" bottom="0.984251969" header="0.4921259845" footer="0.4921259845"/>
      <pageSetup scale="89" orientation="portrait" r:id="rId1"/>
      <headerFooter alignWithMargins="0"/>
      <autoFilter ref="B7:H63" xr:uid="{190022A8-3B37-400F-9403-8D3A1F6F2061}"/>
    </customSheetView>
    <customSheetView guid="{EAACF050-C5D0-4CAC-A8B6-1E6E1A239EA0}" filter="1" showAutoFilter="1">
      <pane xSplit="1" ySplit="1" topLeftCell="B64" activePane="bottomRight" state="frozenSplit"/>
      <selection pane="bottomRight" activeCell="F39" sqref="F39"/>
      <pageMargins left="0.78740157499999996" right="0.78740157499999996" top="0.984251969" bottom="0.984251969" header="0.4921259845" footer="0.4921259845"/>
      <pageSetup scale="89" orientation="portrait" r:id="rId2"/>
      <headerFooter alignWithMargins="0"/>
      <autoFilter ref="B1:H1" xr:uid="{53AD8E6D-990B-4CE1-9DB5-88AA0FC5F8EF}">
        <filterColumn colId="2">
          <filters>
            <filter val="14"/>
          </filters>
        </filterColumn>
      </autoFilter>
    </customSheetView>
    <customSheetView guid="{3BAA88A0-E24A-46F3-BD4E-4ED2F81A8851}" showAutoFilter="1">
      <pane xSplit="1" ySplit="1" topLeftCell="B8" activePane="bottomRight" state="frozenSplit"/>
      <selection pane="bottomRight" activeCell="H15" sqref="H15"/>
      <pageMargins left="0.78740157499999996" right="0.78740157499999996" top="0.984251969" bottom="0.984251969" header="0.4921259845" footer="0.4921259845"/>
      <pageSetup scale="89" orientation="portrait" r:id="rId3"/>
      <headerFooter alignWithMargins="0"/>
      <autoFilter ref="B1:H1" xr:uid="{A84D9822-DC01-4322-9882-52FF7D3E1E7A}"/>
    </customSheetView>
    <customSheetView guid="{FBF96860-242B-4B28-86B6-176A94B72708}" showAutoFilter="1">
      <pane xSplit="1" ySplit="1" topLeftCell="B26" activePane="bottomRight" state="frozenSplit"/>
      <selection pane="bottomRight" activeCell="F39" sqref="F39"/>
      <pageMargins left="0.78740157499999996" right="0.78740157499999996" top="0.984251969" bottom="0.984251969" header="0.4921259845" footer="0.4921259845"/>
      <pageSetup scale="89" orientation="portrait" r:id="rId4"/>
      <headerFooter alignWithMargins="0"/>
      <autoFilter ref="B1:H1" xr:uid="{C755780F-B89E-4BAD-A214-27E4B164416D}"/>
    </customSheetView>
    <customSheetView guid="{EF16C863-F7EF-4BA7-964C-FC7847AABF96}" showAutoFilter="1">
      <pane xSplit="1" ySplit="1" topLeftCell="B2" activePane="bottomRight" state="frozenSplit"/>
      <selection pane="bottomRight" activeCell="A17" sqref="A17:IV17"/>
      <pageMargins left="0.78740157499999996" right="0.78740157499999996" top="0.984251969" bottom="0.984251969" header="0.4921259845" footer="0.4921259845"/>
      <pageSetup scale="89" orientation="portrait" r:id="rId5"/>
      <headerFooter alignWithMargins="0"/>
      <autoFilter ref="B1:H1" xr:uid="{8250C93C-39A2-4AF4-A990-6BFB979E5080}"/>
    </customSheetView>
  </customSheetViews>
  <phoneticPr fontId="0" type="noConversion"/>
  <pageMargins left="0.78740157499999996" right="0.78740157499999996" top="0.984251969" bottom="0.984251969" header="0.4921259845" footer="0.4921259845"/>
  <pageSetup scale="89" orientation="landscape" r:id="rId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 filterMode="1"/>
  <dimension ref="A1:L274"/>
  <sheetViews>
    <sheetView view="pageBreakPreview" zoomScale="80" zoomScaleNormal="100" zoomScaleSheetLayoutView="80" zoomScalePageLayoutView="50" workbookViewId="0">
      <selection activeCell="I265" sqref="I265"/>
    </sheetView>
  </sheetViews>
  <sheetFormatPr defaultColWidth="11.42578125" defaultRowHeight="18.75" x14ac:dyDescent="0.2"/>
  <cols>
    <col min="1" max="1" width="17.140625" style="368" customWidth="1"/>
    <col min="2" max="2" width="12.5703125" style="378" customWidth="1"/>
    <col min="3" max="3" width="6.85546875" style="378" customWidth="1"/>
    <col min="4" max="4" width="11.140625" style="379" customWidth="1"/>
    <col min="5" max="5" width="13.140625" style="378" customWidth="1"/>
    <col min="6" max="6" width="12" style="378" customWidth="1"/>
    <col min="7" max="7" width="9.5703125" style="378" customWidth="1"/>
    <col min="8" max="8" width="8.5703125" style="378" customWidth="1"/>
    <col min="9" max="9" width="54.5703125" style="378" customWidth="1"/>
    <col min="10" max="10" width="16.85546875" style="378" customWidth="1"/>
    <col min="11" max="11" width="8.140625" style="379" customWidth="1"/>
    <col min="12" max="12" width="45.42578125" style="378" customWidth="1"/>
    <col min="13" max="16384" width="11.42578125" style="159"/>
  </cols>
  <sheetData>
    <row r="1" spans="1:12" s="272" customFormat="1" ht="60.75" thickBot="1" x14ac:dyDescent="0.3">
      <c r="A1" s="359" t="s">
        <v>330</v>
      </c>
      <c r="B1" s="302" t="s">
        <v>19</v>
      </c>
      <c r="C1" s="302" t="s">
        <v>250</v>
      </c>
      <c r="D1" s="302" t="s">
        <v>251</v>
      </c>
      <c r="E1" s="302" t="s">
        <v>252</v>
      </c>
      <c r="F1" s="302" t="s">
        <v>80</v>
      </c>
      <c r="G1" s="302" t="s">
        <v>254</v>
      </c>
      <c r="H1" s="302" t="s">
        <v>113</v>
      </c>
      <c r="I1" s="302" t="s">
        <v>134</v>
      </c>
      <c r="J1" s="302" t="s">
        <v>136</v>
      </c>
      <c r="K1" s="302" t="s">
        <v>214</v>
      </c>
      <c r="L1" s="302" t="s">
        <v>253</v>
      </c>
    </row>
    <row r="2" spans="1:12" s="340" customFormat="1" ht="36" hidden="1" x14ac:dyDescent="0.25">
      <c r="A2" s="363">
        <v>42794</v>
      </c>
      <c r="B2" s="296" t="s">
        <v>132</v>
      </c>
      <c r="C2" s="301">
        <v>9</v>
      </c>
      <c r="D2" s="295">
        <v>2600</v>
      </c>
      <c r="E2" s="311">
        <v>215</v>
      </c>
      <c r="F2" s="312">
        <v>7</v>
      </c>
      <c r="G2" s="354">
        <v>160</v>
      </c>
      <c r="H2" s="296" t="s">
        <v>105</v>
      </c>
      <c r="I2" s="355" t="s">
        <v>203</v>
      </c>
      <c r="J2" s="303"/>
      <c r="K2" s="299"/>
      <c r="L2" s="296" t="s">
        <v>225</v>
      </c>
    </row>
    <row r="3" spans="1:12" s="340" customFormat="1" ht="36" hidden="1" x14ac:dyDescent="0.25">
      <c r="A3" s="363">
        <v>42794</v>
      </c>
      <c r="B3" s="296" t="s">
        <v>132</v>
      </c>
      <c r="C3" s="301">
        <v>9</v>
      </c>
      <c r="D3" s="353">
        <v>2500</v>
      </c>
      <c r="E3" s="311">
        <v>215</v>
      </c>
      <c r="F3" s="312">
        <v>7</v>
      </c>
      <c r="G3" s="354">
        <v>158</v>
      </c>
      <c r="H3" s="296" t="s">
        <v>105</v>
      </c>
      <c r="I3" s="355" t="s">
        <v>203</v>
      </c>
      <c r="J3" s="303"/>
      <c r="K3" s="310"/>
      <c r="L3" s="296" t="s">
        <v>222</v>
      </c>
    </row>
    <row r="4" spans="1:12" s="340" customFormat="1" ht="36" hidden="1" x14ac:dyDescent="0.25">
      <c r="A4" s="363">
        <v>42794</v>
      </c>
      <c r="B4" s="296" t="s">
        <v>132</v>
      </c>
      <c r="C4" s="301">
        <v>9</v>
      </c>
      <c r="D4" s="353">
        <v>2500</v>
      </c>
      <c r="E4" s="311">
        <v>215</v>
      </c>
      <c r="F4" s="312">
        <v>7</v>
      </c>
      <c r="G4" s="354">
        <v>158</v>
      </c>
      <c r="H4" s="296" t="s">
        <v>105</v>
      </c>
      <c r="I4" s="355" t="s">
        <v>203</v>
      </c>
      <c r="J4" s="303"/>
      <c r="K4" s="299"/>
      <c r="L4" s="296" t="s">
        <v>223</v>
      </c>
    </row>
    <row r="5" spans="1:12" ht="20.25" hidden="1" x14ac:dyDescent="0.2">
      <c r="A5" s="369">
        <v>42794</v>
      </c>
      <c r="B5" s="333" t="s">
        <v>76</v>
      </c>
      <c r="C5" s="376">
        <v>4</v>
      </c>
      <c r="D5" s="333">
        <v>2440</v>
      </c>
      <c r="E5" s="342">
        <v>94</v>
      </c>
      <c r="F5" s="343">
        <v>8</v>
      </c>
      <c r="G5" s="376">
        <v>141</v>
      </c>
      <c r="H5" s="333" t="s">
        <v>105</v>
      </c>
      <c r="I5" s="344" t="s">
        <v>210</v>
      </c>
      <c r="J5" s="376"/>
      <c r="K5" s="376"/>
      <c r="L5" s="376" t="s">
        <v>243</v>
      </c>
    </row>
    <row r="6" spans="1:12" hidden="1" x14ac:dyDescent="0.2">
      <c r="A6" s="369">
        <v>42796</v>
      </c>
      <c r="B6" s="294" t="s">
        <v>76</v>
      </c>
      <c r="C6" s="294">
        <v>8</v>
      </c>
      <c r="D6" s="314">
        <v>2440</v>
      </c>
      <c r="E6" s="321">
        <v>71</v>
      </c>
      <c r="F6" s="341">
        <v>14</v>
      </c>
      <c r="G6" s="294">
        <v>84</v>
      </c>
      <c r="H6" s="314" t="s">
        <v>105</v>
      </c>
      <c r="I6" s="319" t="s">
        <v>126</v>
      </c>
      <c r="J6" s="294"/>
      <c r="K6" s="294"/>
      <c r="L6" s="294" t="s">
        <v>153</v>
      </c>
    </row>
    <row r="7" spans="1:12" hidden="1" x14ac:dyDescent="0.2">
      <c r="A7" s="369">
        <v>42796</v>
      </c>
      <c r="B7" s="314" t="s">
        <v>76</v>
      </c>
      <c r="C7" s="294">
        <v>16</v>
      </c>
      <c r="D7" s="314">
        <v>2440</v>
      </c>
      <c r="E7" s="321">
        <v>30</v>
      </c>
      <c r="F7" s="341">
        <v>66</v>
      </c>
      <c r="G7" s="294">
        <v>16</v>
      </c>
      <c r="H7" s="314" t="s">
        <v>105</v>
      </c>
      <c r="I7" s="319" t="s">
        <v>115</v>
      </c>
      <c r="J7" s="294"/>
      <c r="K7" s="314" t="s">
        <v>61</v>
      </c>
      <c r="L7" s="294" t="s">
        <v>117</v>
      </c>
    </row>
    <row r="8" spans="1:12" hidden="1" x14ac:dyDescent="0.2">
      <c r="A8" s="363">
        <v>42796</v>
      </c>
      <c r="B8" s="310" t="s">
        <v>76</v>
      </c>
      <c r="C8" s="296">
        <v>22</v>
      </c>
      <c r="D8" s="310">
        <v>2440</v>
      </c>
      <c r="E8" s="311">
        <v>73</v>
      </c>
      <c r="F8" s="337">
        <v>48</v>
      </c>
      <c r="G8" s="296">
        <v>22</v>
      </c>
      <c r="H8" s="310" t="s">
        <v>105</v>
      </c>
      <c r="I8" s="313" t="s">
        <v>115</v>
      </c>
      <c r="J8" s="301"/>
      <c r="K8" s="310" t="s">
        <v>61</v>
      </c>
      <c r="L8" s="296" t="s">
        <v>119</v>
      </c>
    </row>
    <row r="9" spans="1:12" ht="20.25" hidden="1" x14ac:dyDescent="0.2">
      <c r="A9" s="367">
        <v>42801</v>
      </c>
      <c r="B9" s="345" t="s">
        <v>76</v>
      </c>
      <c r="C9" s="300">
        <v>9</v>
      </c>
      <c r="D9" s="345">
        <v>2440</v>
      </c>
      <c r="E9" s="346">
        <v>98</v>
      </c>
      <c r="F9" s="347">
        <v>17</v>
      </c>
      <c r="G9" s="334">
        <v>68</v>
      </c>
      <c r="H9" s="345" t="s">
        <v>105</v>
      </c>
      <c r="I9" s="348" t="s">
        <v>112</v>
      </c>
      <c r="J9" s="324"/>
      <c r="K9" s="345"/>
      <c r="L9" s="334" t="s">
        <v>246</v>
      </c>
    </row>
    <row r="10" spans="1:12" ht="47.25" hidden="1" x14ac:dyDescent="0.2">
      <c r="A10" s="361">
        <v>42802</v>
      </c>
      <c r="B10" s="278" t="s">
        <v>132</v>
      </c>
      <c r="C10" s="304">
        <v>9</v>
      </c>
      <c r="D10" s="295">
        <v>2600</v>
      </c>
      <c r="E10" s="280">
        <v>560</v>
      </c>
      <c r="F10" s="281">
        <v>9</v>
      </c>
      <c r="G10" s="287">
        <v>132</v>
      </c>
      <c r="H10" s="278" t="s">
        <v>105</v>
      </c>
      <c r="I10" s="288" t="s">
        <v>203</v>
      </c>
      <c r="J10" s="328"/>
      <c r="K10" s="327"/>
      <c r="L10" s="279" t="s">
        <v>226</v>
      </c>
    </row>
    <row r="11" spans="1:12" ht="31.5" hidden="1" x14ac:dyDescent="0.2">
      <c r="A11" s="361">
        <v>42802</v>
      </c>
      <c r="B11" s="279" t="s">
        <v>132</v>
      </c>
      <c r="C11" s="304">
        <v>9</v>
      </c>
      <c r="D11" s="295">
        <v>2600</v>
      </c>
      <c r="E11" s="280">
        <v>223</v>
      </c>
      <c r="F11" s="286">
        <v>10</v>
      </c>
      <c r="G11" s="287">
        <v>110</v>
      </c>
      <c r="H11" s="279" t="s">
        <v>105</v>
      </c>
      <c r="I11" s="288" t="s">
        <v>203</v>
      </c>
      <c r="J11" s="326"/>
      <c r="K11" s="328"/>
      <c r="L11" s="279" t="s">
        <v>224</v>
      </c>
    </row>
    <row r="12" spans="1:12" ht="15.75" hidden="1" x14ac:dyDescent="0.2">
      <c r="A12" s="360">
        <v>42803</v>
      </c>
      <c r="B12" s="275" t="s">
        <v>76</v>
      </c>
      <c r="C12" s="377">
        <v>14</v>
      </c>
      <c r="D12" s="275">
        <v>2440</v>
      </c>
      <c r="E12" s="273">
        <v>150</v>
      </c>
      <c r="F12" s="274">
        <v>10</v>
      </c>
      <c r="G12" s="377">
        <v>108</v>
      </c>
      <c r="H12" s="275" t="s">
        <v>105</v>
      </c>
      <c r="I12" s="277" t="s">
        <v>247</v>
      </c>
      <c r="J12" s="287"/>
      <c r="K12" s="275"/>
      <c r="L12" s="377" t="s">
        <v>201</v>
      </c>
    </row>
    <row r="13" spans="1:12" ht="23.25" hidden="1" x14ac:dyDescent="0.2">
      <c r="A13" s="369">
        <v>42803</v>
      </c>
      <c r="B13" s="314" t="s">
        <v>76</v>
      </c>
      <c r="C13" s="294">
        <v>15</v>
      </c>
      <c r="D13" s="314">
        <v>2440</v>
      </c>
      <c r="E13" s="321">
        <v>100</v>
      </c>
      <c r="F13" s="341" t="s">
        <v>163</v>
      </c>
      <c r="G13" s="294">
        <v>149</v>
      </c>
      <c r="H13" s="314" t="s">
        <v>105</v>
      </c>
      <c r="I13" s="319" t="s">
        <v>149</v>
      </c>
      <c r="J13" s="331"/>
      <c r="K13" s="314"/>
      <c r="L13" s="294" t="s">
        <v>172</v>
      </c>
    </row>
    <row r="14" spans="1:12" ht="23.25" hidden="1" x14ac:dyDescent="0.2">
      <c r="A14" s="363">
        <v>42803</v>
      </c>
      <c r="B14" s="299" t="s">
        <v>72</v>
      </c>
      <c r="C14" s="296">
        <v>15</v>
      </c>
      <c r="D14" s="310">
        <v>2440</v>
      </c>
      <c r="E14" s="311">
        <v>100</v>
      </c>
      <c r="F14" s="337" t="s">
        <v>163</v>
      </c>
      <c r="G14" s="296">
        <v>149</v>
      </c>
      <c r="H14" s="310" t="s">
        <v>105</v>
      </c>
      <c r="I14" s="313" t="s">
        <v>149</v>
      </c>
      <c r="J14" s="338"/>
      <c r="K14" s="310"/>
      <c r="L14" s="296" t="s">
        <v>174</v>
      </c>
    </row>
    <row r="15" spans="1:12" hidden="1" x14ac:dyDescent="0.2">
      <c r="A15" s="369">
        <v>42803</v>
      </c>
      <c r="B15" s="314" t="s">
        <v>76</v>
      </c>
      <c r="C15" s="294">
        <v>14</v>
      </c>
      <c r="D15" s="314">
        <v>2440</v>
      </c>
      <c r="E15" s="352">
        <v>81</v>
      </c>
      <c r="F15" s="341">
        <v>37</v>
      </c>
      <c r="G15" s="294">
        <v>30</v>
      </c>
      <c r="H15" s="314" t="s">
        <v>105</v>
      </c>
      <c r="I15" s="319" t="s">
        <v>124</v>
      </c>
      <c r="J15" s="289"/>
      <c r="K15" s="314" t="s">
        <v>61</v>
      </c>
      <c r="L15" s="294" t="s">
        <v>116</v>
      </c>
    </row>
    <row r="16" spans="1:12" ht="20.25" hidden="1" x14ac:dyDescent="0.2">
      <c r="A16" s="367">
        <v>42808</v>
      </c>
      <c r="B16" s="345" t="s">
        <v>76</v>
      </c>
      <c r="C16" s="334">
        <v>14</v>
      </c>
      <c r="D16" s="345">
        <v>2440</v>
      </c>
      <c r="E16" s="336">
        <v>434</v>
      </c>
      <c r="F16" s="347" t="s">
        <v>114</v>
      </c>
      <c r="G16" s="334">
        <v>78</v>
      </c>
      <c r="H16" s="345" t="s">
        <v>105</v>
      </c>
      <c r="I16" s="348" t="s">
        <v>112</v>
      </c>
      <c r="J16" s="300"/>
      <c r="K16" s="314"/>
      <c r="L16" s="334" t="s">
        <v>156</v>
      </c>
    </row>
    <row r="17" spans="1:12" hidden="1" x14ac:dyDescent="0.2">
      <c r="A17" s="393">
        <v>42814</v>
      </c>
      <c r="B17" s="394" t="s">
        <v>76</v>
      </c>
      <c r="C17" s="395">
        <v>14</v>
      </c>
      <c r="D17" s="394">
        <v>2440</v>
      </c>
      <c r="E17" s="397">
        <v>166</v>
      </c>
      <c r="F17" s="400" t="s">
        <v>157</v>
      </c>
      <c r="G17" s="396">
        <v>78</v>
      </c>
      <c r="H17" s="394" t="s">
        <v>105</v>
      </c>
      <c r="I17" s="398" t="s">
        <v>112</v>
      </c>
      <c r="J17" s="403"/>
      <c r="K17" s="399"/>
      <c r="L17" s="396" t="s">
        <v>204</v>
      </c>
    </row>
    <row r="18" spans="1:12" ht="40.5" hidden="1" x14ac:dyDescent="0.2">
      <c r="A18" s="370">
        <v>42818</v>
      </c>
      <c r="B18" s="333" t="s">
        <v>76</v>
      </c>
      <c r="C18" s="406">
        <v>4</v>
      </c>
      <c r="D18" s="333">
        <v>2440</v>
      </c>
      <c r="E18" s="342">
        <v>154</v>
      </c>
      <c r="F18" s="343">
        <v>13</v>
      </c>
      <c r="G18" s="406">
        <v>90</v>
      </c>
      <c r="H18" s="333" t="s">
        <v>105</v>
      </c>
      <c r="I18" s="344" t="s">
        <v>126</v>
      </c>
      <c r="J18" s="292"/>
      <c r="K18" s="292"/>
      <c r="L18" s="406" t="s">
        <v>255</v>
      </c>
    </row>
    <row r="19" spans="1:12" s="339" customFormat="1" hidden="1" x14ac:dyDescent="0.3">
      <c r="A19" s="369">
        <v>42821</v>
      </c>
      <c r="B19" s="407" t="s">
        <v>76</v>
      </c>
      <c r="C19" s="408">
        <v>4</v>
      </c>
      <c r="D19" s="407">
        <v>2440</v>
      </c>
      <c r="E19" s="409">
        <v>56</v>
      </c>
      <c r="F19" s="410">
        <v>9</v>
      </c>
      <c r="G19" s="408">
        <v>120</v>
      </c>
      <c r="H19" s="407" t="s">
        <v>105</v>
      </c>
      <c r="I19" s="411" t="s">
        <v>126</v>
      </c>
      <c r="J19" s="408"/>
      <c r="K19" s="407"/>
      <c r="L19" s="408" t="s">
        <v>257</v>
      </c>
    </row>
    <row r="20" spans="1:12" hidden="1" x14ac:dyDescent="0.2">
      <c r="A20" s="368">
        <v>42828</v>
      </c>
      <c r="B20" s="314" t="s">
        <v>76</v>
      </c>
      <c r="C20" s="294">
        <v>10</v>
      </c>
      <c r="D20" s="314">
        <v>2440</v>
      </c>
      <c r="E20" s="321">
        <v>215</v>
      </c>
      <c r="F20" s="341">
        <v>28</v>
      </c>
      <c r="G20" s="294">
        <v>40</v>
      </c>
      <c r="H20" s="314" t="s">
        <v>105</v>
      </c>
      <c r="I20" s="319" t="s">
        <v>115</v>
      </c>
      <c r="J20" s="289"/>
      <c r="K20" s="314" t="s">
        <v>61</v>
      </c>
      <c r="L20" s="294" t="s">
        <v>161</v>
      </c>
    </row>
    <row r="21" spans="1:12" ht="54" hidden="1" x14ac:dyDescent="0.2">
      <c r="A21" s="363">
        <v>42831</v>
      </c>
      <c r="B21" s="310" t="s">
        <v>76</v>
      </c>
      <c r="C21" s="301">
        <v>9</v>
      </c>
      <c r="D21" s="310">
        <v>3050</v>
      </c>
      <c r="E21" s="311">
        <v>76</v>
      </c>
      <c r="F21" s="337">
        <v>17</v>
      </c>
      <c r="G21" s="296">
        <v>68</v>
      </c>
      <c r="H21" s="310" t="s">
        <v>105</v>
      </c>
      <c r="I21" s="298" t="s">
        <v>184</v>
      </c>
      <c r="J21" s="314"/>
      <c r="K21" s="310"/>
      <c r="L21" s="296" t="s">
        <v>258</v>
      </c>
    </row>
    <row r="22" spans="1:12" ht="54" hidden="1" x14ac:dyDescent="0.2">
      <c r="A22" s="363">
        <v>42831</v>
      </c>
      <c r="B22" s="310" t="s">
        <v>76</v>
      </c>
      <c r="C22" s="301">
        <v>9</v>
      </c>
      <c r="D22" s="310">
        <v>3050</v>
      </c>
      <c r="E22" s="311">
        <v>74</v>
      </c>
      <c r="F22" s="337">
        <v>12</v>
      </c>
      <c r="G22" s="296">
        <v>98</v>
      </c>
      <c r="H22" s="310" t="s">
        <v>105</v>
      </c>
      <c r="I22" s="298" t="s">
        <v>185</v>
      </c>
      <c r="J22" s="414"/>
      <c r="K22" s="310"/>
      <c r="L22" s="296" t="s">
        <v>259</v>
      </c>
    </row>
    <row r="23" spans="1:12" ht="54" hidden="1" x14ac:dyDescent="0.2">
      <c r="A23" s="363">
        <v>42831</v>
      </c>
      <c r="B23" s="310" t="s">
        <v>76</v>
      </c>
      <c r="C23" s="301">
        <v>9</v>
      </c>
      <c r="D23" s="310">
        <v>3050</v>
      </c>
      <c r="E23" s="311">
        <v>74</v>
      </c>
      <c r="F23" s="337">
        <v>12</v>
      </c>
      <c r="G23" s="296">
        <v>98</v>
      </c>
      <c r="H23" s="310" t="s">
        <v>105</v>
      </c>
      <c r="I23" s="298" t="s">
        <v>186</v>
      </c>
      <c r="J23" s="414"/>
      <c r="K23" s="310"/>
      <c r="L23" s="296" t="s">
        <v>260</v>
      </c>
    </row>
    <row r="24" spans="1:12" ht="23.25" hidden="1" x14ac:dyDescent="0.2">
      <c r="A24" s="413">
        <v>42843</v>
      </c>
      <c r="B24" s="294" t="s">
        <v>76</v>
      </c>
      <c r="C24" s="294">
        <v>12</v>
      </c>
      <c r="D24" s="314">
        <v>2440</v>
      </c>
      <c r="E24" s="321">
        <v>134</v>
      </c>
      <c r="F24" s="322">
        <v>12</v>
      </c>
      <c r="G24" s="294">
        <v>98</v>
      </c>
      <c r="H24" s="294" t="s">
        <v>105</v>
      </c>
      <c r="I24" s="319" t="s">
        <v>112</v>
      </c>
      <c r="J24" s="414"/>
      <c r="K24" s="314"/>
      <c r="L24" s="294" t="s">
        <v>176</v>
      </c>
    </row>
    <row r="25" spans="1:12" hidden="1" x14ac:dyDescent="0.2">
      <c r="A25" s="363">
        <v>42843</v>
      </c>
      <c r="B25" s="310" t="s">
        <v>76</v>
      </c>
      <c r="C25" s="296">
        <v>14</v>
      </c>
      <c r="D25" s="310">
        <v>2440</v>
      </c>
      <c r="E25" s="311">
        <v>44</v>
      </c>
      <c r="F25" s="337">
        <v>23</v>
      </c>
      <c r="G25" s="296">
        <v>50</v>
      </c>
      <c r="H25" s="310" t="s">
        <v>104</v>
      </c>
      <c r="I25" s="313" t="s">
        <v>131</v>
      </c>
      <c r="J25" s="301"/>
      <c r="K25" s="310" t="s">
        <v>61</v>
      </c>
      <c r="L25" s="296">
        <v>7070</v>
      </c>
    </row>
    <row r="26" spans="1:12" hidden="1" x14ac:dyDescent="0.2">
      <c r="A26" s="364">
        <v>42844</v>
      </c>
      <c r="B26" s="314" t="s">
        <v>72</v>
      </c>
      <c r="C26" s="289">
        <v>9</v>
      </c>
      <c r="D26" s="314">
        <v>2440</v>
      </c>
      <c r="E26" s="321">
        <v>41</v>
      </c>
      <c r="F26" s="341">
        <v>12</v>
      </c>
      <c r="G26" s="294">
        <v>98</v>
      </c>
      <c r="H26" s="314" t="s">
        <v>105</v>
      </c>
      <c r="I26" s="319" t="s">
        <v>112</v>
      </c>
      <c r="J26" s="289"/>
      <c r="K26" s="299"/>
      <c r="L26" s="294" t="s">
        <v>213</v>
      </c>
    </row>
    <row r="27" spans="1:12" ht="36" hidden="1" x14ac:dyDescent="0.2">
      <c r="A27" s="413">
        <v>42849</v>
      </c>
      <c r="B27" s="314" t="s">
        <v>76</v>
      </c>
      <c r="C27" s="294">
        <v>10</v>
      </c>
      <c r="D27" s="314">
        <v>2440</v>
      </c>
      <c r="E27" s="321">
        <v>83</v>
      </c>
      <c r="F27" s="341">
        <v>17</v>
      </c>
      <c r="G27" s="294">
        <v>68</v>
      </c>
      <c r="H27" s="314" t="s">
        <v>105</v>
      </c>
      <c r="I27" s="319" t="s">
        <v>265</v>
      </c>
      <c r="J27" s="371"/>
      <c r="K27" s="314"/>
      <c r="L27" s="294" t="s">
        <v>266</v>
      </c>
    </row>
    <row r="28" spans="1:12" ht="23.25" hidden="1" x14ac:dyDescent="0.2">
      <c r="A28" s="364">
        <v>42850</v>
      </c>
      <c r="B28" s="275" t="s">
        <v>76</v>
      </c>
      <c r="C28" s="331">
        <v>5</v>
      </c>
      <c r="D28" s="275">
        <v>2440</v>
      </c>
      <c r="E28" s="323">
        <v>176</v>
      </c>
      <c r="F28" s="274">
        <v>8</v>
      </c>
      <c r="G28" s="418">
        <v>149</v>
      </c>
      <c r="H28" s="275" t="s">
        <v>105</v>
      </c>
      <c r="I28" s="277" t="s">
        <v>210</v>
      </c>
      <c r="J28" s="331"/>
      <c r="K28" s="294"/>
      <c r="L28" s="289" t="s">
        <v>209</v>
      </c>
    </row>
    <row r="29" spans="1:12" ht="23.25" hidden="1" x14ac:dyDescent="0.2">
      <c r="A29" s="364">
        <v>42850</v>
      </c>
      <c r="B29" s="275" t="s">
        <v>76</v>
      </c>
      <c r="C29" s="331">
        <v>5</v>
      </c>
      <c r="D29" s="275">
        <v>2440</v>
      </c>
      <c r="E29" s="323">
        <v>268</v>
      </c>
      <c r="F29" s="274">
        <v>6</v>
      </c>
      <c r="G29" s="418">
        <v>190</v>
      </c>
      <c r="H29" s="275" t="s">
        <v>105</v>
      </c>
      <c r="I29" s="277" t="s">
        <v>212</v>
      </c>
      <c r="J29" s="331"/>
      <c r="K29" s="417"/>
      <c r="L29" s="289" t="s">
        <v>211</v>
      </c>
    </row>
    <row r="30" spans="1:12" ht="36" hidden="1" x14ac:dyDescent="0.2">
      <c r="A30" s="369">
        <v>42850</v>
      </c>
      <c r="B30" s="314" t="s">
        <v>76</v>
      </c>
      <c r="C30" s="294">
        <v>4</v>
      </c>
      <c r="D30" s="314">
        <v>2440</v>
      </c>
      <c r="E30" s="321">
        <v>205</v>
      </c>
      <c r="F30" s="341">
        <v>13</v>
      </c>
      <c r="G30" s="294">
        <v>90</v>
      </c>
      <c r="H30" s="314" t="s">
        <v>105</v>
      </c>
      <c r="I30" s="319" t="s">
        <v>126</v>
      </c>
      <c r="J30" s="294"/>
      <c r="K30" s="314"/>
      <c r="L30" s="294" t="s">
        <v>268</v>
      </c>
    </row>
    <row r="31" spans="1:12" hidden="1" x14ac:dyDescent="0.2">
      <c r="A31" s="369">
        <v>42850</v>
      </c>
      <c r="B31" s="314" t="s">
        <v>76</v>
      </c>
      <c r="C31" s="294">
        <v>4</v>
      </c>
      <c r="D31" s="314">
        <v>2440</v>
      </c>
      <c r="E31" s="321">
        <v>234</v>
      </c>
      <c r="F31" s="341">
        <v>9</v>
      </c>
      <c r="G31" s="294">
        <v>120</v>
      </c>
      <c r="H31" s="314" t="s">
        <v>105</v>
      </c>
      <c r="I31" s="319" t="s">
        <v>126</v>
      </c>
      <c r="J31" s="289"/>
      <c r="K31" s="314"/>
      <c r="L31" s="294" t="s">
        <v>175</v>
      </c>
    </row>
    <row r="32" spans="1:12" ht="40.5" hidden="1" x14ac:dyDescent="0.2">
      <c r="A32" s="385">
        <v>42850</v>
      </c>
      <c r="B32" s="333" t="s">
        <v>76</v>
      </c>
      <c r="C32" s="333">
        <v>14</v>
      </c>
      <c r="D32" s="333">
        <v>2440</v>
      </c>
      <c r="E32" s="420">
        <v>80</v>
      </c>
      <c r="F32" s="343">
        <v>10</v>
      </c>
      <c r="G32" s="333">
        <v>111</v>
      </c>
      <c r="H32" s="333" t="s">
        <v>105</v>
      </c>
      <c r="I32" s="325" t="s">
        <v>133</v>
      </c>
      <c r="J32" s="333"/>
      <c r="K32" s="324" t="s">
        <v>61</v>
      </c>
      <c r="L32" s="303" t="s">
        <v>272</v>
      </c>
    </row>
    <row r="33" spans="1:12" ht="40.5" hidden="1" x14ac:dyDescent="0.2">
      <c r="A33" s="370">
        <v>42760</v>
      </c>
      <c r="B33" s="333" t="s">
        <v>76</v>
      </c>
      <c r="C33" s="419">
        <v>16</v>
      </c>
      <c r="D33" s="333">
        <v>2440</v>
      </c>
      <c r="E33" s="342">
        <v>32</v>
      </c>
      <c r="F33" s="343">
        <v>8</v>
      </c>
      <c r="G33" s="419">
        <v>149</v>
      </c>
      <c r="H33" s="333" t="s">
        <v>105</v>
      </c>
      <c r="I33" s="325" t="s">
        <v>133</v>
      </c>
      <c r="J33" s="287"/>
      <c r="K33" s="303" t="s">
        <v>61</v>
      </c>
      <c r="L33" s="289" t="s">
        <v>270</v>
      </c>
    </row>
    <row r="34" spans="1:12" ht="60.75" hidden="1" x14ac:dyDescent="0.2">
      <c r="A34" s="367">
        <v>42850</v>
      </c>
      <c r="B34" s="345" t="s">
        <v>76</v>
      </c>
      <c r="C34" s="334">
        <v>12</v>
      </c>
      <c r="D34" s="345">
        <v>2440</v>
      </c>
      <c r="E34" s="346">
        <v>34</v>
      </c>
      <c r="F34" s="347">
        <v>15</v>
      </c>
      <c r="G34" s="334">
        <v>78</v>
      </c>
      <c r="H34" s="345" t="s">
        <v>105</v>
      </c>
      <c r="I34" s="325" t="s">
        <v>133</v>
      </c>
      <c r="J34" s="300"/>
      <c r="K34" s="332" t="s">
        <v>61</v>
      </c>
      <c r="L34" s="300" t="s">
        <v>271</v>
      </c>
    </row>
    <row r="35" spans="1:12" ht="36" hidden="1" x14ac:dyDescent="0.2">
      <c r="A35" s="369">
        <v>42851</v>
      </c>
      <c r="B35" s="314" t="s">
        <v>76</v>
      </c>
      <c r="C35" s="294">
        <v>8</v>
      </c>
      <c r="D35" s="314">
        <v>2440</v>
      </c>
      <c r="E35" s="321">
        <v>75</v>
      </c>
      <c r="F35" s="341">
        <v>28</v>
      </c>
      <c r="G35" s="294">
        <v>40</v>
      </c>
      <c r="H35" s="314" t="s">
        <v>105</v>
      </c>
      <c r="I35" s="319" t="s">
        <v>126</v>
      </c>
      <c r="J35" s="294"/>
      <c r="K35" s="294"/>
      <c r="L35" s="294" t="s">
        <v>192</v>
      </c>
    </row>
    <row r="36" spans="1:12" hidden="1" x14ac:dyDescent="0.2">
      <c r="A36" s="363">
        <v>42857</v>
      </c>
      <c r="B36" s="310" t="s">
        <v>76</v>
      </c>
      <c r="C36" s="296">
        <v>12</v>
      </c>
      <c r="D36" s="310">
        <v>2440</v>
      </c>
      <c r="E36" s="311">
        <v>260</v>
      </c>
      <c r="F36" s="337">
        <v>10</v>
      </c>
      <c r="G36" s="296">
        <v>119</v>
      </c>
      <c r="H36" s="310" t="s">
        <v>104</v>
      </c>
      <c r="I36" s="313" t="s">
        <v>124</v>
      </c>
      <c r="J36" s="296"/>
      <c r="K36" s="296" t="s">
        <v>61</v>
      </c>
      <c r="L36" s="296" t="s">
        <v>139</v>
      </c>
    </row>
    <row r="37" spans="1:12" ht="40.5" hidden="1" x14ac:dyDescent="0.2">
      <c r="A37" s="367">
        <v>42865</v>
      </c>
      <c r="B37" s="345" t="s">
        <v>76</v>
      </c>
      <c r="C37" s="334">
        <v>9</v>
      </c>
      <c r="D37" s="345">
        <v>2440</v>
      </c>
      <c r="E37" s="346">
        <v>103</v>
      </c>
      <c r="F37" s="347">
        <v>8</v>
      </c>
      <c r="G37" s="334">
        <v>148</v>
      </c>
      <c r="H37" s="345" t="s">
        <v>105</v>
      </c>
      <c r="I37" s="348" t="s">
        <v>242</v>
      </c>
      <c r="J37" s="350"/>
      <c r="K37" s="310"/>
      <c r="L37" s="334" t="s">
        <v>275</v>
      </c>
    </row>
    <row r="38" spans="1:12" ht="20.25" hidden="1" x14ac:dyDescent="0.2">
      <c r="A38" s="367">
        <v>42870</v>
      </c>
      <c r="B38" s="374" t="s">
        <v>72</v>
      </c>
      <c r="C38" s="334">
        <v>9</v>
      </c>
      <c r="D38" s="345">
        <v>2440</v>
      </c>
      <c r="E38" s="346">
        <v>206</v>
      </c>
      <c r="F38" s="347" t="s">
        <v>167</v>
      </c>
      <c r="G38" s="334">
        <v>68</v>
      </c>
      <c r="H38" s="345" t="s">
        <v>104</v>
      </c>
      <c r="I38" s="348" t="s">
        <v>115</v>
      </c>
      <c r="J38" s="334"/>
      <c r="K38" s="345" t="s">
        <v>61</v>
      </c>
      <c r="L38" s="334" t="s">
        <v>166</v>
      </c>
    </row>
    <row r="39" spans="1:12" ht="23.25" hidden="1" x14ac:dyDescent="0.2">
      <c r="A39" s="370">
        <v>42870</v>
      </c>
      <c r="B39" s="275" t="s">
        <v>76</v>
      </c>
      <c r="C39" s="331">
        <v>5</v>
      </c>
      <c r="D39" s="275">
        <v>2440</v>
      </c>
      <c r="E39" s="323">
        <v>172</v>
      </c>
      <c r="F39" s="274">
        <v>7</v>
      </c>
      <c r="G39" s="422">
        <v>154</v>
      </c>
      <c r="H39" s="275" t="s">
        <v>105</v>
      </c>
      <c r="I39" s="277" t="s">
        <v>210</v>
      </c>
      <c r="J39" s="421"/>
      <c r="K39" s="421"/>
      <c r="L39" s="289" t="s">
        <v>208</v>
      </c>
    </row>
    <row r="40" spans="1:12" ht="31.5" hidden="1" x14ac:dyDescent="0.2">
      <c r="A40" s="370">
        <v>42870</v>
      </c>
      <c r="B40" s="275" t="s">
        <v>76</v>
      </c>
      <c r="C40" s="421">
        <v>5</v>
      </c>
      <c r="D40" s="275">
        <v>2440</v>
      </c>
      <c r="E40" s="273">
        <v>250</v>
      </c>
      <c r="F40" s="274">
        <v>8</v>
      </c>
      <c r="G40" s="422">
        <v>140</v>
      </c>
      <c r="H40" s="275" t="s">
        <v>105</v>
      </c>
      <c r="I40" s="277" t="s">
        <v>194</v>
      </c>
      <c r="J40" s="309"/>
      <c r="K40" s="422"/>
      <c r="L40" s="422" t="s">
        <v>218</v>
      </c>
    </row>
    <row r="41" spans="1:12" ht="20.25" hidden="1" x14ac:dyDescent="0.2">
      <c r="A41" s="364">
        <v>42870</v>
      </c>
      <c r="B41" s="314" t="s">
        <v>76</v>
      </c>
      <c r="C41" s="289">
        <v>9</v>
      </c>
      <c r="D41" s="314">
        <v>2440</v>
      </c>
      <c r="E41" s="321">
        <v>834</v>
      </c>
      <c r="F41" s="341">
        <v>12</v>
      </c>
      <c r="G41" s="294">
        <v>98</v>
      </c>
      <c r="H41" s="314" t="s">
        <v>105</v>
      </c>
      <c r="I41" s="319" t="s">
        <v>112</v>
      </c>
      <c r="J41" s="324"/>
      <c r="K41" s="299"/>
      <c r="L41" s="294" t="s">
        <v>164</v>
      </c>
    </row>
    <row r="42" spans="1:12" ht="20.25" hidden="1" x14ac:dyDescent="0.2">
      <c r="A42" s="367">
        <v>42872</v>
      </c>
      <c r="B42" s="374" t="s">
        <v>72</v>
      </c>
      <c r="C42" s="334">
        <v>9</v>
      </c>
      <c r="D42" s="345">
        <v>2440</v>
      </c>
      <c r="E42" s="346">
        <v>206</v>
      </c>
      <c r="F42" s="347" t="s">
        <v>167</v>
      </c>
      <c r="G42" s="334">
        <v>68</v>
      </c>
      <c r="H42" s="345" t="s">
        <v>104</v>
      </c>
      <c r="I42" s="348" t="s">
        <v>115</v>
      </c>
      <c r="J42" s="334"/>
      <c r="K42" s="345" t="s">
        <v>61</v>
      </c>
      <c r="L42" s="334" t="s">
        <v>166</v>
      </c>
    </row>
    <row r="43" spans="1:12" ht="36" hidden="1" x14ac:dyDescent="0.2">
      <c r="A43" s="363">
        <v>42872</v>
      </c>
      <c r="B43" s="310" t="s">
        <v>76</v>
      </c>
      <c r="C43" s="296">
        <v>12</v>
      </c>
      <c r="D43" s="310">
        <v>2440</v>
      </c>
      <c r="E43" s="311">
        <v>67</v>
      </c>
      <c r="F43" s="337">
        <v>15</v>
      </c>
      <c r="G43" s="296">
        <v>78</v>
      </c>
      <c r="H43" s="310" t="s">
        <v>105</v>
      </c>
      <c r="I43" s="298" t="s">
        <v>177</v>
      </c>
      <c r="J43" s="338"/>
      <c r="K43" s="351" t="s">
        <v>61</v>
      </c>
      <c r="L43" s="296" t="s">
        <v>162</v>
      </c>
    </row>
    <row r="44" spans="1:12" ht="31.5" hidden="1" x14ac:dyDescent="0.2">
      <c r="A44" s="361">
        <v>42872</v>
      </c>
      <c r="B44" s="283" t="s">
        <v>76</v>
      </c>
      <c r="C44" s="279">
        <v>9</v>
      </c>
      <c r="D44" s="278">
        <v>2440</v>
      </c>
      <c r="E44" s="280">
        <v>44</v>
      </c>
      <c r="F44" s="281" t="s">
        <v>141</v>
      </c>
      <c r="G44" s="279">
        <v>50</v>
      </c>
      <c r="H44" s="278" t="s">
        <v>105</v>
      </c>
      <c r="I44" s="282" t="s">
        <v>112</v>
      </c>
      <c r="J44" s="327"/>
      <c r="K44" s="386"/>
      <c r="L44" s="279" t="s">
        <v>206</v>
      </c>
    </row>
    <row r="45" spans="1:12" ht="54" hidden="1" x14ac:dyDescent="0.2">
      <c r="A45" s="364">
        <v>42872</v>
      </c>
      <c r="B45" s="314" t="s">
        <v>76</v>
      </c>
      <c r="C45" s="289">
        <v>9</v>
      </c>
      <c r="D45" s="314">
        <v>2440</v>
      </c>
      <c r="E45" s="321">
        <v>500</v>
      </c>
      <c r="F45" s="341">
        <v>12</v>
      </c>
      <c r="G45" s="294">
        <v>98</v>
      </c>
      <c r="H45" s="314" t="s">
        <v>104</v>
      </c>
      <c r="I45" s="319" t="s">
        <v>130</v>
      </c>
      <c r="J45" s="324"/>
      <c r="K45" s="299"/>
      <c r="L45" s="294" t="s">
        <v>278</v>
      </c>
    </row>
    <row r="46" spans="1:12" hidden="1" x14ac:dyDescent="0.2">
      <c r="A46" s="369">
        <v>42877</v>
      </c>
      <c r="B46" s="303" t="s">
        <v>72</v>
      </c>
      <c r="C46" s="294">
        <v>22</v>
      </c>
      <c r="D46" s="314">
        <v>2440</v>
      </c>
      <c r="E46" s="321">
        <v>30</v>
      </c>
      <c r="F46" s="341">
        <v>49</v>
      </c>
      <c r="G46" s="294">
        <v>22</v>
      </c>
      <c r="H46" s="314" t="s">
        <v>105</v>
      </c>
      <c r="I46" s="319" t="s">
        <v>220</v>
      </c>
      <c r="J46" s="299"/>
      <c r="K46" s="294" t="s">
        <v>61</v>
      </c>
      <c r="L46" s="294" t="s">
        <v>221</v>
      </c>
    </row>
    <row r="47" spans="1:12" ht="36" hidden="1" x14ac:dyDescent="0.2">
      <c r="A47" s="370">
        <v>42877</v>
      </c>
      <c r="B47" s="333" t="s">
        <v>76</v>
      </c>
      <c r="C47" s="423">
        <v>16</v>
      </c>
      <c r="D47" s="333">
        <v>2440</v>
      </c>
      <c r="E47" s="342">
        <v>213</v>
      </c>
      <c r="F47" s="343">
        <v>8</v>
      </c>
      <c r="G47" s="423">
        <v>149</v>
      </c>
      <c r="H47" s="333" t="s">
        <v>105</v>
      </c>
      <c r="I47" s="290" t="s">
        <v>261</v>
      </c>
      <c r="J47" s="351"/>
      <c r="K47" s="314" t="s">
        <v>61</v>
      </c>
      <c r="L47" s="289" t="s">
        <v>262</v>
      </c>
    </row>
    <row r="48" spans="1:12" ht="27.75" hidden="1" x14ac:dyDescent="0.2">
      <c r="A48" s="364">
        <v>42877</v>
      </c>
      <c r="B48" s="303" t="s">
        <v>76</v>
      </c>
      <c r="C48" s="289">
        <v>10</v>
      </c>
      <c r="D48" s="303">
        <v>2440</v>
      </c>
      <c r="E48" s="315">
        <v>35</v>
      </c>
      <c r="F48" s="316">
        <v>23</v>
      </c>
      <c r="G48" s="289">
        <v>50</v>
      </c>
      <c r="H48" s="303" t="s">
        <v>105</v>
      </c>
      <c r="I48" s="290" t="s">
        <v>281</v>
      </c>
      <c r="J48" s="326"/>
      <c r="K48" s="329"/>
      <c r="L48" s="289" t="s">
        <v>319</v>
      </c>
    </row>
    <row r="49" spans="1:12" ht="36" hidden="1" x14ac:dyDescent="0.2">
      <c r="A49" s="369">
        <v>42877</v>
      </c>
      <c r="B49" s="314" t="s">
        <v>76</v>
      </c>
      <c r="C49" s="294">
        <v>10</v>
      </c>
      <c r="D49" s="314">
        <v>2440</v>
      </c>
      <c r="E49" s="321">
        <v>25</v>
      </c>
      <c r="F49" s="341">
        <v>10</v>
      </c>
      <c r="G49" s="294">
        <v>110</v>
      </c>
      <c r="H49" s="314" t="s">
        <v>104</v>
      </c>
      <c r="I49" s="290" t="s">
        <v>179</v>
      </c>
      <c r="J49" s="289"/>
      <c r="K49" s="294" t="s">
        <v>61</v>
      </c>
      <c r="L49" s="294" t="s">
        <v>279</v>
      </c>
    </row>
    <row r="50" spans="1:12" ht="36" hidden="1" x14ac:dyDescent="0.2">
      <c r="A50" s="369">
        <v>42878</v>
      </c>
      <c r="B50" s="314" t="s">
        <v>182</v>
      </c>
      <c r="C50" s="294">
        <v>9</v>
      </c>
      <c r="D50" s="314">
        <v>2440</v>
      </c>
      <c r="E50" s="321" t="s">
        <v>280</v>
      </c>
      <c r="F50" s="341">
        <v>17</v>
      </c>
      <c r="G50" s="294">
        <v>68</v>
      </c>
      <c r="H50" s="314" t="s">
        <v>104</v>
      </c>
      <c r="I50" s="319" t="s">
        <v>142</v>
      </c>
      <c r="J50" s="371"/>
      <c r="K50" s="294" t="s">
        <v>61</v>
      </c>
      <c r="L50" s="294" t="s">
        <v>128</v>
      </c>
    </row>
    <row r="51" spans="1:12" s="372" customFormat="1" ht="40.5" hidden="1" x14ac:dyDescent="0.3">
      <c r="A51" s="405">
        <v>42885</v>
      </c>
      <c r="B51" s="345" t="s">
        <v>76</v>
      </c>
      <c r="C51" s="334">
        <v>9</v>
      </c>
      <c r="D51" s="345">
        <v>2440</v>
      </c>
      <c r="E51" s="346">
        <v>589</v>
      </c>
      <c r="F51" s="347">
        <v>17</v>
      </c>
      <c r="G51" s="334">
        <v>68</v>
      </c>
      <c r="H51" s="345" t="s">
        <v>216</v>
      </c>
      <c r="I51" s="325" t="s">
        <v>282</v>
      </c>
      <c r="J51" s="334">
        <v>6</v>
      </c>
      <c r="K51" s="345" t="s">
        <v>61</v>
      </c>
      <c r="L51" s="334" t="s">
        <v>189</v>
      </c>
    </row>
    <row r="52" spans="1:12" s="372" customFormat="1" ht="40.5" hidden="1" x14ac:dyDescent="0.3">
      <c r="A52" s="365">
        <v>42885</v>
      </c>
      <c r="B52" s="333" t="s">
        <v>76</v>
      </c>
      <c r="C52" s="424">
        <v>10</v>
      </c>
      <c r="D52" s="333">
        <v>2440</v>
      </c>
      <c r="E52" s="342">
        <v>424</v>
      </c>
      <c r="F52" s="343">
        <v>13</v>
      </c>
      <c r="G52" s="424">
        <v>87</v>
      </c>
      <c r="H52" s="333" t="s">
        <v>105</v>
      </c>
      <c r="I52" s="344" t="s">
        <v>138</v>
      </c>
      <c r="J52" s="292"/>
      <c r="K52" s="424"/>
      <c r="L52" s="424" t="s">
        <v>188</v>
      </c>
    </row>
    <row r="53" spans="1:12" s="372" customFormat="1" ht="40.5" hidden="1" x14ac:dyDescent="0.3">
      <c r="A53" s="426">
        <v>42887</v>
      </c>
      <c r="B53" s="333" t="s">
        <v>76</v>
      </c>
      <c r="C53" s="425">
        <v>4</v>
      </c>
      <c r="D53" s="333">
        <v>2440</v>
      </c>
      <c r="E53" s="342">
        <v>223</v>
      </c>
      <c r="F53" s="343">
        <v>9</v>
      </c>
      <c r="G53" s="425">
        <v>120</v>
      </c>
      <c r="H53" s="333" t="s">
        <v>105</v>
      </c>
      <c r="I53" s="344" t="s">
        <v>126</v>
      </c>
      <c r="J53" s="425"/>
      <c r="K53" s="333"/>
      <c r="L53" s="425" t="s">
        <v>284</v>
      </c>
    </row>
    <row r="54" spans="1:12" s="372" customFormat="1" ht="20.25" hidden="1" x14ac:dyDescent="0.3">
      <c r="A54" s="427">
        <v>42887</v>
      </c>
      <c r="B54" s="345" t="s">
        <v>76</v>
      </c>
      <c r="C54" s="334">
        <v>22</v>
      </c>
      <c r="D54" s="345">
        <v>2440</v>
      </c>
      <c r="E54" s="346">
        <v>18</v>
      </c>
      <c r="F54" s="347">
        <v>48</v>
      </c>
      <c r="G54" s="334">
        <v>22</v>
      </c>
      <c r="H54" s="345" t="s">
        <v>105</v>
      </c>
      <c r="I54" s="344" t="s">
        <v>126</v>
      </c>
      <c r="J54" s="300"/>
      <c r="K54" s="345"/>
      <c r="L54" s="334" t="s">
        <v>285</v>
      </c>
    </row>
    <row r="55" spans="1:12" ht="54" hidden="1" x14ac:dyDescent="0.2">
      <c r="A55" s="364">
        <v>42828</v>
      </c>
      <c r="B55" s="303" t="s">
        <v>195</v>
      </c>
      <c r="C55" s="289">
        <v>28</v>
      </c>
      <c r="D55" s="303">
        <v>2100</v>
      </c>
      <c r="E55" s="315">
        <v>100</v>
      </c>
      <c r="F55" s="316">
        <v>11</v>
      </c>
      <c r="G55" s="289">
        <v>108</v>
      </c>
      <c r="H55" s="303" t="s">
        <v>105</v>
      </c>
      <c r="I55" s="290" t="s">
        <v>230</v>
      </c>
      <c r="J55" s="289"/>
      <c r="K55" s="303"/>
      <c r="L55" s="289" t="s">
        <v>286</v>
      </c>
    </row>
    <row r="56" spans="1:12" ht="54" hidden="1" x14ac:dyDescent="0.2">
      <c r="A56" s="364">
        <v>42828</v>
      </c>
      <c r="B56" s="303" t="s">
        <v>195</v>
      </c>
      <c r="C56" s="289">
        <v>28</v>
      </c>
      <c r="D56" s="303">
        <v>2100</v>
      </c>
      <c r="E56" s="315">
        <v>36</v>
      </c>
      <c r="F56" s="316">
        <v>29</v>
      </c>
      <c r="G56" s="289">
        <v>39</v>
      </c>
      <c r="H56" s="303" t="s">
        <v>105</v>
      </c>
      <c r="I56" s="290" t="s">
        <v>230</v>
      </c>
      <c r="J56" s="289"/>
      <c r="K56" s="303"/>
      <c r="L56" s="289" t="s">
        <v>287</v>
      </c>
    </row>
    <row r="57" spans="1:12" ht="72" hidden="1" x14ac:dyDescent="0.2">
      <c r="A57" s="364">
        <v>42828</v>
      </c>
      <c r="B57" s="303" t="s">
        <v>195</v>
      </c>
      <c r="C57" s="289">
        <v>28</v>
      </c>
      <c r="D57" s="303">
        <v>2100</v>
      </c>
      <c r="E57" s="315">
        <v>72</v>
      </c>
      <c r="F57" s="316">
        <v>29</v>
      </c>
      <c r="G57" s="289">
        <v>39</v>
      </c>
      <c r="H57" s="303" t="s">
        <v>105</v>
      </c>
      <c r="I57" s="290" t="s">
        <v>230</v>
      </c>
      <c r="J57" s="289"/>
      <c r="K57" s="303"/>
      <c r="L57" s="289" t="s">
        <v>288</v>
      </c>
    </row>
    <row r="58" spans="1:12" ht="40.5" hidden="1" x14ac:dyDescent="0.2">
      <c r="A58" s="367">
        <v>42893</v>
      </c>
      <c r="B58" s="374" t="s">
        <v>72</v>
      </c>
      <c r="C58" s="334">
        <v>9</v>
      </c>
      <c r="D58" s="345">
        <v>2440</v>
      </c>
      <c r="E58" s="346">
        <v>84</v>
      </c>
      <c r="F58" s="347">
        <v>12</v>
      </c>
      <c r="G58" s="334">
        <v>98</v>
      </c>
      <c r="H58" s="345" t="s">
        <v>105</v>
      </c>
      <c r="I58" s="348" t="s">
        <v>180</v>
      </c>
      <c r="J58" s="334"/>
      <c r="K58" s="345"/>
      <c r="L58" s="334" t="s">
        <v>290</v>
      </c>
    </row>
    <row r="59" spans="1:12" ht="40.5" hidden="1" x14ac:dyDescent="0.2">
      <c r="A59" s="367">
        <v>42893</v>
      </c>
      <c r="B59" s="374" t="s">
        <v>72</v>
      </c>
      <c r="C59" s="334">
        <v>12</v>
      </c>
      <c r="D59" s="345">
        <v>2440</v>
      </c>
      <c r="E59" s="346">
        <v>66</v>
      </c>
      <c r="F59" s="347">
        <v>17</v>
      </c>
      <c r="G59" s="334">
        <v>68</v>
      </c>
      <c r="H59" s="345" t="s">
        <v>105</v>
      </c>
      <c r="I59" s="348" t="s">
        <v>180</v>
      </c>
      <c r="J59" s="334"/>
      <c r="K59" s="345"/>
      <c r="L59" s="334" t="s">
        <v>291</v>
      </c>
    </row>
    <row r="60" spans="1:12" ht="40.5" hidden="1" x14ac:dyDescent="0.2">
      <c r="A60" s="367">
        <v>42893</v>
      </c>
      <c r="B60" s="374" t="s">
        <v>72</v>
      </c>
      <c r="C60" s="334">
        <v>15</v>
      </c>
      <c r="D60" s="345">
        <v>2440</v>
      </c>
      <c r="E60" s="346">
        <v>42</v>
      </c>
      <c r="F60" s="347">
        <v>12</v>
      </c>
      <c r="G60" s="334">
        <v>98</v>
      </c>
      <c r="H60" s="345" t="s">
        <v>105</v>
      </c>
      <c r="I60" s="348" t="s">
        <v>180</v>
      </c>
      <c r="J60" s="334"/>
      <c r="K60" s="345"/>
      <c r="L60" s="334" t="s">
        <v>292</v>
      </c>
    </row>
    <row r="61" spans="1:12" ht="54" hidden="1" x14ac:dyDescent="0.2">
      <c r="A61" s="369">
        <v>42893</v>
      </c>
      <c r="B61" s="314" t="s">
        <v>76</v>
      </c>
      <c r="C61" s="320">
        <v>18</v>
      </c>
      <c r="D61" s="314">
        <v>2440</v>
      </c>
      <c r="E61" s="321">
        <v>150</v>
      </c>
      <c r="F61" s="341" t="s">
        <v>137</v>
      </c>
      <c r="G61" s="294">
        <v>109</v>
      </c>
      <c r="H61" s="314" t="s">
        <v>105</v>
      </c>
      <c r="I61" s="313" t="s">
        <v>130</v>
      </c>
      <c r="J61" s="329"/>
      <c r="K61" s="294" t="s">
        <v>61</v>
      </c>
      <c r="L61" s="294" t="s">
        <v>229</v>
      </c>
    </row>
    <row r="62" spans="1:12" ht="35.25" hidden="1" x14ac:dyDescent="0.2">
      <c r="A62" s="369">
        <v>42893</v>
      </c>
      <c r="B62" s="314" t="s">
        <v>76</v>
      </c>
      <c r="C62" s="294">
        <v>4</v>
      </c>
      <c r="D62" s="314">
        <v>2440</v>
      </c>
      <c r="E62" s="321">
        <v>100</v>
      </c>
      <c r="F62" s="341">
        <v>15</v>
      </c>
      <c r="G62" s="294">
        <v>78</v>
      </c>
      <c r="H62" s="314" t="s">
        <v>105</v>
      </c>
      <c r="I62" s="290" t="s">
        <v>244</v>
      </c>
      <c r="J62" s="390"/>
      <c r="K62" s="314" t="s">
        <v>61</v>
      </c>
      <c r="L62" s="428" t="s">
        <v>231</v>
      </c>
    </row>
    <row r="63" spans="1:12" ht="31.5" hidden="1" x14ac:dyDescent="0.2">
      <c r="A63" s="367">
        <v>42893</v>
      </c>
      <c r="B63" s="278" t="s">
        <v>76</v>
      </c>
      <c r="C63" s="304">
        <v>8</v>
      </c>
      <c r="D63" s="332">
        <v>2040</v>
      </c>
      <c r="E63" s="280">
        <v>118</v>
      </c>
      <c r="F63" s="281">
        <v>17</v>
      </c>
      <c r="G63" s="279">
        <v>68</v>
      </c>
      <c r="H63" s="278" t="s">
        <v>216</v>
      </c>
      <c r="I63" s="277" t="s">
        <v>133</v>
      </c>
      <c r="J63" s="334"/>
      <c r="K63" s="345"/>
      <c r="L63" s="279" t="s">
        <v>276</v>
      </c>
    </row>
    <row r="64" spans="1:12" ht="33.75" hidden="1" x14ac:dyDescent="0.2">
      <c r="A64" s="367">
        <v>42895</v>
      </c>
      <c r="B64" s="345" t="s">
        <v>76</v>
      </c>
      <c r="C64" s="334">
        <v>9</v>
      </c>
      <c r="D64" s="345">
        <v>2440</v>
      </c>
      <c r="E64" s="346">
        <v>883</v>
      </c>
      <c r="F64" s="347">
        <v>17</v>
      </c>
      <c r="G64" s="334">
        <v>68</v>
      </c>
      <c r="H64" s="345" t="s">
        <v>105</v>
      </c>
      <c r="I64" s="348" t="s">
        <v>112</v>
      </c>
      <c r="J64" s="391"/>
      <c r="K64" s="345"/>
      <c r="L64" s="334" t="s">
        <v>227</v>
      </c>
    </row>
    <row r="65" spans="1:12" ht="60.75" hidden="1" x14ac:dyDescent="0.2">
      <c r="A65" s="367">
        <v>42901</v>
      </c>
      <c r="B65" s="345" t="s">
        <v>76</v>
      </c>
      <c r="C65" s="334">
        <v>12</v>
      </c>
      <c r="D65" s="345">
        <v>2440</v>
      </c>
      <c r="E65" s="346">
        <v>267</v>
      </c>
      <c r="F65" s="347">
        <v>15</v>
      </c>
      <c r="G65" s="334">
        <v>78</v>
      </c>
      <c r="H65" s="345" t="s">
        <v>105</v>
      </c>
      <c r="I65" s="325" t="s">
        <v>133</v>
      </c>
      <c r="J65" s="350"/>
      <c r="K65" s="332" t="s">
        <v>61</v>
      </c>
      <c r="L65" s="300" t="s">
        <v>269</v>
      </c>
    </row>
    <row r="66" spans="1:12" ht="60.75" hidden="1" x14ac:dyDescent="0.2">
      <c r="A66" s="367">
        <v>42901</v>
      </c>
      <c r="B66" s="345" t="s">
        <v>76</v>
      </c>
      <c r="C66" s="334">
        <v>12</v>
      </c>
      <c r="D66" s="345">
        <v>2440</v>
      </c>
      <c r="E66" s="346">
        <v>34</v>
      </c>
      <c r="F66" s="347">
        <v>15</v>
      </c>
      <c r="G66" s="334">
        <v>78</v>
      </c>
      <c r="H66" s="345" t="s">
        <v>105</v>
      </c>
      <c r="I66" s="325" t="s">
        <v>133</v>
      </c>
      <c r="J66" s="350"/>
      <c r="K66" s="332" t="s">
        <v>61</v>
      </c>
      <c r="L66" s="300" t="s">
        <v>271</v>
      </c>
    </row>
    <row r="67" spans="1:12" ht="54" hidden="1" x14ac:dyDescent="0.2">
      <c r="A67" s="385">
        <v>42901</v>
      </c>
      <c r="B67" s="333" t="s">
        <v>76</v>
      </c>
      <c r="C67" s="333">
        <v>14</v>
      </c>
      <c r="D67" s="333">
        <v>2440</v>
      </c>
      <c r="E67" s="335">
        <v>150</v>
      </c>
      <c r="F67" s="343">
        <v>10</v>
      </c>
      <c r="G67" s="333">
        <v>111</v>
      </c>
      <c r="H67" s="333" t="s">
        <v>105</v>
      </c>
      <c r="I67" s="325" t="s">
        <v>133</v>
      </c>
      <c r="J67" s="434"/>
      <c r="K67" s="333"/>
      <c r="L67" s="303" t="s">
        <v>239</v>
      </c>
    </row>
    <row r="68" spans="1:12" ht="45" hidden="1" x14ac:dyDescent="0.2">
      <c r="A68" s="369">
        <v>42901</v>
      </c>
      <c r="B68" s="294" t="s">
        <v>76</v>
      </c>
      <c r="C68" s="289">
        <v>14</v>
      </c>
      <c r="D68" s="314">
        <v>2440</v>
      </c>
      <c r="E68" s="321">
        <v>61</v>
      </c>
      <c r="F68" s="322" t="s">
        <v>141</v>
      </c>
      <c r="G68" s="294">
        <v>50</v>
      </c>
      <c r="H68" s="294" t="s">
        <v>104</v>
      </c>
      <c r="I68" s="319" t="s">
        <v>124</v>
      </c>
      <c r="J68" s="434"/>
      <c r="K68" s="314" t="s">
        <v>61</v>
      </c>
      <c r="L68" s="294" t="s">
        <v>140</v>
      </c>
    </row>
    <row r="69" spans="1:12" ht="60.75" hidden="1" x14ac:dyDescent="0.2">
      <c r="A69" s="367">
        <v>42913</v>
      </c>
      <c r="B69" s="345" t="s">
        <v>76</v>
      </c>
      <c r="C69" s="334">
        <v>12</v>
      </c>
      <c r="D69" s="345">
        <v>2440</v>
      </c>
      <c r="E69" s="346">
        <v>100</v>
      </c>
      <c r="F69" s="347">
        <v>15</v>
      </c>
      <c r="G69" s="334">
        <v>78</v>
      </c>
      <c r="H69" s="345" t="s">
        <v>105</v>
      </c>
      <c r="I69" s="325" t="s">
        <v>133</v>
      </c>
      <c r="J69" s="432"/>
      <c r="K69" s="345" t="s">
        <v>295</v>
      </c>
      <c r="L69" s="334" t="s">
        <v>191</v>
      </c>
    </row>
    <row r="70" spans="1:12" ht="45" hidden="1" x14ac:dyDescent="0.2">
      <c r="A70" s="363">
        <v>42914</v>
      </c>
      <c r="B70" s="299" t="s">
        <v>72</v>
      </c>
      <c r="C70" s="296">
        <v>15</v>
      </c>
      <c r="D70" s="310">
        <v>2440</v>
      </c>
      <c r="E70" s="311">
        <v>100</v>
      </c>
      <c r="F70" s="337" t="s">
        <v>163</v>
      </c>
      <c r="G70" s="296">
        <v>149</v>
      </c>
      <c r="H70" s="310" t="s">
        <v>104</v>
      </c>
      <c r="I70" s="313" t="s">
        <v>149</v>
      </c>
      <c r="J70" s="432"/>
      <c r="K70" s="310"/>
      <c r="L70" s="296" t="s">
        <v>174</v>
      </c>
    </row>
    <row r="71" spans="1:12" ht="45" hidden="1" x14ac:dyDescent="0.2">
      <c r="A71" s="369">
        <v>42919</v>
      </c>
      <c r="B71" s="314" t="s">
        <v>76</v>
      </c>
      <c r="C71" s="294">
        <v>9</v>
      </c>
      <c r="D71" s="314">
        <v>2440</v>
      </c>
      <c r="E71" s="321">
        <v>37</v>
      </c>
      <c r="F71" s="341">
        <v>20</v>
      </c>
      <c r="G71" s="294">
        <v>58</v>
      </c>
      <c r="H71" s="314" t="s">
        <v>105</v>
      </c>
      <c r="I71" s="319" t="s">
        <v>294</v>
      </c>
      <c r="J71" s="433"/>
      <c r="K71" s="314"/>
      <c r="L71" s="294" t="s">
        <v>293</v>
      </c>
    </row>
    <row r="72" spans="1:12" ht="35.25" hidden="1" x14ac:dyDescent="0.2">
      <c r="A72" s="370">
        <v>42919</v>
      </c>
      <c r="B72" s="275" t="s">
        <v>76</v>
      </c>
      <c r="C72" s="430">
        <v>5</v>
      </c>
      <c r="D72" s="275">
        <v>2440</v>
      </c>
      <c r="E72" s="273">
        <v>229</v>
      </c>
      <c r="F72" s="274">
        <v>7</v>
      </c>
      <c r="G72" s="431">
        <v>168</v>
      </c>
      <c r="H72" s="275" t="s">
        <v>105</v>
      </c>
      <c r="I72" s="276" t="s">
        <v>196</v>
      </c>
      <c r="J72" s="381"/>
      <c r="K72" s="431"/>
      <c r="L72" s="431" t="s">
        <v>219</v>
      </c>
    </row>
    <row r="73" spans="1:12" ht="35.25" hidden="1" x14ac:dyDescent="0.2">
      <c r="A73" s="369">
        <v>42919</v>
      </c>
      <c r="B73" s="275" t="s">
        <v>76</v>
      </c>
      <c r="C73" s="356">
        <v>5</v>
      </c>
      <c r="D73" s="275">
        <v>2440</v>
      </c>
      <c r="E73" s="342">
        <v>625</v>
      </c>
      <c r="F73" s="274">
        <v>8</v>
      </c>
      <c r="G73" s="431">
        <v>140</v>
      </c>
      <c r="H73" s="275" t="s">
        <v>105</v>
      </c>
      <c r="I73" s="276" t="s">
        <v>193</v>
      </c>
      <c r="J73" s="381"/>
      <c r="K73" s="294"/>
      <c r="L73" s="294" t="s">
        <v>207</v>
      </c>
    </row>
    <row r="74" spans="1:12" ht="45" hidden="1" x14ac:dyDescent="0.2">
      <c r="A74" s="369">
        <v>42929</v>
      </c>
      <c r="B74" s="314" t="s">
        <v>76</v>
      </c>
      <c r="C74" s="320">
        <v>14</v>
      </c>
      <c r="D74" s="314">
        <v>2440</v>
      </c>
      <c r="E74" s="321">
        <v>150</v>
      </c>
      <c r="F74" s="341" t="s">
        <v>137</v>
      </c>
      <c r="G74" s="294">
        <v>109</v>
      </c>
      <c r="H74" s="314" t="s">
        <v>105</v>
      </c>
      <c r="I74" s="319" t="s">
        <v>130</v>
      </c>
      <c r="J74" s="433"/>
      <c r="K74" s="294"/>
      <c r="L74" s="294" t="s">
        <v>199</v>
      </c>
    </row>
    <row r="75" spans="1:12" ht="45" hidden="1" x14ac:dyDescent="0.2">
      <c r="A75" s="367">
        <v>42929</v>
      </c>
      <c r="B75" s="374" t="s">
        <v>72</v>
      </c>
      <c r="C75" s="334">
        <v>9</v>
      </c>
      <c r="D75" s="345">
        <v>2440</v>
      </c>
      <c r="E75" s="346">
        <v>165</v>
      </c>
      <c r="F75" s="347">
        <v>17</v>
      </c>
      <c r="G75" s="334">
        <v>68</v>
      </c>
      <c r="H75" s="345" t="s">
        <v>105</v>
      </c>
      <c r="I75" s="348" t="s">
        <v>180</v>
      </c>
      <c r="J75" s="432"/>
      <c r="K75" s="345"/>
      <c r="L75" s="334" t="s">
        <v>289</v>
      </c>
    </row>
    <row r="76" spans="1:12" ht="45" hidden="1" x14ac:dyDescent="0.2">
      <c r="A76" s="367">
        <v>42929</v>
      </c>
      <c r="B76" s="374" t="s">
        <v>72</v>
      </c>
      <c r="C76" s="334">
        <v>12</v>
      </c>
      <c r="D76" s="345">
        <v>2440</v>
      </c>
      <c r="E76" s="346">
        <v>83</v>
      </c>
      <c r="F76" s="347">
        <v>17</v>
      </c>
      <c r="G76" s="334">
        <v>68</v>
      </c>
      <c r="H76" s="345" t="s">
        <v>105</v>
      </c>
      <c r="I76" s="348" t="s">
        <v>180</v>
      </c>
      <c r="J76" s="432">
        <v>2</v>
      </c>
      <c r="K76" s="345"/>
      <c r="L76" s="334" t="s">
        <v>298</v>
      </c>
    </row>
    <row r="77" spans="1:12" ht="45" hidden="1" x14ac:dyDescent="0.2">
      <c r="A77" s="367">
        <v>42933</v>
      </c>
      <c r="B77" s="436" t="s">
        <v>299</v>
      </c>
      <c r="C77" s="437">
        <v>9</v>
      </c>
      <c r="D77" s="345">
        <v>2440</v>
      </c>
      <c r="E77" s="346">
        <v>278</v>
      </c>
      <c r="F77" s="347">
        <v>17</v>
      </c>
      <c r="G77" s="334">
        <v>68</v>
      </c>
      <c r="H77" s="345" t="s">
        <v>105</v>
      </c>
      <c r="I77" s="348" t="s">
        <v>180</v>
      </c>
      <c r="J77" s="438"/>
      <c r="K77" s="345"/>
      <c r="L77" s="334" t="s">
        <v>300</v>
      </c>
    </row>
    <row r="78" spans="1:12" ht="45" hidden="1" x14ac:dyDescent="0.2">
      <c r="A78" s="369">
        <v>42935</v>
      </c>
      <c r="B78" s="314" t="s">
        <v>76</v>
      </c>
      <c r="C78" s="435">
        <v>9</v>
      </c>
      <c r="D78" s="314">
        <v>2440</v>
      </c>
      <c r="E78" s="321">
        <v>218</v>
      </c>
      <c r="F78" s="341">
        <v>23</v>
      </c>
      <c r="G78" s="294">
        <v>48</v>
      </c>
      <c r="H78" s="314" t="s">
        <v>105</v>
      </c>
      <c r="I78" s="319" t="s">
        <v>302</v>
      </c>
      <c r="J78" s="433"/>
      <c r="K78" s="314"/>
      <c r="L78" s="294" t="s">
        <v>301</v>
      </c>
    </row>
    <row r="79" spans="1:12" ht="45" hidden="1" x14ac:dyDescent="0.2">
      <c r="A79" s="369">
        <v>42935</v>
      </c>
      <c r="B79" s="314" t="s">
        <v>76</v>
      </c>
      <c r="C79" s="435">
        <v>8</v>
      </c>
      <c r="D79" s="314">
        <v>2040</v>
      </c>
      <c r="E79" s="321">
        <v>590</v>
      </c>
      <c r="F79" s="341">
        <v>17</v>
      </c>
      <c r="G79" s="294">
        <v>68</v>
      </c>
      <c r="H79" s="314" t="s">
        <v>104</v>
      </c>
      <c r="I79" s="319" t="s">
        <v>302</v>
      </c>
      <c r="J79" s="433"/>
      <c r="K79" s="314"/>
      <c r="L79" s="294" t="s">
        <v>303</v>
      </c>
    </row>
    <row r="80" spans="1:12" ht="45" hidden="1" x14ac:dyDescent="0.2">
      <c r="A80" s="367">
        <v>42941</v>
      </c>
      <c r="B80" s="374" t="s">
        <v>72</v>
      </c>
      <c r="C80" s="334">
        <v>12</v>
      </c>
      <c r="D80" s="345">
        <v>2440</v>
      </c>
      <c r="E80" s="346">
        <v>66</v>
      </c>
      <c r="F80" s="347">
        <v>17</v>
      </c>
      <c r="G80" s="334">
        <v>68</v>
      </c>
      <c r="H80" s="345" t="s">
        <v>105</v>
      </c>
      <c r="I80" s="348" t="s">
        <v>180</v>
      </c>
      <c r="J80" s="432"/>
      <c r="K80" s="345"/>
      <c r="L80" s="334" t="s">
        <v>291</v>
      </c>
    </row>
    <row r="81" spans="1:12" ht="45" hidden="1" x14ac:dyDescent="0.2">
      <c r="A81" s="367">
        <v>42941</v>
      </c>
      <c r="B81" s="374" t="s">
        <v>72</v>
      </c>
      <c r="C81" s="334">
        <v>12</v>
      </c>
      <c r="D81" s="345">
        <v>2440</v>
      </c>
      <c r="E81" s="346">
        <v>67</v>
      </c>
      <c r="F81" s="347">
        <v>12</v>
      </c>
      <c r="G81" s="334">
        <v>98</v>
      </c>
      <c r="H81" s="345" t="s">
        <v>105</v>
      </c>
      <c r="I81" s="348" t="s">
        <v>180</v>
      </c>
      <c r="J81" s="432"/>
      <c r="K81" s="345"/>
      <c r="L81" s="334" t="s">
        <v>249</v>
      </c>
    </row>
    <row r="82" spans="1:12" ht="45" hidden="1" x14ac:dyDescent="0.2">
      <c r="A82" s="363">
        <v>42942</v>
      </c>
      <c r="B82" s="299" t="s">
        <v>72</v>
      </c>
      <c r="C82" s="296">
        <v>15</v>
      </c>
      <c r="D82" s="310">
        <v>2440</v>
      </c>
      <c r="E82" s="311">
        <v>42</v>
      </c>
      <c r="F82" s="337" t="s">
        <v>163</v>
      </c>
      <c r="G82" s="296">
        <v>149</v>
      </c>
      <c r="H82" s="310" t="s">
        <v>104</v>
      </c>
      <c r="I82" s="290" t="s">
        <v>178</v>
      </c>
      <c r="J82" s="432"/>
      <c r="K82" s="310" t="s">
        <v>61</v>
      </c>
      <c r="L82" s="296" t="s">
        <v>173</v>
      </c>
    </row>
    <row r="83" spans="1:12" ht="45" hidden="1" x14ac:dyDescent="0.2">
      <c r="A83" s="367">
        <v>42942</v>
      </c>
      <c r="B83" s="345" t="s">
        <v>76</v>
      </c>
      <c r="C83" s="334">
        <v>9</v>
      </c>
      <c r="D83" s="345">
        <v>2440</v>
      </c>
      <c r="E83" s="346">
        <v>240</v>
      </c>
      <c r="F83" s="347">
        <v>17</v>
      </c>
      <c r="G83" s="334">
        <v>68</v>
      </c>
      <c r="H83" s="345" t="s">
        <v>105</v>
      </c>
      <c r="I83" s="348" t="s">
        <v>305</v>
      </c>
      <c r="J83" s="432"/>
      <c r="K83" s="310"/>
      <c r="L83" s="334" t="s">
        <v>304</v>
      </c>
    </row>
    <row r="84" spans="1:12" ht="45" hidden="1" x14ac:dyDescent="0.2">
      <c r="A84" s="363">
        <v>42942</v>
      </c>
      <c r="B84" s="310" t="s">
        <v>76</v>
      </c>
      <c r="C84" s="296">
        <v>14</v>
      </c>
      <c r="D84" s="310">
        <v>2440</v>
      </c>
      <c r="E84" s="336">
        <v>135</v>
      </c>
      <c r="F84" s="337" t="s">
        <v>114</v>
      </c>
      <c r="G84" s="296">
        <v>78</v>
      </c>
      <c r="H84" s="310" t="s">
        <v>105</v>
      </c>
      <c r="I84" s="313" t="s">
        <v>112</v>
      </c>
      <c r="J84" s="433"/>
      <c r="K84" s="310"/>
      <c r="L84" s="296" t="s">
        <v>306</v>
      </c>
    </row>
    <row r="85" spans="1:12" ht="45" hidden="1" x14ac:dyDescent="0.2">
      <c r="A85" s="369">
        <v>42948</v>
      </c>
      <c r="B85" s="294" t="s">
        <v>76</v>
      </c>
      <c r="C85" s="294">
        <v>14</v>
      </c>
      <c r="D85" s="314">
        <v>2440</v>
      </c>
      <c r="E85" s="321">
        <v>175</v>
      </c>
      <c r="F85" s="322">
        <v>12</v>
      </c>
      <c r="G85" s="294">
        <v>98</v>
      </c>
      <c r="H85" s="314" t="s">
        <v>104</v>
      </c>
      <c r="I85" s="358" t="s">
        <v>115</v>
      </c>
      <c r="J85" s="433"/>
      <c r="K85" s="314" t="s">
        <v>61</v>
      </c>
      <c r="L85" s="294" t="s">
        <v>274</v>
      </c>
    </row>
    <row r="86" spans="1:12" ht="45" hidden="1" x14ac:dyDescent="0.2">
      <c r="A86" s="370">
        <v>42949</v>
      </c>
      <c r="B86" s="324" t="s">
        <v>72</v>
      </c>
      <c r="C86" s="439">
        <v>9</v>
      </c>
      <c r="D86" s="333">
        <v>2440</v>
      </c>
      <c r="E86" s="342">
        <v>67</v>
      </c>
      <c r="F86" s="343">
        <v>37</v>
      </c>
      <c r="G86" s="439">
        <v>30</v>
      </c>
      <c r="H86" s="333" t="s">
        <v>105</v>
      </c>
      <c r="I86" s="344" t="s">
        <v>115</v>
      </c>
      <c r="J86" s="438"/>
      <c r="K86" s="439" t="s">
        <v>61</v>
      </c>
      <c r="L86" s="439" t="s">
        <v>240</v>
      </c>
    </row>
    <row r="87" spans="1:12" ht="45" hidden="1" x14ac:dyDescent="0.2">
      <c r="A87" s="369">
        <v>42949</v>
      </c>
      <c r="B87" s="303" t="s">
        <v>72</v>
      </c>
      <c r="C87" s="294">
        <v>18</v>
      </c>
      <c r="D87" s="314">
        <v>2440</v>
      </c>
      <c r="E87" s="321">
        <v>54</v>
      </c>
      <c r="F87" s="341">
        <v>28</v>
      </c>
      <c r="G87" s="294">
        <v>40</v>
      </c>
      <c r="H87" s="314" t="s">
        <v>105</v>
      </c>
      <c r="I87" s="319" t="s">
        <v>220</v>
      </c>
      <c r="J87" s="438"/>
      <c r="K87" s="294" t="s">
        <v>61</v>
      </c>
      <c r="L87" s="294" t="s">
        <v>238</v>
      </c>
    </row>
    <row r="88" spans="1:12" ht="54" hidden="1" x14ac:dyDescent="0.2">
      <c r="A88" s="384">
        <v>42949</v>
      </c>
      <c r="B88" s="303" t="s">
        <v>72</v>
      </c>
      <c r="C88" s="314">
        <v>35</v>
      </c>
      <c r="D88" s="303">
        <v>2090</v>
      </c>
      <c r="E88" s="357">
        <v>766</v>
      </c>
      <c r="F88" s="341">
        <v>20</v>
      </c>
      <c r="G88" s="314">
        <v>58</v>
      </c>
      <c r="H88" s="314" t="s">
        <v>105</v>
      </c>
      <c r="I88" s="358" t="s">
        <v>197</v>
      </c>
      <c r="J88" s="434"/>
      <c r="K88" s="303"/>
      <c r="L88" s="314" t="s">
        <v>308</v>
      </c>
    </row>
    <row r="89" spans="1:12" ht="54" hidden="1" x14ac:dyDescent="0.2">
      <c r="A89" s="363">
        <v>42950</v>
      </c>
      <c r="B89" s="310" t="s">
        <v>132</v>
      </c>
      <c r="C89" s="301">
        <v>9</v>
      </c>
      <c r="D89" s="295">
        <v>2600</v>
      </c>
      <c r="E89" s="311">
        <v>560</v>
      </c>
      <c r="F89" s="337">
        <v>9</v>
      </c>
      <c r="G89" s="354">
        <v>131</v>
      </c>
      <c r="H89" s="310" t="s">
        <v>105</v>
      </c>
      <c r="I89" s="355" t="s">
        <v>203</v>
      </c>
      <c r="J89" s="438"/>
      <c r="K89" s="301"/>
      <c r="L89" s="296" t="s">
        <v>226</v>
      </c>
    </row>
    <row r="90" spans="1:12" ht="45" hidden="1" x14ac:dyDescent="0.2">
      <c r="A90" s="361">
        <v>42950</v>
      </c>
      <c r="B90" s="279" t="s">
        <v>132</v>
      </c>
      <c r="C90" s="304">
        <v>9</v>
      </c>
      <c r="D90" s="285">
        <v>2500</v>
      </c>
      <c r="E90" s="280">
        <v>215</v>
      </c>
      <c r="F90" s="286">
        <v>7</v>
      </c>
      <c r="G90" s="287">
        <v>158</v>
      </c>
      <c r="H90" s="279" t="s">
        <v>105</v>
      </c>
      <c r="I90" s="288" t="s">
        <v>203</v>
      </c>
      <c r="J90" s="434"/>
      <c r="K90" s="310"/>
      <c r="L90" s="279" t="s">
        <v>222</v>
      </c>
    </row>
    <row r="91" spans="1:12" s="162" customFormat="1" ht="36" hidden="1" x14ac:dyDescent="0.25">
      <c r="A91" s="363">
        <v>42975</v>
      </c>
      <c r="B91" s="310" t="s">
        <v>76</v>
      </c>
      <c r="C91" s="296">
        <v>9</v>
      </c>
      <c r="D91" s="310">
        <v>2440</v>
      </c>
      <c r="E91" s="311">
        <v>174</v>
      </c>
      <c r="F91" s="337" t="s">
        <v>141</v>
      </c>
      <c r="G91" s="296">
        <v>50</v>
      </c>
      <c r="H91" s="310" t="s">
        <v>105</v>
      </c>
      <c r="I91" s="313" t="s">
        <v>112</v>
      </c>
      <c r="J91" s="382"/>
      <c r="K91" s="310"/>
      <c r="L91" s="296" t="s">
        <v>309</v>
      </c>
    </row>
    <row r="92" spans="1:12" ht="45" hidden="1" x14ac:dyDescent="0.2">
      <c r="A92" s="370">
        <v>42982</v>
      </c>
      <c r="B92" s="333" t="s">
        <v>76</v>
      </c>
      <c r="C92" s="441">
        <v>16</v>
      </c>
      <c r="D92" s="333">
        <v>2440</v>
      </c>
      <c r="E92" s="342">
        <v>213</v>
      </c>
      <c r="F92" s="343">
        <v>8</v>
      </c>
      <c r="G92" s="441">
        <v>149</v>
      </c>
      <c r="H92" s="333" t="s">
        <v>105</v>
      </c>
      <c r="I92" s="290" t="s">
        <v>261</v>
      </c>
      <c r="J92" s="438"/>
      <c r="K92" s="314" t="s">
        <v>61</v>
      </c>
      <c r="L92" s="289" t="s">
        <v>310</v>
      </c>
    </row>
    <row r="93" spans="1:12" ht="36" hidden="1" x14ac:dyDescent="0.2">
      <c r="A93" s="369">
        <v>43003</v>
      </c>
      <c r="B93" s="314" t="s">
        <v>76</v>
      </c>
      <c r="C93" s="294">
        <v>14</v>
      </c>
      <c r="D93" s="314">
        <v>2440</v>
      </c>
      <c r="E93" s="321">
        <v>55</v>
      </c>
      <c r="F93" s="341">
        <v>12</v>
      </c>
      <c r="G93" s="294">
        <v>98</v>
      </c>
      <c r="H93" s="314" t="s">
        <v>105</v>
      </c>
      <c r="I93" s="319" t="s">
        <v>180</v>
      </c>
      <c r="J93" s="435"/>
      <c r="K93" s="314"/>
      <c r="L93" s="294" t="s">
        <v>233</v>
      </c>
    </row>
    <row r="94" spans="1:12" ht="35.25" hidden="1" x14ac:dyDescent="0.2">
      <c r="A94" s="370">
        <v>42883</v>
      </c>
      <c r="B94" s="333" t="s">
        <v>76</v>
      </c>
      <c r="C94" s="442">
        <v>16</v>
      </c>
      <c r="D94" s="333">
        <v>2440</v>
      </c>
      <c r="E94" s="342">
        <v>36</v>
      </c>
      <c r="F94" s="343">
        <v>21</v>
      </c>
      <c r="G94" s="442">
        <v>55</v>
      </c>
      <c r="H94" s="333" t="s">
        <v>105</v>
      </c>
      <c r="I94" s="290" t="s">
        <v>146</v>
      </c>
      <c r="J94" s="443"/>
      <c r="K94" s="314" t="s">
        <v>61</v>
      </c>
      <c r="L94" s="289" t="s">
        <v>311</v>
      </c>
    </row>
    <row r="95" spans="1:12" ht="36" hidden="1" x14ac:dyDescent="0.2">
      <c r="A95" s="369">
        <v>43010</v>
      </c>
      <c r="B95" s="314" t="s">
        <v>76</v>
      </c>
      <c r="C95" s="294">
        <v>4</v>
      </c>
      <c r="D95" s="314">
        <v>2440</v>
      </c>
      <c r="E95" s="321">
        <v>212</v>
      </c>
      <c r="F95" s="341">
        <v>11</v>
      </c>
      <c r="G95" s="294">
        <v>108</v>
      </c>
      <c r="H95" s="314" t="s">
        <v>105</v>
      </c>
      <c r="I95" s="319" t="s">
        <v>126</v>
      </c>
      <c r="J95" s="381"/>
      <c r="K95" s="299"/>
      <c r="L95" s="294" t="s">
        <v>155</v>
      </c>
    </row>
    <row r="96" spans="1:12" ht="35.25" x14ac:dyDescent="0.2">
      <c r="A96" s="369"/>
      <c r="B96" s="293"/>
      <c r="C96" s="294"/>
      <c r="D96" s="314"/>
      <c r="E96" s="321"/>
      <c r="F96" s="341"/>
      <c r="G96" s="294"/>
      <c r="H96" s="314"/>
      <c r="I96" s="375"/>
      <c r="J96" s="381"/>
      <c r="K96" s="294"/>
      <c r="L96" s="294"/>
    </row>
    <row r="97" spans="1:12" ht="35.25" hidden="1" x14ac:dyDescent="0.2">
      <c r="A97" s="369">
        <v>43010</v>
      </c>
      <c r="B97" s="314" t="s">
        <v>76</v>
      </c>
      <c r="C97" s="294">
        <v>4</v>
      </c>
      <c r="D97" s="314">
        <v>2440</v>
      </c>
      <c r="E97" s="321">
        <v>107</v>
      </c>
      <c r="F97" s="341">
        <v>14</v>
      </c>
      <c r="G97" s="294">
        <v>84</v>
      </c>
      <c r="H97" s="314" t="s">
        <v>105</v>
      </c>
      <c r="I97" s="319" t="s">
        <v>126</v>
      </c>
      <c r="J97" s="381"/>
      <c r="K97" s="314"/>
      <c r="L97" s="294" t="s">
        <v>183</v>
      </c>
    </row>
    <row r="98" spans="1:12" ht="23.25" hidden="1" x14ac:dyDescent="0.2">
      <c r="A98" s="413">
        <v>43011</v>
      </c>
      <c r="B98" s="314" t="s">
        <v>76</v>
      </c>
      <c r="C98" s="294">
        <v>28</v>
      </c>
      <c r="D98" s="314">
        <v>2440</v>
      </c>
      <c r="E98" s="321">
        <v>77</v>
      </c>
      <c r="F98" s="341">
        <v>39</v>
      </c>
      <c r="G98" s="294">
        <v>28</v>
      </c>
      <c r="H98" s="314" t="s">
        <v>105</v>
      </c>
      <c r="I98" s="319" t="s">
        <v>115</v>
      </c>
      <c r="J98" s="371"/>
      <c r="K98" s="314" t="s">
        <v>61</v>
      </c>
      <c r="L98" s="294" t="s">
        <v>129</v>
      </c>
    </row>
    <row r="99" spans="1:12" ht="36" hidden="1" x14ac:dyDescent="0.2">
      <c r="A99" s="413">
        <v>43011</v>
      </c>
      <c r="B99" s="314" t="s">
        <v>76</v>
      </c>
      <c r="C99" s="294">
        <v>9</v>
      </c>
      <c r="D99" s="314">
        <v>2440</v>
      </c>
      <c r="E99" s="321">
        <v>100</v>
      </c>
      <c r="F99" s="341">
        <v>11</v>
      </c>
      <c r="G99" s="294">
        <v>108</v>
      </c>
      <c r="H99" s="314" t="s">
        <v>105</v>
      </c>
      <c r="I99" s="319" t="s">
        <v>115</v>
      </c>
      <c r="J99" s="391"/>
      <c r="K99" s="314"/>
      <c r="L99" s="294" t="s">
        <v>313</v>
      </c>
    </row>
    <row r="100" spans="1:12" ht="36" hidden="1" x14ac:dyDescent="0.2">
      <c r="A100" s="369">
        <v>43011</v>
      </c>
      <c r="B100" s="314" t="s">
        <v>76</v>
      </c>
      <c r="C100" s="294">
        <v>14</v>
      </c>
      <c r="D100" s="314">
        <v>2440</v>
      </c>
      <c r="E100" s="321">
        <v>33</v>
      </c>
      <c r="F100" s="341">
        <v>10</v>
      </c>
      <c r="G100" s="294">
        <v>118</v>
      </c>
      <c r="H100" s="314" t="s">
        <v>104</v>
      </c>
      <c r="I100" s="319" t="s">
        <v>124</v>
      </c>
      <c r="J100" s="349"/>
      <c r="K100" s="314"/>
      <c r="L100" s="294" t="s">
        <v>314</v>
      </c>
    </row>
    <row r="101" spans="1:12" ht="47.25" hidden="1" x14ac:dyDescent="0.2">
      <c r="A101" s="362">
        <v>43011</v>
      </c>
      <c r="B101" s="310" t="s">
        <v>76</v>
      </c>
      <c r="C101" s="296">
        <v>14</v>
      </c>
      <c r="D101" s="310">
        <v>2440</v>
      </c>
      <c r="E101" s="336">
        <v>267</v>
      </c>
      <c r="F101" s="337">
        <v>15</v>
      </c>
      <c r="G101" s="296">
        <v>78</v>
      </c>
      <c r="H101" s="310" t="s">
        <v>105</v>
      </c>
      <c r="I101" s="297" t="s">
        <v>315</v>
      </c>
      <c r="J101" s="350"/>
      <c r="K101" s="303" t="s">
        <v>61</v>
      </c>
      <c r="L101" s="296" t="s">
        <v>256</v>
      </c>
    </row>
    <row r="102" spans="1:12" ht="33.75" hidden="1" x14ac:dyDescent="0.2">
      <c r="A102" s="366">
        <v>43011</v>
      </c>
      <c r="B102" s="278" t="s">
        <v>76</v>
      </c>
      <c r="C102" s="279">
        <v>14</v>
      </c>
      <c r="D102" s="278">
        <v>2440</v>
      </c>
      <c r="E102" s="284">
        <v>434</v>
      </c>
      <c r="F102" s="281" t="s">
        <v>114</v>
      </c>
      <c r="G102" s="279">
        <v>78</v>
      </c>
      <c r="H102" s="351" t="s">
        <v>121</v>
      </c>
      <c r="I102" s="297" t="s">
        <v>236</v>
      </c>
      <c r="J102" s="350"/>
      <c r="K102" s="299" t="s">
        <v>61</v>
      </c>
      <c r="L102" s="279" t="s">
        <v>235</v>
      </c>
    </row>
    <row r="103" spans="1:12" ht="30" hidden="1" x14ac:dyDescent="0.2">
      <c r="A103" s="369">
        <v>43013</v>
      </c>
      <c r="B103" s="314" t="s">
        <v>76</v>
      </c>
      <c r="C103" s="294">
        <v>9</v>
      </c>
      <c r="D103" s="314">
        <v>2440</v>
      </c>
      <c r="E103" s="321">
        <v>167</v>
      </c>
      <c r="F103" s="341">
        <v>9</v>
      </c>
      <c r="G103" s="294">
        <v>124</v>
      </c>
      <c r="H103" s="314" t="s">
        <v>105</v>
      </c>
      <c r="I103" s="319" t="s">
        <v>126</v>
      </c>
      <c r="J103" s="317"/>
      <c r="K103" s="294"/>
      <c r="L103" s="294" t="s">
        <v>296</v>
      </c>
    </row>
    <row r="104" spans="1:12" ht="45" hidden="1" x14ac:dyDescent="0.2">
      <c r="A104" s="412">
        <v>43014</v>
      </c>
      <c r="B104" s="310" t="s">
        <v>76</v>
      </c>
      <c r="C104" s="296">
        <v>9</v>
      </c>
      <c r="D104" s="310">
        <v>2440</v>
      </c>
      <c r="E104" s="311">
        <v>1668</v>
      </c>
      <c r="F104" s="337">
        <v>17</v>
      </c>
      <c r="G104" s="296">
        <v>68</v>
      </c>
      <c r="H104" s="310" t="s">
        <v>105</v>
      </c>
      <c r="I104" s="313" t="s">
        <v>112</v>
      </c>
      <c r="J104" s="434"/>
      <c r="K104" s="310"/>
      <c r="L104" s="296" t="s">
        <v>307</v>
      </c>
    </row>
    <row r="105" spans="1:12" ht="45" hidden="1" x14ac:dyDescent="0.2">
      <c r="A105" s="369">
        <v>43014</v>
      </c>
      <c r="B105" s="314" t="s">
        <v>76</v>
      </c>
      <c r="C105" s="294">
        <v>9</v>
      </c>
      <c r="D105" s="314">
        <v>2440</v>
      </c>
      <c r="E105" s="321">
        <v>1834</v>
      </c>
      <c r="F105" s="341">
        <v>12</v>
      </c>
      <c r="G105" s="294">
        <v>98</v>
      </c>
      <c r="H105" s="314" t="s">
        <v>105</v>
      </c>
      <c r="I105" s="319" t="s">
        <v>112</v>
      </c>
      <c r="J105" s="434"/>
      <c r="K105" s="299"/>
      <c r="L105" s="294" t="s">
        <v>277</v>
      </c>
    </row>
    <row r="106" spans="1:12" ht="36" hidden="1" x14ac:dyDescent="0.2">
      <c r="A106" s="363">
        <v>43014</v>
      </c>
      <c r="B106" s="310" t="s">
        <v>76</v>
      </c>
      <c r="C106" s="296">
        <v>9</v>
      </c>
      <c r="D106" s="310">
        <v>2440</v>
      </c>
      <c r="E106" s="311">
        <v>22</v>
      </c>
      <c r="F106" s="337" t="s">
        <v>141</v>
      </c>
      <c r="G106" s="296">
        <v>50</v>
      </c>
      <c r="H106" s="310" t="s">
        <v>105</v>
      </c>
      <c r="I106" s="313" t="s">
        <v>112</v>
      </c>
      <c r="J106" s="380"/>
      <c r="K106" s="388"/>
      <c r="L106" s="296" t="s">
        <v>316</v>
      </c>
    </row>
    <row r="107" spans="1:12" ht="35.25" hidden="1" x14ac:dyDescent="0.2">
      <c r="A107" s="383">
        <v>43017</v>
      </c>
      <c r="B107" s="275" t="s">
        <v>76</v>
      </c>
      <c r="C107" s="275">
        <v>4</v>
      </c>
      <c r="D107" s="275">
        <v>2440</v>
      </c>
      <c r="E107" s="445">
        <v>112</v>
      </c>
      <c r="F107" s="274">
        <v>9</v>
      </c>
      <c r="G107" s="275">
        <v>120</v>
      </c>
      <c r="H107" s="275" t="s">
        <v>105</v>
      </c>
      <c r="I107" s="330" t="s">
        <v>126</v>
      </c>
      <c r="J107" s="389"/>
      <c r="K107" s="275"/>
      <c r="L107" s="275" t="s">
        <v>198</v>
      </c>
    </row>
    <row r="108" spans="1:12" ht="40.5" hidden="1" x14ac:dyDescent="0.2">
      <c r="A108" s="370">
        <v>43017</v>
      </c>
      <c r="B108" s="333" t="s">
        <v>76</v>
      </c>
      <c r="C108" s="444">
        <v>4</v>
      </c>
      <c r="D108" s="333">
        <v>2440</v>
      </c>
      <c r="E108" s="342">
        <v>193</v>
      </c>
      <c r="F108" s="343">
        <v>13</v>
      </c>
      <c r="G108" s="444">
        <v>90</v>
      </c>
      <c r="H108" s="333" t="s">
        <v>105</v>
      </c>
      <c r="I108" s="344" t="s">
        <v>126</v>
      </c>
      <c r="J108" s="381"/>
      <c r="K108" s="292"/>
      <c r="L108" s="444" t="s">
        <v>283</v>
      </c>
    </row>
    <row r="109" spans="1:12" ht="36" hidden="1" x14ac:dyDescent="0.2">
      <c r="A109" s="369">
        <v>43019</v>
      </c>
      <c r="B109" s="314" t="s">
        <v>76</v>
      </c>
      <c r="C109" s="294">
        <v>9</v>
      </c>
      <c r="D109" s="314">
        <v>2000</v>
      </c>
      <c r="E109" s="321"/>
      <c r="F109" s="341">
        <v>17</v>
      </c>
      <c r="G109" s="294">
        <v>68</v>
      </c>
      <c r="H109" s="314" t="s">
        <v>104</v>
      </c>
      <c r="I109" s="319" t="s">
        <v>180</v>
      </c>
      <c r="J109" s="349"/>
      <c r="K109" s="314"/>
      <c r="L109" s="294" t="s">
        <v>317</v>
      </c>
    </row>
    <row r="110" spans="1:12" ht="33.75" hidden="1" x14ac:dyDescent="0.2">
      <c r="A110" s="363">
        <v>43019</v>
      </c>
      <c r="B110" s="310" t="s">
        <v>76</v>
      </c>
      <c r="C110" s="296">
        <v>9</v>
      </c>
      <c r="D110" s="310">
        <v>2000</v>
      </c>
      <c r="E110" s="311">
        <v>1000</v>
      </c>
      <c r="F110" s="337">
        <v>20</v>
      </c>
      <c r="G110" s="296">
        <v>57</v>
      </c>
      <c r="H110" s="310" t="s">
        <v>104</v>
      </c>
      <c r="I110" s="313" t="s">
        <v>115</v>
      </c>
      <c r="J110" s="350"/>
      <c r="K110" s="314" t="s">
        <v>61</v>
      </c>
      <c r="L110" s="296" t="s">
        <v>127</v>
      </c>
    </row>
    <row r="111" spans="1:12" ht="30" hidden="1" x14ac:dyDescent="0.2">
      <c r="A111" s="363">
        <v>43024</v>
      </c>
      <c r="B111" s="299" t="s">
        <v>72</v>
      </c>
      <c r="C111" s="296">
        <v>9</v>
      </c>
      <c r="D111" s="310">
        <v>2440</v>
      </c>
      <c r="E111" s="311">
        <v>250</v>
      </c>
      <c r="F111" s="337" t="s">
        <v>151</v>
      </c>
      <c r="G111" s="296">
        <v>98</v>
      </c>
      <c r="H111" s="310" t="s">
        <v>104</v>
      </c>
      <c r="I111" s="313" t="s">
        <v>115</v>
      </c>
      <c r="J111" s="318"/>
      <c r="K111" s="388" t="s">
        <v>61</v>
      </c>
      <c r="L111" s="296" t="s">
        <v>152</v>
      </c>
    </row>
    <row r="112" spans="1:12" ht="30" hidden="1" x14ac:dyDescent="0.2">
      <c r="A112" s="363">
        <v>43024</v>
      </c>
      <c r="B112" s="299" t="s">
        <v>72</v>
      </c>
      <c r="C112" s="296">
        <v>9</v>
      </c>
      <c r="D112" s="310">
        <v>2440</v>
      </c>
      <c r="E112" s="311">
        <v>42</v>
      </c>
      <c r="F112" s="337">
        <v>12</v>
      </c>
      <c r="G112" s="296">
        <v>98</v>
      </c>
      <c r="H112" s="310" t="s">
        <v>104</v>
      </c>
      <c r="I112" s="313" t="s">
        <v>281</v>
      </c>
      <c r="J112" s="318"/>
      <c r="K112" s="388" t="s">
        <v>61</v>
      </c>
      <c r="L112" s="296" t="s">
        <v>318</v>
      </c>
    </row>
    <row r="113" spans="1:12" ht="30" hidden="1" x14ac:dyDescent="0.2">
      <c r="A113" s="363">
        <v>43024</v>
      </c>
      <c r="B113" s="299" t="s">
        <v>72</v>
      </c>
      <c r="C113" s="296">
        <v>9</v>
      </c>
      <c r="D113" s="310">
        <v>2440</v>
      </c>
      <c r="E113" s="311">
        <v>177</v>
      </c>
      <c r="F113" s="337">
        <v>17</v>
      </c>
      <c r="G113" s="296">
        <v>68</v>
      </c>
      <c r="H113" s="310" t="s">
        <v>104</v>
      </c>
      <c r="I113" s="313" t="s">
        <v>281</v>
      </c>
      <c r="J113" s="318"/>
      <c r="K113" s="388" t="s">
        <v>61</v>
      </c>
      <c r="L113" s="296" t="s">
        <v>168</v>
      </c>
    </row>
    <row r="114" spans="1:12" ht="30" hidden="1" x14ac:dyDescent="0.2">
      <c r="A114" s="367">
        <v>43026</v>
      </c>
      <c r="B114" s="345" t="s">
        <v>76</v>
      </c>
      <c r="C114" s="334">
        <v>12</v>
      </c>
      <c r="D114" s="345">
        <v>2440</v>
      </c>
      <c r="E114" s="346">
        <v>267</v>
      </c>
      <c r="F114" s="347">
        <v>12</v>
      </c>
      <c r="G114" s="334">
        <v>98</v>
      </c>
      <c r="H114" s="345" t="s">
        <v>105</v>
      </c>
      <c r="I114" s="348" t="s">
        <v>112</v>
      </c>
      <c r="J114" s="446"/>
      <c r="K114" s="345"/>
      <c r="L114" s="334" t="s">
        <v>125</v>
      </c>
    </row>
    <row r="115" spans="1:12" ht="30" hidden="1" x14ac:dyDescent="0.2">
      <c r="A115" s="369">
        <v>43026</v>
      </c>
      <c r="B115" s="294" t="s">
        <v>76</v>
      </c>
      <c r="C115" s="294">
        <v>14</v>
      </c>
      <c r="D115" s="314">
        <v>2440</v>
      </c>
      <c r="E115" s="321">
        <v>84</v>
      </c>
      <c r="F115" s="322">
        <v>12</v>
      </c>
      <c r="G115" s="294">
        <v>98</v>
      </c>
      <c r="H115" s="415" t="s">
        <v>104</v>
      </c>
      <c r="I115" s="416" t="s">
        <v>112</v>
      </c>
      <c r="J115" s="317"/>
      <c r="K115" s="314"/>
      <c r="L115" s="294" t="s">
        <v>263</v>
      </c>
    </row>
    <row r="116" spans="1:12" ht="30" hidden="1" x14ac:dyDescent="0.2">
      <c r="A116" s="367">
        <v>43026</v>
      </c>
      <c r="B116" s="345" t="s">
        <v>76</v>
      </c>
      <c r="C116" s="334">
        <v>12</v>
      </c>
      <c r="D116" s="345">
        <v>2440</v>
      </c>
      <c r="E116" s="346">
        <v>835</v>
      </c>
      <c r="F116" s="347">
        <v>12</v>
      </c>
      <c r="G116" s="334">
        <v>98</v>
      </c>
      <c r="H116" s="345" t="s">
        <v>105</v>
      </c>
      <c r="I116" s="348" t="s">
        <v>112</v>
      </c>
      <c r="J116" s="446"/>
      <c r="K116" s="345"/>
      <c r="L116" s="334" t="s">
        <v>125</v>
      </c>
    </row>
    <row r="117" spans="1:12" ht="31.5" hidden="1" x14ac:dyDescent="0.2">
      <c r="A117" s="366">
        <v>43026</v>
      </c>
      <c r="B117" s="278" t="s">
        <v>76</v>
      </c>
      <c r="C117" s="279">
        <v>12</v>
      </c>
      <c r="D117" s="278">
        <v>2440</v>
      </c>
      <c r="E117" s="280">
        <v>100</v>
      </c>
      <c r="F117" s="281">
        <v>15</v>
      </c>
      <c r="G117" s="279">
        <v>78</v>
      </c>
      <c r="H117" s="278" t="s">
        <v>105</v>
      </c>
      <c r="I117" s="297" t="s">
        <v>237</v>
      </c>
      <c r="J117" s="327"/>
      <c r="K117" s="299"/>
      <c r="L117" s="279" t="s">
        <v>234</v>
      </c>
    </row>
    <row r="118" spans="1:12" ht="31.5" hidden="1" x14ac:dyDescent="0.2">
      <c r="A118" s="362">
        <v>43026</v>
      </c>
      <c r="B118" s="278" t="s">
        <v>76</v>
      </c>
      <c r="C118" s="296">
        <v>9</v>
      </c>
      <c r="D118" s="278">
        <v>2440</v>
      </c>
      <c r="E118" s="280">
        <v>30</v>
      </c>
      <c r="F118" s="281">
        <v>17</v>
      </c>
      <c r="G118" s="279">
        <v>68</v>
      </c>
      <c r="H118" s="278" t="s">
        <v>105</v>
      </c>
      <c r="I118" s="277" t="s">
        <v>133</v>
      </c>
      <c r="J118" s="304"/>
      <c r="K118" s="278"/>
      <c r="L118" s="279" t="s">
        <v>190</v>
      </c>
    </row>
    <row r="119" spans="1:12" ht="27.75" hidden="1" x14ac:dyDescent="0.2">
      <c r="A119" s="412">
        <v>43031</v>
      </c>
      <c r="B119" s="310" t="s">
        <v>76</v>
      </c>
      <c r="C119" s="296">
        <v>12</v>
      </c>
      <c r="D119" s="310">
        <v>2440</v>
      </c>
      <c r="E119" s="311">
        <v>148</v>
      </c>
      <c r="F119" s="337">
        <v>17</v>
      </c>
      <c r="G119" s="296">
        <v>68</v>
      </c>
      <c r="H119" s="310" t="s">
        <v>104</v>
      </c>
      <c r="I119" s="313" t="s">
        <v>124</v>
      </c>
      <c r="J119" s="326"/>
      <c r="K119" s="310" t="s">
        <v>61</v>
      </c>
      <c r="L119" s="296" t="s">
        <v>118</v>
      </c>
    </row>
    <row r="120" spans="1:12" ht="27.75" hidden="1" x14ac:dyDescent="0.2">
      <c r="A120" s="367">
        <v>43031</v>
      </c>
      <c r="B120" s="374" t="s">
        <v>72</v>
      </c>
      <c r="C120" s="334">
        <v>15</v>
      </c>
      <c r="D120" s="345">
        <v>2440</v>
      </c>
      <c r="E120" s="346">
        <v>67</v>
      </c>
      <c r="F120" s="347">
        <v>15</v>
      </c>
      <c r="G120" s="334">
        <v>78</v>
      </c>
      <c r="H120" s="345" t="s">
        <v>104</v>
      </c>
      <c r="I120" s="348" t="s">
        <v>273</v>
      </c>
      <c r="J120" s="327"/>
      <c r="K120" s="345" t="s">
        <v>61</v>
      </c>
      <c r="L120" s="334" t="s">
        <v>135</v>
      </c>
    </row>
    <row r="121" spans="1:12" ht="27.75" hidden="1" x14ac:dyDescent="0.2">
      <c r="A121" s="363">
        <v>43031</v>
      </c>
      <c r="B121" s="310" t="s">
        <v>76</v>
      </c>
      <c r="C121" s="296">
        <v>15</v>
      </c>
      <c r="D121" s="310">
        <v>2440</v>
      </c>
      <c r="E121" s="336">
        <v>350</v>
      </c>
      <c r="F121" s="337" t="s">
        <v>114</v>
      </c>
      <c r="G121" s="296">
        <v>78</v>
      </c>
      <c r="H121" s="310" t="s">
        <v>104</v>
      </c>
      <c r="I121" s="313" t="s">
        <v>112</v>
      </c>
      <c r="J121" s="329"/>
      <c r="K121" s="310"/>
      <c r="L121" s="296" t="s">
        <v>148</v>
      </c>
    </row>
    <row r="122" spans="1:12" ht="40.5" hidden="1" x14ac:dyDescent="0.2">
      <c r="A122" s="363">
        <v>43031</v>
      </c>
      <c r="B122" s="345" t="s">
        <v>76</v>
      </c>
      <c r="C122" s="334">
        <v>12</v>
      </c>
      <c r="D122" s="345">
        <v>2440</v>
      </c>
      <c r="E122" s="346">
        <v>750</v>
      </c>
      <c r="F122" s="347">
        <v>8</v>
      </c>
      <c r="G122" s="334">
        <v>149</v>
      </c>
      <c r="H122" s="345" t="s">
        <v>205</v>
      </c>
      <c r="I122" s="348" t="s">
        <v>228</v>
      </c>
      <c r="J122" s="328">
        <v>5</v>
      </c>
      <c r="K122" s="345"/>
      <c r="L122" s="334" t="s">
        <v>232</v>
      </c>
    </row>
    <row r="123" spans="1:12" ht="45" hidden="1" x14ac:dyDescent="0.2">
      <c r="A123" s="369">
        <v>43032</v>
      </c>
      <c r="B123" s="314" t="s">
        <v>76</v>
      </c>
      <c r="C123" s="294">
        <v>12</v>
      </c>
      <c r="D123" s="314">
        <v>2440</v>
      </c>
      <c r="E123" s="321">
        <v>35</v>
      </c>
      <c r="F123" s="341">
        <v>12</v>
      </c>
      <c r="G123" s="294">
        <v>98</v>
      </c>
      <c r="H123" s="314" t="s">
        <v>105</v>
      </c>
      <c r="I123" s="319" t="s">
        <v>159</v>
      </c>
      <c r="J123" s="433"/>
      <c r="K123" s="314"/>
      <c r="L123" s="294" t="s">
        <v>160</v>
      </c>
    </row>
    <row r="124" spans="1:12" ht="45" hidden="1" x14ac:dyDescent="0.2">
      <c r="A124" s="369">
        <v>43032</v>
      </c>
      <c r="B124" s="294" t="s">
        <v>76</v>
      </c>
      <c r="C124" s="291">
        <v>14</v>
      </c>
      <c r="D124" s="314">
        <v>2440</v>
      </c>
      <c r="E124" s="321">
        <v>55</v>
      </c>
      <c r="F124" s="322">
        <v>15</v>
      </c>
      <c r="G124" s="294">
        <v>78</v>
      </c>
      <c r="H124" s="289" t="s">
        <v>104</v>
      </c>
      <c r="I124" s="290" t="s">
        <v>180</v>
      </c>
      <c r="J124" s="433"/>
      <c r="K124" s="314"/>
      <c r="L124" s="294" t="s">
        <v>181</v>
      </c>
    </row>
    <row r="125" spans="1:12" ht="45" hidden="1" x14ac:dyDescent="0.2">
      <c r="A125" s="370">
        <v>43033</v>
      </c>
      <c r="B125" s="447" t="s">
        <v>76</v>
      </c>
      <c r="C125" s="447">
        <v>8</v>
      </c>
      <c r="D125" s="333">
        <v>2440</v>
      </c>
      <c r="E125" s="342">
        <v>223</v>
      </c>
      <c r="F125" s="343" t="s">
        <v>170</v>
      </c>
      <c r="G125" s="447">
        <v>132</v>
      </c>
      <c r="H125" s="333" t="s">
        <v>105</v>
      </c>
      <c r="I125" s="344" t="s">
        <v>126</v>
      </c>
      <c r="J125" s="433"/>
      <c r="K125" s="447"/>
      <c r="L125" s="447" t="s">
        <v>187</v>
      </c>
    </row>
    <row r="126" spans="1:12" ht="72" hidden="1" x14ac:dyDescent="0.2">
      <c r="A126" s="369">
        <v>43033</v>
      </c>
      <c r="B126" s="289" t="s">
        <v>215</v>
      </c>
      <c r="C126" s="294">
        <v>10</v>
      </c>
      <c r="D126" s="314">
        <v>2440</v>
      </c>
      <c r="E126" s="321">
        <v>67</v>
      </c>
      <c r="F126" s="341">
        <v>19</v>
      </c>
      <c r="G126" s="294">
        <v>61</v>
      </c>
      <c r="H126" s="314" t="s">
        <v>105</v>
      </c>
      <c r="I126" s="375" t="s">
        <v>248</v>
      </c>
      <c r="J126" s="433"/>
      <c r="K126" s="294"/>
      <c r="L126" s="294" t="s">
        <v>337</v>
      </c>
    </row>
    <row r="127" spans="1:12" ht="45" hidden="1" x14ac:dyDescent="0.2">
      <c r="A127" s="369">
        <v>43033</v>
      </c>
      <c r="B127" s="314" t="s">
        <v>76</v>
      </c>
      <c r="C127" s="294">
        <v>8</v>
      </c>
      <c r="D127" s="314">
        <v>2440</v>
      </c>
      <c r="E127" s="321">
        <v>75</v>
      </c>
      <c r="F127" s="341">
        <v>28</v>
      </c>
      <c r="G127" s="294">
        <v>40</v>
      </c>
      <c r="H127" s="314" t="s">
        <v>105</v>
      </c>
      <c r="I127" s="319" t="s">
        <v>126</v>
      </c>
      <c r="J127" s="433"/>
      <c r="K127" s="294"/>
      <c r="L127" s="294" t="s">
        <v>192</v>
      </c>
    </row>
    <row r="128" spans="1:12" ht="40.5" hidden="1" x14ac:dyDescent="0.2">
      <c r="A128" s="370">
        <v>43035</v>
      </c>
      <c r="B128" s="333" t="s">
        <v>76</v>
      </c>
      <c r="C128" s="448">
        <v>4</v>
      </c>
      <c r="D128" s="333">
        <v>2440</v>
      </c>
      <c r="E128" s="342">
        <v>580</v>
      </c>
      <c r="F128" s="343">
        <v>13</v>
      </c>
      <c r="G128" s="448">
        <v>90</v>
      </c>
      <c r="H128" s="333" t="s">
        <v>105</v>
      </c>
      <c r="I128" s="344" t="s">
        <v>126</v>
      </c>
      <c r="J128" s="381"/>
      <c r="K128" s="292"/>
      <c r="L128" s="448" t="s">
        <v>320</v>
      </c>
    </row>
    <row r="129" spans="1:12" ht="36" hidden="1" x14ac:dyDescent="0.2">
      <c r="A129" s="369">
        <v>43035</v>
      </c>
      <c r="B129" s="275" t="s">
        <v>76</v>
      </c>
      <c r="C129" s="356">
        <v>5</v>
      </c>
      <c r="D129" s="275">
        <v>2440</v>
      </c>
      <c r="E129" s="342">
        <v>915</v>
      </c>
      <c r="F129" s="274">
        <v>8</v>
      </c>
      <c r="G129" s="449">
        <v>139</v>
      </c>
      <c r="H129" s="275" t="s">
        <v>105</v>
      </c>
      <c r="I129" s="276" t="s">
        <v>193</v>
      </c>
      <c r="J129" s="381"/>
      <c r="K129" s="294"/>
      <c r="L129" s="294" t="s">
        <v>321</v>
      </c>
    </row>
    <row r="130" spans="1:12" ht="36" hidden="1" x14ac:dyDescent="0.2">
      <c r="A130" s="369">
        <v>43035</v>
      </c>
      <c r="B130" s="314" t="s">
        <v>76</v>
      </c>
      <c r="C130" s="294">
        <v>9</v>
      </c>
      <c r="D130" s="314">
        <v>2000</v>
      </c>
      <c r="E130" s="321"/>
      <c r="F130" s="341">
        <v>17</v>
      </c>
      <c r="G130" s="294">
        <v>68</v>
      </c>
      <c r="H130" s="314" t="s">
        <v>104</v>
      </c>
      <c r="I130" s="319" t="s">
        <v>180</v>
      </c>
      <c r="J130" s="349"/>
      <c r="K130" s="314"/>
      <c r="L130" s="294" t="s">
        <v>317</v>
      </c>
    </row>
    <row r="131" spans="1:12" ht="45" hidden="1" x14ac:dyDescent="0.2">
      <c r="A131" s="369">
        <v>43038</v>
      </c>
      <c r="B131" s="294" t="s">
        <v>76</v>
      </c>
      <c r="C131" s="294">
        <v>12</v>
      </c>
      <c r="D131" s="314">
        <v>2440</v>
      </c>
      <c r="E131" s="321">
        <v>200</v>
      </c>
      <c r="F131" s="322">
        <v>10</v>
      </c>
      <c r="G131" s="294">
        <v>119</v>
      </c>
      <c r="H131" s="294" t="s">
        <v>104</v>
      </c>
      <c r="I131" s="319" t="s">
        <v>180</v>
      </c>
      <c r="J131" s="433"/>
      <c r="K131" s="314"/>
      <c r="L131" s="294" t="s">
        <v>171</v>
      </c>
    </row>
    <row r="132" spans="1:12" ht="33.75" hidden="1" x14ac:dyDescent="0.2">
      <c r="A132" s="369">
        <v>43038</v>
      </c>
      <c r="B132" s="314" t="s">
        <v>76</v>
      </c>
      <c r="C132" s="294">
        <v>9</v>
      </c>
      <c r="D132" s="314">
        <v>2000</v>
      </c>
      <c r="E132" s="321">
        <v>1700</v>
      </c>
      <c r="F132" s="341">
        <v>12</v>
      </c>
      <c r="G132" s="294">
        <v>98</v>
      </c>
      <c r="H132" s="314" t="s">
        <v>104</v>
      </c>
      <c r="I132" s="319" t="s">
        <v>115</v>
      </c>
      <c r="J132" s="349"/>
      <c r="K132" s="314"/>
      <c r="L132" s="294" t="s">
        <v>123</v>
      </c>
    </row>
    <row r="133" spans="1:12" ht="23.25" hidden="1" x14ac:dyDescent="0.2">
      <c r="A133" s="363">
        <v>43038</v>
      </c>
      <c r="B133" s="310" t="s">
        <v>76</v>
      </c>
      <c r="C133" s="296">
        <v>16</v>
      </c>
      <c r="D133" s="310">
        <v>2440</v>
      </c>
      <c r="E133" s="311" t="s">
        <v>147</v>
      </c>
      <c r="F133" s="337">
        <v>8</v>
      </c>
      <c r="G133" s="296">
        <v>149</v>
      </c>
      <c r="H133" s="310" t="s">
        <v>104</v>
      </c>
      <c r="I133" s="313" t="s">
        <v>124</v>
      </c>
      <c r="J133" s="392"/>
      <c r="K133" s="310" t="s">
        <v>61</v>
      </c>
      <c r="L133" s="296" t="s">
        <v>169</v>
      </c>
    </row>
    <row r="134" spans="1:12" ht="20.25" hidden="1" x14ac:dyDescent="0.2">
      <c r="A134" s="370">
        <v>43038</v>
      </c>
      <c r="B134" s="333" t="s">
        <v>76</v>
      </c>
      <c r="C134" s="450">
        <v>10</v>
      </c>
      <c r="D134" s="333">
        <v>2440</v>
      </c>
      <c r="E134" s="342">
        <v>136</v>
      </c>
      <c r="F134" s="343">
        <v>37</v>
      </c>
      <c r="G134" s="450">
        <v>30</v>
      </c>
      <c r="H134" s="333" t="s">
        <v>105</v>
      </c>
      <c r="I134" s="344" t="s">
        <v>124</v>
      </c>
      <c r="J134" s="292"/>
      <c r="K134" s="333" t="s">
        <v>61</v>
      </c>
      <c r="L134" s="450" t="s">
        <v>122</v>
      </c>
    </row>
    <row r="135" spans="1:12" ht="45" hidden="1" x14ac:dyDescent="0.2">
      <c r="A135" s="367">
        <v>43038</v>
      </c>
      <c r="B135" s="374" t="s">
        <v>72</v>
      </c>
      <c r="C135" s="334">
        <v>12</v>
      </c>
      <c r="D135" s="345">
        <v>2440</v>
      </c>
      <c r="E135" s="346">
        <v>67</v>
      </c>
      <c r="F135" s="347">
        <v>12</v>
      </c>
      <c r="G135" s="334">
        <v>98</v>
      </c>
      <c r="H135" s="345" t="s">
        <v>105</v>
      </c>
      <c r="I135" s="348" t="s">
        <v>180</v>
      </c>
      <c r="J135" s="432"/>
      <c r="K135" s="345"/>
      <c r="L135" s="334" t="s">
        <v>249</v>
      </c>
    </row>
    <row r="136" spans="1:12" ht="45" hidden="1" x14ac:dyDescent="0.2">
      <c r="A136" s="367">
        <v>43038</v>
      </c>
      <c r="B136" s="374" t="s">
        <v>72</v>
      </c>
      <c r="C136" s="334">
        <v>12</v>
      </c>
      <c r="D136" s="345">
        <v>2440</v>
      </c>
      <c r="E136" s="346">
        <v>66</v>
      </c>
      <c r="F136" s="347">
        <v>17</v>
      </c>
      <c r="G136" s="334">
        <v>68</v>
      </c>
      <c r="H136" s="345" t="s">
        <v>105</v>
      </c>
      <c r="I136" s="348" t="s">
        <v>180</v>
      </c>
      <c r="J136" s="432"/>
      <c r="K136" s="345"/>
      <c r="L136" s="334" t="s">
        <v>322</v>
      </c>
    </row>
    <row r="137" spans="1:12" ht="36" hidden="1" x14ac:dyDescent="0.2">
      <c r="A137" s="369">
        <v>43041</v>
      </c>
      <c r="B137" s="314" t="s">
        <v>76</v>
      </c>
      <c r="C137" s="294">
        <v>9</v>
      </c>
      <c r="D137" s="314">
        <v>2000</v>
      </c>
      <c r="E137" s="321"/>
      <c r="F137" s="341">
        <v>17</v>
      </c>
      <c r="G137" s="294">
        <v>68</v>
      </c>
      <c r="H137" s="314" t="s">
        <v>105</v>
      </c>
      <c r="I137" s="319" t="s">
        <v>180</v>
      </c>
      <c r="J137" s="349"/>
      <c r="K137" s="314"/>
      <c r="L137" s="294" t="s">
        <v>317</v>
      </c>
    </row>
    <row r="138" spans="1:12" ht="45" hidden="1" x14ac:dyDescent="0.2">
      <c r="A138" s="367">
        <v>43041</v>
      </c>
      <c r="B138" s="334" t="s">
        <v>76</v>
      </c>
      <c r="C138" s="334">
        <v>9</v>
      </c>
      <c r="D138" s="345">
        <v>2000</v>
      </c>
      <c r="E138" s="346"/>
      <c r="F138" s="373">
        <v>12</v>
      </c>
      <c r="G138" s="334">
        <v>98</v>
      </c>
      <c r="H138" s="300" t="s">
        <v>104</v>
      </c>
      <c r="I138" s="345" t="s">
        <v>267</v>
      </c>
      <c r="J138" s="432"/>
      <c r="K138" s="345"/>
      <c r="L138" s="334" t="s">
        <v>312</v>
      </c>
    </row>
    <row r="139" spans="1:12" ht="31.5" hidden="1" x14ac:dyDescent="0.2">
      <c r="A139" s="361">
        <v>43041</v>
      </c>
      <c r="B139" s="279" t="s">
        <v>132</v>
      </c>
      <c r="C139" s="304">
        <v>9</v>
      </c>
      <c r="D139" s="285">
        <v>2500</v>
      </c>
      <c r="E139" s="280">
        <v>560</v>
      </c>
      <c r="F139" s="286">
        <v>9</v>
      </c>
      <c r="G139" s="287">
        <v>129</v>
      </c>
      <c r="H139" s="279" t="s">
        <v>105</v>
      </c>
      <c r="I139" s="288" t="s">
        <v>203</v>
      </c>
      <c r="J139" s="326"/>
      <c r="K139" s="328"/>
      <c r="L139" s="279" t="s">
        <v>200</v>
      </c>
    </row>
    <row r="140" spans="1:12" ht="31.5" hidden="1" x14ac:dyDescent="0.2">
      <c r="A140" s="361">
        <v>43041</v>
      </c>
      <c r="B140" s="279" t="s">
        <v>132</v>
      </c>
      <c r="C140" s="304">
        <v>9</v>
      </c>
      <c r="D140" s="285">
        <v>2500</v>
      </c>
      <c r="E140" s="280">
        <v>450</v>
      </c>
      <c r="F140" s="286">
        <v>10</v>
      </c>
      <c r="G140" s="287">
        <v>109</v>
      </c>
      <c r="H140" s="279" t="s">
        <v>105</v>
      </c>
      <c r="I140" s="288" t="s">
        <v>203</v>
      </c>
      <c r="J140" s="326"/>
      <c r="K140" s="328"/>
      <c r="L140" s="279" t="s">
        <v>165</v>
      </c>
    </row>
    <row r="141" spans="1:12" ht="40.5" hidden="1" x14ac:dyDescent="0.2">
      <c r="A141" s="367">
        <v>43042</v>
      </c>
      <c r="B141" s="374" t="s">
        <v>76</v>
      </c>
      <c r="C141" s="334">
        <v>12</v>
      </c>
      <c r="D141" s="345">
        <v>2440</v>
      </c>
      <c r="E141" s="346">
        <v>112</v>
      </c>
      <c r="F141" s="347">
        <v>17</v>
      </c>
      <c r="G141" s="334">
        <v>68</v>
      </c>
      <c r="H141" s="345" t="s">
        <v>104</v>
      </c>
      <c r="I141" s="348" t="s">
        <v>324</v>
      </c>
      <c r="J141" s="451"/>
      <c r="K141" s="345"/>
      <c r="L141" s="334" t="s">
        <v>323</v>
      </c>
    </row>
    <row r="142" spans="1:12" ht="40.5" hidden="1" x14ac:dyDescent="0.2">
      <c r="A142" s="367">
        <v>43042</v>
      </c>
      <c r="B142" s="374" t="s">
        <v>76</v>
      </c>
      <c r="C142" s="334">
        <v>12</v>
      </c>
      <c r="D142" s="345">
        <v>2440</v>
      </c>
      <c r="E142" s="346">
        <v>19</v>
      </c>
      <c r="F142" s="347">
        <v>12</v>
      </c>
      <c r="G142" s="334">
        <v>98</v>
      </c>
      <c r="H142" s="345" t="s">
        <v>104</v>
      </c>
      <c r="I142" s="348" t="s">
        <v>324</v>
      </c>
      <c r="J142" s="451"/>
      <c r="K142" s="345"/>
      <c r="L142" s="334" t="s">
        <v>325</v>
      </c>
    </row>
    <row r="143" spans="1:12" ht="35.25" hidden="1" x14ac:dyDescent="0.2">
      <c r="A143" s="413">
        <v>43047</v>
      </c>
      <c r="B143" s="294" t="s">
        <v>76</v>
      </c>
      <c r="C143" s="294">
        <v>12</v>
      </c>
      <c r="D143" s="314">
        <v>2440</v>
      </c>
      <c r="E143" s="321">
        <v>134</v>
      </c>
      <c r="F143" s="322">
        <v>12</v>
      </c>
      <c r="G143" s="294">
        <v>98</v>
      </c>
      <c r="H143" s="294" t="s">
        <v>105</v>
      </c>
      <c r="I143" s="319" t="s">
        <v>112</v>
      </c>
      <c r="J143" s="390"/>
      <c r="K143" s="314"/>
      <c r="L143" s="294" t="s">
        <v>326</v>
      </c>
    </row>
    <row r="144" spans="1:12" ht="40.5" hidden="1" x14ac:dyDescent="0.2">
      <c r="A144" s="367">
        <v>43048</v>
      </c>
      <c r="B144" s="374" t="s">
        <v>76</v>
      </c>
      <c r="C144" s="334">
        <v>9</v>
      </c>
      <c r="D144" s="345">
        <v>2440</v>
      </c>
      <c r="E144" s="346">
        <v>334</v>
      </c>
      <c r="F144" s="347">
        <v>12</v>
      </c>
      <c r="G144" s="334">
        <v>98</v>
      </c>
      <c r="H144" s="345" t="s">
        <v>105</v>
      </c>
      <c r="I144" s="348" t="s">
        <v>324</v>
      </c>
      <c r="J144" s="451"/>
      <c r="K144" s="345"/>
      <c r="L144" s="334" t="s">
        <v>327</v>
      </c>
    </row>
    <row r="145" spans="1:12" ht="33.75" hidden="1" x14ac:dyDescent="0.2">
      <c r="A145" s="367">
        <v>43048</v>
      </c>
      <c r="B145" s="345" t="s">
        <v>76</v>
      </c>
      <c r="C145" s="334">
        <v>9</v>
      </c>
      <c r="D145" s="345">
        <v>2440</v>
      </c>
      <c r="E145" s="346">
        <v>87</v>
      </c>
      <c r="F145" s="347" t="s">
        <v>144</v>
      </c>
      <c r="G145" s="334">
        <v>50</v>
      </c>
      <c r="H145" s="310" t="s">
        <v>104</v>
      </c>
      <c r="I145" s="348" t="s">
        <v>115</v>
      </c>
      <c r="J145" s="454"/>
      <c r="K145" s="345" t="s">
        <v>61</v>
      </c>
      <c r="L145" s="334" t="s">
        <v>145</v>
      </c>
    </row>
    <row r="146" spans="1:12" ht="45" hidden="1" x14ac:dyDescent="0.2">
      <c r="A146" s="360">
        <v>43052</v>
      </c>
      <c r="B146" s="275" t="s">
        <v>76</v>
      </c>
      <c r="C146" s="453">
        <v>12</v>
      </c>
      <c r="D146" s="275">
        <v>2440</v>
      </c>
      <c r="E146" s="273">
        <v>400</v>
      </c>
      <c r="F146" s="274">
        <v>11</v>
      </c>
      <c r="G146" s="453">
        <v>108</v>
      </c>
      <c r="H146" s="275" t="s">
        <v>105</v>
      </c>
      <c r="I146" s="276" t="s">
        <v>138</v>
      </c>
      <c r="J146" s="433"/>
      <c r="K146" s="333"/>
      <c r="L146" s="453" t="s">
        <v>150</v>
      </c>
    </row>
    <row r="147" spans="1:12" ht="45" hidden="1" x14ac:dyDescent="0.2">
      <c r="A147" s="426">
        <v>43052</v>
      </c>
      <c r="B147" s="333" t="s">
        <v>76</v>
      </c>
      <c r="C147" s="452">
        <v>4</v>
      </c>
      <c r="D147" s="333">
        <v>2440</v>
      </c>
      <c r="E147" s="342">
        <v>223</v>
      </c>
      <c r="F147" s="343">
        <v>9</v>
      </c>
      <c r="G147" s="452">
        <v>120</v>
      </c>
      <c r="H147" s="333" t="s">
        <v>105</v>
      </c>
      <c r="I147" s="344" t="s">
        <v>126</v>
      </c>
      <c r="J147" s="455"/>
      <c r="K147" s="333"/>
      <c r="L147" s="452" t="s">
        <v>284</v>
      </c>
    </row>
    <row r="148" spans="1:12" ht="54" hidden="1" x14ac:dyDescent="0.2">
      <c r="A148" s="402">
        <v>43052</v>
      </c>
      <c r="B148" s="401" t="s">
        <v>76</v>
      </c>
      <c r="C148" s="404">
        <v>9</v>
      </c>
      <c r="D148" s="401">
        <v>2440</v>
      </c>
      <c r="E148" s="429">
        <v>2500</v>
      </c>
      <c r="F148" s="400" t="s">
        <v>158</v>
      </c>
      <c r="G148" s="404">
        <v>98</v>
      </c>
      <c r="H148" s="401" t="s">
        <v>104</v>
      </c>
      <c r="I148" s="401" t="s">
        <v>264</v>
      </c>
      <c r="J148" s="440"/>
      <c r="K148" s="401" t="s">
        <v>61</v>
      </c>
      <c r="L148" s="404" t="s">
        <v>245</v>
      </c>
    </row>
    <row r="149" spans="1:12" ht="45" hidden="1" x14ac:dyDescent="0.2">
      <c r="A149" s="367">
        <v>43052</v>
      </c>
      <c r="B149" s="345" t="s">
        <v>76</v>
      </c>
      <c r="C149" s="334">
        <v>14</v>
      </c>
      <c r="D149" s="345">
        <v>2440</v>
      </c>
      <c r="E149" s="346">
        <v>104</v>
      </c>
      <c r="F149" s="347">
        <v>15</v>
      </c>
      <c r="G149" s="334">
        <v>78</v>
      </c>
      <c r="H149" s="345" t="s">
        <v>104</v>
      </c>
      <c r="I149" s="348" t="s">
        <v>180</v>
      </c>
      <c r="J149" s="432"/>
      <c r="K149" s="345"/>
      <c r="L149" s="334" t="s">
        <v>328</v>
      </c>
    </row>
    <row r="150" spans="1:12" ht="45" hidden="1" x14ac:dyDescent="0.2">
      <c r="A150" s="367">
        <v>43053</v>
      </c>
      <c r="B150" s="334" t="s">
        <v>76</v>
      </c>
      <c r="C150" s="334">
        <v>9</v>
      </c>
      <c r="D150" s="345">
        <v>2000</v>
      </c>
      <c r="E150" s="346">
        <v>17</v>
      </c>
      <c r="F150" s="373">
        <v>15</v>
      </c>
      <c r="G150" s="334">
        <v>78</v>
      </c>
      <c r="H150" s="300" t="s">
        <v>105</v>
      </c>
      <c r="I150" s="345" t="s">
        <v>202</v>
      </c>
      <c r="J150" s="432"/>
      <c r="K150" s="345"/>
      <c r="L150" s="334" t="s">
        <v>329</v>
      </c>
    </row>
    <row r="151" spans="1:12" ht="45" hidden="1" x14ac:dyDescent="0.2">
      <c r="A151" s="363">
        <v>43055</v>
      </c>
      <c r="B151" s="310" t="s">
        <v>76</v>
      </c>
      <c r="C151" s="296">
        <v>12</v>
      </c>
      <c r="D151" s="310">
        <v>2440</v>
      </c>
      <c r="E151" s="311">
        <v>334</v>
      </c>
      <c r="F151" s="337">
        <v>15</v>
      </c>
      <c r="G151" s="296">
        <v>78</v>
      </c>
      <c r="H151" s="310" t="s">
        <v>105</v>
      </c>
      <c r="I151" s="313" t="s">
        <v>143</v>
      </c>
      <c r="J151" s="432"/>
      <c r="K151" s="387" t="s">
        <v>217</v>
      </c>
      <c r="L151" s="296" t="s">
        <v>297</v>
      </c>
    </row>
    <row r="152" spans="1:12" ht="47.25" hidden="1" x14ac:dyDescent="0.2">
      <c r="A152" s="369">
        <v>43130</v>
      </c>
      <c r="B152" s="314" t="s">
        <v>76</v>
      </c>
      <c r="C152" s="320">
        <v>18</v>
      </c>
      <c r="D152" s="314">
        <v>2440</v>
      </c>
      <c r="E152" s="321">
        <v>1080</v>
      </c>
      <c r="F152" s="341">
        <v>11</v>
      </c>
      <c r="G152" s="456">
        <v>108</v>
      </c>
      <c r="H152" s="314" t="s">
        <v>105</v>
      </c>
      <c r="I152" s="313" t="s">
        <v>130</v>
      </c>
      <c r="J152" s="434" t="s">
        <v>102</v>
      </c>
      <c r="K152" s="294" t="s">
        <v>61</v>
      </c>
      <c r="L152" s="457" t="s">
        <v>229</v>
      </c>
    </row>
    <row r="153" spans="1:12" ht="45" hidden="1" x14ac:dyDescent="0.2">
      <c r="A153" s="369">
        <v>43130</v>
      </c>
      <c r="B153" s="314" t="s">
        <v>76</v>
      </c>
      <c r="C153" s="294">
        <v>4</v>
      </c>
      <c r="D153" s="314">
        <v>2440</v>
      </c>
      <c r="E153" s="321">
        <v>792</v>
      </c>
      <c r="F153" s="341">
        <v>15</v>
      </c>
      <c r="G153" s="294">
        <v>78</v>
      </c>
      <c r="H153" s="314" t="s">
        <v>105</v>
      </c>
      <c r="I153" s="319" t="s">
        <v>244</v>
      </c>
      <c r="J153" s="434" t="s">
        <v>102</v>
      </c>
      <c r="K153" s="314" t="s">
        <v>61</v>
      </c>
      <c r="L153" s="457" t="s">
        <v>231</v>
      </c>
    </row>
    <row r="154" spans="1:12" ht="54" hidden="1" x14ac:dyDescent="0.2">
      <c r="A154" s="367">
        <v>43132</v>
      </c>
      <c r="B154" s="345" t="s">
        <v>76</v>
      </c>
      <c r="C154" s="334">
        <v>12</v>
      </c>
      <c r="D154" s="345">
        <v>2440</v>
      </c>
      <c r="E154" s="346">
        <v>167</v>
      </c>
      <c r="F154" s="347">
        <v>15</v>
      </c>
      <c r="G154" s="334">
        <v>78</v>
      </c>
      <c r="H154" s="345" t="s">
        <v>105</v>
      </c>
      <c r="I154" s="344" t="s">
        <v>133</v>
      </c>
      <c r="J154" s="438" t="s">
        <v>102</v>
      </c>
      <c r="K154" s="345" t="s">
        <v>61</v>
      </c>
      <c r="L154" s="296" t="s">
        <v>269</v>
      </c>
    </row>
    <row r="155" spans="1:12" ht="45" hidden="1" x14ac:dyDescent="0.2">
      <c r="A155" s="367">
        <v>43132</v>
      </c>
      <c r="B155" s="345" t="s">
        <v>76</v>
      </c>
      <c r="C155" s="334">
        <v>12</v>
      </c>
      <c r="D155" s="345">
        <v>2440</v>
      </c>
      <c r="E155" s="346">
        <v>134</v>
      </c>
      <c r="F155" s="347">
        <v>15</v>
      </c>
      <c r="G155" s="334">
        <v>78</v>
      </c>
      <c r="H155" s="345" t="s">
        <v>105</v>
      </c>
      <c r="I155" s="344" t="s">
        <v>133</v>
      </c>
      <c r="J155" s="438" t="s">
        <v>102</v>
      </c>
      <c r="K155" s="345" t="s">
        <v>61</v>
      </c>
      <c r="L155" s="296" t="s">
        <v>331</v>
      </c>
    </row>
    <row r="156" spans="1:12" ht="45" hidden="1" x14ac:dyDescent="0.2">
      <c r="A156" s="369">
        <v>43145</v>
      </c>
      <c r="B156" s="314" t="s">
        <v>76</v>
      </c>
      <c r="C156" s="294">
        <v>9</v>
      </c>
      <c r="D156" s="314">
        <v>2440</v>
      </c>
      <c r="E156" s="321">
        <v>45</v>
      </c>
      <c r="F156" s="341">
        <v>20</v>
      </c>
      <c r="G156" s="294">
        <v>58</v>
      </c>
      <c r="H156" s="314" t="s">
        <v>105</v>
      </c>
      <c r="I156" s="319" t="s">
        <v>332</v>
      </c>
      <c r="J156" s="434" t="s">
        <v>102</v>
      </c>
      <c r="K156" s="299"/>
      <c r="L156" s="457" t="s">
        <v>333</v>
      </c>
    </row>
    <row r="157" spans="1:12" ht="63" hidden="1" x14ac:dyDescent="0.2">
      <c r="A157" s="363">
        <v>43145</v>
      </c>
      <c r="B157" s="279" t="s">
        <v>241</v>
      </c>
      <c r="C157" s="296">
        <v>10</v>
      </c>
      <c r="D157" s="310">
        <v>2440</v>
      </c>
      <c r="E157" s="311">
        <v>208</v>
      </c>
      <c r="F157" s="312">
        <v>29</v>
      </c>
      <c r="G157" s="296">
        <v>39</v>
      </c>
      <c r="H157" s="296" t="s">
        <v>105</v>
      </c>
      <c r="I157" s="375" t="s">
        <v>248</v>
      </c>
      <c r="J157" s="458" t="s">
        <v>102</v>
      </c>
      <c r="K157" s="310"/>
      <c r="L157" s="296" t="s">
        <v>334</v>
      </c>
    </row>
    <row r="158" spans="1:12" ht="45" hidden="1" x14ac:dyDescent="0.2">
      <c r="A158" s="369">
        <v>43145</v>
      </c>
      <c r="B158" s="314" t="s">
        <v>76</v>
      </c>
      <c r="C158" s="294">
        <v>4</v>
      </c>
      <c r="D158" s="314">
        <v>2440</v>
      </c>
      <c r="E158" s="321">
        <v>228</v>
      </c>
      <c r="F158" s="341">
        <v>250</v>
      </c>
      <c r="G158" s="294">
        <v>108</v>
      </c>
      <c r="H158" s="314" t="s">
        <v>105</v>
      </c>
      <c r="I158" s="319" t="s">
        <v>126</v>
      </c>
      <c r="J158" s="433" t="s">
        <v>102</v>
      </c>
      <c r="K158" s="314"/>
      <c r="L158" s="294" t="s">
        <v>154</v>
      </c>
    </row>
    <row r="159" spans="1:12" ht="45" hidden="1" x14ac:dyDescent="0.2">
      <c r="A159" s="412">
        <v>43150</v>
      </c>
      <c r="B159" s="310" t="s">
        <v>76</v>
      </c>
      <c r="C159" s="296">
        <v>9</v>
      </c>
      <c r="D159" s="310">
        <v>2440</v>
      </c>
      <c r="E159" s="311">
        <v>1668</v>
      </c>
      <c r="F159" s="337">
        <v>17</v>
      </c>
      <c r="G159" s="296">
        <v>68</v>
      </c>
      <c r="H159" s="310" t="s">
        <v>105</v>
      </c>
      <c r="I159" s="313" t="s">
        <v>112</v>
      </c>
      <c r="J159" s="434" t="s">
        <v>102</v>
      </c>
      <c r="K159" s="310"/>
      <c r="L159" s="296" t="s">
        <v>307</v>
      </c>
    </row>
    <row r="160" spans="1:12" hidden="1" x14ac:dyDescent="0.2"/>
    <row r="161" spans="1:12" ht="45" hidden="1" x14ac:dyDescent="0.2">
      <c r="A161" s="384">
        <v>43152</v>
      </c>
      <c r="B161" s="303" t="s">
        <v>72</v>
      </c>
      <c r="C161" s="314">
        <v>35</v>
      </c>
      <c r="D161" s="303">
        <v>2090</v>
      </c>
      <c r="E161" s="357">
        <v>443</v>
      </c>
      <c r="F161" s="341">
        <v>20</v>
      </c>
      <c r="G161" s="314">
        <v>58</v>
      </c>
      <c r="H161" s="314" t="s">
        <v>105</v>
      </c>
      <c r="I161" s="358" t="s">
        <v>197</v>
      </c>
      <c r="J161" s="434" t="s">
        <v>336</v>
      </c>
      <c r="K161" s="303"/>
      <c r="L161" s="314" t="s">
        <v>335</v>
      </c>
    </row>
    <row r="162" spans="1:12" ht="18" hidden="1" x14ac:dyDescent="0.2">
      <c r="A162" s="360"/>
      <c r="B162" s="275"/>
      <c r="C162" s="377"/>
      <c r="D162" s="275"/>
      <c r="E162" s="273"/>
      <c r="F162" s="274"/>
      <c r="G162" s="377"/>
      <c r="H162" s="275"/>
      <c r="I162" s="276"/>
      <c r="J162" s="289"/>
      <c r="K162" s="377"/>
      <c r="L162" s="377"/>
    </row>
    <row r="163" spans="1:12" ht="18" hidden="1" x14ac:dyDescent="0.2">
      <c r="A163" s="360"/>
      <c r="B163" s="275"/>
      <c r="C163" s="377"/>
      <c r="D163" s="275"/>
      <c r="E163" s="273"/>
      <c r="F163" s="274"/>
      <c r="G163" s="377"/>
      <c r="H163" s="275"/>
      <c r="I163" s="276"/>
      <c r="J163" s="289"/>
      <c r="K163" s="377"/>
      <c r="L163" s="377"/>
    </row>
    <row r="164" spans="1:12" ht="45" hidden="1" x14ac:dyDescent="0.2">
      <c r="A164" s="369">
        <v>43150</v>
      </c>
      <c r="B164" s="294" t="s">
        <v>76</v>
      </c>
      <c r="C164" s="415">
        <v>12</v>
      </c>
      <c r="D164" s="314">
        <v>2440</v>
      </c>
      <c r="E164" s="321">
        <v>200</v>
      </c>
      <c r="F164" s="322">
        <v>10</v>
      </c>
      <c r="G164" s="294">
        <v>119</v>
      </c>
      <c r="H164" s="415" t="s">
        <v>104</v>
      </c>
      <c r="I164" s="319" t="s">
        <v>180</v>
      </c>
      <c r="J164" s="433">
        <v>11</v>
      </c>
      <c r="K164" s="314"/>
      <c r="L164" s="294" t="s">
        <v>171</v>
      </c>
    </row>
    <row r="165" spans="1:12" ht="18" hidden="1" x14ac:dyDescent="0.2">
      <c r="A165" s="360"/>
      <c r="B165" s="275"/>
      <c r="C165" s="377"/>
      <c r="D165" s="275"/>
      <c r="E165" s="273"/>
      <c r="F165" s="274"/>
      <c r="G165" s="377"/>
      <c r="H165" s="275"/>
      <c r="I165" s="276"/>
      <c r="J165" s="289"/>
      <c r="K165" s="377"/>
      <c r="L165" s="377"/>
    </row>
    <row r="166" spans="1:12" ht="18" hidden="1" x14ac:dyDescent="0.2">
      <c r="A166" s="360"/>
      <c r="B166" s="275"/>
      <c r="C166" s="377"/>
      <c r="D166" s="275"/>
      <c r="E166" s="273"/>
      <c r="F166" s="274"/>
      <c r="G166" s="377"/>
      <c r="H166" s="275"/>
      <c r="I166" s="276"/>
      <c r="J166" s="289"/>
      <c r="K166" s="377"/>
      <c r="L166" s="377"/>
    </row>
    <row r="167" spans="1:12" ht="18" hidden="1" x14ac:dyDescent="0.2">
      <c r="A167" s="360"/>
      <c r="B167" s="275"/>
      <c r="C167" s="377"/>
      <c r="D167" s="275"/>
      <c r="E167" s="273"/>
      <c r="F167" s="274"/>
      <c r="G167" s="377"/>
      <c r="H167" s="275"/>
      <c r="I167" s="276"/>
      <c r="J167" s="289"/>
      <c r="K167" s="377"/>
      <c r="L167" s="377"/>
    </row>
    <row r="168" spans="1:12" ht="18" hidden="1" x14ac:dyDescent="0.2">
      <c r="A168" s="360"/>
      <c r="B168" s="275"/>
      <c r="C168" s="377"/>
      <c r="D168" s="275"/>
      <c r="E168" s="273"/>
      <c r="F168" s="274"/>
      <c r="G168" s="377"/>
      <c r="H168" s="275"/>
      <c r="I168" s="276"/>
      <c r="J168" s="289"/>
      <c r="K168" s="377"/>
      <c r="L168" s="377"/>
    </row>
    <row r="169" spans="1:12" ht="18" hidden="1" x14ac:dyDescent="0.2">
      <c r="A169" s="360"/>
      <c r="B169" s="275"/>
      <c r="C169" s="377"/>
      <c r="D169" s="275"/>
      <c r="E169" s="273"/>
      <c r="F169" s="274"/>
      <c r="G169" s="377"/>
      <c r="H169" s="275"/>
      <c r="I169" s="276"/>
      <c r="J169" s="289"/>
      <c r="K169" s="377"/>
      <c r="L169" s="377"/>
    </row>
    <row r="170" spans="1:12" ht="18" hidden="1" x14ac:dyDescent="0.2">
      <c r="A170" s="360"/>
      <c r="B170" s="275"/>
      <c r="C170" s="377"/>
      <c r="D170" s="275"/>
      <c r="E170" s="273"/>
      <c r="F170" s="274"/>
      <c r="G170" s="377"/>
      <c r="H170" s="275"/>
      <c r="I170" s="276"/>
      <c r="J170" s="289"/>
      <c r="K170" s="377"/>
      <c r="L170" s="377"/>
    </row>
    <row r="171" spans="1:12" ht="18" hidden="1" x14ac:dyDescent="0.2">
      <c r="A171" s="360"/>
      <c r="B171" s="275"/>
      <c r="C171" s="377"/>
      <c r="D171" s="275"/>
      <c r="E171" s="273"/>
      <c r="F171" s="274"/>
      <c r="G171" s="377"/>
      <c r="H171" s="275"/>
      <c r="I171" s="276"/>
      <c r="J171" s="289"/>
      <c r="K171" s="377"/>
      <c r="L171" s="377"/>
    </row>
    <row r="172" spans="1:12" ht="18" hidden="1" x14ac:dyDescent="0.2">
      <c r="A172" s="360"/>
      <c r="B172" s="275"/>
      <c r="C172" s="377"/>
      <c r="D172" s="275"/>
      <c r="E172" s="273"/>
      <c r="F172" s="274"/>
      <c r="G172" s="377"/>
      <c r="H172" s="275"/>
      <c r="I172" s="276"/>
      <c r="J172" s="289"/>
      <c r="K172" s="377"/>
      <c r="L172" s="377"/>
    </row>
    <row r="173" spans="1:12" ht="18" hidden="1" x14ac:dyDescent="0.2">
      <c r="A173" s="360"/>
      <c r="B173" s="275"/>
      <c r="C173" s="377"/>
      <c r="D173" s="275"/>
      <c r="E173" s="273"/>
      <c r="F173" s="274"/>
      <c r="G173" s="377"/>
      <c r="H173" s="275"/>
      <c r="I173" s="276"/>
      <c r="J173" s="289"/>
      <c r="K173" s="377"/>
      <c r="L173" s="377"/>
    </row>
    <row r="174" spans="1:12" ht="18" hidden="1" x14ac:dyDescent="0.2">
      <c r="A174" s="360"/>
      <c r="B174" s="275"/>
      <c r="C174" s="377"/>
      <c r="D174" s="275"/>
      <c r="E174" s="273"/>
      <c r="F174" s="274"/>
      <c r="G174" s="377"/>
      <c r="H174" s="275"/>
      <c r="I174" s="276"/>
      <c r="J174" s="289"/>
      <c r="K174" s="377"/>
      <c r="L174" s="377"/>
    </row>
    <row r="175" spans="1:12" ht="18" hidden="1" x14ac:dyDescent="0.2">
      <c r="A175" s="360"/>
      <c r="B175" s="275"/>
      <c r="C175" s="377"/>
      <c r="D175" s="275"/>
      <c r="E175" s="273"/>
      <c r="F175" s="274"/>
      <c r="G175" s="377"/>
      <c r="H175" s="275"/>
      <c r="I175" s="276"/>
      <c r="J175" s="289"/>
      <c r="K175" s="377"/>
      <c r="L175" s="377"/>
    </row>
    <row r="176" spans="1:12" ht="18" hidden="1" x14ac:dyDescent="0.2">
      <c r="A176" s="360"/>
      <c r="B176" s="275"/>
      <c r="C176" s="377"/>
      <c r="D176" s="275"/>
      <c r="E176" s="273"/>
      <c r="F176" s="274"/>
      <c r="G176" s="377"/>
      <c r="H176" s="275"/>
      <c r="I176" s="276"/>
      <c r="J176" s="289"/>
      <c r="K176" s="377"/>
      <c r="L176" s="377"/>
    </row>
    <row r="177" spans="1:12" ht="18" hidden="1" x14ac:dyDescent="0.2">
      <c r="A177" s="360"/>
      <c r="B177" s="275"/>
      <c r="C177" s="377"/>
      <c r="D177" s="275"/>
      <c r="E177" s="273"/>
      <c r="F177" s="274"/>
      <c r="G177" s="377"/>
      <c r="H177" s="275"/>
      <c r="I177" s="276"/>
      <c r="J177" s="289"/>
      <c r="K177" s="377"/>
      <c r="L177" s="377"/>
    </row>
    <row r="178" spans="1:12" ht="18" hidden="1" x14ac:dyDescent="0.2">
      <c r="A178" s="360"/>
      <c r="B178" s="275"/>
      <c r="C178" s="377"/>
      <c r="D178" s="275"/>
      <c r="E178" s="273"/>
      <c r="F178" s="274"/>
      <c r="G178" s="377"/>
      <c r="H178" s="275"/>
      <c r="I178" s="276"/>
      <c r="J178" s="289"/>
      <c r="K178" s="377"/>
      <c r="L178" s="377"/>
    </row>
    <row r="179" spans="1:12" ht="18" hidden="1" x14ac:dyDescent="0.2">
      <c r="A179" s="360"/>
      <c r="B179" s="275"/>
      <c r="C179" s="377"/>
      <c r="D179" s="275"/>
      <c r="E179" s="273"/>
      <c r="F179" s="274"/>
      <c r="G179" s="377"/>
      <c r="H179" s="275"/>
      <c r="I179" s="276"/>
      <c r="J179" s="289"/>
      <c r="K179" s="377"/>
      <c r="L179" s="377"/>
    </row>
    <row r="180" spans="1:12" ht="18" hidden="1" x14ac:dyDescent="0.2">
      <c r="A180" s="360"/>
      <c r="B180" s="275"/>
      <c r="C180" s="377"/>
      <c r="D180" s="275"/>
      <c r="E180" s="273"/>
      <c r="F180" s="274"/>
      <c r="G180" s="377"/>
      <c r="H180" s="275"/>
      <c r="I180" s="276"/>
      <c r="J180" s="289"/>
      <c r="K180" s="377"/>
      <c r="L180" s="377"/>
    </row>
    <row r="181" spans="1:12" ht="18" hidden="1" x14ac:dyDescent="0.2">
      <c r="A181" s="360"/>
      <c r="B181" s="275"/>
      <c r="C181" s="377"/>
      <c r="D181" s="275"/>
      <c r="E181" s="273"/>
      <c r="F181" s="274"/>
      <c r="G181" s="377"/>
      <c r="H181" s="275"/>
      <c r="I181" s="276"/>
      <c r="J181" s="289"/>
      <c r="K181" s="377"/>
      <c r="L181" s="377"/>
    </row>
    <row r="182" spans="1:12" ht="18" hidden="1" x14ac:dyDescent="0.2">
      <c r="A182" s="360"/>
      <c r="B182" s="275"/>
      <c r="C182" s="377"/>
      <c r="D182" s="275"/>
      <c r="E182" s="273"/>
      <c r="F182" s="274"/>
      <c r="G182" s="377"/>
      <c r="H182" s="275"/>
      <c r="I182" s="276"/>
      <c r="J182" s="289"/>
      <c r="K182" s="377"/>
      <c r="L182" s="377"/>
    </row>
    <row r="183" spans="1:12" ht="18" hidden="1" x14ac:dyDescent="0.2">
      <c r="A183" s="360"/>
      <c r="B183" s="275"/>
      <c r="C183" s="377"/>
      <c r="D183" s="275"/>
      <c r="E183" s="273"/>
      <c r="F183" s="274"/>
      <c r="G183" s="377"/>
      <c r="H183" s="275"/>
      <c r="I183" s="276"/>
      <c r="J183" s="289"/>
      <c r="K183" s="377"/>
      <c r="L183" s="377"/>
    </row>
    <row r="184" spans="1:12" ht="18" hidden="1" x14ac:dyDescent="0.2">
      <c r="A184" s="360"/>
      <c r="B184" s="275"/>
      <c r="C184" s="377"/>
      <c r="D184" s="275"/>
      <c r="E184" s="273"/>
      <c r="F184" s="274"/>
      <c r="G184" s="377"/>
      <c r="H184" s="275"/>
      <c r="I184" s="276"/>
      <c r="J184" s="289"/>
      <c r="K184" s="377"/>
      <c r="L184" s="377"/>
    </row>
    <row r="185" spans="1:12" ht="18" hidden="1" x14ac:dyDescent="0.2">
      <c r="A185" s="360"/>
      <c r="B185" s="275"/>
      <c r="C185" s="377"/>
      <c r="D185" s="275"/>
      <c r="E185" s="273"/>
      <c r="F185" s="274"/>
      <c r="G185" s="377"/>
      <c r="H185" s="275"/>
      <c r="I185" s="276"/>
      <c r="J185" s="289"/>
      <c r="K185" s="377"/>
      <c r="L185" s="377"/>
    </row>
    <row r="186" spans="1:12" ht="18" hidden="1" x14ac:dyDescent="0.2">
      <c r="A186" s="360"/>
      <c r="B186" s="275"/>
      <c r="C186" s="377"/>
      <c r="D186" s="275"/>
      <c r="E186" s="273"/>
      <c r="F186" s="274"/>
      <c r="G186" s="377"/>
      <c r="H186" s="275"/>
      <c r="I186" s="276"/>
      <c r="J186" s="289"/>
      <c r="K186" s="377"/>
      <c r="L186" s="377"/>
    </row>
    <row r="187" spans="1:12" ht="18" hidden="1" x14ac:dyDescent="0.2">
      <c r="A187" s="360"/>
      <c r="B187" s="275"/>
      <c r="C187" s="377"/>
      <c r="D187" s="275"/>
      <c r="E187" s="273"/>
      <c r="F187" s="274"/>
      <c r="G187" s="377"/>
      <c r="H187" s="275"/>
      <c r="I187" s="276"/>
      <c r="J187" s="289"/>
      <c r="K187" s="377"/>
      <c r="L187" s="377"/>
    </row>
    <row r="188" spans="1:12" ht="18" hidden="1" x14ac:dyDescent="0.2">
      <c r="A188" s="360"/>
      <c r="B188" s="275"/>
      <c r="C188" s="377"/>
      <c r="D188" s="275"/>
      <c r="E188" s="273"/>
      <c r="F188" s="274"/>
      <c r="G188" s="377"/>
      <c r="H188" s="275"/>
      <c r="I188" s="276"/>
      <c r="J188" s="289"/>
      <c r="K188" s="377"/>
      <c r="L188" s="377"/>
    </row>
    <row r="189" spans="1:12" ht="18" hidden="1" x14ac:dyDescent="0.2">
      <c r="A189" s="360"/>
      <c r="B189" s="275"/>
      <c r="C189" s="377"/>
      <c r="D189" s="275"/>
      <c r="E189" s="273"/>
      <c r="F189" s="274"/>
      <c r="G189" s="377"/>
      <c r="H189" s="275"/>
      <c r="I189" s="276"/>
      <c r="J189" s="289"/>
      <c r="K189" s="377"/>
      <c r="L189" s="377"/>
    </row>
    <row r="190" spans="1:12" ht="18" hidden="1" x14ac:dyDescent="0.2">
      <c r="A190" s="360"/>
      <c r="B190" s="275"/>
      <c r="C190" s="377"/>
      <c r="D190" s="275"/>
      <c r="E190" s="273"/>
      <c r="F190" s="274"/>
      <c r="G190" s="377"/>
      <c r="H190" s="275"/>
      <c r="I190" s="276"/>
      <c r="J190" s="289"/>
      <c r="K190" s="377"/>
      <c r="L190" s="377"/>
    </row>
    <row r="191" spans="1:12" ht="18" hidden="1" x14ac:dyDescent="0.2">
      <c r="A191" s="360"/>
      <c r="B191" s="275"/>
      <c r="C191" s="377"/>
      <c r="D191" s="275"/>
      <c r="E191" s="273"/>
      <c r="F191" s="274"/>
      <c r="G191" s="377"/>
      <c r="H191" s="275"/>
      <c r="I191" s="276"/>
      <c r="J191" s="289"/>
      <c r="K191" s="377"/>
      <c r="L191" s="377"/>
    </row>
    <row r="192" spans="1:12" ht="18" hidden="1" x14ac:dyDescent="0.2">
      <c r="A192" s="360"/>
      <c r="B192" s="275"/>
      <c r="C192" s="377"/>
      <c r="D192" s="275"/>
      <c r="E192" s="273"/>
      <c r="F192" s="274"/>
      <c r="G192" s="377"/>
      <c r="H192" s="275"/>
      <c r="I192" s="276"/>
      <c r="J192" s="289"/>
      <c r="K192" s="377"/>
      <c r="L192" s="377"/>
    </row>
    <row r="193" spans="1:12" ht="18" hidden="1" x14ac:dyDescent="0.2">
      <c r="A193" s="360"/>
      <c r="B193" s="275"/>
      <c r="C193" s="377"/>
      <c r="D193" s="275"/>
      <c r="E193" s="273"/>
      <c r="F193" s="274"/>
      <c r="G193" s="377"/>
      <c r="H193" s="275"/>
      <c r="I193" s="276"/>
      <c r="J193" s="289"/>
      <c r="K193" s="377"/>
      <c r="L193" s="377"/>
    </row>
    <row r="194" spans="1:12" ht="18" hidden="1" x14ac:dyDescent="0.2">
      <c r="A194" s="360"/>
      <c r="B194" s="275"/>
      <c r="C194" s="377"/>
      <c r="D194" s="275"/>
      <c r="E194" s="273"/>
      <c r="F194" s="274"/>
      <c r="G194" s="377"/>
      <c r="H194" s="275"/>
      <c r="I194" s="276"/>
      <c r="J194" s="289"/>
      <c r="K194" s="377"/>
      <c r="L194" s="377"/>
    </row>
    <row r="195" spans="1:12" ht="18" hidden="1" x14ac:dyDescent="0.2">
      <c r="A195" s="360"/>
      <c r="B195" s="275"/>
      <c r="C195" s="377"/>
      <c r="D195" s="275"/>
      <c r="E195" s="273"/>
      <c r="F195" s="274"/>
      <c r="G195" s="377"/>
      <c r="H195" s="275"/>
      <c r="I195" s="276"/>
      <c r="J195" s="289"/>
      <c r="K195" s="377"/>
      <c r="L195" s="377"/>
    </row>
    <row r="196" spans="1:12" ht="18" hidden="1" x14ac:dyDescent="0.2">
      <c r="A196" s="360"/>
      <c r="B196" s="275"/>
      <c r="C196" s="377"/>
      <c r="D196" s="275"/>
      <c r="E196" s="273"/>
      <c r="F196" s="274"/>
      <c r="G196" s="377"/>
      <c r="H196" s="275"/>
      <c r="I196" s="276"/>
      <c r="J196" s="289"/>
      <c r="K196" s="377"/>
      <c r="L196" s="377"/>
    </row>
    <row r="197" spans="1:12" ht="18" hidden="1" x14ac:dyDescent="0.2">
      <c r="A197" s="360"/>
      <c r="B197" s="275"/>
      <c r="C197" s="377"/>
      <c r="D197" s="275"/>
      <c r="E197" s="273"/>
      <c r="F197" s="274"/>
      <c r="G197" s="377"/>
      <c r="H197" s="275"/>
      <c r="I197" s="276"/>
      <c r="J197" s="289"/>
      <c r="K197" s="377"/>
      <c r="L197" s="377"/>
    </row>
    <row r="198" spans="1:12" ht="18" hidden="1" x14ac:dyDescent="0.2">
      <c r="A198" s="360"/>
      <c r="B198" s="275"/>
      <c r="C198" s="377"/>
      <c r="D198" s="275"/>
      <c r="E198" s="273"/>
      <c r="F198" s="274"/>
      <c r="G198" s="377"/>
      <c r="H198" s="275"/>
      <c r="I198" s="276"/>
      <c r="J198" s="289"/>
      <c r="K198" s="377"/>
      <c r="L198" s="377"/>
    </row>
    <row r="199" spans="1:12" ht="18" hidden="1" x14ac:dyDescent="0.2">
      <c r="A199" s="360"/>
      <c r="B199" s="275"/>
      <c r="C199" s="377"/>
      <c r="D199" s="275"/>
      <c r="E199" s="273"/>
      <c r="F199" s="274"/>
      <c r="G199" s="377"/>
      <c r="H199" s="275"/>
      <c r="I199" s="276"/>
      <c r="J199" s="289"/>
      <c r="K199" s="377"/>
      <c r="L199" s="377"/>
    </row>
    <row r="200" spans="1:12" ht="18" hidden="1" x14ac:dyDescent="0.2">
      <c r="A200" s="360"/>
      <c r="B200" s="275"/>
      <c r="C200" s="377"/>
      <c r="D200" s="275"/>
      <c r="E200" s="273"/>
      <c r="F200" s="274"/>
      <c r="G200" s="377"/>
      <c r="H200" s="275"/>
      <c r="I200" s="276"/>
      <c r="J200" s="289"/>
      <c r="K200" s="377"/>
      <c r="L200" s="377"/>
    </row>
    <row r="201" spans="1:12" ht="18" hidden="1" x14ac:dyDescent="0.2">
      <c r="A201" s="360"/>
      <c r="B201" s="275"/>
      <c r="C201" s="377"/>
      <c r="D201" s="275"/>
      <c r="E201" s="273"/>
      <c r="F201" s="274"/>
      <c r="G201" s="377"/>
      <c r="H201" s="275"/>
      <c r="I201" s="276"/>
      <c r="J201" s="289"/>
      <c r="K201" s="377"/>
      <c r="L201" s="377"/>
    </row>
    <row r="202" spans="1:12" ht="18" hidden="1" x14ac:dyDescent="0.2">
      <c r="A202" s="360"/>
      <c r="B202" s="275"/>
      <c r="C202" s="377"/>
      <c r="D202" s="275"/>
      <c r="E202" s="273"/>
      <c r="F202" s="274"/>
      <c r="G202" s="377"/>
      <c r="H202" s="275"/>
      <c r="I202" s="276"/>
      <c r="J202" s="289"/>
      <c r="K202" s="377"/>
      <c r="L202" s="377"/>
    </row>
    <row r="203" spans="1:12" ht="18" hidden="1" x14ac:dyDescent="0.2">
      <c r="A203" s="360"/>
      <c r="B203" s="275"/>
      <c r="C203" s="377"/>
      <c r="D203" s="275"/>
      <c r="E203" s="273"/>
      <c r="F203" s="274"/>
      <c r="G203" s="377"/>
      <c r="H203" s="275"/>
      <c r="I203" s="276"/>
      <c r="J203" s="289"/>
      <c r="K203" s="377"/>
      <c r="L203" s="377"/>
    </row>
    <row r="204" spans="1:12" ht="18" hidden="1" x14ac:dyDescent="0.2">
      <c r="A204" s="360"/>
      <c r="B204" s="275"/>
      <c r="C204" s="377"/>
      <c r="D204" s="275"/>
      <c r="E204" s="273"/>
      <c r="F204" s="274"/>
      <c r="G204" s="377"/>
      <c r="H204" s="275"/>
      <c r="I204" s="276"/>
      <c r="J204" s="289"/>
      <c r="K204" s="377"/>
      <c r="L204" s="377"/>
    </row>
    <row r="205" spans="1:12" ht="18" hidden="1" x14ac:dyDescent="0.2">
      <c r="A205" s="360"/>
      <c r="B205" s="275"/>
      <c r="C205" s="377"/>
      <c r="D205" s="275"/>
      <c r="E205" s="273"/>
      <c r="F205" s="274"/>
      <c r="G205" s="377"/>
      <c r="H205" s="275"/>
      <c r="I205" s="276"/>
      <c r="J205" s="289"/>
      <c r="K205" s="377"/>
      <c r="L205" s="377"/>
    </row>
    <row r="206" spans="1:12" ht="18" hidden="1" x14ac:dyDescent="0.2">
      <c r="A206" s="360"/>
      <c r="B206" s="275"/>
      <c r="C206" s="377"/>
      <c r="D206" s="275"/>
      <c r="E206" s="273"/>
      <c r="F206" s="274"/>
      <c r="G206" s="377"/>
      <c r="H206" s="275"/>
      <c r="I206" s="276"/>
      <c r="J206" s="289"/>
      <c r="K206" s="377"/>
      <c r="L206" s="377"/>
    </row>
    <row r="207" spans="1:12" ht="18" hidden="1" x14ac:dyDescent="0.2">
      <c r="A207" s="360"/>
      <c r="B207" s="275"/>
      <c r="C207" s="377"/>
      <c r="D207" s="275"/>
      <c r="E207" s="273"/>
      <c r="F207" s="274"/>
      <c r="G207" s="377"/>
      <c r="H207" s="275"/>
      <c r="I207" s="276"/>
      <c r="J207" s="289"/>
      <c r="K207" s="377"/>
      <c r="L207" s="377"/>
    </row>
    <row r="208" spans="1:12" ht="18" hidden="1" x14ac:dyDescent="0.2">
      <c r="A208" s="360"/>
      <c r="B208" s="275"/>
      <c r="C208" s="377"/>
      <c r="D208" s="275"/>
      <c r="E208" s="273"/>
      <c r="F208" s="274"/>
      <c r="G208" s="377"/>
      <c r="H208" s="275"/>
      <c r="I208" s="276"/>
      <c r="J208" s="289"/>
      <c r="K208" s="377"/>
      <c r="L208" s="377"/>
    </row>
    <row r="209" spans="1:12" ht="18" hidden="1" x14ac:dyDescent="0.2">
      <c r="A209" s="360"/>
      <c r="B209" s="275"/>
      <c r="C209" s="377"/>
      <c r="D209" s="275"/>
      <c r="E209" s="273"/>
      <c r="F209" s="274"/>
      <c r="G209" s="377"/>
      <c r="H209" s="275"/>
      <c r="I209" s="276"/>
      <c r="J209" s="289"/>
      <c r="K209" s="377"/>
      <c r="L209" s="377"/>
    </row>
    <row r="210" spans="1:12" ht="18" hidden="1" x14ac:dyDescent="0.2">
      <c r="A210" s="360"/>
      <c r="B210" s="275"/>
      <c r="C210" s="377"/>
      <c r="D210" s="275"/>
      <c r="E210" s="273"/>
      <c r="F210" s="274"/>
      <c r="G210" s="377"/>
      <c r="H210" s="275"/>
      <c r="I210" s="276"/>
      <c r="J210" s="289"/>
      <c r="K210" s="377"/>
      <c r="L210" s="377"/>
    </row>
    <row r="211" spans="1:12" ht="18" hidden="1" x14ac:dyDescent="0.2">
      <c r="A211" s="360"/>
      <c r="B211" s="275"/>
      <c r="C211" s="377"/>
      <c r="D211" s="275"/>
      <c r="E211" s="273"/>
      <c r="F211" s="274"/>
      <c r="G211" s="377"/>
      <c r="H211" s="275"/>
      <c r="I211" s="276"/>
      <c r="J211" s="289"/>
      <c r="K211" s="377"/>
      <c r="L211" s="377"/>
    </row>
    <row r="212" spans="1:12" ht="18" hidden="1" x14ac:dyDescent="0.2">
      <c r="A212" s="360"/>
      <c r="B212" s="275"/>
      <c r="C212" s="377"/>
      <c r="D212" s="275"/>
      <c r="E212" s="273"/>
      <c r="F212" s="274"/>
      <c r="G212" s="377"/>
      <c r="H212" s="275"/>
      <c r="I212" s="276"/>
      <c r="J212" s="289"/>
      <c r="K212" s="377"/>
      <c r="L212" s="377"/>
    </row>
    <row r="213" spans="1:12" ht="18" hidden="1" x14ac:dyDescent="0.2">
      <c r="A213" s="360"/>
      <c r="B213" s="275"/>
      <c r="C213" s="377"/>
      <c r="D213" s="275"/>
      <c r="E213" s="273"/>
      <c r="F213" s="274"/>
      <c r="G213" s="377"/>
      <c r="H213" s="275"/>
      <c r="I213" s="276"/>
      <c r="J213" s="289"/>
      <c r="K213" s="377"/>
      <c r="L213" s="377"/>
    </row>
    <row r="214" spans="1:12" ht="18" hidden="1" x14ac:dyDescent="0.2">
      <c r="A214" s="360"/>
      <c r="B214" s="275"/>
      <c r="C214" s="377"/>
      <c r="D214" s="275"/>
      <c r="E214" s="273"/>
      <c r="F214" s="274"/>
      <c r="G214" s="377"/>
      <c r="H214" s="275"/>
      <c r="I214" s="276"/>
      <c r="J214" s="289"/>
      <c r="K214" s="377"/>
      <c r="L214" s="377"/>
    </row>
    <row r="215" spans="1:12" ht="18" hidden="1" x14ac:dyDescent="0.2">
      <c r="A215" s="360"/>
      <c r="B215" s="275"/>
      <c r="C215" s="377"/>
      <c r="D215" s="275"/>
      <c r="E215" s="273"/>
      <c r="F215" s="274"/>
      <c r="G215" s="377"/>
      <c r="H215" s="275"/>
      <c r="I215" s="276"/>
      <c r="J215" s="289"/>
      <c r="K215" s="377"/>
      <c r="L215" s="377"/>
    </row>
    <row r="216" spans="1:12" ht="18" hidden="1" x14ac:dyDescent="0.2">
      <c r="A216" s="360"/>
      <c r="B216" s="275"/>
      <c r="C216" s="377"/>
      <c r="D216" s="275"/>
      <c r="E216" s="273"/>
      <c r="F216" s="274"/>
      <c r="G216" s="377"/>
      <c r="H216" s="275"/>
      <c r="I216" s="276"/>
      <c r="J216" s="289"/>
      <c r="K216" s="377"/>
      <c r="L216" s="377"/>
    </row>
    <row r="217" spans="1:12" ht="18" hidden="1" x14ac:dyDescent="0.2">
      <c r="A217" s="360"/>
      <c r="B217" s="275"/>
      <c r="C217" s="377"/>
      <c r="D217" s="275"/>
      <c r="E217" s="273"/>
      <c r="F217" s="274"/>
      <c r="G217" s="377"/>
      <c r="H217" s="275"/>
      <c r="I217" s="276"/>
      <c r="J217" s="289"/>
      <c r="K217" s="377"/>
      <c r="L217" s="377"/>
    </row>
    <row r="218" spans="1:12" ht="18" hidden="1" x14ac:dyDescent="0.2">
      <c r="A218" s="360"/>
      <c r="B218" s="275"/>
      <c r="C218" s="377"/>
      <c r="D218" s="275"/>
      <c r="E218" s="273"/>
      <c r="F218" s="274"/>
      <c r="G218" s="377"/>
      <c r="H218" s="275"/>
      <c r="I218" s="276"/>
      <c r="J218" s="289"/>
      <c r="K218" s="377"/>
      <c r="L218" s="377"/>
    </row>
    <row r="219" spans="1:12" ht="18" hidden="1" x14ac:dyDescent="0.2">
      <c r="A219" s="360"/>
      <c r="B219" s="275"/>
      <c r="C219" s="377"/>
      <c r="D219" s="275"/>
      <c r="E219" s="273"/>
      <c r="F219" s="274"/>
      <c r="G219" s="377"/>
      <c r="H219" s="275"/>
      <c r="I219" s="276"/>
      <c r="J219" s="289"/>
      <c r="K219" s="377"/>
      <c r="L219" s="377"/>
    </row>
    <row r="220" spans="1:12" ht="18" hidden="1" x14ac:dyDescent="0.2">
      <c r="A220" s="360"/>
      <c r="B220" s="275"/>
      <c r="C220" s="377"/>
      <c r="D220" s="275"/>
      <c r="E220" s="273"/>
      <c r="F220" s="274"/>
      <c r="G220" s="377"/>
      <c r="H220" s="275"/>
      <c r="I220" s="276"/>
      <c r="J220" s="289"/>
      <c r="K220" s="377"/>
      <c r="L220" s="377"/>
    </row>
    <row r="221" spans="1:12" ht="18" hidden="1" x14ac:dyDescent="0.2">
      <c r="A221" s="360"/>
      <c r="B221" s="275"/>
      <c r="C221" s="377"/>
      <c r="D221" s="275"/>
      <c r="E221" s="273"/>
      <c r="F221" s="274"/>
      <c r="G221" s="377"/>
      <c r="H221" s="275"/>
      <c r="I221" s="276"/>
      <c r="J221" s="289"/>
      <c r="K221" s="377"/>
      <c r="L221" s="377"/>
    </row>
    <row r="222" spans="1:12" ht="18" hidden="1" x14ac:dyDescent="0.2">
      <c r="A222" s="360"/>
      <c r="B222" s="275"/>
      <c r="C222" s="377"/>
      <c r="D222" s="275"/>
      <c r="E222" s="273"/>
      <c r="F222" s="274"/>
      <c r="G222" s="377"/>
      <c r="H222" s="275"/>
      <c r="I222" s="276"/>
      <c r="J222" s="289"/>
      <c r="K222" s="377"/>
      <c r="L222" s="377"/>
    </row>
    <row r="223" spans="1:12" ht="18" hidden="1" x14ac:dyDescent="0.2">
      <c r="A223" s="360"/>
      <c r="B223" s="275"/>
      <c r="C223" s="377"/>
      <c r="D223" s="275"/>
      <c r="E223" s="273"/>
      <c r="F223" s="274"/>
      <c r="G223" s="377"/>
      <c r="H223" s="275"/>
      <c r="I223" s="276"/>
      <c r="J223" s="289"/>
      <c r="K223" s="377"/>
      <c r="L223" s="377"/>
    </row>
    <row r="224" spans="1:12" ht="18" hidden="1" x14ac:dyDescent="0.2">
      <c r="A224" s="360"/>
      <c r="B224" s="275"/>
      <c r="C224" s="377"/>
      <c r="D224" s="275"/>
      <c r="E224" s="273"/>
      <c r="F224" s="274"/>
      <c r="G224" s="377"/>
      <c r="H224" s="275"/>
      <c r="I224" s="276"/>
      <c r="J224" s="289"/>
      <c r="K224" s="377"/>
      <c r="L224" s="377"/>
    </row>
    <row r="225" spans="1:12" ht="18" hidden="1" x14ac:dyDescent="0.2">
      <c r="A225" s="360"/>
      <c r="B225" s="275"/>
      <c r="C225" s="377"/>
      <c r="D225" s="275"/>
      <c r="E225" s="273"/>
      <c r="F225" s="274"/>
      <c r="G225" s="377"/>
      <c r="H225" s="275"/>
      <c r="I225" s="276"/>
      <c r="J225" s="289"/>
      <c r="K225" s="377"/>
      <c r="L225" s="377"/>
    </row>
    <row r="226" spans="1:12" ht="18" hidden="1" x14ac:dyDescent="0.2">
      <c r="A226" s="360"/>
      <c r="B226" s="275"/>
      <c r="C226" s="377"/>
      <c r="D226" s="275"/>
      <c r="E226" s="273"/>
      <c r="F226" s="274"/>
      <c r="G226" s="377"/>
      <c r="H226" s="275"/>
      <c r="I226" s="276"/>
      <c r="J226" s="289"/>
      <c r="K226" s="377"/>
      <c r="L226" s="377"/>
    </row>
    <row r="227" spans="1:12" ht="18" hidden="1" x14ac:dyDescent="0.2">
      <c r="A227" s="360"/>
      <c r="B227" s="275"/>
      <c r="C227" s="377"/>
      <c r="D227" s="275"/>
      <c r="E227" s="273"/>
      <c r="F227" s="274"/>
      <c r="G227" s="377"/>
      <c r="H227" s="275"/>
      <c r="I227" s="276"/>
      <c r="J227" s="289"/>
      <c r="K227" s="377"/>
      <c r="L227" s="377"/>
    </row>
    <row r="228" spans="1:12" ht="18" hidden="1" x14ac:dyDescent="0.2">
      <c r="A228" s="360"/>
      <c r="B228" s="275"/>
      <c r="C228" s="377"/>
      <c r="D228" s="275"/>
      <c r="E228" s="273"/>
      <c r="F228" s="274"/>
      <c r="G228" s="377"/>
      <c r="H228" s="275"/>
      <c r="I228" s="276"/>
      <c r="J228" s="289"/>
      <c r="K228" s="377"/>
      <c r="L228" s="377"/>
    </row>
    <row r="229" spans="1:12" ht="18" hidden="1" x14ac:dyDescent="0.2">
      <c r="A229" s="360"/>
      <c r="B229" s="275"/>
      <c r="C229" s="377"/>
      <c r="D229" s="275"/>
      <c r="E229" s="273"/>
      <c r="F229" s="274"/>
      <c r="G229" s="377"/>
      <c r="H229" s="275"/>
      <c r="I229" s="276"/>
      <c r="J229" s="289"/>
      <c r="K229" s="377"/>
      <c r="L229" s="377"/>
    </row>
    <row r="230" spans="1:12" ht="18" hidden="1" x14ac:dyDescent="0.2">
      <c r="A230" s="360"/>
      <c r="B230" s="275"/>
      <c r="C230" s="377"/>
      <c r="D230" s="275"/>
      <c r="E230" s="273"/>
      <c r="F230" s="274"/>
      <c r="G230" s="377"/>
      <c r="H230" s="275"/>
      <c r="I230" s="276"/>
      <c r="J230" s="289"/>
      <c r="K230" s="377"/>
      <c r="L230" s="377"/>
    </row>
    <row r="231" spans="1:12" ht="18" hidden="1" x14ac:dyDescent="0.2">
      <c r="A231" s="360"/>
      <c r="B231" s="275"/>
      <c r="C231" s="377"/>
      <c r="D231" s="275"/>
      <c r="E231" s="273"/>
      <c r="F231" s="274"/>
      <c r="G231" s="377"/>
      <c r="H231" s="275"/>
      <c r="I231" s="276"/>
      <c r="J231" s="289"/>
      <c r="K231" s="377"/>
      <c r="L231" s="377"/>
    </row>
    <row r="232" spans="1:12" ht="18" hidden="1" x14ac:dyDescent="0.2">
      <c r="A232" s="360"/>
      <c r="B232" s="275"/>
      <c r="C232" s="377"/>
      <c r="D232" s="275"/>
      <c r="E232" s="273"/>
      <c r="F232" s="274"/>
      <c r="G232" s="377"/>
      <c r="H232" s="275"/>
      <c r="I232" s="276"/>
      <c r="J232" s="289"/>
      <c r="K232" s="377"/>
      <c r="L232" s="377"/>
    </row>
    <row r="233" spans="1:12" ht="18" hidden="1" x14ac:dyDescent="0.2">
      <c r="A233" s="360"/>
      <c r="B233" s="275"/>
      <c r="C233" s="377"/>
      <c r="D233" s="275"/>
      <c r="E233" s="273"/>
      <c r="F233" s="274"/>
      <c r="G233" s="377"/>
      <c r="H233" s="275"/>
      <c r="I233" s="276"/>
      <c r="J233" s="289"/>
      <c r="K233" s="377"/>
      <c r="L233" s="377"/>
    </row>
    <row r="234" spans="1:12" ht="18" hidden="1" x14ac:dyDescent="0.2">
      <c r="A234" s="360"/>
      <c r="B234" s="275"/>
      <c r="C234" s="377"/>
      <c r="D234" s="275"/>
      <c r="E234" s="273"/>
      <c r="F234" s="274"/>
      <c r="G234" s="377"/>
      <c r="H234" s="275"/>
      <c r="I234" s="276"/>
      <c r="J234" s="289"/>
      <c r="K234" s="377"/>
      <c r="L234" s="377"/>
    </row>
    <row r="235" spans="1:12" ht="18" hidden="1" x14ac:dyDescent="0.2">
      <c r="A235" s="360"/>
      <c r="B235" s="275"/>
      <c r="C235" s="377"/>
      <c r="D235" s="275"/>
      <c r="E235" s="273"/>
      <c r="F235" s="274"/>
      <c r="G235" s="377"/>
      <c r="H235" s="275"/>
      <c r="I235" s="276"/>
      <c r="J235" s="289"/>
      <c r="K235" s="377"/>
      <c r="L235" s="377"/>
    </row>
    <row r="236" spans="1:12" ht="18" hidden="1" x14ac:dyDescent="0.2">
      <c r="A236" s="360"/>
      <c r="B236" s="275"/>
      <c r="C236" s="377"/>
      <c r="D236" s="275"/>
      <c r="E236" s="273"/>
      <c r="F236" s="274"/>
      <c r="G236" s="377"/>
      <c r="H236" s="275"/>
      <c r="I236" s="276"/>
      <c r="J236" s="289"/>
      <c r="K236" s="377"/>
      <c r="L236" s="377"/>
    </row>
    <row r="237" spans="1:12" ht="18" hidden="1" x14ac:dyDescent="0.2">
      <c r="A237" s="360"/>
      <c r="B237" s="275"/>
      <c r="C237" s="377"/>
      <c r="D237" s="275"/>
      <c r="E237" s="273"/>
      <c r="F237" s="274"/>
      <c r="G237" s="377"/>
      <c r="H237" s="275"/>
      <c r="I237" s="276"/>
      <c r="J237" s="289"/>
      <c r="K237" s="377"/>
      <c r="L237" s="377"/>
    </row>
    <row r="238" spans="1:12" ht="18" hidden="1" x14ac:dyDescent="0.2">
      <c r="A238" s="360"/>
      <c r="B238" s="275"/>
      <c r="C238" s="377"/>
      <c r="D238" s="275"/>
      <c r="E238" s="273"/>
      <c r="F238" s="274"/>
      <c r="G238" s="377"/>
      <c r="H238" s="275"/>
      <c r="I238" s="276"/>
      <c r="J238" s="289"/>
      <c r="K238" s="377"/>
      <c r="L238" s="377"/>
    </row>
    <row r="239" spans="1:12" ht="18" hidden="1" x14ac:dyDescent="0.2">
      <c r="A239" s="360"/>
      <c r="B239" s="275"/>
      <c r="C239" s="377"/>
      <c r="D239" s="275"/>
      <c r="E239" s="273"/>
      <c r="F239" s="274"/>
      <c r="G239" s="377"/>
      <c r="H239" s="275"/>
      <c r="I239" s="276"/>
      <c r="J239" s="289"/>
      <c r="K239" s="377"/>
      <c r="L239" s="377"/>
    </row>
    <row r="240" spans="1:12" ht="18" hidden="1" x14ac:dyDescent="0.2">
      <c r="A240" s="360"/>
      <c r="B240" s="275"/>
      <c r="C240" s="377"/>
      <c r="D240" s="275"/>
      <c r="E240" s="273"/>
      <c r="F240" s="274"/>
      <c r="G240" s="377"/>
      <c r="H240" s="275"/>
      <c r="I240" s="276"/>
      <c r="J240" s="289"/>
      <c r="K240" s="377"/>
      <c r="L240" s="377"/>
    </row>
    <row r="241" spans="1:12" ht="18" hidden="1" x14ac:dyDescent="0.2">
      <c r="A241" s="360"/>
      <c r="B241" s="275"/>
      <c r="C241" s="377"/>
      <c r="D241" s="275"/>
      <c r="E241" s="273"/>
      <c r="F241" s="274"/>
      <c r="G241" s="377"/>
      <c r="H241" s="275"/>
      <c r="I241" s="276"/>
      <c r="J241" s="289"/>
      <c r="K241" s="377"/>
      <c r="L241" s="377"/>
    </row>
    <row r="242" spans="1:12" ht="18" hidden="1" x14ac:dyDescent="0.2">
      <c r="A242" s="360"/>
      <c r="B242" s="275"/>
      <c r="C242" s="377"/>
      <c r="D242" s="275"/>
      <c r="E242" s="273"/>
      <c r="F242" s="274"/>
      <c r="G242" s="377"/>
      <c r="H242" s="275"/>
      <c r="I242" s="276"/>
      <c r="J242" s="289"/>
      <c r="K242" s="377"/>
      <c r="L242" s="377"/>
    </row>
    <row r="243" spans="1:12" ht="18" hidden="1" x14ac:dyDescent="0.2">
      <c r="A243" s="360"/>
      <c r="B243" s="275"/>
      <c r="C243" s="377"/>
      <c r="D243" s="275"/>
      <c r="E243" s="273"/>
      <c r="F243" s="274"/>
      <c r="G243" s="377"/>
      <c r="H243" s="275"/>
      <c r="I243" s="276"/>
      <c r="J243" s="289"/>
      <c r="K243" s="377"/>
      <c r="L243" s="377"/>
    </row>
    <row r="244" spans="1:12" ht="18" hidden="1" x14ac:dyDescent="0.2">
      <c r="A244" s="360"/>
      <c r="B244" s="275"/>
      <c r="C244" s="377"/>
      <c r="D244" s="275"/>
      <c r="E244" s="273"/>
      <c r="F244" s="274"/>
      <c r="G244" s="377"/>
      <c r="H244" s="275"/>
      <c r="I244" s="276"/>
      <c r="J244" s="289"/>
      <c r="K244" s="377"/>
      <c r="L244" s="377"/>
    </row>
    <row r="245" spans="1:12" ht="18" hidden="1" x14ac:dyDescent="0.2">
      <c r="A245" s="360"/>
      <c r="B245" s="275"/>
      <c r="C245" s="377"/>
      <c r="D245" s="275"/>
      <c r="E245" s="273"/>
      <c r="F245" s="274"/>
      <c r="G245" s="377"/>
      <c r="H245" s="275"/>
      <c r="I245" s="276"/>
      <c r="J245" s="289"/>
      <c r="K245" s="377"/>
      <c r="L245" s="377"/>
    </row>
    <row r="246" spans="1:12" ht="18" hidden="1" x14ac:dyDescent="0.2">
      <c r="A246" s="360"/>
      <c r="B246" s="275"/>
      <c r="C246" s="377"/>
      <c r="D246" s="275"/>
      <c r="E246" s="273"/>
      <c r="F246" s="274"/>
      <c r="G246" s="377"/>
      <c r="H246" s="275"/>
      <c r="I246" s="276"/>
      <c r="J246" s="289"/>
      <c r="K246" s="377"/>
      <c r="L246" s="377"/>
    </row>
    <row r="247" spans="1:12" ht="18" hidden="1" x14ac:dyDescent="0.2">
      <c r="A247" s="360"/>
      <c r="B247" s="275"/>
      <c r="C247" s="377"/>
      <c r="D247" s="275"/>
      <c r="E247" s="273"/>
      <c r="F247" s="274"/>
      <c r="G247" s="377"/>
      <c r="H247" s="275"/>
      <c r="I247" s="276"/>
      <c r="J247" s="289"/>
      <c r="K247" s="377"/>
      <c r="L247" s="377"/>
    </row>
    <row r="248" spans="1:12" ht="18" hidden="1" x14ac:dyDescent="0.2">
      <c r="A248" s="360"/>
      <c r="B248" s="275"/>
      <c r="C248" s="377"/>
      <c r="D248" s="275"/>
      <c r="E248" s="273"/>
      <c r="F248" s="274"/>
      <c r="G248" s="377"/>
      <c r="H248" s="275"/>
      <c r="I248" s="276"/>
      <c r="J248" s="289"/>
      <c r="K248" s="377"/>
      <c r="L248" s="377"/>
    </row>
    <row r="249" spans="1:12" ht="18" hidden="1" x14ac:dyDescent="0.2">
      <c r="A249" s="360"/>
      <c r="B249" s="275"/>
      <c r="C249" s="377"/>
      <c r="D249" s="275"/>
      <c r="E249" s="273"/>
      <c r="F249" s="274"/>
      <c r="G249" s="377"/>
      <c r="H249" s="275"/>
      <c r="I249" s="276"/>
      <c r="J249" s="289"/>
      <c r="K249" s="377"/>
      <c r="L249" s="377"/>
    </row>
    <row r="250" spans="1:12" ht="18" hidden="1" x14ac:dyDescent="0.2">
      <c r="A250" s="360"/>
      <c r="B250" s="275"/>
      <c r="C250" s="377"/>
      <c r="D250" s="275"/>
      <c r="E250" s="273"/>
      <c r="F250" s="274"/>
      <c r="G250" s="377"/>
      <c r="H250" s="275"/>
      <c r="I250" s="276"/>
      <c r="J250" s="289"/>
      <c r="K250" s="377"/>
      <c r="L250" s="377"/>
    </row>
    <row r="251" spans="1:12" ht="18" hidden="1" x14ac:dyDescent="0.2">
      <c r="A251" s="360"/>
      <c r="B251" s="275"/>
      <c r="C251" s="377"/>
      <c r="D251" s="275"/>
      <c r="E251" s="273"/>
      <c r="F251" s="274"/>
      <c r="G251" s="377"/>
      <c r="H251" s="275"/>
      <c r="I251" s="276"/>
      <c r="J251" s="289"/>
      <c r="K251" s="377"/>
      <c r="L251" s="377"/>
    </row>
    <row r="252" spans="1:12" ht="18" hidden="1" x14ac:dyDescent="0.2">
      <c r="A252" s="360"/>
      <c r="B252" s="275"/>
      <c r="C252" s="377"/>
      <c r="D252" s="275"/>
      <c r="E252" s="273"/>
      <c r="F252" s="274"/>
      <c r="G252" s="377"/>
      <c r="H252" s="275"/>
      <c r="I252" s="276"/>
      <c r="J252" s="289"/>
      <c r="K252" s="377"/>
      <c r="L252" s="377"/>
    </row>
    <row r="253" spans="1:12" ht="18" hidden="1" x14ac:dyDescent="0.2">
      <c r="A253" s="360"/>
      <c r="B253" s="275"/>
      <c r="C253" s="377"/>
      <c r="D253" s="275"/>
      <c r="E253" s="273"/>
      <c r="F253" s="274"/>
      <c r="G253" s="377"/>
      <c r="H253" s="275"/>
      <c r="I253" s="276"/>
      <c r="J253" s="289"/>
      <c r="K253" s="377"/>
      <c r="L253" s="377"/>
    </row>
    <row r="254" spans="1:12" ht="18" hidden="1" x14ac:dyDescent="0.2">
      <c r="A254" s="360"/>
      <c r="B254" s="275"/>
      <c r="C254" s="377"/>
      <c r="D254" s="275"/>
      <c r="E254" s="273"/>
      <c r="F254" s="274"/>
      <c r="G254" s="377"/>
      <c r="H254" s="275"/>
      <c r="I254" s="276"/>
      <c r="J254" s="289"/>
      <c r="K254" s="377"/>
      <c r="L254" s="377"/>
    </row>
    <row r="255" spans="1:12" ht="18" hidden="1" x14ac:dyDescent="0.2">
      <c r="A255" s="360"/>
      <c r="B255" s="275"/>
      <c r="C255" s="377"/>
      <c r="D255" s="275"/>
      <c r="E255" s="273"/>
      <c r="F255" s="274"/>
      <c r="G255" s="377"/>
      <c r="H255" s="275"/>
      <c r="I255" s="276"/>
      <c r="J255" s="289"/>
      <c r="K255" s="377"/>
      <c r="L255" s="377"/>
    </row>
    <row r="256" spans="1:12" ht="18" hidden="1" x14ac:dyDescent="0.2">
      <c r="A256" s="360"/>
      <c r="B256" s="275"/>
      <c r="C256" s="377"/>
      <c r="D256" s="275"/>
      <c r="E256" s="273"/>
      <c r="F256" s="274"/>
      <c r="G256" s="377"/>
      <c r="H256" s="275"/>
      <c r="I256" s="276"/>
      <c r="J256" s="289"/>
      <c r="K256" s="377"/>
      <c r="L256" s="377"/>
    </row>
    <row r="257" spans="1:12" ht="18" hidden="1" x14ac:dyDescent="0.2">
      <c r="A257" s="360"/>
      <c r="B257" s="275"/>
      <c r="C257" s="377"/>
      <c r="D257" s="275"/>
      <c r="E257" s="273"/>
      <c r="F257" s="274"/>
      <c r="G257" s="377"/>
      <c r="H257" s="275"/>
      <c r="I257" s="276"/>
      <c r="J257" s="289"/>
      <c r="K257" s="377"/>
      <c r="L257" s="377"/>
    </row>
    <row r="258" spans="1:12" ht="18" hidden="1" x14ac:dyDescent="0.2">
      <c r="A258" s="360"/>
      <c r="B258" s="275"/>
      <c r="C258" s="377"/>
      <c r="D258" s="275"/>
      <c r="E258" s="273"/>
      <c r="F258" s="274"/>
      <c r="G258" s="377"/>
      <c r="H258" s="275"/>
      <c r="I258" s="276"/>
      <c r="J258" s="289"/>
      <c r="K258" s="377"/>
      <c r="L258" s="377"/>
    </row>
    <row r="259" spans="1:12" ht="18" hidden="1" x14ac:dyDescent="0.2">
      <c r="A259" s="360"/>
      <c r="B259" s="275"/>
      <c r="C259" s="377"/>
      <c r="D259" s="275"/>
      <c r="E259" s="273"/>
      <c r="F259" s="274"/>
      <c r="G259" s="377"/>
      <c r="H259" s="275"/>
      <c r="I259" s="276"/>
      <c r="J259" s="289"/>
      <c r="K259" s="377"/>
      <c r="L259" s="377"/>
    </row>
    <row r="260" spans="1:12" ht="18" hidden="1" x14ac:dyDescent="0.2">
      <c r="A260" s="360"/>
      <c r="B260" s="275"/>
      <c r="C260" s="377"/>
      <c r="D260" s="275"/>
      <c r="E260" s="273"/>
      <c r="F260" s="274"/>
      <c r="G260" s="377"/>
      <c r="H260" s="275"/>
      <c r="I260" s="276"/>
      <c r="J260" s="289"/>
      <c r="K260" s="377"/>
      <c r="L260" s="377"/>
    </row>
    <row r="261" spans="1:12" ht="18" hidden="1" x14ac:dyDescent="0.2">
      <c r="A261" s="360"/>
      <c r="B261" s="275"/>
      <c r="C261" s="377"/>
      <c r="D261" s="275"/>
      <c r="E261" s="273"/>
      <c r="F261" s="274"/>
      <c r="G261" s="377"/>
      <c r="H261" s="275"/>
      <c r="I261" s="276"/>
      <c r="J261" s="289"/>
      <c r="K261" s="377"/>
      <c r="L261" s="377"/>
    </row>
    <row r="262" spans="1:12" ht="18" hidden="1" x14ac:dyDescent="0.2">
      <c r="A262" s="360"/>
      <c r="B262" s="275"/>
      <c r="C262" s="377"/>
      <c r="D262" s="275"/>
      <c r="E262" s="273"/>
      <c r="F262" s="274"/>
      <c r="G262" s="377"/>
      <c r="H262" s="275"/>
      <c r="I262" s="276"/>
      <c r="J262" s="289"/>
      <c r="K262" s="377"/>
      <c r="L262" s="377"/>
    </row>
    <row r="263" spans="1:12" ht="18" hidden="1" x14ac:dyDescent="0.2">
      <c r="A263" s="360"/>
      <c r="B263" s="275"/>
      <c r="C263" s="377"/>
      <c r="D263" s="275"/>
      <c r="E263" s="273"/>
      <c r="F263" s="274"/>
      <c r="G263" s="377"/>
      <c r="H263" s="275"/>
      <c r="I263" s="276"/>
      <c r="J263" s="289"/>
      <c r="K263" s="377"/>
      <c r="L263" s="377"/>
    </row>
    <row r="264" spans="1:12" ht="18" hidden="1" x14ac:dyDescent="0.2">
      <c r="A264" s="360"/>
      <c r="B264" s="275"/>
      <c r="C264" s="377"/>
      <c r="D264" s="275"/>
      <c r="E264" s="273"/>
      <c r="F264" s="274"/>
      <c r="G264" s="377"/>
      <c r="H264" s="275"/>
      <c r="I264" s="276"/>
      <c r="J264" s="289"/>
      <c r="K264" s="377"/>
      <c r="L264" s="377"/>
    </row>
    <row r="265" spans="1:12" ht="18" x14ac:dyDescent="0.2">
      <c r="A265" s="360"/>
      <c r="B265" s="275"/>
      <c r="C265" s="377"/>
      <c r="D265" s="275"/>
      <c r="E265" s="273"/>
      <c r="F265" s="274"/>
      <c r="G265" s="377"/>
      <c r="H265" s="275"/>
      <c r="I265" s="276"/>
      <c r="J265" s="289"/>
      <c r="K265" s="377"/>
      <c r="L265" s="377"/>
    </row>
    <row r="266" spans="1:12" ht="18" x14ac:dyDescent="0.2">
      <c r="A266" s="360"/>
      <c r="B266" s="275"/>
      <c r="C266" s="377"/>
      <c r="D266" s="275"/>
      <c r="E266" s="273"/>
      <c r="F266" s="274"/>
      <c r="G266" s="377"/>
      <c r="H266" s="275"/>
      <c r="I266" s="276"/>
      <c r="J266" s="289"/>
      <c r="K266" s="377"/>
      <c r="L266" s="377"/>
    </row>
    <row r="267" spans="1:12" ht="18" x14ac:dyDescent="0.2">
      <c r="A267" s="360"/>
      <c r="B267" s="275"/>
      <c r="C267" s="377"/>
      <c r="D267" s="275"/>
      <c r="E267" s="273"/>
      <c r="F267" s="274"/>
      <c r="G267" s="377"/>
      <c r="H267" s="275"/>
      <c r="I267" s="276"/>
      <c r="J267" s="289"/>
      <c r="K267" s="377"/>
      <c r="L267" s="377"/>
    </row>
    <row r="268" spans="1:12" ht="18" x14ac:dyDescent="0.2">
      <c r="A268" s="360"/>
      <c r="B268" s="275"/>
      <c r="C268" s="377"/>
      <c r="D268" s="275"/>
      <c r="E268" s="273"/>
      <c r="F268" s="274"/>
      <c r="G268" s="377"/>
      <c r="H268" s="275"/>
      <c r="I268" s="276"/>
      <c r="J268" s="289"/>
      <c r="K268" s="377"/>
      <c r="L268" s="377"/>
    </row>
    <row r="269" spans="1:12" ht="18" x14ac:dyDescent="0.2">
      <c r="A269" s="360"/>
      <c r="B269" s="275"/>
      <c r="C269" s="377"/>
      <c r="D269" s="275"/>
      <c r="E269" s="273"/>
      <c r="F269" s="274"/>
      <c r="G269" s="377"/>
      <c r="H269" s="275"/>
      <c r="I269" s="276"/>
      <c r="J269" s="289"/>
      <c r="K269" s="377"/>
      <c r="L269" s="377"/>
    </row>
    <row r="270" spans="1:12" ht="18" x14ac:dyDescent="0.2">
      <c r="A270" s="360"/>
      <c r="B270" s="275"/>
      <c r="C270" s="377"/>
      <c r="D270" s="275"/>
      <c r="E270" s="273"/>
      <c r="F270" s="274"/>
      <c r="G270" s="377"/>
      <c r="H270" s="275"/>
      <c r="I270" s="276"/>
      <c r="J270" s="289"/>
      <c r="K270" s="377"/>
      <c r="L270" s="377"/>
    </row>
    <row r="271" spans="1:12" ht="18" x14ac:dyDescent="0.2">
      <c r="A271" s="360"/>
      <c r="B271" s="275"/>
      <c r="C271" s="377"/>
      <c r="D271" s="275"/>
      <c r="E271" s="273"/>
      <c r="F271" s="274"/>
      <c r="G271" s="377"/>
      <c r="H271" s="275"/>
      <c r="I271" s="276"/>
      <c r="J271" s="289"/>
      <c r="K271" s="377"/>
      <c r="L271" s="377"/>
    </row>
    <row r="272" spans="1:12" ht="18" x14ac:dyDescent="0.2">
      <c r="A272" s="360"/>
      <c r="B272" s="275"/>
      <c r="C272" s="377"/>
      <c r="D272" s="275"/>
      <c r="E272" s="273"/>
      <c r="F272" s="274"/>
      <c r="G272" s="377"/>
      <c r="H272" s="275"/>
      <c r="I272" s="276"/>
      <c r="J272" s="289"/>
      <c r="K272" s="377"/>
      <c r="L272" s="377"/>
    </row>
    <row r="273" spans="1:12" ht="18" x14ac:dyDescent="0.2">
      <c r="A273" s="360"/>
      <c r="B273" s="275"/>
      <c r="C273" s="377"/>
      <c r="D273" s="275"/>
      <c r="E273" s="273"/>
      <c r="F273" s="274"/>
      <c r="G273" s="377"/>
      <c r="H273" s="275"/>
      <c r="I273" s="276"/>
      <c r="J273" s="289"/>
      <c r="K273" s="377"/>
      <c r="L273" s="377"/>
    </row>
    <row r="274" spans="1:12" ht="18" x14ac:dyDescent="0.2">
      <c r="A274" s="360"/>
      <c r="B274" s="275"/>
      <c r="C274" s="377"/>
      <c r="D274" s="275"/>
      <c r="E274" s="273"/>
      <c r="F274" s="274"/>
      <c r="G274" s="377"/>
      <c r="H274" s="275"/>
      <c r="I274" s="276"/>
      <c r="J274" s="289"/>
      <c r="K274" s="377"/>
      <c r="L274" s="377"/>
    </row>
  </sheetData>
  <sheetProtection algorithmName="SHA-512" hashValue="+zLNpPLxt9n7BlOac8Mcz+JsTy9W6VjW//SreoMXdbIykgpHlmvUoEce02lv/Kpk026tWpqXoGaW6HJTP56ApA==" saltValue="dYnGbv29OAhNIjggmd+Evg==" spinCount="100000" sheet="1" objects="1" scenarios="1" autoFilter="0"/>
  <autoFilter ref="A1:L277" xr:uid="{00000000-0009-0000-0000-000002000000}">
    <filterColumn colId="11">
      <filters>
        <filter val="REF 7119   CHAMB CLASSIQUE 9X48"/>
      </filters>
    </filterColumn>
  </autoFilter>
  <customSheetViews>
    <customSheetView guid="{A7F7041E-7752-4E92-9325-982285B7C1B9}" showPageBreaks="1" printArea="1" showAutoFilter="1" hiddenRows="1" view="pageBreakPreview">
      <pane ySplit="1" topLeftCell="A2" activePane="bottomLeft" state="frozen"/>
      <selection pane="bottomLeft" activeCell="J524" sqref="J524"/>
      <colBreaks count="2" manualBreakCount="2">
        <brk id="18" max="525" man="1"/>
        <brk id="20" max="525" man="1"/>
      </colBreaks>
      <pageMargins left="0" right="0" top="0.19685039370078741" bottom="0.19685039370078741" header="0" footer="0"/>
      <printOptions horizontalCentered="1" verticalCentered="1"/>
      <pageSetup paperSize="9" scale="50" orientation="landscape" r:id="rId1"/>
      <headerFooter alignWithMargins="0"/>
      <autoFilter ref="A2:Q514" xr:uid="{38CA2AD2-CF9A-4919-A42E-4347DB153831}"/>
    </customSheetView>
    <customSheetView guid="{EAACF050-C5D0-4CAC-A8B6-1E6E1A239EA0}" showPageBreaks="1" printArea="1" showAutoFilter="1" hiddenRows="1" view="pageBreakPreview">
      <selection activeCell="A472" sqref="A1:IV472"/>
      <colBreaks count="2" manualBreakCount="2">
        <brk id="18" max="491" man="1"/>
        <brk id="20" max="491" man="1"/>
      </colBreaks>
      <pageMargins left="0" right="0" top="0.19685039370078741" bottom="0.19685039370078741" header="0" footer="0"/>
      <printOptions horizontalCentered="1" verticalCentered="1"/>
      <pageSetup paperSize="9" scale="50" orientation="landscape" r:id="rId2"/>
      <headerFooter alignWithMargins="0"/>
      <autoFilter ref="B1:R1" xr:uid="{21878ADD-6652-4ED4-A809-C4BEB5E8CB21}"/>
    </customSheetView>
    <customSheetView guid="{3BAA88A0-E24A-46F3-BD4E-4ED2F81A8851}" scale="96" showPageBreaks="1" printArea="1" showAutoFilter="1" view="pageBreakPreview">
      <pane ySplit="1" topLeftCell="A558" activePane="bottomLeft" state="frozen"/>
      <selection pane="bottomLeft" activeCell="A563" sqref="A563"/>
      <rowBreaks count="25" manualBreakCount="25">
        <brk id="28" max="14" man="1"/>
        <brk id="57" max="14" man="1"/>
        <brk id="86" max="14" man="1"/>
        <brk id="115" max="14" man="1"/>
        <brk id="144" max="14" man="1"/>
        <brk id="173" max="14" man="1"/>
        <brk id="201" max="14" man="1"/>
        <brk id="230" max="14" man="1"/>
        <brk id="257" max="14" man="1"/>
        <brk id="284" max="14" man="1"/>
        <brk id="303" max="14" man="1"/>
        <brk id="323" max="14" man="1"/>
        <brk id="333" max="16383" man="1"/>
        <brk id="351" max="14" man="1"/>
        <brk id="369" max="14" man="1"/>
        <brk id="387" max="14" man="1"/>
        <brk id="405" max="14" man="1"/>
        <brk id="423" max="14" man="1"/>
        <brk id="441" max="14" man="1"/>
        <brk id="459" max="14" man="1"/>
        <brk id="477" max="14" man="1"/>
        <brk id="495" max="14" man="1"/>
        <brk id="513" max="14" man="1"/>
        <brk id="531" max="14" man="1"/>
        <brk id="549" max="14" man="1"/>
      </rowBreaks>
      <pageMargins left="0" right="0" top="0.19685039370078741" bottom="0.19685039370078741" header="0" footer="0"/>
      <printOptions horizontalCentered="1" verticalCentered="1"/>
      <pageSetup paperSize="9" scale="70" orientation="landscape" r:id="rId3"/>
      <headerFooter alignWithMargins="0"/>
      <autoFilter ref="B1:R1" xr:uid="{A56A5646-5242-4A6A-AEC8-519AAEB271D1}"/>
    </customSheetView>
    <customSheetView guid="{FBF96860-242B-4B28-86B6-176A94B72708}" scale="89" showPageBreaks="1" fitToPage="1" printArea="1" showAutoFilter="1" hiddenRows="1" view="pageBreakPreview" topLeftCell="A521">
      <selection activeCell="J530" sqref="J530"/>
      <rowBreaks count="2" manualBreakCount="2">
        <brk id="476" max="16383" man="1"/>
        <brk id="497" max="16383" man="1"/>
      </rowBreaks>
      <pageMargins left="0.19685039370078741" right="0.19685039370078741" top="0.19685039370078741" bottom="0.19685039370078741" header="0" footer="0"/>
      <printOptions horizontalCentered="1" verticalCentered="1"/>
      <pageSetup paperSize="9" scale="52" orientation="landscape" r:id="rId4"/>
      <headerFooter alignWithMargins="0"/>
      <autoFilter ref="B1" xr:uid="{C3A522D5-AFD4-4BE3-98A1-6EBD09BD6A8E}"/>
    </customSheetView>
    <customSheetView guid="{EF16C863-F7EF-4BA7-964C-FC7847AABF96}" showPageBreaks="1" printArea="1" showAutoFilter="1" hiddenRows="1" view="pageBreakPreview">
      <pane ySplit="1" topLeftCell="A2" activePane="bottomLeft" state="frozen"/>
      <selection pane="bottomLeft" activeCell="A3" sqref="A3:IV497"/>
      <colBreaks count="2" manualBreakCount="2">
        <brk id="18" max="525" man="1"/>
        <brk id="20" max="525" man="1"/>
      </colBreaks>
      <pageMargins left="0" right="0" top="0.19685039370078741" bottom="0.19685039370078741" header="0" footer="0"/>
      <printOptions horizontalCentered="1" verticalCentered="1"/>
      <pageSetup paperSize="9" scale="50" orientation="landscape" r:id="rId5"/>
      <headerFooter alignWithMargins="0"/>
      <autoFilter ref="B1:R1" xr:uid="{7A167281-A1AC-4455-80F5-2A331232A4BD}"/>
    </customSheetView>
  </customSheetViews>
  <phoneticPr fontId="57" type="noConversion"/>
  <conditionalFormatting sqref="K275:K63263 K1:K4 K37:K38 K41:K45 K47:K48 K51:K71 K74:K85 K126:K128 K158 K30:K35 K88:K124 K130:K155 K6:K27">
    <cfRule type="cellIs" dxfId="346" priority="14907" stopIfTrue="1" operator="equal">
      <formula>"Néan"</formula>
    </cfRule>
    <cfRule type="cellIs" dxfId="345" priority="14908" stopIfTrue="1" operator="equal">
      <formula>"En Cours"</formula>
    </cfRule>
  </conditionalFormatting>
  <conditionalFormatting sqref="H1 F1 H275:H63263 F275:F63263 H75 F75 H27 F27 H58:H60 F58:F60 H25 F25 H109 F109">
    <cfRule type="cellIs" dxfId="344" priority="14909" stopIfTrue="1" operator="equal">
      <formula>"Rév"</formula>
    </cfRule>
    <cfRule type="cellIs" dxfId="343" priority="14910" stopIfTrue="1" operator="equal">
      <formula>"2AV"</formula>
    </cfRule>
  </conditionalFormatting>
  <conditionalFormatting sqref="F162:F163 F165:F274">
    <cfRule type="cellIs" dxfId="342" priority="7221" stopIfTrue="1" operator="equal">
      <formula>"Rév"</formula>
    </cfRule>
    <cfRule type="cellIs" dxfId="341" priority="7222" stopIfTrue="1" operator="equal">
      <formula>"2AV"</formula>
    </cfRule>
  </conditionalFormatting>
  <conditionalFormatting sqref="J2">
    <cfRule type="cellIs" dxfId="340" priority="4591" stopIfTrue="1" operator="equal">
      <formula>"Néan"</formula>
    </cfRule>
    <cfRule type="cellIs" dxfId="339" priority="4592" stopIfTrue="1" operator="equal">
      <formula>"En Cours"</formula>
    </cfRule>
  </conditionalFormatting>
  <conditionalFormatting sqref="J3">
    <cfRule type="cellIs" dxfId="338" priority="4585" stopIfTrue="1" operator="equal">
      <formula>"Néan"</formula>
    </cfRule>
    <cfRule type="cellIs" dxfId="337" priority="4586" stopIfTrue="1" operator="equal">
      <formula>"En Cours"</formula>
    </cfRule>
  </conditionalFormatting>
  <conditionalFormatting sqref="J4">
    <cfRule type="cellIs" dxfId="336" priority="4579" stopIfTrue="1" operator="equal">
      <formula>"Néan"</formula>
    </cfRule>
    <cfRule type="cellIs" dxfId="335" priority="4580" stopIfTrue="1" operator="equal">
      <formula>"En Cours"</formula>
    </cfRule>
  </conditionalFormatting>
  <conditionalFormatting sqref="H4 F4">
    <cfRule type="cellIs" dxfId="334" priority="4577" stopIfTrue="1" operator="equal">
      <formula>"Rév"</formula>
    </cfRule>
    <cfRule type="cellIs" dxfId="333" priority="4578" stopIfTrue="1" operator="equal">
      <formula>"2AV"</formula>
    </cfRule>
  </conditionalFormatting>
  <conditionalFormatting sqref="H3 F3">
    <cfRule type="cellIs" dxfId="332" priority="4583" stopIfTrue="1" operator="equal">
      <formula>"Rév"</formula>
    </cfRule>
    <cfRule type="cellIs" dxfId="331" priority="4584" stopIfTrue="1" operator="equal">
      <formula>"2AV"</formula>
    </cfRule>
  </conditionalFormatting>
  <conditionalFormatting sqref="H2 F2">
    <cfRule type="cellIs" dxfId="330" priority="4589" stopIfTrue="1" operator="equal">
      <formula>"Rév"</formula>
    </cfRule>
    <cfRule type="cellIs" dxfId="329" priority="4590" stopIfTrue="1" operator="equal">
      <formula>"2AV"</formula>
    </cfRule>
  </conditionalFormatting>
  <conditionalFormatting sqref="F5">
    <cfRule type="cellIs" dxfId="328" priority="4569" stopIfTrue="1" operator="equal">
      <formula>"Rév"</formula>
    </cfRule>
    <cfRule type="cellIs" dxfId="327" priority="4570" stopIfTrue="1" operator="equal">
      <formula>"2AV"</formula>
    </cfRule>
  </conditionalFormatting>
  <conditionalFormatting sqref="H6 F6">
    <cfRule type="cellIs" dxfId="326" priority="4547" stopIfTrue="1" operator="equal">
      <formula>"Rév"</formula>
    </cfRule>
    <cfRule type="cellIs" dxfId="325" priority="4548" stopIfTrue="1" operator="equal">
      <formula>"2AV"</formula>
    </cfRule>
  </conditionalFormatting>
  <conditionalFormatting sqref="H7 F7">
    <cfRule type="cellIs" dxfId="324" priority="4539" stopIfTrue="1" operator="equal">
      <formula>"Rév"</formula>
    </cfRule>
    <cfRule type="cellIs" dxfId="323" priority="4540" stopIfTrue="1" operator="equal">
      <formula>"2AV"</formula>
    </cfRule>
  </conditionalFormatting>
  <conditionalFormatting sqref="H8 F8">
    <cfRule type="cellIs" dxfId="322" priority="4531" stopIfTrue="1" operator="equal">
      <formula>"Rév"</formula>
    </cfRule>
    <cfRule type="cellIs" dxfId="321" priority="4532" stopIfTrue="1" operator="equal">
      <formula>"2AV"</formula>
    </cfRule>
  </conditionalFormatting>
  <conditionalFormatting sqref="H9 F9">
    <cfRule type="cellIs" dxfId="320" priority="4501" stopIfTrue="1" operator="equal">
      <formula>"Rév"</formula>
    </cfRule>
    <cfRule type="cellIs" dxfId="319" priority="4502" stopIfTrue="1" operator="equal">
      <formula>"2AV"</formula>
    </cfRule>
  </conditionalFormatting>
  <conditionalFormatting sqref="J10:J11">
    <cfRule type="cellIs" dxfId="318" priority="4487" stopIfTrue="1" operator="equal">
      <formula>"Néan"</formula>
    </cfRule>
    <cfRule type="cellIs" dxfId="317" priority="4488" stopIfTrue="1" operator="equal">
      <formula>"En Cours"</formula>
    </cfRule>
  </conditionalFormatting>
  <conditionalFormatting sqref="H10 F10">
    <cfRule type="cellIs" dxfId="316" priority="4485" stopIfTrue="1" operator="equal">
      <formula>"Rév"</formula>
    </cfRule>
    <cfRule type="cellIs" dxfId="315" priority="4486" stopIfTrue="1" operator="equal">
      <formula>"2AV"</formula>
    </cfRule>
  </conditionalFormatting>
  <conditionalFormatting sqref="H11 F11">
    <cfRule type="cellIs" dxfId="314" priority="4481" stopIfTrue="1" operator="equal">
      <formula>"Rév"</formula>
    </cfRule>
    <cfRule type="cellIs" dxfId="313" priority="4482" stopIfTrue="1" operator="equal">
      <formula>"2AV"</formula>
    </cfRule>
  </conditionalFormatting>
  <conditionalFormatting sqref="H12 F12">
    <cfRule type="cellIs" dxfId="312" priority="4475" stopIfTrue="1" operator="equal">
      <formula>"Rév"</formula>
    </cfRule>
    <cfRule type="cellIs" dxfId="311" priority="4476" stopIfTrue="1" operator="equal">
      <formula>"2AV"</formula>
    </cfRule>
  </conditionalFormatting>
  <conditionalFormatting sqref="H13 F13">
    <cfRule type="cellIs" dxfId="310" priority="4467" stopIfTrue="1" operator="equal">
      <formula>"Rév"</formula>
    </cfRule>
    <cfRule type="cellIs" dxfId="309" priority="4468" stopIfTrue="1" operator="equal">
      <formula>"2AV"</formula>
    </cfRule>
  </conditionalFormatting>
  <conditionalFormatting sqref="H14 F14">
    <cfRule type="cellIs" dxfId="308" priority="4459" stopIfTrue="1" operator="equal">
      <formula>"Rév"</formula>
    </cfRule>
    <cfRule type="cellIs" dxfId="307" priority="4460" stopIfTrue="1" operator="equal">
      <formula>"2AV"</formula>
    </cfRule>
  </conditionalFormatting>
  <conditionalFormatting sqref="H15 F15">
    <cfRule type="cellIs" dxfId="306" priority="4449" stopIfTrue="1" operator="equal">
      <formula>"Rév"</formula>
    </cfRule>
    <cfRule type="cellIs" dxfId="305" priority="4450" stopIfTrue="1" operator="equal">
      <formula>"2AV"</formula>
    </cfRule>
  </conditionalFormatting>
  <conditionalFormatting sqref="H16 F16">
    <cfRule type="cellIs" dxfId="304" priority="4363" stopIfTrue="1" operator="equal">
      <formula>"Rév"</formula>
    </cfRule>
    <cfRule type="cellIs" dxfId="303" priority="4364" stopIfTrue="1" operator="equal">
      <formula>"2AV"</formula>
    </cfRule>
  </conditionalFormatting>
  <conditionalFormatting sqref="H17">
    <cfRule type="cellIs" dxfId="302" priority="4291" stopIfTrue="1" operator="equal">
      <formula>"Rév"</formula>
    </cfRule>
    <cfRule type="cellIs" dxfId="301" priority="4292" stopIfTrue="1" operator="equal">
      <formula>"2AV"</formula>
    </cfRule>
  </conditionalFormatting>
  <conditionalFormatting sqref="F17">
    <cfRule type="cellIs" dxfId="300" priority="4239" stopIfTrue="1" operator="equal">
      <formula>"Rév"</formula>
    </cfRule>
    <cfRule type="cellIs" dxfId="299" priority="4240" stopIfTrue="1" operator="equal">
      <formula>"2AV"</formula>
    </cfRule>
  </conditionalFormatting>
  <conditionalFormatting sqref="H18 F18">
    <cfRule type="cellIs" dxfId="298" priority="4215" stopIfTrue="1" operator="equal">
      <formula>"Rév"</formula>
    </cfRule>
    <cfRule type="cellIs" dxfId="297" priority="4216" stopIfTrue="1" operator="equal">
      <formula>"2AV"</formula>
    </cfRule>
  </conditionalFormatting>
  <conditionalFormatting sqref="H19 F19">
    <cfRule type="cellIs" dxfId="296" priority="4175" stopIfTrue="1" operator="equal">
      <formula>"Rév"</formula>
    </cfRule>
    <cfRule type="cellIs" dxfId="295" priority="4176" stopIfTrue="1" operator="equal">
      <formula>"2AV"</formula>
    </cfRule>
  </conditionalFormatting>
  <conditionalFormatting sqref="H20 F20">
    <cfRule type="cellIs" dxfId="294" priority="4145" stopIfTrue="1" operator="equal">
      <formula>"Rév"</formula>
    </cfRule>
    <cfRule type="cellIs" dxfId="293" priority="4146" stopIfTrue="1" operator="equal">
      <formula>"2AV"</formula>
    </cfRule>
  </conditionalFormatting>
  <conditionalFormatting sqref="H21 F21">
    <cfRule type="cellIs" dxfId="292" priority="4091" stopIfTrue="1" operator="equal">
      <formula>"Rév"</formula>
    </cfRule>
    <cfRule type="cellIs" dxfId="291" priority="4092" stopIfTrue="1" operator="equal">
      <formula>"2AV"</formula>
    </cfRule>
  </conditionalFormatting>
  <conditionalFormatting sqref="H22 F22">
    <cfRule type="cellIs" dxfId="290" priority="4085" stopIfTrue="1" operator="equal">
      <formula>"Rév"</formula>
    </cfRule>
    <cfRule type="cellIs" dxfId="289" priority="4086" stopIfTrue="1" operator="equal">
      <formula>"2AV"</formula>
    </cfRule>
  </conditionalFormatting>
  <conditionalFormatting sqref="H23 F23">
    <cfRule type="cellIs" dxfId="288" priority="4079" stopIfTrue="1" operator="equal">
      <formula>"Rév"</formula>
    </cfRule>
    <cfRule type="cellIs" dxfId="287" priority="4080" stopIfTrue="1" operator="equal">
      <formula>"2AV"</formula>
    </cfRule>
  </conditionalFormatting>
  <conditionalFormatting sqref="H24 F24">
    <cfRule type="cellIs" dxfId="286" priority="4033" stopIfTrue="1" operator="equal">
      <formula>"Rév"</formula>
    </cfRule>
    <cfRule type="cellIs" dxfId="285" priority="4034" stopIfTrue="1" operator="equal">
      <formula>"2AV"</formula>
    </cfRule>
  </conditionalFormatting>
  <conditionalFormatting sqref="H26 F26">
    <cfRule type="cellIs" dxfId="284" priority="3971" stopIfTrue="1" operator="equal">
      <formula>"Rév"</formula>
    </cfRule>
    <cfRule type="cellIs" dxfId="283" priority="3972" stopIfTrue="1" operator="equal">
      <formula>"2AV"</formula>
    </cfRule>
  </conditionalFormatting>
  <conditionalFormatting sqref="F29">
    <cfRule type="cellIs" dxfId="282" priority="3887" stopIfTrue="1" operator="equal">
      <formula>"Rév"</formula>
    </cfRule>
    <cfRule type="cellIs" dxfId="281" priority="3888" stopIfTrue="1" operator="equal">
      <formula>"2AV"</formula>
    </cfRule>
  </conditionalFormatting>
  <conditionalFormatting sqref="F28">
    <cfRule type="cellIs" dxfId="280" priority="3893" stopIfTrue="1" operator="equal">
      <formula>"Rév"</formula>
    </cfRule>
    <cfRule type="cellIs" dxfId="279" priority="3894" stopIfTrue="1" operator="equal">
      <formula>"2AV"</formula>
    </cfRule>
  </conditionalFormatting>
  <conditionalFormatting sqref="H31 F31">
    <cfRule type="cellIs" dxfId="278" priority="3857" stopIfTrue="1" operator="equal">
      <formula>"Rév"</formula>
    </cfRule>
    <cfRule type="cellIs" dxfId="277" priority="3858" stopIfTrue="1" operator="equal">
      <formula>"2AV"</formula>
    </cfRule>
  </conditionalFormatting>
  <conditionalFormatting sqref="F30">
    <cfRule type="cellIs" dxfId="276" priority="3863" stopIfTrue="1" operator="equal">
      <formula>"Rév"</formula>
    </cfRule>
    <cfRule type="cellIs" dxfId="275" priority="3864" stopIfTrue="1" operator="equal">
      <formula>"2AV"</formula>
    </cfRule>
  </conditionalFormatting>
  <conditionalFormatting sqref="H32 F32">
    <cfRule type="cellIs" dxfId="274" priority="3849" stopIfTrue="1" operator="equal">
      <formula>"Rév"</formula>
    </cfRule>
    <cfRule type="cellIs" dxfId="273" priority="3850" stopIfTrue="1" operator="equal">
      <formula>"2AV"</formula>
    </cfRule>
  </conditionalFormatting>
  <conditionalFormatting sqref="H33 F33">
    <cfRule type="cellIs" dxfId="272" priority="3833" stopIfTrue="1" operator="equal">
      <formula>"Rév"</formula>
    </cfRule>
    <cfRule type="cellIs" dxfId="271" priority="3834" stopIfTrue="1" operator="equal">
      <formula>"2AV"</formula>
    </cfRule>
  </conditionalFormatting>
  <conditionalFormatting sqref="H34 F34">
    <cfRule type="cellIs" dxfId="270" priority="3817" stopIfTrue="1" operator="equal">
      <formula>"Rév"</formula>
    </cfRule>
    <cfRule type="cellIs" dxfId="269" priority="3818" stopIfTrue="1" operator="equal">
      <formula>"2AV"</formula>
    </cfRule>
  </conditionalFormatting>
  <conditionalFormatting sqref="H35 F35">
    <cfRule type="cellIs" dxfId="268" priority="3795" stopIfTrue="1" operator="equal">
      <formula>"Rév"</formula>
    </cfRule>
    <cfRule type="cellIs" dxfId="267" priority="3796" stopIfTrue="1" operator="equal">
      <formula>"2AV"</formula>
    </cfRule>
  </conditionalFormatting>
  <conditionalFormatting sqref="F36">
    <cfRule type="cellIs" dxfId="266" priority="3769" stopIfTrue="1" operator="equal">
      <formula>"Rév"</formula>
    </cfRule>
    <cfRule type="cellIs" dxfId="265" priority="3770" stopIfTrue="1" operator="equal">
      <formula>"2AV"</formula>
    </cfRule>
  </conditionalFormatting>
  <conditionalFormatting sqref="H37 F37">
    <cfRule type="cellIs" dxfId="264" priority="3709" stopIfTrue="1" operator="equal">
      <formula>"Rév"</formula>
    </cfRule>
    <cfRule type="cellIs" dxfId="263" priority="3710" stopIfTrue="1" operator="equal">
      <formula>"2AV"</formula>
    </cfRule>
  </conditionalFormatting>
  <conditionalFormatting sqref="H38 F38">
    <cfRule type="cellIs" dxfId="262" priority="3657" stopIfTrue="1" operator="equal">
      <formula>"Rév"</formula>
    </cfRule>
    <cfRule type="cellIs" dxfId="261" priority="3658" stopIfTrue="1" operator="equal">
      <formula>"2AV"</formula>
    </cfRule>
  </conditionalFormatting>
  <conditionalFormatting sqref="F39">
    <cfRule type="cellIs" dxfId="260" priority="3633" stopIfTrue="1" operator="equal">
      <formula>"Rév"</formula>
    </cfRule>
    <cfRule type="cellIs" dxfId="259" priority="3634" stopIfTrue="1" operator="equal">
      <formula>"2AV"</formula>
    </cfRule>
  </conditionalFormatting>
  <conditionalFormatting sqref="F40">
    <cfRule type="cellIs" dxfId="258" priority="3623" stopIfTrue="1" operator="equal">
      <formula>"Rév"</formula>
    </cfRule>
    <cfRule type="cellIs" dxfId="257" priority="3624" stopIfTrue="1" operator="equal">
      <formula>"2AV"</formula>
    </cfRule>
  </conditionalFormatting>
  <conditionalFormatting sqref="H41 F41">
    <cfRule type="cellIs" dxfId="256" priority="3615" stopIfTrue="1" operator="equal">
      <formula>"Rév"</formula>
    </cfRule>
    <cfRule type="cellIs" dxfId="255" priority="3616" stopIfTrue="1" operator="equal">
      <formula>"2AV"</formula>
    </cfRule>
  </conditionalFormatting>
  <conditionalFormatting sqref="H42 F42">
    <cfRule type="cellIs" dxfId="254" priority="3607" stopIfTrue="1" operator="equal">
      <formula>"Rév"</formula>
    </cfRule>
    <cfRule type="cellIs" dxfId="253" priority="3608" stopIfTrue="1" operator="equal">
      <formula>"2AV"</formula>
    </cfRule>
  </conditionalFormatting>
  <conditionalFormatting sqref="H43 F43">
    <cfRule type="cellIs" dxfId="252" priority="3573" stopIfTrue="1" operator="equal">
      <formula>"Rév"</formula>
    </cfRule>
    <cfRule type="cellIs" dxfId="251" priority="3574" stopIfTrue="1" operator="equal">
      <formula>"2AV"</formula>
    </cfRule>
  </conditionalFormatting>
  <conditionalFormatting sqref="H44 F44">
    <cfRule type="cellIs" dxfId="250" priority="3567" stopIfTrue="1" operator="equal">
      <formula>"Rév"</formula>
    </cfRule>
    <cfRule type="cellIs" dxfId="249" priority="3568" stopIfTrue="1" operator="equal">
      <formula>"2AV"</formula>
    </cfRule>
  </conditionalFormatting>
  <conditionalFormatting sqref="H45 F45">
    <cfRule type="cellIs" dxfId="248" priority="3557" stopIfTrue="1" operator="equal">
      <formula>"Rév"</formula>
    </cfRule>
    <cfRule type="cellIs" dxfId="247" priority="3558" stopIfTrue="1" operator="equal">
      <formula>"2AV"</formula>
    </cfRule>
  </conditionalFormatting>
  <conditionalFormatting sqref="J46">
    <cfRule type="cellIs" dxfId="246" priority="3547" stopIfTrue="1" operator="equal">
      <formula>"Néan"</formula>
    </cfRule>
    <cfRule type="cellIs" dxfId="245" priority="3548" stopIfTrue="1" operator="equal">
      <formula>"En Cours"</formula>
    </cfRule>
  </conditionalFormatting>
  <conditionalFormatting sqref="F46">
    <cfRule type="cellIs" dxfId="244" priority="3545" stopIfTrue="1" operator="equal">
      <formula>"Rév"</formula>
    </cfRule>
    <cfRule type="cellIs" dxfId="243" priority="3546" stopIfTrue="1" operator="equal">
      <formula>"2AV"</formula>
    </cfRule>
  </conditionalFormatting>
  <conditionalFormatting sqref="H47 F47">
    <cfRule type="cellIs" dxfId="242" priority="3531" stopIfTrue="1" operator="equal">
      <formula>"Rév"</formula>
    </cfRule>
    <cfRule type="cellIs" dxfId="241" priority="3532" stopIfTrue="1" operator="equal">
      <formula>"2AV"</formula>
    </cfRule>
  </conditionalFormatting>
  <conditionalFormatting sqref="F48">
    <cfRule type="cellIs" dxfId="240" priority="3525" stopIfTrue="1" operator="equal">
      <formula>"Rév"</formula>
    </cfRule>
    <cfRule type="cellIs" dxfId="239" priority="3526" stopIfTrue="1" operator="equal">
      <formula>"2AV"</formula>
    </cfRule>
  </conditionalFormatting>
  <conditionalFormatting sqref="H48">
    <cfRule type="cellIs" dxfId="238" priority="3521" stopIfTrue="1" operator="equal">
      <formula>"Rév"</formula>
    </cfRule>
    <cfRule type="cellIs" dxfId="237" priority="3522" stopIfTrue="1" operator="equal">
      <formula>"2AV"</formula>
    </cfRule>
  </conditionalFormatting>
  <conditionalFormatting sqref="F49">
    <cfRule type="cellIs" dxfId="236" priority="3503" stopIfTrue="1" operator="equal">
      <formula>"Rév"</formula>
    </cfRule>
    <cfRule type="cellIs" dxfId="235" priority="3504" stopIfTrue="1" operator="equal">
      <formula>"2AV"</formula>
    </cfRule>
  </conditionalFormatting>
  <conditionalFormatting sqref="F50">
    <cfRule type="cellIs" dxfId="234" priority="3477" stopIfTrue="1" operator="equal">
      <formula>"Rév"</formula>
    </cfRule>
    <cfRule type="cellIs" dxfId="233" priority="3478" stopIfTrue="1" operator="equal">
      <formula>"2AV"</formula>
    </cfRule>
  </conditionalFormatting>
  <conditionalFormatting sqref="H51 F51">
    <cfRule type="cellIs" dxfId="232" priority="3473" stopIfTrue="1" operator="equal">
      <formula>"Rév"</formula>
    </cfRule>
    <cfRule type="cellIs" dxfId="231" priority="3474" stopIfTrue="1" operator="equal">
      <formula>"2AV"</formula>
    </cfRule>
  </conditionalFormatting>
  <conditionalFormatting sqref="H52 F52">
    <cfRule type="cellIs" dxfId="230" priority="3437" stopIfTrue="1" operator="equal">
      <formula>"Rév"</formula>
    </cfRule>
    <cfRule type="cellIs" dxfId="229" priority="3438" stopIfTrue="1" operator="equal">
      <formula>"2AV"</formula>
    </cfRule>
  </conditionalFormatting>
  <conditionalFormatting sqref="H54 F54">
    <cfRule type="cellIs" dxfId="228" priority="3391" stopIfTrue="1" operator="equal">
      <formula>"Rév"</formula>
    </cfRule>
    <cfRule type="cellIs" dxfId="227" priority="3392" stopIfTrue="1" operator="equal">
      <formula>"2AV"</formula>
    </cfRule>
  </conditionalFormatting>
  <conditionalFormatting sqref="H53 F53">
    <cfRule type="cellIs" dxfId="226" priority="3395" stopIfTrue="1" operator="equal">
      <formula>"Rév"</formula>
    </cfRule>
    <cfRule type="cellIs" dxfId="225" priority="3396" stopIfTrue="1" operator="equal">
      <formula>"2AV"</formula>
    </cfRule>
  </conditionalFormatting>
  <conditionalFormatting sqref="H55 F55 F57 H57">
    <cfRule type="cellIs" dxfId="224" priority="3369" stopIfTrue="1" operator="equal">
      <formula>"Rév"</formula>
    </cfRule>
    <cfRule type="cellIs" dxfId="223" priority="3370" stopIfTrue="1" operator="equal">
      <formula>"2AV"</formula>
    </cfRule>
  </conditionalFormatting>
  <conditionalFormatting sqref="H56 F56">
    <cfRule type="cellIs" dxfId="222" priority="3365" stopIfTrue="1" operator="equal">
      <formula>"Rév"</formula>
    </cfRule>
    <cfRule type="cellIs" dxfId="221" priority="3366" stopIfTrue="1" operator="equal">
      <formula>"2AV"</formula>
    </cfRule>
  </conditionalFormatting>
  <conditionalFormatting sqref="H62 F62">
    <cfRule type="cellIs" dxfId="220" priority="3327" stopIfTrue="1" operator="equal">
      <formula>"Rév"</formula>
    </cfRule>
    <cfRule type="cellIs" dxfId="219" priority="3328" stopIfTrue="1" operator="equal">
      <formula>"2AV"</formula>
    </cfRule>
  </conditionalFormatting>
  <conditionalFormatting sqref="H61 F61">
    <cfRule type="cellIs" dxfId="218" priority="3333" stopIfTrue="1" operator="equal">
      <formula>"Rév"</formula>
    </cfRule>
    <cfRule type="cellIs" dxfId="217" priority="3334" stopIfTrue="1" operator="equal">
      <formula>"2AV"</formula>
    </cfRule>
  </conditionalFormatting>
  <conditionalFormatting sqref="J62">
    <cfRule type="cellIs" dxfId="216" priority="3329" stopIfTrue="1" operator="equal">
      <formula>"Néan"</formula>
    </cfRule>
    <cfRule type="cellIs" dxfId="215" priority="3330" stopIfTrue="1" operator="equal">
      <formula>"En Cours"</formula>
    </cfRule>
  </conditionalFormatting>
  <conditionalFormatting sqref="H63 F63">
    <cfRule type="cellIs" dxfId="214" priority="3321" stopIfTrue="1" operator="equal">
      <formula>"Rév"</formula>
    </cfRule>
    <cfRule type="cellIs" dxfId="213" priority="3322" stopIfTrue="1" operator="equal">
      <formula>"2AV"</formula>
    </cfRule>
  </conditionalFormatting>
  <conditionalFormatting sqref="H64 F64">
    <cfRule type="cellIs" dxfId="212" priority="3281" stopIfTrue="1" operator="equal">
      <formula>"Rév"</formula>
    </cfRule>
    <cfRule type="cellIs" dxfId="211" priority="3282" stopIfTrue="1" operator="equal">
      <formula>"2AV"</formula>
    </cfRule>
  </conditionalFormatting>
  <conditionalFormatting sqref="H65 F65">
    <cfRule type="cellIs" dxfId="210" priority="3257" stopIfTrue="1" operator="equal">
      <formula>"Rév"</formula>
    </cfRule>
    <cfRule type="cellIs" dxfId="209" priority="3258" stopIfTrue="1" operator="equal">
      <formula>"2AV"</formula>
    </cfRule>
  </conditionalFormatting>
  <conditionalFormatting sqref="H66 F66">
    <cfRule type="cellIs" dxfId="208" priority="3249" stopIfTrue="1" operator="equal">
      <formula>"Rév"</formula>
    </cfRule>
    <cfRule type="cellIs" dxfId="207" priority="3250" stopIfTrue="1" operator="equal">
      <formula>"2AV"</formula>
    </cfRule>
  </conditionalFormatting>
  <conditionalFormatting sqref="H67 F67">
    <cfRule type="cellIs" dxfId="206" priority="3217" stopIfTrue="1" operator="equal">
      <formula>"Rév"</formula>
    </cfRule>
    <cfRule type="cellIs" dxfId="205" priority="3218" stopIfTrue="1" operator="equal">
      <formula>"2AV"</formula>
    </cfRule>
  </conditionalFormatting>
  <conditionalFormatting sqref="H68 F68">
    <cfRule type="cellIs" dxfId="204" priority="3205" stopIfTrue="1" operator="equal">
      <formula>"Rév"</formula>
    </cfRule>
    <cfRule type="cellIs" dxfId="203" priority="3206" stopIfTrue="1" operator="equal">
      <formula>"2AV"</formula>
    </cfRule>
  </conditionalFormatting>
  <conditionalFormatting sqref="J68">
    <cfRule type="cellIs" dxfId="202" priority="3207" stopIfTrue="1" operator="equal">
      <formula>"Néan"</formula>
    </cfRule>
    <cfRule type="cellIs" dxfId="201" priority="3208" stopIfTrue="1" operator="equal">
      <formula>"En Cours"</formula>
    </cfRule>
  </conditionalFormatting>
  <conditionalFormatting sqref="H69 F69">
    <cfRule type="cellIs" dxfId="200" priority="3159" stopIfTrue="1" operator="equal">
      <formula>"Rév"</formula>
    </cfRule>
    <cfRule type="cellIs" dxfId="199" priority="3160" stopIfTrue="1" operator="equal">
      <formula>"2AV"</formula>
    </cfRule>
  </conditionalFormatting>
  <conditionalFormatting sqref="H70 F70">
    <cfRule type="cellIs" dxfId="198" priority="3053" stopIfTrue="1" operator="equal">
      <formula>"Rév"</formula>
    </cfRule>
    <cfRule type="cellIs" dxfId="197" priority="3054" stopIfTrue="1" operator="equal">
      <formula>"2AV"</formula>
    </cfRule>
  </conditionalFormatting>
  <conditionalFormatting sqref="H71 F71">
    <cfRule type="cellIs" dxfId="196" priority="2979" stopIfTrue="1" operator="equal">
      <formula>"Rév"</formula>
    </cfRule>
    <cfRule type="cellIs" dxfId="195" priority="2980" stopIfTrue="1" operator="equal">
      <formula>"2AV"</formula>
    </cfRule>
  </conditionalFormatting>
  <conditionalFormatting sqref="F72">
    <cfRule type="cellIs" dxfId="194" priority="2935" stopIfTrue="1" operator="equal">
      <formula>"Rév"</formula>
    </cfRule>
    <cfRule type="cellIs" dxfId="193" priority="2936" stopIfTrue="1" operator="equal">
      <formula>"2AV"</formula>
    </cfRule>
  </conditionalFormatting>
  <conditionalFormatting sqref="F73">
    <cfRule type="cellIs" dxfId="192" priority="2929" stopIfTrue="1" operator="equal">
      <formula>"Rév"</formula>
    </cfRule>
    <cfRule type="cellIs" dxfId="191" priority="2930" stopIfTrue="1" operator="equal">
      <formula>"2AV"</formula>
    </cfRule>
  </conditionalFormatting>
  <conditionalFormatting sqref="H74 F74">
    <cfRule type="cellIs" dxfId="190" priority="2735" stopIfTrue="1" operator="equal">
      <formula>"Rév"</formula>
    </cfRule>
    <cfRule type="cellIs" dxfId="189" priority="2736" stopIfTrue="1" operator="equal">
      <formula>"2AV"</formula>
    </cfRule>
  </conditionalFormatting>
  <conditionalFormatting sqref="H76 F76">
    <cfRule type="cellIs" dxfId="188" priority="2723" stopIfTrue="1" operator="equal">
      <formula>"Rév"</formula>
    </cfRule>
    <cfRule type="cellIs" dxfId="187" priority="2724" stopIfTrue="1" operator="equal">
      <formula>"2AV"</formula>
    </cfRule>
  </conditionalFormatting>
  <conditionalFormatting sqref="H77 F77">
    <cfRule type="cellIs" dxfId="186" priority="2665" stopIfTrue="1" operator="equal">
      <formula>"Rév"</formula>
    </cfRule>
    <cfRule type="cellIs" dxfId="185" priority="2666" stopIfTrue="1" operator="equal">
      <formula>"2AV"</formula>
    </cfRule>
  </conditionalFormatting>
  <conditionalFormatting sqref="H78:H79 F78:F79">
    <cfRule type="cellIs" dxfId="184" priority="2637" stopIfTrue="1" operator="equal">
      <formula>"Rév"</formula>
    </cfRule>
    <cfRule type="cellIs" dxfId="183" priority="2638" stopIfTrue="1" operator="equal">
      <formula>"2AV"</formula>
    </cfRule>
  </conditionalFormatting>
  <conditionalFormatting sqref="H82 F82">
    <cfRule type="cellIs" dxfId="182" priority="2513" stopIfTrue="1" operator="equal">
      <formula>"Rév"</formula>
    </cfRule>
    <cfRule type="cellIs" dxfId="181" priority="2514" stopIfTrue="1" operator="equal">
      <formula>"2AV"</formula>
    </cfRule>
  </conditionalFormatting>
  <conditionalFormatting sqref="H80 F80">
    <cfRule type="cellIs" dxfId="180" priority="2523" stopIfTrue="1" operator="equal">
      <formula>"Rév"</formula>
    </cfRule>
    <cfRule type="cellIs" dxfId="179" priority="2524" stopIfTrue="1" operator="equal">
      <formula>"2AV"</formula>
    </cfRule>
  </conditionalFormatting>
  <conditionalFormatting sqref="H81 F81">
    <cfRule type="cellIs" dxfId="178" priority="2519" stopIfTrue="1" operator="equal">
      <formula>"Rév"</formula>
    </cfRule>
    <cfRule type="cellIs" dxfId="177" priority="2520" stopIfTrue="1" operator="equal">
      <formula>"2AV"</formula>
    </cfRule>
  </conditionalFormatting>
  <conditionalFormatting sqref="H83 F83">
    <cfRule type="cellIs" dxfId="176" priority="2505" stopIfTrue="1" operator="equal">
      <formula>"Rév"</formula>
    </cfRule>
    <cfRule type="cellIs" dxfId="175" priority="2506" stopIfTrue="1" operator="equal">
      <formula>"2AV"</formula>
    </cfRule>
  </conditionalFormatting>
  <conditionalFormatting sqref="H84 F84">
    <cfRule type="cellIs" dxfId="174" priority="2499" stopIfTrue="1" operator="equal">
      <formula>"Rév"</formula>
    </cfRule>
    <cfRule type="cellIs" dxfId="173" priority="2500" stopIfTrue="1" operator="equal">
      <formula>"2AV"</formula>
    </cfRule>
  </conditionalFormatting>
  <conditionalFormatting sqref="H85 F85">
    <cfRule type="cellIs" dxfId="172" priority="2371" stopIfTrue="1" operator="equal">
      <formula>"Rév"</formula>
    </cfRule>
    <cfRule type="cellIs" dxfId="171" priority="2372" stopIfTrue="1" operator="equal">
      <formula>"2AV"</formula>
    </cfRule>
  </conditionalFormatting>
  <conditionalFormatting sqref="J86">
    <cfRule type="cellIs" dxfId="170" priority="2359" stopIfTrue="1" operator="equal">
      <formula>"Néan"</formula>
    </cfRule>
    <cfRule type="cellIs" dxfId="169" priority="2360" stopIfTrue="1" operator="equal">
      <formula>"En Cours"</formula>
    </cfRule>
  </conditionalFormatting>
  <conditionalFormatting sqref="F86">
    <cfRule type="cellIs" dxfId="168" priority="2361" stopIfTrue="1" operator="equal">
      <formula>"Rév"</formula>
    </cfRule>
    <cfRule type="cellIs" dxfId="167" priority="2362" stopIfTrue="1" operator="equal">
      <formula>"2AV"</formula>
    </cfRule>
  </conditionalFormatting>
  <conditionalFormatting sqref="J87">
    <cfRule type="cellIs" dxfId="166" priority="2351" stopIfTrue="1" operator="equal">
      <formula>"Néan"</formula>
    </cfRule>
    <cfRule type="cellIs" dxfId="165" priority="2352" stopIfTrue="1" operator="equal">
      <formula>"En Cours"</formula>
    </cfRule>
  </conditionalFormatting>
  <conditionalFormatting sqref="F87">
    <cfRule type="cellIs" dxfId="164" priority="2349" stopIfTrue="1" operator="equal">
      <formula>"Rév"</formula>
    </cfRule>
    <cfRule type="cellIs" dxfId="163" priority="2350" stopIfTrue="1" operator="equal">
      <formula>"2AV"</formula>
    </cfRule>
  </conditionalFormatting>
  <conditionalFormatting sqref="H88 F88">
    <cfRule type="cellIs" dxfId="162" priority="2317" stopIfTrue="1" operator="equal">
      <formula>"Rév"</formula>
    </cfRule>
    <cfRule type="cellIs" dxfId="161" priority="2318" stopIfTrue="1" operator="equal">
      <formula>"2AV"</formula>
    </cfRule>
  </conditionalFormatting>
  <conditionalFormatting sqref="J89">
    <cfRule type="cellIs" dxfId="160" priority="2303" stopIfTrue="1" operator="equal">
      <formula>"Néan"</formula>
    </cfRule>
    <cfRule type="cellIs" dxfId="159" priority="2304" stopIfTrue="1" operator="equal">
      <formula>"En Cours"</formula>
    </cfRule>
  </conditionalFormatting>
  <conditionalFormatting sqref="H89 F89">
    <cfRule type="cellIs" dxfId="158" priority="2301" stopIfTrue="1" operator="equal">
      <formula>"Rév"</formula>
    </cfRule>
    <cfRule type="cellIs" dxfId="157" priority="2302" stopIfTrue="1" operator="equal">
      <formula>"2AV"</formula>
    </cfRule>
  </conditionalFormatting>
  <conditionalFormatting sqref="J90">
    <cfRule type="cellIs" dxfId="156" priority="2297" stopIfTrue="1" operator="equal">
      <formula>"Néan"</formula>
    </cfRule>
    <cfRule type="cellIs" dxfId="155" priority="2298" stopIfTrue="1" operator="equal">
      <formula>"En Cours"</formula>
    </cfRule>
  </conditionalFormatting>
  <conditionalFormatting sqref="H90 F90">
    <cfRule type="cellIs" dxfId="154" priority="2295" stopIfTrue="1" operator="equal">
      <formula>"Rév"</formula>
    </cfRule>
    <cfRule type="cellIs" dxfId="153" priority="2296" stopIfTrue="1" operator="equal">
      <formula>"2AV"</formula>
    </cfRule>
  </conditionalFormatting>
  <conditionalFormatting sqref="H91 F91">
    <cfRule type="cellIs" dxfId="152" priority="2253" stopIfTrue="1" operator="equal">
      <formula>"Rév"</formula>
    </cfRule>
    <cfRule type="cellIs" dxfId="151" priority="2254" stopIfTrue="1" operator="equal">
      <formula>"2AV"</formula>
    </cfRule>
  </conditionalFormatting>
  <conditionalFormatting sqref="H92 F92">
    <cfRule type="cellIs" dxfId="150" priority="2133" stopIfTrue="1" operator="equal">
      <formula>"Rév"</formula>
    </cfRule>
    <cfRule type="cellIs" dxfId="149" priority="2134" stopIfTrue="1" operator="equal">
      <formula>"2AV"</formula>
    </cfRule>
  </conditionalFormatting>
  <conditionalFormatting sqref="H93 F93">
    <cfRule type="cellIs" dxfId="148" priority="1897" stopIfTrue="1" operator="equal">
      <formula>"Rév"</formula>
    </cfRule>
    <cfRule type="cellIs" dxfId="147" priority="1898" stopIfTrue="1" operator="equal">
      <formula>"2AV"</formula>
    </cfRule>
  </conditionalFormatting>
  <conditionalFormatting sqref="H94 F94">
    <cfRule type="cellIs" dxfId="146" priority="1867" stopIfTrue="1" operator="equal">
      <formula>"Rév"</formula>
    </cfRule>
    <cfRule type="cellIs" dxfId="145" priority="1868" stopIfTrue="1" operator="equal">
      <formula>"2AV"</formula>
    </cfRule>
  </conditionalFormatting>
  <conditionalFormatting sqref="H95 F95">
    <cfRule type="cellIs" dxfId="144" priority="1829" stopIfTrue="1" operator="equal">
      <formula>"Rév"</formula>
    </cfRule>
    <cfRule type="cellIs" dxfId="143" priority="1830" stopIfTrue="1" operator="equal">
      <formula>"2AV"</formula>
    </cfRule>
  </conditionalFormatting>
  <conditionalFormatting sqref="H96 F96">
    <cfRule type="cellIs" dxfId="142" priority="1817" stopIfTrue="1" operator="equal">
      <formula>"Rév"</formula>
    </cfRule>
    <cfRule type="cellIs" dxfId="141" priority="1818" stopIfTrue="1" operator="equal">
      <formula>"2AV"</formula>
    </cfRule>
  </conditionalFormatting>
  <conditionalFormatting sqref="H97 F97">
    <cfRule type="cellIs" dxfId="140" priority="1811" stopIfTrue="1" operator="equal">
      <formula>"Rév"</formula>
    </cfRule>
    <cfRule type="cellIs" dxfId="139" priority="1812" stopIfTrue="1" operator="equal">
      <formula>"2AV"</formula>
    </cfRule>
  </conditionalFormatting>
  <conditionalFormatting sqref="H98 F98">
    <cfRule type="cellIs" dxfId="138" priority="1771" stopIfTrue="1" operator="equal">
      <formula>"Rév"</formula>
    </cfRule>
    <cfRule type="cellIs" dxfId="137" priority="1772" stopIfTrue="1" operator="equal">
      <formula>"2AV"</formula>
    </cfRule>
  </conditionalFormatting>
  <conditionalFormatting sqref="H101 F101">
    <cfRule type="cellIs" dxfId="136" priority="1709" stopIfTrue="1" operator="equal">
      <formula>"Rév"</formula>
    </cfRule>
    <cfRule type="cellIs" dxfId="135" priority="1710" stopIfTrue="1" operator="equal">
      <formula>"2AV"</formula>
    </cfRule>
  </conditionalFormatting>
  <conditionalFormatting sqref="H99 F99">
    <cfRule type="cellIs" dxfId="134" priority="1723" stopIfTrue="1" operator="equal">
      <formula>"Rév"</formula>
    </cfRule>
    <cfRule type="cellIs" dxfId="133" priority="1724" stopIfTrue="1" operator="equal">
      <formula>"2AV"</formula>
    </cfRule>
  </conditionalFormatting>
  <conditionalFormatting sqref="H100 F100">
    <cfRule type="cellIs" dxfId="132" priority="1717" stopIfTrue="1" operator="equal">
      <formula>"Rév"</formula>
    </cfRule>
    <cfRule type="cellIs" dxfId="131" priority="1718" stopIfTrue="1" operator="equal">
      <formula>"2AV"</formula>
    </cfRule>
  </conditionalFormatting>
  <conditionalFormatting sqref="H102 F102">
    <cfRule type="cellIs" dxfId="130" priority="1703" stopIfTrue="1" operator="equal">
      <formula>"Rév"</formula>
    </cfRule>
    <cfRule type="cellIs" dxfId="129" priority="1704" stopIfTrue="1" operator="equal">
      <formula>"2AV"</formula>
    </cfRule>
  </conditionalFormatting>
  <conditionalFormatting sqref="H103 F103">
    <cfRule type="cellIs" dxfId="128" priority="1685" stopIfTrue="1" operator="equal">
      <formula>"Rév"</formula>
    </cfRule>
    <cfRule type="cellIs" dxfId="127" priority="1686" stopIfTrue="1" operator="equal">
      <formula>"2AV"</formula>
    </cfRule>
  </conditionalFormatting>
  <conditionalFormatting sqref="H105 F105">
    <cfRule type="cellIs" dxfId="126" priority="1659" stopIfTrue="1" operator="equal">
      <formula>"Rév"</formula>
    </cfRule>
    <cfRule type="cellIs" dxfId="125" priority="1660" stopIfTrue="1" operator="equal">
      <formula>"2AV"</formula>
    </cfRule>
  </conditionalFormatting>
  <conditionalFormatting sqref="H104 F104">
    <cfRule type="cellIs" dxfId="124" priority="1669" stopIfTrue="1" operator="equal">
      <formula>"Rév"</formula>
    </cfRule>
    <cfRule type="cellIs" dxfId="123" priority="1670" stopIfTrue="1" operator="equal">
      <formula>"2AV"</formula>
    </cfRule>
  </conditionalFormatting>
  <conditionalFormatting sqref="H106 F106">
    <cfRule type="cellIs" dxfId="122" priority="1655" stopIfTrue="1" operator="equal">
      <formula>"Rév"</formula>
    </cfRule>
    <cfRule type="cellIs" dxfId="121" priority="1656" stopIfTrue="1" operator="equal">
      <formula>"2AV"</formula>
    </cfRule>
  </conditionalFormatting>
  <conditionalFormatting sqref="H107 F107">
    <cfRule type="cellIs" dxfId="120" priority="1645" stopIfTrue="1" operator="equal">
      <formula>"Rév"</formula>
    </cfRule>
    <cfRule type="cellIs" dxfId="119" priority="1646" stopIfTrue="1" operator="equal">
      <formula>"2AV"</formula>
    </cfRule>
  </conditionalFormatting>
  <conditionalFormatting sqref="H108 F108">
    <cfRule type="cellIs" dxfId="118" priority="1637" stopIfTrue="1" operator="equal">
      <formula>"Rév"</formula>
    </cfRule>
    <cfRule type="cellIs" dxfId="117" priority="1638" stopIfTrue="1" operator="equal">
      <formula>"2AV"</formula>
    </cfRule>
  </conditionalFormatting>
  <conditionalFormatting sqref="H110 F110">
    <cfRule type="cellIs" dxfId="116" priority="1593" stopIfTrue="1" operator="equal">
      <formula>"Rév"</formula>
    </cfRule>
    <cfRule type="cellIs" dxfId="115" priority="1594" stopIfTrue="1" operator="equal">
      <formula>"2AV"</formula>
    </cfRule>
  </conditionalFormatting>
  <conditionalFormatting sqref="H111:H113 F111:F113">
    <cfRule type="cellIs" dxfId="114" priority="1555" stopIfTrue="1" operator="equal">
      <formula>"Rév"</formula>
    </cfRule>
    <cfRule type="cellIs" dxfId="113" priority="1556" stopIfTrue="1" operator="equal">
      <formula>"2AV"</formula>
    </cfRule>
  </conditionalFormatting>
  <conditionalFormatting sqref="H114 F114">
    <cfRule type="cellIs" dxfId="112" priority="1543" stopIfTrue="1" operator="equal">
      <formula>"Rév"</formula>
    </cfRule>
    <cfRule type="cellIs" dxfId="111" priority="1544" stopIfTrue="1" operator="equal">
      <formula>"2AV"</formula>
    </cfRule>
  </conditionalFormatting>
  <conditionalFormatting sqref="H115 F115">
    <cfRule type="cellIs" dxfId="110" priority="1537" stopIfTrue="1" operator="equal">
      <formula>"Rév"</formula>
    </cfRule>
    <cfRule type="cellIs" dxfId="109" priority="1538" stopIfTrue="1" operator="equal">
      <formula>"2AV"</formula>
    </cfRule>
  </conditionalFormatting>
  <conditionalFormatting sqref="H116 F116">
    <cfRule type="cellIs" dxfId="108" priority="1531" stopIfTrue="1" operator="equal">
      <formula>"Rév"</formula>
    </cfRule>
    <cfRule type="cellIs" dxfId="107" priority="1532" stopIfTrue="1" operator="equal">
      <formula>"2AV"</formula>
    </cfRule>
  </conditionalFormatting>
  <conditionalFormatting sqref="H117 F117">
    <cfRule type="cellIs" dxfId="106" priority="1523" stopIfTrue="1" operator="equal">
      <formula>"Rév"</formula>
    </cfRule>
    <cfRule type="cellIs" dxfId="105" priority="1524" stopIfTrue="1" operator="equal">
      <formula>"2AV"</formula>
    </cfRule>
  </conditionalFormatting>
  <conditionalFormatting sqref="H118 F118">
    <cfRule type="cellIs" dxfId="104" priority="1519" stopIfTrue="1" operator="equal">
      <formula>"Rév"</formula>
    </cfRule>
    <cfRule type="cellIs" dxfId="103" priority="1520" stopIfTrue="1" operator="equal">
      <formula>"2AV"</formula>
    </cfRule>
  </conditionalFormatting>
  <conditionalFormatting sqref="H119 F119">
    <cfRule type="cellIs" dxfId="102" priority="1475" stopIfTrue="1" operator="equal">
      <formula>"Rév"</formula>
    </cfRule>
    <cfRule type="cellIs" dxfId="101" priority="1476" stopIfTrue="1" operator="equal">
      <formula>"2AV"</formula>
    </cfRule>
  </conditionalFormatting>
  <conditionalFormatting sqref="H120 F120">
    <cfRule type="cellIs" dxfId="100" priority="1467" stopIfTrue="1" operator="equal">
      <formula>"Rév"</formula>
    </cfRule>
    <cfRule type="cellIs" dxfId="99" priority="1468" stopIfTrue="1" operator="equal">
      <formula>"2AV"</formula>
    </cfRule>
  </conditionalFormatting>
  <conditionalFormatting sqref="H121 F121">
    <cfRule type="cellIs" dxfId="98" priority="1461" stopIfTrue="1" operator="equal">
      <formula>"Rév"</formula>
    </cfRule>
    <cfRule type="cellIs" dxfId="97" priority="1462" stopIfTrue="1" operator="equal">
      <formula>"2AV"</formula>
    </cfRule>
  </conditionalFormatting>
  <conditionalFormatting sqref="H122 F122">
    <cfRule type="cellIs" dxfId="96" priority="1453" stopIfTrue="1" operator="equal">
      <formula>"Rév"</formula>
    </cfRule>
    <cfRule type="cellIs" dxfId="95" priority="1454" stopIfTrue="1" operator="equal">
      <formula>"2AV"</formula>
    </cfRule>
  </conditionalFormatting>
  <conditionalFormatting sqref="H123 F123">
    <cfRule type="cellIs" dxfId="94" priority="1407" stopIfTrue="1" operator="equal">
      <formula>"Rév"</formula>
    </cfRule>
    <cfRule type="cellIs" dxfId="93" priority="1408" stopIfTrue="1" operator="equal">
      <formula>"2AV"</formula>
    </cfRule>
  </conditionalFormatting>
  <conditionalFormatting sqref="H124 F124">
    <cfRule type="cellIs" dxfId="92" priority="1401" stopIfTrue="1" operator="equal">
      <formula>"Rév"</formula>
    </cfRule>
    <cfRule type="cellIs" dxfId="91" priority="1402" stopIfTrue="1" operator="equal">
      <formula>"2AV"</formula>
    </cfRule>
  </conditionalFormatting>
  <conditionalFormatting sqref="F125">
    <cfRule type="cellIs" dxfId="90" priority="1391" stopIfTrue="1" operator="equal">
      <formula>"Rév"</formula>
    </cfRule>
    <cfRule type="cellIs" dxfId="89" priority="1392" stopIfTrue="1" operator="equal">
      <formula>"2AV"</formula>
    </cfRule>
  </conditionalFormatting>
  <conditionalFormatting sqref="H126 F126">
    <cfRule type="cellIs" dxfId="88" priority="1389" stopIfTrue="1" operator="equal">
      <formula>"Rév"</formula>
    </cfRule>
    <cfRule type="cellIs" dxfId="87" priority="1390" stopIfTrue="1" operator="equal">
      <formula>"2AV"</formula>
    </cfRule>
  </conditionalFormatting>
  <conditionalFormatting sqref="H127 F127">
    <cfRule type="cellIs" dxfId="86" priority="1383" stopIfTrue="1" operator="equal">
      <formula>"Rév"</formula>
    </cfRule>
    <cfRule type="cellIs" dxfId="85" priority="1384" stopIfTrue="1" operator="equal">
      <formula>"2AV"</formula>
    </cfRule>
  </conditionalFormatting>
  <conditionalFormatting sqref="H128 F128">
    <cfRule type="cellIs" dxfId="84" priority="1369" stopIfTrue="1" operator="equal">
      <formula>"Rév"</formula>
    </cfRule>
    <cfRule type="cellIs" dxfId="83" priority="1370" stopIfTrue="1" operator="equal">
      <formula>"2AV"</formula>
    </cfRule>
  </conditionalFormatting>
  <conditionalFormatting sqref="F129">
    <cfRule type="cellIs" dxfId="82" priority="1361" stopIfTrue="1" operator="equal">
      <formula>"Rév"</formula>
    </cfRule>
    <cfRule type="cellIs" dxfId="81" priority="1362" stopIfTrue="1" operator="equal">
      <formula>"2AV"</formula>
    </cfRule>
  </conditionalFormatting>
  <conditionalFormatting sqref="H130 F130">
    <cfRule type="cellIs" dxfId="80" priority="1355" stopIfTrue="1" operator="equal">
      <formula>"Rév"</formula>
    </cfRule>
    <cfRule type="cellIs" dxfId="79" priority="1356" stopIfTrue="1" operator="equal">
      <formula>"2AV"</formula>
    </cfRule>
  </conditionalFormatting>
  <conditionalFormatting sqref="H134 F134">
    <cfRule type="cellIs" dxfId="78" priority="1323" stopIfTrue="1" operator="equal">
      <formula>"Rév"</formula>
    </cfRule>
    <cfRule type="cellIs" dxfId="77" priority="1324" stopIfTrue="1" operator="equal">
      <formula>"2AV"</formula>
    </cfRule>
  </conditionalFormatting>
  <conditionalFormatting sqref="H131 F131">
    <cfRule type="cellIs" dxfId="76" priority="1349" stopIfTrue="1" operator="equal">
      <formula>"Rév"</formula>
    </cfRule>
    <cfRule type="cellIs" dxfId="75" priority="1350" stopIfTrue="1" operator="equal">
      <formula>"2AV"</formula>
    </cfRule>
  </conditionalFormatting>
  <conditionalFormatting sqref="H132 F132">
    <cfRule type="cellIs" dxfId="74" priority="1341" stopIfTrue="1" operator="equal">
      <formula>"Rév"</formula>
    </cfRule>
    <cfRule type="cellIs" dxfId="73" priority="1342" stopIfTrue="1" operator="equal">
      <formula>"2AV"</formula>
    </cfRule>
  </conditionalFormatting>
  <conditionalFormatting sqref="H133 F133">
    <cfRule type="cellIs" dxfId="72" priority="1333" stopIfTrue="1" operator="equal">
      <formula>"Rév"</formula>
    </cfRule>
    <cfRule type="cellIs" dxfId="71" priority="1334" stopIfTrue="1" operator="equal">
      <formula>"2AV"</formula>
    </cfRule>
  </conditionalFormatting>
  <conditionalFormatting sqref="H135:H136 F135:F136">
    <cfRule type="cellIs" dxfId="70" priority="1309" stopIfTrue="1" operator="equal">
      <formula>"Rév"</formula>
    </cfRule>
    <cfRule type="cellIs" dxfId="69" priority="1310" stopIfTrue="1" operator="equal">
      <formula>"2AV"</formula>
    </cfRule>
  </conditionalFormatting>
  <conditionalFormatting sqref="H137 F137">
    <cfRule type="cellIs" dxfId="68" priority="1301" stopIfTrue="1" operator="equal">
      <formula>"Rév"</formula>
    </cfRule>
    <cfRule type="cellIs" dxfId="67" priority="1302" stopIfTrue="1" operator="equal">
      <formula>"2AV"</formula>
    </cfRule>
  </conditionalFormatting>
  <conditionalFormatting sqref="H138 F138">
    <cfRule type="cellIs" dxfId="66" priority="1295" stopIfTrue="1" operator="equal">
      <formula>"Rév"</formula>
    </cfRule>
    <cfRule type="cellIs" dxfId="65" priority="1296" stopIfTrue="1" operator="equal">
      <formula>"2AV"</formula>
    </cfRule>
  </conditionalFormatting>
  <conditionalFormatting sqref="J139:J140">
    <cfRule type="cellIs" dxfId="64" priority="1291" stopIfTrue="1" operator="equal">
      <formula>"Néan"</formula>
    </cfRule>
    <cfRule type="cellIs" dxfId="63" priority="1292" stopIfTrue="1" operator="equal">
      <formula>"En Cours"</formula>
    </cfRule>
  </conditionalFormatting>
  <conditionalFormatting sqref="H139 F139">
    <cfRule type="cellIs" dxfId="62" priority="1289" stopIfTrue="1" operator="equal">
      <formula>"Rév"</formula>
    </cfRule>
    <cfRule type="cellIs" dxfId="61" priority="1290" stopIfTrue="1" operator="equal">
      <formula>"2AV"</formula>
    </cfRule>
  </conditionalFormatting>
  <conditionalFormatting sqref="H140 F140">
    <cfRule type="cellIs" dxfId="60" priority="1285" stopIfTrue="1" operator="equal">
      <formula>"Rév"</formula>
    </cfRule>
    <cfRule type="cellIs" dxfId="59" priority="1286" stopIfTrue="1" operator="equal">
      <formula>"2AV"</formula>
    </cfRule>
  </conditionalFormatting>
  <conditionalFormatting sqref="H141:H142 F141:F142">
    <cfRule type="cellIs" dxfId="58" priority="1277" stopIfTrue="1" operator="equal">
      <formula>"Rév"</formula>
    </cfRule>
    <cfRule type="cellIs" dxfId="57" priority="1278" stopIfTrue="1" operator="equal">
      <formula>"2AV"</formula>
    </cfRule>
  </conditionalFormatting>
  <conditionalFormatting sqref="H143 F143">
    <cfRule type="cellIs" dxfId="56" priority="1217" stopIfTrue="1" operator="equal">
      <formula>"Rév"</formula>
    </cfRule>
    <cfRule type="cellIs" dxfId="55" priority="1218" stopIfTrue="1" operator="equal">
      <formula>"2AV"</formula>
    </cfRule>
  </conditionalFormatting>
  <conditionalFormatting sqref="H144 F144">
    <cfRule type="cellIs" dxfId="54" priority="1209" stopIfTrue="1" operator="equal">
      <formula>"Rév"</formula>
    </cfRule>
    <cfRule type="cellIs" dxfId="53" priority="1210" stopIfTrue="1" operator="equal">
      <formula>"2AV"</formula>
    </cfRule>
  </conditionalFormatting>
  <conditionalFormatting sqref="F145">
    <cfRule type="cellIs" dxfId="52" priority="1201" stopIfTrue="1" operator="equal">
      <formula>"Rév"</formula>
    </cfRule>
    <cfRule type="cellIs" dxfId="51" priority="1202" stopIfTrue="1" operator="equal">
      <formula>"2AV"</formula>
    </cfRule>
  </conditionalFormatting>
  <conditionalFormatting sqref="H146 F146">
    <cfRule type="cellIs" dxfId="50" priority="1143" stopIfTrue="1" operator="equal">
      <formula>"Rév"</formula>
    </cfRule>
    <cfRule type="cellIs" dxfId="49" priority="1144" stopIfTrue="1" operator="equal">
      <formula>"2AV"</formula>
    </cfRule>
  </conditionalFormatting>
  <conditionalFormatting sqref="H148 F148">
    <cfRule type="cellIs" dxfId="48" priority="1117" stopIfTrue="1" operator="equal">
      <formula>"Rév"</formula>
    </cfRule>
    <cfRule type="cellIs" dxfId="47" priority="1118" stopIfTrue="1" operator="equal">
      <formula>"2AV"</formula>
    </cfRule>
  </conditionalFormatting>
  <conditionalFormatting sqref="H147 F147">
    <cfRule type="cellIs" dxfId="46" priority="1139" stopIfTrue="1" operator="equal">
      <formula>"Rév"</formula>
    </cfRule>
    <cfRule type="cellIs" dxfId="45" priority="1140" stopIfTrue="1" operator="equal">
      <formula>"2AV"</formula>
    </cfRule>
  </conditionalFormatting>
  <conditionalFormatting sqref="H149 F149">
    <cfRule type="cellIs" dxfId="44" priority="1115" stopIfTrue="1" operator="equal">
      <formula>"Rév"</formula>
    </cfRule>
    <cfRule type="cellIs" dxfId="43" priority="1116" stopIfTrue="1" operator="equal">
      <formula>"2AV"</formula>
    </cfRule>
  </conditionalFormatting>
  <conditionalFormatting sqref="H150 F150">
    <cfRule type="cellIs" dxfId="42" priority="1109" stopIfTrue="1" operator="equal">
      <formula>"Rév"</formula>
    </cfRule>
    <cfRule type="cellIs" dxfId="41" priority="1110" stopIfTrue="1" operator="equal">
      <formula>"2AV"</formula>
    </cfRule>
  </conditionalFormatting>
  <conditionalFormatting sqref="H151 F151">
    <cfRule type="cellIs" dxfId="40" priority="1103" stopIfTrue="1" operator="equal">
      <formula>"Rév"</formula>
    </cfRule>
    <cfRule type="cellIs" dxfId="39" priority="1104" stopIfTrue="1" operator="equal">
      <formula>"2AV"</formula>
    </cfRule>
  </conditionalFormatting>
  <conditionalFormatting sqref="H153 F153">
    <cfRule type="cellIs" dxfId="38" priority="253" stopIfTrue="1" operator="equal">
      <formula>"Rév"</formula>
    </cfRule>
    <cfRule type="cellIs" dxfId="37" priority="254" stopIfTrue="1" operator="equal">
      <formula>"2AV"</formula>
    </cfRule>
  </conditionalFormatting>
  <conditionalFormatting sqref="J153">
    <cfRule type="cellIs" dxfId="36" priority="255" stopIfTrue="1" operator="equal">
      <formula>"Néan"</formula>
    </cfRule>
    <cfRule type="cellIs" dxfId="35" priority="256" stopIfTrue="1" operator="equal">
      <formula>"En Cours"</formula>
    </cfRule>
  </conditionalFormatting>
  <conditionalFormatting sqref="H152 F152">
    <cfRule type="cellIs" dxfId="34" priority="259" stopIfTrue="1" operator="equal">
      <formula>"Rév"</formula>
    </cfRule>
    <cfRule type="cellIs" dxfId="33" priority="260" stopIfTrue="1" operator="equal">
      <formula>"2AV"</formula>
    </cfRule>
  </conditionalFormatting>
  <conditionalFormatting sqref="H154:H155 F154:F155">
    <cfRule type="cellIs" dxfId="32" priority="217" stopIfTrue="1" operator="equal">
      <formula>"Rév"</formula>
    </cfRule>
    <cfRule type="cellIs" dxfId="31" priority="218" stopIfTrue="1" operator="equal">
      <formula>"2AV"</formula>
    </cfRule>
  </conditionalFormatting>
  <conditionalFormatting sqref="H158 F158">
    <cfRule type="cellIs" dxfId="30" priority="91" stopIfTrue="1" operator="equal">
      <formula>"Rév"</formula>
    </cfRule>
    <cfRule type="cellIs" dxfId="29" priority="92" stopIfTrue="1" operator="equal">
      <formula>"2AV"</formula>
    </cfRule>
  </conditionalFormatting>
  <conditionalFormatting sqref="K157">
    <cfRule type="cellIs" dxfId="28" priority="31" stopIfTrue="1" operator="equal">
      <formula>"Néan"</formula>
    </cfRule>
    <cfRule type="cellIs" dxfId="27" priority="32" stopIfTrue="1" operator="equal">
      <formula>"En Cours"</formula>
    </cfRule>
  </conditionalFormatting>
  <conditionalFormatting sqref="H157 F157">
    <cfRule type="cellIs" dxfId="26" priority="29" stopIfTrue="1" operator="equal">
      <formula>"Rév"</formula>
    </cfRule>
    <cfRule type="cellIs" dxfId="25" priority="30" stopIfTrue="1" operator="equal">
      <formula>"2AV"</formula>
    </cfRule>
  </conditionalFormatting>
  <conditionalFormatting sqref="H156 F156">
    <cfRule type="cellIs" dxfId="24" priority="33" stopIfTrue="1" operator="equal">
      <formula>"Rév"</formula>
    </cfRule>
    <cfRule type="cellIs" dxfId="23" priority="34" stopIfTrue="1" operator="equal">
      <formula>"2AV"</formula>
    </cfRule>
  </conditionalFormatting>
  <conditionalFormatting sqref="K156">
    <cfRule type="cellIs" dxfId="22" priority="35" stopIfTrue="1" operator="equal">
      <formula>"Néan"</formula>
    </cfRule>
    <cfRule type="cellIs" dxfId="21" priority="36" stopIfTrue="1" operator="equal">
      <formula>"En Cours"</formula>
    </cfRule>
  </conditionalFormatting>
  <conditionalFormatting sqref="K159">
    <cfRule type="cellIs" dxfId="20" priority="15" stopIfTrue="1" operator="equal">
      <formula>"Néan"</formula>
    </cfRule>
    <cfRule type="cellIs" dxfId="19" priority="16" stopIfTrue="1" operator="equal">
      <formula>"En Cours"</formula>
    </cfRule>
  </conditionalFormatting>
  <conditionalFormatting sqref="H159 F159">
    <cfRule type="cellIs" dxfId="18" priority="13" stopIfTrue="1" operator="equal">
      <formula>"Rév"</formula>
    </cfRule>
    <cfRule type="cellIs" dxfId="17" priority="14" stopIfTrue="1" operator="equal">
      <formula>"2AV"</formula>
    </cfRule>
  </conditionalFormatting>
  <conditionalFormatting sqref="K164">
    <cfRule type="cellIs" dxfId="16" priority="7" stopIfTrue="1" operator="equal">
      <formula>"Néan"</formula>
    </cfRule>
    <cfRule type="cellIs" dxfId="15" priority="8" stopIfTrue="1" operator="equal">
      <formula>"En Cours"</formula>
    </cfRule>
  </conditionalFormatting>
  <conditionalFormatting sqref="H164 F164">
    <cfRule type="cellIs" dxfId="14" priority="5" stopIfTrue="1" operator="equal">
      <formula>"Rév"</formula>
    </cfRule>
    <cfRule type="cellIs" dxfId="13" priority="6" stopIfTrue="1" operator="equal">
      <formula>"2AV"</formula>
    </cfRule>
  </conditionalFormatting>
  <conditionalFormatting sqref="K161">
    <cfRule type="cellIs" dxfId="12" priority="3" stopIfTrue="1" operator="equal">
      <formula>"Néan"</formula>
    </cfRule>
    <cfRule type="cellIs" dxfId="11" priority="4" stopIfTrue="1" operator="equal">
      <formula>"En Cours"</formula>
    </cfRule>
  </conditionalFormatting>
  <conditionalFormatting sqref="H161 F161">
    <cfRule type="cellIs" dxfId="10" priority="1" stopIfTrue="1" operator="equal">
      <formula>"Rév"</formula>
    </cfRule>
    <cfRule type="cellIs" dxfId="9" priority="2" stopIfTrue="1" operator="equal">
      <formula>"2AV"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6"/>
  <headerFooter alignWithMargins="0">
    <oddHeader xml:space="preserve">&amp;L&amp;28Liste de débits MDF&amp;C&amp;28 &amp;KFF000018/03/2016
</oddHeader>
    <oddFooter>&amp;RPage &amp;P de &amp;N</oddFooter>
  </headerFooter>
  <rowBreaks count="8" manualBreakCount="8">
    <brk id="9" max="16383" man="1"/>
    <brk id="16" max="16383" man="1"/>
    <brk id="21" max="16383" man="1"/>
    <brk id="43" max="16383" man="1"/>
    <brk id="140" max="16383" man="1"/>
    <brk id="142" max="16383" man="1"/>
    <brk id="152" max="16383" man="1"/>
    <brk id="1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U41"/>
  <sheetViews>
    <sheetView zoomScale="60" zoomScaleNormal="75" workbookViewId="0">
      <selection activeCell="N24" sqref="N24"/>
    </sheetView>
  </sheetViews>
  <sheetFormatPr defaultColWidth="11.42578125" defaultRowHeight="45" x14ac:dyDescent="0.6"/>
  <cols>
    <col min="1" max="1" width="8.5703125" customWidth="1"/>
    <col min="2" max="2" width="13.5703125" customWidth="1"/>
    <col min="3" max="3" width="8.42578125" customWidth="1"/>
    <col min="4" max="4" width="15.140625" customWidth="1"/>
    <col min="5" max="7" width="9.42578125" style="150" customWidth="1"/>
    <col min="8" max="8" width="8.140625" customWidth="1"/>
    <col min="9" max="9" width="10.140625" style="34" customWidth="1"/>
    <col min="10" max="10" width="16.5703125" customWidth="1"/>
    <col min="11" max="11" width="11.42578125" customWidth="1"/>
    <col min="12" max="12" width="11.5703125" hidden="1" customWidth="1"/>
    <col min="13" max="13" width="0" hidden="1" customWidth="1"/>
    <col min="14" max="14" width="16.42578125" style="129" customWidth="1"/>
    <col min="15" max="15" width="13.42578125" customWidth="1"/>
    <col min="16" max="16" width="9.42578125" style="16" customWidth="1"/>
    <col min="17" max="17" width="21.5703125" style="138" customWidth="1"/>
    <col min="18" max="18" width="31.140625" style="34" customWidth="1"/>
    <col min="19" max="19" width="77" style="24" customWidth="1"/>
    <col min="20" max="16384" width="11.42578125" style="18"/>
  </cols>
  <sheetData>
    <row r="1" spans="1:20" ht="51.75" customHeight="1" x14ac:dyDescent="0.6">
      <c r="A1" s="595" t="s">
        <v>74</v>
      </c>
      <c r="B1" s="596"/>
      <c r="C1" s="596"/>
      <c r="D1" s="596"/>
      <c r="E1" s="596"/>
      <c r="F1" s="596"/>
      <c r="G1" s="596"/>
      <c r="H1" s="596"/>
      <c r="I1" s="596"/>
      <c r="J1" s="115" t="s">
        <v>73</v>
      </c>
      <c r="K1" s="594">
        <v>41191</v>
      </c>
      <c r="L1" s="594"/>
      <c r="M1" s="594"/>
      <c r="N1" s="594"/>
      <c r="O1" s="594"/>
      <c r="Q1" s="131"/>
      <c r="R1" s="29"/>
    </row>
    <row r="2" spans="1:20" ht="42.75" customHeight="1" x14ac:dyDescent="0.6">
      <c r="A2" s="14" t="s">
        <v>10</v>
      </c>
      <c r="B2" s="14" t="s">
        <v>20</v>
      </c>
      <c r="C2" s="14" t="s">
        <v>77</v>
      </c>
      <c r="D2" s="14" t="s">
        <v>78</v>
      </c>
      <c r="E2" s="591" t="s">
        <v>79</v>
      </c>
      <c r="F2" s="592"/>
      <c r="G2" s="593"/>
      <c r="H2" s="14" t="s">
        <v>11</v>
      </c>
      <c r="I2" s="14" t="s">
        <v>44</v>
      </c>
      <c r="J2" s="14" t="s">
        <v>12</v>
      </c>
      <c r="K2" s="14" t="s">
        <v>21</v>
      </c>
      <c r="L2" s="20" t="s">
        <v>29</v>
      </c>
      <c r="M2" s="26" t="s">
        <v>30</v>
      </c>
      <c r="N2" s="130" t="s">
        <v>80</v>
      </c>
      <c r="O2" s="14" t="s">
        <v>45</v>
      </c>
      <c r="P2" s="16" t="s">
        <v>13</v>
      </c>
      <c r="Q2" s="132" t="s">
        <v>24</v>
      </c>
      <c r="R2" s="30" t="s">
        <v>23</v>
      </c>
    </row>
    <row r="3" spans="1:20" s="19" customFormat="1" ht="18.75" hidden="1" customHeight="1" x14ac:dyDescent="0.55000000000000004">
      <c r="A3" s="13"/>
      <c r="B3" s="13"/>
      <c r="C3" s="13"/>
      <c r="D3" s="13"/>
      <c r="E3" s="145"/>
      <c r="F3" s="145"/>
      <c r="G3" s="145"/>
      <c r="H3" s="13" t="s">
        <v>17</v>
      </c>
      <c r="I3" s="60"/>
      <c r="J3" s="13" t="s">
        <v>16</v>
      </c>
      <c r="K3" s="13"/>
      <c r="L3" s="21"/>
      <c r="M3" s="27" t="s">
        <v>33</v>
      </c>
      <c r="N3" s="124"/>
      <c r="O3" s="13"/>
      <c r="P3" s="120" t="s">
        <v>16</v>
      </c>
      <c r="Q3" s="133" t="s">
        <v>25</v>
      </c>
      <c r="R3" s="31"/>
      <c r="S3" s="25"/>
    </row>
    <row r="4" spans="1:20" s="19" customFormat="1" ht="18.75" hidden="1" customHeight="1" x14ac:dyDescent="0.55000000000000004">
      <c r="A4" s="13"/>
      <c r="B4" s="13" t="s">
        <v>75</v>
      </c>
      <c r="C4" s="13"/>
      <c r="D4" s="13"/>
      <c r="E4" s="145">
        <v>2000</v>
      </c>
      <c r="F4" s="145">
        <v>2440</v>
      </c>
      <c r="G4" s="145">
        <v>2750</v>
      </c>
      <c r="H4" s="13" t="s">
        <v>18</v>
      </c>
      <c r="I4" s="60"/>
      <c r="J4" s="13" t="s">
        <v>22</v>
      </c>
      <c r="K4" s="13"/>
      <c r="L4" s="21"/>
      <c r="M4" s="27" t="s">
        <v>34</v>
      </c>
      <c r="N4" s="124"/>
      <c r="O4" s="13"/>
      <c r="P4" s="121" t="s">
        <v>15</v>
      </c>
      <c r="Q4" s="133" t="s">
        <v>26</v>
      </c>
      <c r="R4" s="31"/>
      <c r="S4" s="25"/>
    </row>
    <row r="5" spans="1:20" s="19" customFormat="1" ht="18.75" hidden="1" customHeight="1" x14ac:dyDescent="0.55000000000000004">
      <c r="A5" s="13"/>
      <c r="B5" s="13"/>
      <c r="C5" s="13"/>
      <c r="D5" s="13"/>
      <c r="E5" s="145"/>
      <c r="F5" s="145"/>
      <c r="G5" s="145"/>
      <c r="H5" s="13"/>
      <c r="I5" s="60"/>
      <c r="J5" s="13"/>
      <c r="K5" s="13"/>
      <c r="L5" s="21"/>
      <c r="M5" s="27" t="s">
        <v>32</v>
      </c>
      <c r="N5" s="124"/>
      <c r="O5" s="13"/>
      <c r="P5" s="121" t="s">
        <v>14</v>
      </c>
      <c r="Q5" s="133" t="s">
        <v>27</v>
      </c>
      <c r="R5" s="31"/>
      <c r="S5" s="25"/>
    </row>
    <row r="6" spans="1:20" s="19" customFormat="1" ht="18.75" hidden="1" customHeight="1" x14ac:dyDescent="0.55000000000000004">
      <c r="A6" s="13"/>
      <c r="B6" s="13" t="s">
        <v>43</v>
      </c>
      <c r="C6" s="13"/>
      <c r="D6" s="13"/>
      <c r="E6" s="145"/>
      <c r="F6" s="145"/>
      <c r="G6" s="145"/>
      <c r="H6" s="13"/>
      <c r="I6" s="60"/>
      <c r="J6" s="13"/>
      <c r="K6" s="13"/>
      <c r="L6" s="21"/>
      <c r="M6" s="28">
        <v>41072</v>
      </c>
      <c r="N6" s="124"/>
      <c r="O6" s="13"/>
      <c r="P6" s="121" t="s">
        <v>35</v>
      </c>
      <c r="Q6" s="134">
        <f>D1</f>
        <v>0</v>
      </c>
      <c r="R6" s="31"/>
      <c r="S6" s="25"/>
    </row>
    <row r="7" spans="1:20" ht="18.75" hidden="1" customHeight="1" x14ac:dyDescent="0.55000000000000004">
      <c r="A7" s="17"/>
      <c r="B7" s="17"/>
      <c r="C7" s="17"/>
      <c r="D7" s="17"/>
      <c r="E7" s="146"/>
      <c r="F7" s="146"/>
      <c r="G7" s="146"/>
      <c r="H7" s="17"/>
      <c r="I7" s="60"/>
      <c r="J7" s="17"/>
      <c r="K7" s="17"/>
      <c r="L7" s="22"/>
      <c r="M7" s="27"/>
      <c r="N7" s="125"/>
      <c r="O7" s="17"/>
      <c r="P7" s="122"/>
      <c r="Q7" s="135"/>
      <c r="R7" s="32"/>
    </row>
    <row r="8" spans="1:20" s="56" customFormat="1" ht="42.75" customHeight="1" x14ac:dyDescent="0.6">
      <c r="A8" s="50" t="s">
        <v>37</v>
      </c>
      <c r="B8" s="51"/>
      <c r="C8" s="42"/>
      <c r="D8" s="42"/>
      <c r="E8" s="142"/>
      <c r="F8" s="142"/>
      <c r="G8" s="142"/>
      <c r="H8" s="52"/>
      <c r="I8" s="61"/>
      <c r="J8" s="52"/>
      <c r="K8" s="42"/>
      <c r="L8" s="53"/>
      <c r="M8" s="41"/>
      <c r="N8" s="126"/>
      <c r="O8" s="63"/>
      <c r="P8" s="16"/>
      <c r="Q8" s="136"/>
      <c r="R8" s="54"/>
      <c r="S8" s="55"/>
    </row>
    <row r="9" spans="1:20" ht="42.75" customHeight="1" x14ac:dyDescent="0.6">
      <c r="A9" s="15" t="s">
        <v>19</v>
      </c>
      <c r="B9" s="16" t="s">
        <v>76</v>
      </c>
      <c r="C9" s="38">
        <v>4</v>
      </c>
      <c r="D9" s="123">
        <v>90</v>
      </c>
      <c r="E9" s="147"/>
      <c r="F9" s="142">
        <v>2440</v>
      </c>
      <c r="G9" s="147"/>
      <c r="H9" s="16" t="s">
        <v>18</v>
      </c>
      <c r="I9" s="64">
        <f>1220/92</f>
        <v>13.260869565217391</v>
      </c>
      <c r="J9" s="16" t="s">
        <v>16</v>
      </c>
      <c r="K9" s="15"/>
      <c r="L9" s="23"/>
      <c r="M9" s="41"/>
      <c r="N9" s="126"/>
      <c r="O9" s="63"/>
      <c r="Q9" s="136"/>
      <c r="R9" s="35"/>
      <c r="S9" s="37"/>
      <c r="T9" s="56"/>
    </row>
    <row r="10" spans="1:20" ht="42.75" customHeight="1" x14ac:dyDescent="0.6">
      <c r="A10" s="15" t="s">
        <v>19</v>
      </c>
      <c r="B10" s="16" t="s">
        <v>76</v>
      </c>
      <c r="C10" s="38">
        <v>9</v>
      </c>
      <c r="D10" s="123">
        <v>68</v>
      </c>
      <c r="E10" s="142">
        <v>2000</v>
      </c>
      <c r="F10" s="147"/>
      <c r="G10" s="147"/>
      <c r="H10" s="16" t="s">
        <v>18</v>
      </c>
      <c r="I10" s="64">
        <v>17</v>
      </c>
      <c r="J10" s="16" t="s">
        <v>16</v>
      </c>
      <c r="K10" s="15"/>
      <c r="L10" s="23" t="s">
        <v>28</v>
      </c>
      <c r="M10" s="41">
        <v>0</v>
      </c>
      <c r="N10" s="126"/>
      <c r="O10" s="63"/>
      <c r="Q10" s="136"/>
      <c r="R10" s="68"/>
    </row>
    <row r="11" spans="1:20" ht="42.75" customHeight="1" x14ac:dyDescent="0.6">
      <c r="A11" s="15" t="s">
        <v>19</v>
      </c>
      <c r="B11" s="16" t="s">
        <v>76</v>
      </c>
      <c r="C11" s="142">
        <v>9</v>
      </c>
      <c r="D11" s="123">
        <v>92</v>
      </c>
      <c r="E11" s="147"/>
      <c r="F11" s="142">
        <v>2440</v>
      </c>
      <c r="G11" s="147"/>
      <c r="H11" s="16" t="s">
        <v>18</v>
      </c>
      <c r="I11" s="64">
        <v>12</v>
      </c>
      <c r="J11" s="16" t="s">
        <v>16</v>
      </c>
      <c r="K11" s="15"/>
      <c r="L11" s="23" t="s">
        <v>28</v>
      </c>
      <c r="M11" s="41">
        <v>0</v>
      </c>
      <c r="N11" s="126" t="s">
        <v>82</v>
      </c>
      <c r="O11" s="63">
        <f>770/12</f>
        <v>64.166666666666671</v>
      </c>
      <c r="Q11" s="136">
        <v>6</v>
      </c>
      <c r="R11" s="141" t="s">
        <v>83</v>
      </c>
      <c r="S11" s="151" t="s">
        <v>86</v>
      </c>
    </row>
    <row r="12" spans="1:20" ht="42.75" customHeight="1" x14ac:dyDescent="0.6">
      <c r="A12" s="15" t="s">
        <v>19</v>
      </c>
      <c r="B12" s="16" t="s">
        <v>76</v>
      </c>
      <c r="C12" s="38">
        <v>10</v>
      </c>
      <c r="D12" s="123">
        <v>68</v>
      </c>
      <c r="E12" s="147"/>
      <c r="F12" s="142">
        <v>2440</v>
      </c>
      <c r="G12" s="147"/>
      <c r="H12" s="16" t="s">
        <v>18</v>
      </c>
      <c r="I12" s="64">
        <v>17</v>
      </c>
      <c r="J12" s="16" t="s">
        <v>16</v>
      </c>
      <c r="K12" s="15"/>
      <c r="L12" s="23"/>
      <c r="M12" s="41">
        <v>0</v>
      </c>
      <c r="N12" s="126"/>
      <c r="O12" s="63"/>
      <c r="Q12" s="136"/>
      <c r="R12" s="33"/>
    </row>
    <row r="13" spans="1:20" ht="42.75" customHeight="1" x14ac:dyDescent="0.6">
      <c r="A13" s="15" t="s">
        <v>19</v>
      </c>
      <c r="B13" s="16" t="s">
        <v>76</v>
      </c>
      <c r="C13" s="142">
        <v>16</v>
      </c>
      <c r="D13" s="123">
        <v>82</v>
      </c>
      <c r="E13" s="147"/>
      <c r="F13" s="142">
        <v>2440</v>
      </c>
      <c r="G13" s="147"/>
      <c r="H13" s="16" t="s">
        <v>18</v>
      </c>
      <c r="I13" s="64">
        <v>14</v>
      </c>
      <c r="J13" s="16" t="s">
        <v>16</v>
      </c>
      <c r="K13" s="15"/>
      <c r="L13" s="23"/>
      <c r="M13" s="41">
        <v>0</v>
      </c>
      <c r="N13" s="126" t="s">
        <v>87</v>
      </c>
      <c r="O13" s="63">
        <f>145/14</f>
        <v>10.357142857142858</v>
      </c>
      <c r="Q13" s="136">
        <v>1</v>
      </c>
      <c r="R13" s="67" t="s">
        <v>89</v>
      </c>
      <c r="S13" s="151" t="s">
        <v>100</v>
      </c>
    </row>
    <row r="14" spans="1:20" ht="42.75" customHeight="1" x14ac:dyDescent="0.6">
      <c r="A14" s="15" t="s">
        <v>19</v>
      </c>
      <c r="B14" s="16" t="s">
        <v>76</v>
      </c>
      <c r="C14" s="38">
        <v>12</v>
      </c>
      <c r="D14" s="123">
        <v>104</v>
      </c>
      <c r="E14" s="147"/>
      <c r="F14" s="142">
        <v>2440</v>
      </c>
      <c r="G14" s="147"/>
      <c r="H14" s="16" t="s">
        <v>18</v>
      </c>
      <c r="I14" s="64">
        <v>11</v>
      </c>
      <c r="J14" s="16" t="s">
        <v>16</v>
      </c>
      <c r="K14" s="15"/>
      <c r="L14" s="23"/>
      <c r="M14" s="41"/>
      <c r="N14" s="126" t="s">
        <v>88</v>
      </c>
      <c r="O14" s="63">
        <f>130/11</f>
        <v>11.818181818181818</v>
      </c>
      <c r="Q14" s="136">
        <v>2</v>
      </c>
      <c r="R14" s="67" t="s">
        <v>89</v>
      </c>
      <c r="S14" s="152" t="s">
        <v>99</v>
      </c>
    </row>
    <row r="15" spans="1:20" ht="42.75" customHeight="1" x14ac:dyDescent="0.6">
      <c r="A15" s="15" t="s">
        <v>19</v>
      </c>
      <c r="B15" s="16" t="s">
        <v>76</v>
      </c>
      <c r="C15" s="142">
        <v>16</v>
      </c>
      <c r="D15" s="123">
        <v>68</v>
      </c>
      <c r="E15" s="147"/>
      <c r="F15" s="142">
        <v>2440</v>
      </c>
      <c r="G15" s="147"/>
      <c r="H15" s="16" t="s">
        <v>18</v>
      </c>
      <c r="I15" s="64">
        <v>17</v>
      </c>
      <c r="J15" s="16" t="s">
        <v>16</v>
      </c>
      <c r="K15" s="15"/>
      <c r="L15" s="23"/>
      <c r="M15" s="41"/>
      <c r="N15" s="126" t="s">
        <v>90</v>
      </c>
      <c r="O15" s="63">
        <f>425/17</f>
        <v>25</v>
      </c>
      <c r="Q15" s="136">
        <v>3</v>
      </c>
      <c r="R15" s="67" t="s">
        <v>91</v>
      </c>
    </row>
    <row r="16" spans="1:20" ht="42.75" customHeight="1" x14ac:dyDescent="0.6">
      <c r="A16" s="15" t="s">
        <v>19</v>
      </c>
      <c r="B16" s="16" t="s">
        <v>76</v>
      </c>
      <c r="C16" s="143">
        <v>9</v>
      </c>
      <c r="D16" s="144">
        <v>72</v>
      </c>
      <c r="E16" s="147"/>
      <c r="F16" s="147"/>
      <c r="G16" s="142">
        <v>2750</v>
      </c>
      <c r="H16" s="16" t="s">
        <v>18</v>
      </c>
      <c r="I16" s="64">
        <v>16</v>
      </c>
      <c r="J16" s="16" t="s">
        <v>16</v>
      </c>
      <c r="K16" s="15"/>
      <c r="L16" s="23" t="s">
        <v>28</v>
      </c>
      <c r="M16" s="41">
        <v>0</v>
      </c>
      <c r="N16" s="126" t="s">
        <v>81</v>
      </c>
      <c r="O16" s="63">
        <f>590/16</f>
        <v>36.875</v>
      </c>
      <c r="Q16" s="136">
        <v>5</v>
      </c>
      <c r="R16" s="141" t="s">
        <v>84</v>
      </c>
      <c r="S16" s="151" t="s">
        <v>99</v>
      </c>
    </row>
    <row r="17" spans="1:21" ht="42.75" customHeight="1" x14ac:dyDescent="0.6">
      <c r="A17" s="15"/>
      <c r="B17" s="39"/>
      <c r="C17" s="42"/>
      <c r="D17" s="123"/>
      <c r="E17" s="142"/>
      <c r="F17" s="142"/>
      <c r="G17" s="142"/>
      <c r="H17" s="16"/>
      <c r="I17" s="64"/>
      <c r="J17" s="16"/>
      <c r="K17" s="15"/>
      <c r="L17" s="23"/>
      <c r="M17" s="41"/>
      <c r="N17" s="126"/>
      <c r="O17" s="63"/>
      <c r="Q17" s="136"/>
      <c r="R17" s="35"/>
    </row>
    <row r="18" spans="1:21" s="56" customFormat="1" ht="42.75" customHeight="1" x14ac:dyDescent="0.6">
      <c r="A18" s="57" t="s">
        <v>39</v>
      </c>
      <c r="B18" s="51"/>
      <c r="C18" s="42"/>
      <c r="D18" s="42"/>
      <c r="E18" s="142"/>
      <c r="F18" s="142"/>
      <c r="G18" s="142"/>
      <c r="H18" s="52"/>
      <c r="I18" s="40"/>
      <c r="J18" s="52"/>
      <c r="K18" s="42"/>
      <c r="L18" s="53"/>
      <c r="M18" s="41"/>
      <c r="N18" s="126"/>
      <c r="O18" s="63"/>
      <c r="P18" s="16"/>
      <c r="Q18" s="136"/>
      <c r="R18" s="54"/>
      <c r="S18" s="58"/>
    </row>
    <row r="19" spans="1:21" ht="42.75" customHeight="1" x14ac:dyDescent="0.6">
      <c r="A19" s="15" t="s">
        <v>19</v>
      </c>
      <c r="B19" s="16" t="s">
        <v>76</v>
      </c>
      <c r="C19" s="38">
        <v>14</v>
      </c>
      <c r="D19" s="123">
        <v>78</v>
      </c>
      <c r="E19" s="147"/>
      <c r="F19" s="142">
        <v>2440</v>
      </c>
      <c r="G19" s="147"/>
      <c r="H19" s="16" t="s">
        <v>17</v>
      </c>
      <c r="I19" s="64">
        <v>15</v>
      </c>
      <c r="J19" s="16" t="s">
        <v>16</v>
      </c>
      <c r="K19" s="15"/>
      <c r="L19" s="23" t="s">
        <v>36</v>
      </c>
      <c r="M19" s="41">
        <v>0</v>
      </c>
      <c r="N19" s="126" t="s">
        <v>92</v>
      </c>
      <c r="O19" s="63">
        <f>750/15</f>
        <v>50</v>
      </c>
      <c r="Q19" s="136">
        <v>4</v>
      </c>
      <c r="R19" s="68"/>
      <c r="S19" s="151" t="s">
        <v>101</v>
      </c>
    </row>
    <row r="20" spans="1:21" ht="42.75" customHeight="1" x14ac:dyDescent="0.6">
      <c r="A20" s="15" t="s">
        <v>19</v>
      </c>
      <c r="B20" s="16" t="s">
        <v>76</v>
      </c>
      <c r="C20" s="38">
        <v>10</v>
      </c>
      <c r="D20" s="123">
        <v>68</v>
      </c>
      <c r="E20" s="147"/>
      <c r="F20" s="142"/>
      <c r="G20" s="147"/>
      <c r="H20" s="16" t="s">
        <v>17</v>
      </c>
      <c r="I20" s="64">
        <v>17</v>
      </c>
      <c r="J20" s="16" t="s">
        <v>16</v>
      </c>
      <c r="K20" s="15"/>
      <c r="L20" s="23"/>
      <c r="M20" s="41">
        <v>0</v>
      </c>
      <c r="N20" s="126"/>
      <c r="O20" s="63"/>
      <c r="Q20" s="136"/>
      <c r="R20" s="33"/>
    </row>
    <row r="21" spans="1:21" ht="42.75" customHeight="1" x14ac:dyDescent="0.6">
      <c r="A21" s="15" t="s">
        <v>19</v>
      </c>
      <c r="B21" s="16" t="s">
        <v>76</v>
      </c>
      <c r="C21" s="38">
        <v>10</v>
      </c>
      <c r="D21" s="123">
        <v>98</v>
      </c>
      <c r="E21" s="147"/>
      <c r="F21" s="142"/>
      <c r="G21" s="147"/>
      <c r="H21" s="16" t="s">
        <v>17</v>
      </c>
      <c r="I21" s="64">
        <v>12</v>
      </c>
      <c r="J21" s="16" t="s">
        <v>16</v>
      </c>
      <c r="K21" s="15"/>
      <c r="L21" s="23"/>
      <c r="M21" s="41">
        <v>0</v>
      </c>
      <c r="N21" s="126"/>
      <c r="O21" s="63"/>
      <c r="Q21" s="136"/>
      <c r="R21" s="33"/>
    </row>
    <row r="22" spans="1:21" ht="42.75" customHeight="1" x14ac:dyDescent="0.6">
      <c r="A22" s="15" t="s">
        <v>19</v>
      </c>
      <c r="B22" s="16" t="s">
        <v>76</v>
      </c>
      <c r="C22" s="38">
        <v>12</v>
      </c>
      <c r="D22" s="123">
        <v>68</v>
      </c>
      <c r="E22" s="147"/>
      <c r="F22" s="142"/>
      <c r="G22" s="147"/>
      <c r="H22" s="16" t="s">
        <v>17</v>
      </c>
      <c r="I22" s="64">
        <v>17</v>
      </c>
      <c r="J22" s="16"/>
      <c r="K22" s="15"/>
      <c r="L22" s="23"/>
      <c r="M22" s="41"/>
      <c r="N22" s="126"/>
      <c r="O22" s="63"/>
      <c r="Q22" s="136"/>
      <c r="R22" s="35"/>
    </row>
    <row r="23" spans="1:21" ht="42.75" customHeight="1" x14ac:dyDescent="0.6">
      <c r="A23" s="15" t="s">
        <v>19</v>
      </c>
      <c r="B23" s="16" t="s">
        <v>76</v>
      </c>
      <c r="C23" s="38">
        <v>12</v>
      </c>
      <c r="D23" s="123">
        <v>98</v>
      </c>
      <c r="E23" s="147"/>
      <c r="F23" s="142"/>
      <c r="G23" s="147"/>
      <c r="H23" s="16" t="s">
        <v>17</v>
      </c>
      <c r="I23" s="64">
        <v>15</v>
      </c>
      <c r="J23" s="16" t="s">
        <v>16</v>
      </c>
      <c r="K23" s="15"/>
      <c r="L23" s="23"/>
      <c r="M23" s="41">
        <v>0</v>
      </c>
      <c r="N23" s="126"/>
      <c r="O23" s="63"/>
      <c r="Q23" s="136"/>
      <c r="R23" s="35"/>
    </row>
    <row r="24" spans="1:21" ht="42.75" customHeight="1" x14ac:dyDescent="0.6">
      <c r="A24" s="15"/>
      <c r="B24" s="39"/>
      <c r="C24" s="42"/>
      <c r="D24" s="123"/>
      <c r="E24" s="142"/>
      <c r="F24" s="142"/>
      <c r="G24" s="142"/>
      <c r="H24" s="16"/>
      <c r="I24" s="64"/>
      <c r="J24" s="16"/>
      <c r="K24" s="15"/>
      <c r="L24" s="23"/>
      <c r="M24" s="41"/>
      <c r="N24" s="126"/>
      <c r="O24" s="63"/>
      <c r="Q24" s="136"/>
      <c r="R24" s="35"/>
    </row>
    <row r="25" spans="1:21" s="56" customFormat="1" ht="42.75" customHeight="1" x14ac:dyDescent="0.6">
      <c r="A25" s="57" t="s">
        <v>40</v>
      </c>
      <c r="B25" s="51"/>
      <c r="C25" s="42"/>
      <c r="D25" s="42"/>
      <c r="E25" s="142"/>
      <c r="F25" s="142"/>
      <c r="G25" s="142"/>
      <c r="H25" s="52"/>
      <c r="I25" s="64"/>
      <c r="J25" s="52"/>
      <c r="K25" s="42"/>
      <c r="L25" s="53"/>
      <c r="M25" s="41"/>
      <c r="N25" s="126"/>
      <c r="O25" s="63"/>
      <c r="P25" s="16"/>
      <c r="Q25" s="136"/>
      <c r="R25" s="54"/>
      <c r="S25" s="58"/>
    </row>
    <row r="26" spans="1:21" ht="42.75" customHeight="1" x14ac:dyDescent="0.6">
      <c r="A26" s="15" t="s">
        <v>19</v>
      </c>
      <c r="B26" s="16" t="s">
        <v>76</v>
      </c>
      <c r="C26" s="38">
        <v>9</v>
      </c>
      <c r="D26" s="123">
        <v>68</v>
      </c>
      <c r="E26" s="142"/>
      <c r="F26" s="147"/>
      <c r="G26" s="147"/>
      <c r="H26" s="16" t="s">
        <v>17</v>
      </c>
      <c r="I26" s="64">
        <v>17</v>
      </c>
      <c r="J26" s="39" t="s">
        <v>22</v>
      </c>
      <c r="K26" s="15">
        <v>9931</v>
      </c>
      <c r="L26" s="36" t="s">
        <v>42</v>
      </c>
      <c r="M26" s="41">
        <v>0</v>
      </c>
      <c r="N26" s="126"/>
      <c r="O26" s="63"/>
      <c r="Q26" s="136"/>
      <c r="R26" s="113"/>
    </row>
    <row r="27" spans="1:21" ht="42.75" customHeight="1" x14ac:dyDescent="0.6">
      <c r="A27" s="15" t="s">
        <v>19</v>
      </c>
      <c r="B27" s="16" t="s">
        <v>76</v>
      </c>
      <c r="C27" s="38">
        <v>9</v>
      </c>
      <c r="D27" s="123">
        <v>98</v>
      </c>
      <c r="E27" s="142"/>
      <c r="F27" s="147"/>
      <c r="G27" s="147"/>
      <c r="H27" s="16" t="s">
        <v>17</v>
      </c>
      <c r="I27" s="64">
        <v>12</v>
      </c>
      <c r="J27" s="39" t="s">
        <v>22</v>
      </c>
      <c r="K27" s="15">
        <v>9932</v>
      </c>
      <c r="L27" s="36" t="s">
        <v>42</v>
      </c>
      <c r="M27" s="41">
        <v>0</v>
      </c>
      <c r="N27" s="126"/>
      <c r="O27" s="63"/>
      <c r="Q27" s="136"/>
      <c r="R27" s="33"/>
    </row>
    <row r="28" spans="1:21" ht="42.75" customHeight="1" x14ac:dyDescent="0.6">
      <c r="A28" s="15" t="s">
        <v>19</v>
      </c>
      <c r="B28" s="16" t="s">
        <v>76</v>
      </c>
      <c r="C28" s="38">
        <v>9</v>
      </c>
      <c r="D28" s="123">
        <v>78</v>
      </c>
      <c r="E28" s="147"/>
      <c r="F28" s="142"/>
      <c r="G28" s="147"/>
      <c r="H28" s="16" t="s">
        <v>17</v>
      </c>
      <c r="I28" s="64">
        <v>14</v>
      </c>
      <c r="J28" s="39" t="s">
        <v>41</v>
      </c>
      <c r="K28" s="15"/>
      <c r="L28" s="23"/>
      <c r="M28" s="41"/>
      <c r="N28" s="126"/>
      <c r="O28" s="63"/>
      <c r="Q28" s="136"/>
      <c r="R28" s="118"/>
      <c r="S28" s="139"/>
      <c r="T28" s="140"/>
      <c r="U28" s="140"/>
    </row>
    <row r="29" spans="1:21" ht="42.75" customHeight="1" x14ac:dyDescent="0.6">
      <c r="A29" s="15" t="s">
        <v>19</v>
      </c>
      <c r="B29" s="16" t="s">
        <v>76</v>
      </c>
      <c r="C29" s="38">
        <v>10</v>
      </c>
      <c r="D29" s="123">
        <v>68</v>
      </c>
      <c r="E29" s="147"/>
      <c r="F29" s="142"/>
      <c r="G29" s="147"/>
      <c r="H29" s="16" t="s">
        <v>17</v>
      </c>
      <c r="I29" s="64">
        <v>17</v>
      </c>
      <c r="J29" s="39" t="s">
        <v>41</v>
      </c>
      <c r="K29" s="15">
        <v>9789</v>
      </c>
      <c r="L29" s="23" t="s">
        <v>31</v>
      </c>
      <c r="M29" s="41">
        <v>0</v>
      </c>
      <c r="N29" s="126"/>
      <c r="O29" s="63"/>
      <c r="Q29" s="136"/>
      <c r="R29" s="35"/>
    </row>
    <row r="30" spans="1:21" ht="42.75" customHeight="1" x14ac:dyDescent="0.6">
      <c r="A30" s="15" t="s">
        <v>19</v>
      </c>
      <c r="B30" s="16" t="s">
        <v>76</v>
      </c>
      <c r="C30" s="38">
        <v>10</v>
      </c>
      <c r="D30" s="123">
        <v>98</v>
      </c>
      <c r="E30" s="148"/>
      <c r="F30" s="149"/>
      <c r="G30" s="148"/>
      <c r="H30" s="16" t="s">
        <v>17</v>
      </c>
      <c r="I30" s="64">
        <v>12</v>
      </c>
      <c r="J30" s="39" t="s">
        <v>41</v>
      </c>
      <c r="K30" s="43">
        <v>9790</v>
      </c>
      <c r="L30" s="46" t="s">
        <v>31</v>
      </c>
      <c r="M30" s="47">
        <v>0</v>
      </c>
      <c r="N30" s="127"/>
      <c r="O30" s="63"/>
      <c r="Q30" s="137"/>
      <c r="R30" s="117"/>
    </row>
    <row r="31" spans="1:21" ht="42.75" customHeight="1" x14ac:dyDescent="0.6">
      <c r="A31" s="15"/>
      <c r="B31" s="39"/>
      <c r="C31" s="42"/>
      <c r="D31" s="123"/>
      <c r="E31" s="142"/>
      <c r="F31" s="142"/>
      <c r="G31" s="142"/>
      <c r="H31" s="16"/>
      <c r="I31" s="64"/>
      <c r="J31" s="16"/>
      <c r="K31" s="15"/>
      <c r="L31" s="23"/>
      <c r="M31" s="41"/>
      <c r="N31" s="126"/>
      <c r="O31" s="63"/>
      <c r="Q31" s="136"/>
      <c r="R31" s="35"/>
    </row>
    <row r="32" spans="1:21" s="56" customFormat="1" ht="42.75" customHeight="1" x14ac:dyDescent="0.6">
      <c r="A32" s="57" t="s">
        <v>85</v>
      </c>
      <c r="B32" s="51"/>
      <c r="C32" s="42"/>
      <c r="D32" s="42"/>
      <c r="E32" s="142"/>
      <c r="F32" s="142"/>
      <c r="G32" s="142"/>
      <c r="H32" s="52"/>
      <c r="I32" s="64"/>
      <c r="J32" s="52"/>
      <c r="K32" s="42"/>
      <c r="L32" s="53"/>
      <c r="M32" s="41"/>
      <c r="N32" s="126"/>
      <c r="O32" s="63"/>
      <c r="P32" s="16"/>
      <c r="Q32" s="136"/>
      <c r="R32" s="54"/>
      <c r="S32" s="58"/>
    </row>
    <row r="33" spans="1:21" ht="42.75" customHeight="1" x14ac:dyDescent="0.6">
      <c r="A33" s="15" t="s">
        <v>19</v>
      </c>
      <c r="B33" s="44" t="s">
        <v>6</v>
      </c>
      <c r="C33" s="38">
        <v>9</v>
      </c>
      <c r="D33" s="123">
        <v>68</v>
      </c>
      <c r="E33" s="147"/>
      <c r="F33" s="142">
        <v>2440</v>
      </c>
      <c r="G33" s="147"/>
      <c r="H33" s="16" t="s">
        <v>18</v>
      </c>
      <c r="I33" s="64">
        <v>17</v>
      </c>
      <c r="J33" s="39" t="s">
        <v>41</v>
      </c>
      <c r="K33" s="15"/>
      <c r="L33" s="23"/>
      <c r="M33" s="41"/>
      <c r="N33" s="126"/>
      <c r="O33" s="63"/>
      <c r="Q33" s="136"/>
      <c r="R33" s="118"/>
      <c r="S33" s="139"/>
      <c r="T33" s="140"/>
      <c r="U33" s="140"/>
    </row>
    <row r="34" spans="1:21" ht="42.75" customHeight="1" x14ac:dyDescent="0.6">
      <c r="A34" s="43"/>
      <c r="B34" s="44"/>
      <c r="C34" s="49"/>
      <c r="D34" s="123"/>
      <c r="E34" s="149"/>
      <c r="F34" s="149"/>
      <c r="G34" s="149"/>
      <c r="H34" s="44"/>
      <c r="I34" s="64"/>
      <c r="J34" s="44"/>
      <c r="K34" s="43"/>
      <c r="L34" s="46"/>
      <c r="M34" s="47"/>
      <c r="N34" s="128"/>
      <c r="O34" s="63"/>
      <c r="Q34" s="137"/>
      <c r="R34" s="48"/>
    </row>
    <row r="35" spans="1:21" s="56" customFormat="1" ht="42.75" customHeight="1" x14ac:dyDescent="0.6">
      <c r="A35" s="59" t="s">
        <v>38</v>
      </c>
      <c r="B35" s="51"/>
      <c r="C35" s="42"/>
      <c r="D35" s="42"/>
      <c r="E35" s="142"/>
      <c r="F35" s="142"/>
      <c r="G35" s="142"/>
      <c r="H35" s="52"/>
      <c r="I35" s="64"/>
      <c r="J35" s="52"/>
      <c r="K35" s="42"/>
      <c r="L35" s="53"/>
      <c r="M35" s="41"/>
      <c r="N35" s="126"/>
      <c r="O35" s="63"/>
      <c r="P35" s="16"/>
      <c r="Q35" s="136"/>
      <c r="R35" s="54"/>
      <c r="S35" s="58"/>
    </row>
    <row r="36" spans="1:21" ht="42.75" customHeight="1" x14ac:dyDescent="0.6">
      <c r="A36" s="43" t="s">
        <v>19</v>
      </c>
      <c r="B36" s="119" t="s">
        <v>72</v>
      </c>
      <c r="C36" s="116">
        <v>38</v>
      </c>
      <c r="D36" s="123">
        <v>1220</v>
      </c>
      <c r="E36" s="149">
        <v>2100</v>
      </c>
      <c r="F36" s="148"/>
      <c r="G36" s="148"/>
      <c r="H36" s="44" t="s">
        <v>18</v>
      </c>
      <c r="I36" s="64"/>
      <c r="J36" s="44" t="s">
        <v>16</v>
      </c>
      <c r="K36" s="43"/>
      <c r="L36" s="46"/>
      <c r="M36" s="47"/>
      <c r="N36" s="128"/>
      <c r="O36" s="63"/>
      <c r="Q36" s="137"/>
      <c r="R36" s="118" t="s">
        <v>46</v>
      </c>
    </row>
    <row r="37" spans="1:21" ht="42.75" customHeight="1" x14ac:dyDescent="0.6">
      <c r="A37" s="43"/>
      <c r="B37" s="44"/>
      <c r="C37" s="116"/>
      <c r="D37" s="123"/>
      <c r="E37" s="149"/>
      <c r="F37" s="149"/>
      <c r="G37" s="149"/>
      <c r="H37" s="44"/>
      <c r="I37" s="64"/>
      <c r="J37" s="44"/>
      <c r="K37" s="43"/>
      <c r="L37" s="46"/>
      <c r="M37" s="47"/>
      <c r="N37" s="128"/>
      <c r="O37" s="63"/>
      <c r="Q37" s="137"/>
      <c r="R37" s="48"/>
    </row>
    <row r="38" spans="1:21" ht="42.75" customHeight="1" x14ac:dyDescent="0.6">
      <c r="A38" s="43"/>
      <c r="B38" s="44"/>
      <c r="C38" s="116"/>
      <c r="D38" s="123"/>
      <c r="E38" s="149"/>
      <c r="F38" s="149"/>
      <c r="G38" s="149"/>
      <c r="H38" s="44"/>
      <c r="I38" s="62"/>
      <c r="J38" s="44"/>
      <c r="K38" s="43"/>
      <c r="L38" s="46"/>
      <c r="M38" s="47"/>
      <c r="N38" s="128"/>
      <c r="O38" s="43"/>
      <c r="Q38" s="137"/>
      <c r="R38" s="48"/>
      <c r="S38" s="66"/>
    </row>
    <row r="39" spans="1:21" ht="42.75" customHeight="1" x14ac:dyDescent="0.6">
      <c r="A39" s="43"/>
      <c r="B39" s="44"/>
      <c r="C39" s="116"/>
      <c r="D39" s="123"/>
      <c r="E39" s="149"/>
      <c r="F39" s="149"/>
      <c r="G39" s="149"/>
      <c r="H39" s="44"/>
      <c r="I39" s="62"/>
      <c r="J39" s="44"/>
      <c r="K39" s="43"/>
      <c r="L39" s="46"/>
      <c r="M39" s="47"/>
      <c r="N39" s="128"/>
      <c r="O39" s="43"/>
      <c r="Q39" s="137"/>
      <c r="R39" s="48"/>
    </row>
    <row r="40" spans="1:21" ht="42.75" customHeight="1" x14ac:dyDescent="0.6">
      <c r="A40" s="43"/>
      <c r="B40" s="44"/>
      <c r="C40" s="116"/>
      <c r="D40" s="123"/>
      <c r="E40" s="149"/>
      <c r="F40" s="149"/>
      <c r="G40" s="149"/>
      <c r="H40" s="44"/>
      <c r="I40" s="62"/>
      <c r="J40" s="44"/>
      <c r="K40" s="43"/>
      <c r="L40" s="46"/>
      <c r="M40" s="47"/>
      <c r="N40" s="128"/>
      <c r="O40" s="43"/>
      <c r="Q40" s="137"/>
      <c r="R40" s="48"/>
    </row>
    <row r="41" spans="1:21" ht="35.25" customHeight="1" x14ac:dyDescent="0.6">
      <c r="A41" s="43"/>
      <c r="B41" s="44"/>
      <c r="C41" s="45"/>
      <c r="D41" s="45"/>
      <c r="E41" s="149"/>
      <c r="F41" s="149"/>
      <c r="G41" s="149"/>
      <c r="H41" s="44"/>
      <c r="I41" s="62"/>
      <c r="J41" s="44"/>
      <c r="K41" s="43"/>
      <c r="L41" s="46"/>
      <c r="M41" s="47"/>
      <c r="N41" s="128"/>
      <c r="O41" s="43"/>
      <c r="Q41" s="137"/>
      <c r="R41" s="65"/>
    </row>
  </sheetData>
  <customSheetViews>
    <customSheetView guid="{A7F7041E-7752-4E92-9325-982285B7C1B9}" scale="60" fitToPage="1" hiddenRows="1" hiddenColumns="1" state="hidden">
      <selection activeCell="N24" sqref="N24"/>
      <pageMargins left="0.19685039370078741" right="0.19685039370078741" top="0.19685039370078741" bottom="0.19685039370078741" header="0" footer="0"/>
      <printOptions horizontalCentered="1" verticalCentered="1"/>
      <pageSetup paperSize="9" scale="38" orientation="landscape" r:id="rId1"/>
      <headerFooter alignWithMargins="0"/>
    </customSheetView>
    <customSheetView guid="{EAACF050-C5D0-4CAC-A8B6-1E6E1A239EA0}" scale="60" fitToPage="1" hiddenRows="1" hiddenColumns="1" state="hidden">
      <selection activeCell="N24" sqref="N24"/>
      <pageMargins left="0.19685039370078741" right="0.19685039370078741" top="0.19685039370078741" bottom="0.19685039370078741" header="0" footer="0"/>
      <printOptions horizontalCentered="1" verticalCentered="1"/>
      <pageSetup paperSize="9" scale="38" orientation="landscape" r:id="rId2"/>
      <headerFooter alignWithMargins="0"/>
    </customSheetView>
    <customSheetView guid="{3BAA88A0-E24A-46F3-BD4E-4ED2F81A8851}" scale="60" fitToPage="1" hiddenRows="1" hiddenColumns="1" state="hidden">
      <selection activeCell="N24" sqref="N24"/>
      <pageMargins left="0.19685039370078741" right="0.19685039370078741" top="0.19685039370078741" bottom="0.19685039370078741" header="0" footer="0"/>
      <printOptions horizontalCentered="1" verticalCentered="1"/>
      <pageSetup paperSize="9" scale="38" orientation="landscape" r:id="rId3"/>
      <headerFooter alignWithMargins="0"/>
    </customSheetView>
    <customSheetView guid="{FBF96860-242B-4B28-86B6-176A94B72708}" scale="60" fitToPage="1" hiddenRows="1" hiddenColumns="1" state="hidden">
      <selection activeCell="N24" sqref="N24"/>
      <pageMargins left="0.19685039370078741" right="0.19685039370078741" top="0.19685039370078741" bottom="0.19685039370078741" header="0" footer="0"/>
      <printOptions horizontalCentered="1" verticalCentered="1"/>
      <pageSetup paperSize="9" scale="38" orientation="landscape" r:id="rId4"/>
      <headerFooter alignWithMargins="0"/>
    </customSheetView>
    <customSheetView guid="{EF16C863-F7EF-4BA7-964C-FC7847AABF96}" scale="60" fitToPage="1" hiddenRows="1" hiddenColumns="1" state="hidden">
      <selection activeCell="N24" sqref="N24"/>
      <pageMargins left="0.19685039370078741" right="0.19685039370078741" top="0.19685039370078741" bottom="0.19685039370078741" header="0" footer="0"/>
      <printOptions horizontalCentered="1" verticalCentered="1"/>
      <pageSetup paperSize="9" scale="38" orientation="landscape" r:id="rId5"/>
      <headerFooter alignWithMargins="0"/>
    </customSheetView>
  </customSheetViews>
  <mergeCells count="3">
    <mergeCell ref="E2:G2"/>
    <mergeCell ref="K1:O1"/>
    <mergeCell ref="A1:I1"/>
  </mergeCells>
  <phoneticPr fontId="7" type="noConversion"/>
  <conditionalFormatting sqref="I2:I17 H2:H65536 I19:I65536">
    <cfRule type="cellIs" dxfId="8" priority="11" stopIfTrue="1" operator="equal">
      <formula>"Rév"</formula>
    </cfRule>
    <cfRule type="cellIs" dxfId="7" priority="12" stopIfTrue="1" operator="equal">
      <formula>"2AV"</formula>
    </cfRule>
  </conditionalFormatting>
  <conditionalFormatting sqref="Q8:Q65536">
    <cfRule type="cellIs" dxfId="6" priority="7" stopIfTrue="1" operator="lessThanOrEqual">
      <formula>0</formula>
    </cfRule>
  </conditionalFormatting>
  <conditionalFormatting sqref="P1:P1048576">
    <cfRule type="cellIs" dxfId="5" priority="1" stopIfTrue="1" operator="equal">
      <formula>"Néan"</formula>
    </cfRule>
    <cfRule type="cellIs" dxfId="4" priority="2" stopIfTrue="1" operator="equal">
      <formula>"En Cours"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9" scale="37" orientation="landscape" r:id="rId6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CE16"/>
  <sheetViews>
    <sheetView zoomScaleNormal="100" workbookViewId="0">
      <selection activeCell="E12" sqref="E12"/>
    </sheetView>
  </sheetViews>
  <sheetFormatPr defaultColWidth="11.42578125" defaultRowHeight="12.75" x14ac:dyDescent="0.2"/>
  <cols>
    <col min="1" max="1" width="5.5703125" customWidth="1"/>
    <col min="4" max="4" width="3.140625" customWidth="1"/>
    <col min="5" max="5" width="8.5703125" customWidth="1"/>
    <col min="6" max="6" width="4" style="70" customWidth="1"/>
    <col min="7" max="7" width="4" style="72" customWidth="1"/>
    <col min="8" max="8" width="4" style="70" customWidth="1"/>
    <col min="9" max="9" width="4" style="72" customWidth="1"/>
    <col min="10" max="10" width="4" style="70" customWidth="1"/>
    <col min="11" max="11" width="4" style="72" customWidth="1"/>
    <col min="12" max="12" width="4" style="70" customWidth="1"/>
    <col min="13" max="13" width="4" style="72" customWidth="1"/>
    <col min="14" max="14" width="4" style="70" customWidth="1"/>
    <col min="15" max="15" width="4" style="72" customWidth="1"/>
    <col min="16" max="16" width="4" style="70" customWidth="1"/>
    <col min="17" max="17" width="4" style="72" customWidth="1"/>
    <col min="18" max="18" width="4" style="70" customWidth="1"/>
    <col min="19" max="19" width="4" style="72" customWidth="1"/>
    <col min="20" max="20" width="4" style="70" customWidth="1"/>
    <col min="21" max="21" width="4" style="72" customWidth="1"/>
    <col min="22" max="22" width="4" style="70" customWidth="1"/>
    <col min="23" max="23" width="4" style="72" customWidth="1"/>
    <col min="24" max="24" width="4" style="70" customWidth="1"/>
    <col min="25" max="25" width="4.5703125" customWidth="1"/>
    <col min="26" max="26" width="4" customWidth="1"/>
    <col min="27" max="27" width="4.5703125" customWidth="1"/>
    <col min="28" max="29" width="4" customWidth="1"/>
    <col min="30" max="30" width="4.42578125" customWidth="1"/>
    <col min="31" max="31" width="5.140625" customWidth="1"/>
    <col min="32" max="34" width="4" customWidth="1"/>
    <col min="35" max="35" width="4.5703125" customWidth="1"/>
    <col min="36" max="36" width="4" customWidth="1"/>
    <col min="37" max="37" width="4.42578125" customWidth="1"/>
    <col min="38" max="82" width="4" customWidth="1"/>
    <col min="83" max="83" width="6" customWidth="1"/>
    <col min="84" max="84" width="4.5703125" customWidth="1"/>
  </cols>
  <sheetData>
    <row r="1" spans="1:83" ht="30" customHeight="1" x14ac:dyDescent="0.2">
      <c r="A1" s="69"/>
      <c r="G1" s="71"/>
      <c r="J1" s="73"/>
      <c r="K1" s="74"/>
      <c r="L1" s="73"/>
      <c r="N1" s="73"/>
      <c r="O1" s="74"/>
      <c r="P1" s="101" t="s">
        <v>71</v>
      </c>
      <c r="Q1" s="102"/>
      <c r="R1" s="103"/>
      <c r="S1" s="104"/>
      <c r="T1" s="103"/>
      <c r="U1" s="104"/>
      <c r="V1" s="103"/>
      <c r="W1" s="104"/>
      <c r="X1" s="103"/>
      <c r="Y1" s="104"/>
      <c r="Z1" s="103"/>
      <c r="AA1" s="104"/>
      <c r="AB1" s="103"/>
      <c r="AC1" s="104"/>
      <c r="AD1" s="103"/>
      <c r="AE1" s="104"/>
      <c r="AF1" s="104"/>
      <c r="AG1" s="105"/>
      <c r="AH1" s="74"/>
      <c r="AI1" s="74"/>
      <c r="AJ1" s="74"/>
      <c r="AK1" s="74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5"/>
    </row>
    <row r="2" spans="1:83" s="78" customFormat="1" ht="30" customHeight="1" x14ac:dyDescent="0.2">
      <c r="A2" s="24"/>
      <c r="B2" s="69"/>
      <c r="C2" s="76"/>
      <c r="D2" s="69"/>
      <c r="E2" s="77"/>
      <c r="F2" s="69"/>
      <c r="G2" s="71"/>
      <c r="H2" s="74"/>
      <c r="N2" s="69"/>
      <c r="O2" s="24"/>
      <c r="P2" s="106"/>
      <c r="Q2" s="25"/>
      <c r="R2" s="25"/>
      <c r="S2" s="25"/>
      <c r="T2" s="25"/>
      <c r="U2" s="25"/>
      <c r="V2" s="69"/>
      <c r="W2" s="69"/>
      <c r="X2" s="69"/>
      <c r="Y2" s="24"/>
      <c r="Z2" s="69"/>
      <c r="AA2" s="24"/>
      <c r="AB2" s="69"/>
      <c r="AC2" s="24"/>
      <c r="AD2" s="69"/>
      <c r="AE2" s="24"/>
      <c r="AF2" s="24"/>
      <c r="AG2" s="107"/>
      <c r="AH2" s="24"/>
      <c r="AI2" s="24"/>
      <c r="AJ2" s="24"/>
      <c r="AK2" s="24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24"/>
    </row>
    <row r="3" spans="1:83" s="78" customFormat="1" ht="30" customHeight="1" x14ac:dyDescent="0.2">
      <c r="A3" s="24"/>
      <c r="B3" s="69"/>
      <c r="C3" s="76"/>
      <c r="D3" s="69"/>
      <c r="E3" s="77"/>
      <c r="F3" s="69"/>
      <c r="G3" s="71"/>
      <c r="L3" s="153"/>
      <c r="N3" s="69"/>
      <c r="O3" s="24"/>
      <c r="P3" s="106"/>
      <c r="Q3" s="25"/>
      <c r="R3" s="25"/>
      <c r="S3" s="25"/>
      <c r="T3" s="25"/>
      <c r="U3" s="25"/>
      <c r="V3" s="69"/>
      <c r="W3" s="69"/>
      <c r="X3" s="69"/>
      <c r="Y3" s="24"/>
      <c r="Z3" s="69"/>
      <c r="AA3" s="24"/>
      <c r="AB3" s="69"/>
      <c r="AC3" s="24"/>
      <c r="AD3" s="69"/>
      <c r="AE3" s="24"/>
      <c r="AF3" s="24"/>
      <c r="AG3" s="107"/>
      <c r="AH3" s="24"/>
      <c r="AI3" s="24"/>
      <c r="AJ3" s="24"/>
      <c r="AK3" s="24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24"/>
    </row>
    <row r="4" spans="1:83" s="78" customFormat="1" ht="30" customHeight="1" x14ac:dyDescent="0.2">
      <c r="A4" s="24"/>
      <c r="B4" s="69"/>
      <c r="C4" s="76"/>
      <c r="D4" s="69"/>
      <c r="E4" s="77"/>
      <c r="F4" s="69"/>
      <c r="G4" s="71"/>
      <c r="L4" s="79"/>
      <c r="N4" s="69"/>
      <c r="O4" s="24"/>
      <c r="P4" s="106"/>
      <c r="Q4" s="25"/>
      <c r="R4" s="25"/>
      <c r="S4" s="25"/>
      <c r="T4" s="25"/>
      <c r="U4" s="25"/>
      <c r="V4" s="69"/>
      <c r="W4" s="69"/>
      <c r="X4" s="69"/>
      <c r="Y4" s="24"/>
      <c r="Z4" s="69"/>
      <c r="AA4" s="24"/>
      <c r="AB4" s="69"/>
      <c r="AC4" s="24"/>
      <c r="AD4" s="69"/>
      <c r="AE4" s="24"/>
      <c r="AF4" s="24"/>
      <c r="AG4" s="107"/>
      <c r="AH4" s="24"/>
      <c r="AI4" s="24"/>
      <c r="AJ4" s="24"/>
      <c r="AK4" s="24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24"/>
    </row>
    <row r="5" spans="1:83" s="78" customFormat="1" ht="30" customHeight="1" x14ac:dyDescent="0.2">
      <c r="A5" s="24"/>
      <c r="C5" s="76"/>
      <c r="D5" s="69"/>
      <c r="E5" s="77"/>
      <c r="F5" s="69"/>
      <c r="G5" s="71"/>
      <c r="L5" s="79"/>
      <c r="N5" s="69"/>
      <c r="O5" s="24"/>
      <c r="P5" s="106"/>
      <c r="Q5" s="25"/>
      <c r="R5" s="25"/>
      <c r="S5" s="25"/>
      <c r="T5" s="25"/>
      <c r="U5" s="25"/>
      <c r="V5" s="69"/>
      <c r="W5" s="69"/>
      <c r="X5" s="69"/>
      <c r="Y5" s="24"/>
      <c r="Z5" s="69"/>
      <c r="AA5" s="24"/>
      <c r="AB5" s="69"/>
      <c r="AC5" s="24"/>
      <c r="AD5" s="69"/>
      <c r="AE5" s="24"/>
      <c r="AF5" s="24"/>
      <c r="AG5" s="107"/>
      <c r="AH5" s="24"/>
      <c r="AI5" s="24"/>
      <c r="AJ5" s="24"/>
      <c r="AK5" s="24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24"/>
    </row>
    <row r="6" spans="1:83" s="78" customFormat="1" ht="30" customHeight="1" thickBot="1" x14ac:dyDescent="0.25">
      <c r="A6" s="24"/>
      <c r="C6" s="76"/>
      <c r="D6" s="69"/>
      <c r="E6" s="77"/>
      <c r="F6" s="80"/>
      <c r="G6" s="71"/>
      <c r="N6" s="69"/>
      <c r="O6" s="24"/>
      <c r="P6" s="108"/>
      <c r="Q6" s="109"/>
      <c r="R6" s="109"/>
      <c r="S6" s="109"/>
      <c r="T6" s="109"/>
      <c r="U6" s="109"/>
      <c r="V6" s="110"/>
      <c r="W6" s="110"/>
      <c r="X6" s="110"/>
      <c r="Y6" s="111"/>
      <c r="Z6" s="110"/>
      <c r="AA6" s="111"/>
      <c r="AB6" s="110"/>
      <c r="AC6" s="111"/>
      <c r="AD6" s="110"/>
      <c r="AE6" s="111"/>
      <c r="AF6" s="111"/>
      <c r="AG6" s="112"/>
      <c r="AH6" s="24"/>
      <c r="AI6" s="24"/>
      <c r="AJ6" s="24"/>
      <c r="AK6" s="24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24"/>
    </row>
    <row r="7" spans="1:83" s="78" customFormat="1" ht="30" customHeight="1" x14ac:dyDescent="0.2">
      <c r="A7" s="24"/>
      <c r="B7" s="81" t="s">
        <v>48</v>
      </c>
      <c r="C7" s="76"/>
      <c r="D7" s="69"/>
      <c r="E7" s="24"/>
      <c r="F7" s="80"/>
      <c r="G7" s="24"/>
      <c r="N7" s="69"/>
      <c r="O7" s="24"/>
      <c r="P7" s="267"/>
      <c r="Q7" s="24"/>
      <c r="R7" s="69"/>
      <c r="S7" s="24"/>
      <c r="T7" s="69"/>
      <c r="U7" s="24"/>
      <c r="V7" s="69"/>
      <c r="W7" s="24"/>
      <c r="X7" s="69"/>
      <c r="Y7" s="24"/>
      <c r="Z7" s="69"/>
      <c r="AA7" s="24"/>
      <c r="AB7" s="69"/>
      <c r="AC7" s="24"/>
      <c r="AD7" s="69"/>
      <c r="AE7" s="24"/>
      <c r="AF7" s="24"/>
      <c r="AG7" s="24"/>
      <c r="AH7" s="24"/>
      <c r="AI7" s="24"/>
      <c r="AJ7" s="24"/>
      <c r="AK7" s="24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24"/>
    </row>
    <row r="8" spans="1:83" s="78" customFormat="1" ht="30" customHeight="1" x14ac:dyDescent="0.2">
      <c r="A8" s="24"/>
      <c r="B8" s="82"/>
      <c r="C8" s="76"/>
      <c r="D8" s="69"/>
      <c r="E8" s="37"/>
      <c r="F8" s="80"/>
      <c r="G8" s="24"/>
      <c r="N8" s="69"/>
      <c r="O8" s="24"/>
      <c r="P8" s="69"/>
      <c r="Q8" s="24"/>
      <c r="R8" s="69"/>
      <c r="S8" s="24"/>
      <c r="T8" s="69"/>
      <c r="U8" s="24"/>
      <c r="V8" s="69"/>
      <c r="W8" s="24"/>
      <c r="X8" s="69"/>
      <c r="Y8" s="24"/>
      <c r="Z8" s="69"/>
      <c r="AA8" s="24"/>
      <c r="AB8" s="69"/>
      <c r="AC8" s="24"/>
      <c r="AD8" s="69"/>
      <c r="AE8" s="24"/>
      <c r="AF8" s="24"/>
      <c r="AG8" s="24"/>
      <c r="AH8" s="24"/>
      <c r="AI8" s="24"/>
      <c r="AJ8" s="24"/>
      <c r="AK8" s="24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24"/>
    </row>
    <row r="9" spans="1:83" s="78" customFormat="1" ht="30" customHeight="1" x14ac:dyDescent="0.2">
      <c r="A9" s="24"/>
      <c r="C9" s="76"/>
      <c r="D9" s="69"/>
      <c r="E9" s="37"/>
      <c r="F9" s="80"/>
      <c r="G9" s="24"/>
      <c r="H9" s="29"/>
      <c r="L9" s="29" t="s">
        <v>52</v>
      </c>
      <c r="N9" s="69"/>
      <c r="O9" s="24"/>
      <c r="P9" s="69"/>
      <c r="Q9" s="24"/>
      <c r="R9" s="69"/>
      <c r="S9" s="24"/>
      <c r="T9" s="69"/>
      <c r="U9" s="24"/>
      <c r="V9" s="69"/>
      <c r="W9" s="24"/>
      <c r="X9" s="69"/>
      <c r="Y9" s="24"/>
      <c r="Z9" s="69"/>
      <c r="AA9" s="24"/>
      <c r="AB9" s="69"/>
      <c r="AC9" s="24"/>
      <c r="AD9" s="69"/>
      <c r="AE9" s="24"/>
      <c r="AF9" s="24"/>
      <c r="AG9" s="24"/>
      <c r="AH9" s="24"/>
      <c r="AI9" s="24"/>
      <c r="AJ9" s="24"/>
      <c r="AK9" s="24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24"/>
    </row>
    <row r="10" spans="1:83" s="78" customFormat="1" ht="30" customHeight="1" x14ac:dyDescent="0.2">
      <c r="E10" s="24"/>
      <c r="F10" s="69"/>
      <c r="G10" s="24"/>
      <c r="I10" s="76"/>
      <c r="J10" s="69"/>
      <c r="K10" s="24"/>
      <c r="L10" s="80"/>
      <c r="M10" s="24"/>
      <c r="N10" s="69"/>
      <c r="O10" s="24"/>
      <c r="P10" s="69"/>
      <c r="Q10" s="24"/>
      <c r="R10" s="69"/>
      <c r="S10" s="24"/>
      <c r="T10" s="69"/>
      <c r="U10" s="24"/>
      <c r="V10" s="590"/>
      <c r="W10" s="24"/>
      <c r="X10" s="69"/>
      <c r="Y10" s="24"/>
      <c r="Z10" s="69"/>
      <c r="AA10" s="24"/>
      <c r="AB10" s="69"/>
      <c r="AC10" s="24"/>
      <c r="AD10" s="69"/>
      <c r="AE10" s="24"/>
      <c r="AF10" s="24"/>
      <c r="AG10" s="24"/>
      <c r="AH10" s="24"/>
      <c r="AI10" s="24"/>
      <c r="AJ10" s="24"/>
      <c r="AK10" s="24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24"/>
    </row>
    <row r="11" spans="1:83" s="83" customFormat="1" ht="17.25" customHeight="1" x14ac:dyDescent="0.2">
      <c r="E11" s="84" t="s">
        <v>49</v>
      </c>
      <c r="F11" s="85"/>
      <c r="G11" s="84"/>
      <c r="H11" s="85"/>
      <c r="I11" s="84"/>
      <c r="J11" s="85"/>
      <c r="K11" s="84"/>
      <c r="L11" s="85"/>
      <c r="M11" s="84"/>
      <c r="N11" s="85"/>
      <c r="O11" s="84"/>
      <c r="P11" s="85"/>
      <c r="Q11" s="84"/>
      <c r="R11" s="85"/>
      <c r="S11" s="84"/>
      <c r="T11" s="85"/>
      <c r="U11" s="84"/>
      <c r="V11" s="85"/>
      <c r="W11" s="84"/>
      <c r="X11" s="85"/>
      <c r="Y11" s="84"/>
      <c r="Z11" s="85"/>
      <c r="AA11" s="84"/>
      <c r="AB11" s="85"/>
      <c r="AC11" s="84"/>
      <c r="AD11" s="85"/>
      <c r="AE11" s="84"/>
      <c r="AF11" s="85"/>
      <c r="AG11" s="84"/>
      <c r="AH11" s="85"/>
      <c r="AI11" s="84"/>
      <c r="AJ11" s="85"/>
      <c r="AK11" s="84"/>
      <c r="AL11" s="85"/>
      <c r="AM11" s="84"/>
      <c r="AN11" s="85"/>
      <c r="AO11" s="84"/>
      <c r="AP11" s="85"/>
      <c r="AQ11" s="84"/>
      <c r="AR11" s="85"/>
      <c r="AS11" s="84"/>
      <c r="AT11" s="85"/>
      <c r="AU11" s="84"/>
      <c r="AV11" s="85"/>
      <c r="AW11" s="84"/>
      <c r="AX11" s="85"/>
      <c r="AY11" s="84"/>
      <c r="AZ11" s="85"/>
      <c r="BA11" s="84"/>
      <c r="BB11" s="85"/>
      <c r="BC11" s="84"/>
      <c r="BD11" s="85"/>
      <c r="BE11" s="84"/>
      <c r="BF11" s="85"/>
      <c r="BG11" s="84"/>
      <c r="BH11" s="85"/>
      <c r="BI11" s="84"/>
      <c r="BJ11" s="85"/>
      <c r="BK11" s="84"/>
      <c r="BL11" s="85"/>
      <c r="BM11" s="84"/>
      <c r="BN11" s="85"/>
      <c r="BO11" s="84"/>
      <c r="BP11" s="85"/>
      <c r="BQ11" s="84"/>
      <c r="BR11" s="85"/>
      <c r="BS11" s="84"/>
      <c r="BT11" s="85"/>
      <c r="BU11" s="84"/>
      <c r="BV11" s="85"/>
      <c r="BW11" s="84"/>
      <c r="BX11" s="85"/>
      <c r="BY11" s="84"/>
      <c r="BZ11" s="85"/>
      <c r="CA11" s="84"/>
      <c r="CB11" s="85"/>
      <c r="CC11" s="84"/>
      <c r="CD11" s="86"/>
      <c r="CE11" s="87"/>
    </row>
    <row r="12" spans="1:83" s="83" customFormat="1" ht="34.5" customHeight="1" x14ac:dyDescent="0.2">
      <c r="E12" s="84"/>
      <c r="F12" s="88"/>
      <c r="G12" s="89"/>
      <c r="H12" s="88"/>
      <c r="I12" s="89"/>
      <c r="J12" s="88"/>
      <c r="K12" s="89"/>
      <c r="L12" s="88"/>
      <c r="M12" s="89"/>
      <c r="N12" s="88"/>
      <c r="O12" s="89"/>
      <c r="P12" s="88"/>
      <c r="Q12" s="89"/>
      <c r="R12" s="88"/>
      <c r="S12" s="89"/>
      <c r="T12" s="88"/>
      <c r="U12" s="89"/>
      <c r="V12" s="88"/>
      <c r="W12" s="89"/>
      <c r="X12" s="88"/>
      <c r="Y12" s="89"/>
      <c r="Z12" s="88"/>
      <c r="AA12" s="89"/>
      <c r="AB12" s="88"/>
      <c r="AC12" s="89"/>
      <c r="AD12" s="88"/>
      <c r="AE12" s="89"/>
      <c r="AF12" s="88"/>
      <c r="AG12" s="89"/>
      <c r="AH12" s="88"/>
      <c r="AI12" s="89"/>
      <c r="AJ12" s="88"/>
      <c r="AK12" s="89"/>
      <c r="AL12" s="88"/>
      <c r="AM12" s="89"/>
      <c r="AN12" s="88"/>
      <c r="AO12" s="89"/>
      <c r="AP12" s="88"/>
      <c r="AQ12" s="89"/>
      <c r="AR12" s="88"/>
      <c r="AS12" s="89"/>
      <c r="AT12" s="88"/>
      <c r="AU12" s="89"/>
      <c r="AV12" s="88"/>
      <c r="AW12" s="89"/>
      <c r="AX12" s="88"/>
      <c r="AY12" s="89"/>
      <c r="AZ12" s="88"/>
      <c r="BA12" s="89"/>
      <c r="BB12" s="88"/>
      <c r="BC12" s="89"/>
      <c r="BD12" s="88"/>
      <c r="BE12" s="89"/>
      <c r="BF12" s="88"/>
      <c r="BG12" s="89"/>
      <c r="BH12" s="88"/>
      <c r="BI12" s="89"/>
      <c r="BJ12" s="88"/>
      <c r="BK12" s="89"/>
      <c r="BL12" s="88"/>
      <c r="BM12" s="89"/>
      <c r="BN12" s="88"/>
      <c r="BO12" s="89"/>
      <c r="BP12" s="88"/>
      <c r="BQ12" s="89"/>
      <c r="BR12" s="88"/>
      <c r="BS12" s="89"/>
      <c r="BT12" s="88"/>
      <c r="BU12" s="89"/>
      <c r="BV12" s="88"/>
      <c r="BW12" s="89"/>
      <c r="BX12" s="88"/>
      <c r="BY12" s="89"/>
      <c r="BZ12" s="88"/>
      <c r="CA12" s="89"/>
      <c r="CB12" s="88"/>
      <c r="CC12" s="89"/>
      <c r="CD12" s="88"/>
      <c r="CE12" s="84"/>
    </row>
    <row r="13" spans="1:83" s="79" customFormat="1" ht="34.5" customHeight="1" x14ac:dyDescent="0.2">
      <c r="E13" s="90"/>
      <c r="F13" s="91"/>
      <c r="G13" s="92"/>
      <c r="H13" s="91"/>
      <c r="I13" s="92"/>
      <c r="J13" s="91"/>
      <c r="K13" s="92"/>
      <c r="L13" s="91"/>
      <c r="M13" s="92"/>
      <c r="N13" s="91"/>
      <c r="O13" s="92"/>
      <c r="P13" s="91"/>
      <c r="Q13" s="92"/>
      <c r="R13" s="91"/>
      <c r="S13" s="92"/>
      <c r="T13" s="91"/>
      <c r="U13" s="92"/>
      <c r="V13" s="91"/>
      <c r="W13" s="92"/>
      <c r="X13" s="91"/>
      <c r="Y13" s="92"/>
      <c r="Z13" s="91"/>
      <c r="AA13" s="92"/>
      <c r="AB13" s="91"/>
      <c r="AC13" s="92"/>
      <c r="AD13" s="91"/>
      <c r="AE13" s="92"/>
      <c r="AF13" s="91"/>
      <c r="AG13" s="92"/>
      <c r="AH13" s="91"/>
      <c r="AI13" s="92"/>
      <c r="AJ13" s="91"/>
      <c r="AK13" s="92"/>
      <c r="AL13" s="91"/>
      <c r="AM13" s="92"/>
      <c r="AN13" s="91"/>
      <c r="AO13" s="92"/>
      <c r="AP13" s="91"/>
      <c r="AQ13" s="92"/>
      <c r="AR13" s="91"/>
      <c r="AS13" s="92"/>
      <c r="AT13" s="91"/>
      <c r="AU13" s="92"/>
      <c r="AV13" s="91"/>
      <c r="AW13" s="92"/>
      <c r="AX13" s="91"/>
      <c r="AY13" s="92"/>
      <c r="AZ13" s="91"/>
      <c r="BA13" s="92"/>
      <c r="BB13" s="91"/>
      <c r="BC13" s="92"/>
      <c r="BD13" s="91"/>
      <c r="BE13" s="92"/>
      <c r="BF13" s="91"/>
      <c r="BG13" s="92"/>
      <c r="BH13" s="91"/>
      <c r="BI13" s="92"/>
      <c r="BJ13" s="91"/>
      <c r="BK13" s="92"/>
      <c r="BL13" s="91"/>
      <c r="BM13" s="92"/>
      <c r="BN13" s="91"/>
      <c r="BO13" s="92"/>
      <c r="BP13" s="91"/>
      <c r="BQ13" s="92"/>
      <c r="BR13" s="91"/>
      <c r="BS13" s="92"/>
      <c r="BT13" s="91"/>
      <c r="BU13" s="92"/>
      <c r="BV13" s="91"/>
      <c r="BW13" s="92"/>
      <c r="BX13" s="91"/>
      <c r="BY13" s="92"/>
      <c r="BZ13" s="91"/>
      <c r="CA13" s="92"/>
      <c r="CB13" s="91"/>
      <c r="CC13" s="92"/>
      <c r="CD13" s="91"/>
      <c r="CE13" s="93"/>
    </row>
    <row r="14" spans="1:83" s="83" customFormat="1" ht="33.75" customHeight="1" x14ac:dyDescent="0.2">
      <c r="E14" s="94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6"/>
      <c r="AB14" s="95"/>
      <c r="AC14" s="96"/>
      <c r="AD14" s="95"/>
      <c r="AE14" s="96"/>
      <c r="AF14" s="95"/>
      <c r="AG14" s="96"/>
      <c r="AH14" s="95"/>
      <c r="AI14" s="96"/>
      <c r="AJ14" s="95"/>
      <c r="AK14" s="96"/>
      <c r="AL14" s="95"/>
      <c r="AM14" s="96"/>
      <c r="AN14" s="95"/>
      <c r="AO14" s="96"/>
      <c r="AP14" s="95"/>
      <c r="AQ14" s="96"/>
      <c r="AR14" s="95"/>
      <c r="AS14" s="96"/>
      <c r="AT14" s="95"/>
      <c r="AU14" s="96"/>
      <c r="AV14" s="95"/>
      <c r="AW14" s="96"/>
      <c r="AX14" s="95"/>
      <c r="AY14" s="96"/>
      <c r="AZ14" s="95"/>
      <c r="BA14" s="96"/>
      <c r="BB14" s="95"/>
      <c r="BC14" s="96"/>
      <c r="BD14" s="95"/>
      <c r="BE14" s="96"/>
      <c r="BF14" s="95"/>
      <c r="BG14" s="96"/>
      <c r="BH14" s="95"/>
      <c r="BI14" s="96"/>
      <c r="BJ14" s="95"/>
      <c r="BK14" s="96"/>
      <c r="BL14" s="95"/>
      <c r="BM14" s="96"/>
      <c r="BN14" s="95"/>
      <c r="BO14" s="96"/>
      <c r="BP14" s="95"/>
      <c r="BQ14" s="96"/>
      <c r="BR14" s="95"/>
      <c r="BS14" s="96"/>
      <c r="BT14" s="95"/>
      <c r="BU14" s="96"/>
      <c r="BV14" s="95"/>
      <c r="BW14" s="96"/>
      <c r="BX14" s="95"/>
      <c r="BY14" s="96"/>
      <c r="BZ14" s="95"/>
      <c r="CA14" s="96"/>
      <c r="CB14" s="95"/>
      <c r="CC14" s="96"/>
      <c r="CD14" s="95"/>
      <c r="CE14" s="96"/>
    </row>
    <row r="15" spans="1:83" s="97" customFormat="1" ht="33.75" customHeight="1" x14ac:dyDescent="0.2">
      <c r="E15" s="98"/>
      <c r="F15" s="99"/>
      <c r="G15" s="100"/>
      <c r="H15" s="99"/>
      <c r="I15" s="100"/>
      <c r="J15" s="99"/>
      <c r="K15" s="100"/>
      <c r="L15" s="99"/>
      <c r="M15" s="100"/>
      <c r="N15" s="99"/>
      <c r="O15" s="100"/>
      <c r="P15" s="99"/>
      <c r="Q15" s="100"/>
      <c r="R15" s="99"/>
      <c r="S15" s="100"/>
      <c r="T15" s="99"/>
      <c r="U15" s="100"/>
      <c r="V15" s="99"/>
      <c r="W15" s="100"/>
      <c r="X15" s="99"/>
      <c r="Y15" s="100"/>
      <c r="Z15" s="99"/>
      <c r="AA15" s="100"/>
      <c r="AB15" s="99"/>
      <c r="AC15" s="100"/>
      <c r="AD15" s="99"/>
      <c r="AE15" s="100"/>
      <c r="AF15" s="99"/>
      <c r="AG15" s="100"/>
      <c r="AH15" s="99"/>
      <c r="AI15" s="100"/>
      <c r="AJ15" s="99"/>
      <c r="AK15" s="100"/>
      <c r="AL15" s="99"/>
      <c r="AM15" s="100"/>
      <c r="AN15" s="99"/>
      <c r="AO15" s="100"/>
      <c r="AP15" s="99"/>
      <c r="AQ15" s="100"/>
      <c r="AR15" s="99"/>
      <c r="AS15" s="100"/>
      <c r="AT15" s="99"/>
      <c r="AU15" s="100"/>
      <c r="AV15" s="99"/>
      <c r="AW15" s="100"/>
      <c r="AX15" s="99"/>
      <c r="AY15" s="100"/>
      <c r="AZ15" s="99"/>
      <c r="BA15" s="100"/>
      <c r="BB15" s="99"/>
      <c r="BC15" s="100"/>
      <c r="BD15" s="99"/>
      <c r="BE15" s="100"/>
      <c r="BF15" s="99"/>
      <c r="BG15" s="100"/>
      <c r="BH15" s="99"/>
      <c r="BI15" s="100"/>
      <c r="BJ15" s="99"/>
      <c r="BK15" s="100"/>
      <c r="BL15" s="99"/>
      <c r="BM15" s="100"/>
      <c r="BN15" s="99"/>
      <c r="BO15" s="100"/>
      <c r="BP15" s="99"/>
      <c r="BQ15" s="100"/>
      <c r="BR15" s="99"/>
      <c r="BS15" s="100"/>
      <c r="BT15" s="99"/>
      <c r="BU15" s="100"/>
      <c r="BV15" s="99"/>
      <c r="BW15" s="100"/>
      <c r="BX15" s="99"/>
      <c r="BY15" s="100"/>
      <c r="BZ15" s="99"/>
      <c r="CA15" s="100"/>
      <c r="CB15" s="99"/>
      <c r="CC15" s="100"/>
      <c r="CD15" s="99"/>
      <c r="CE15" s="100"/>
    </row>
    <row r="16" spans="1:83" s="83" customFormat="1" ht="33.75" customHeight="1" x14ac:dyDescent="0.2">
      <c r="E16" s="94"/>
      <c r="F16" s="95"/>
      <c r="G16" s="96"/>
      <c r="H16" s="95"/>
      <c r="I16" s="96"/>
      <c r="J16" s="95"/>
      <c r="K16" s="96"/>
      <c r="L16" s="95"/>
      <c r="M16" s="96"/>
      <c r="N16" s="95"/>
      <c r="O16" s="96"/>
      <c r="P16" s="95"/>
      <c r="Q16" s="96"/>
      <c r="R16" s="95"/>
      <c r="S16" s="96"/>
      <c r="T16" s="95"/>
      <c r="U16" s="96"/>
      <c r="V16" s="95"/>
      <c r="W16" s="96"/>
      <c r="X16" s="95"/>
      <c r="Y16" s="96"/>
      <c r="Z16" s="95"/>
      <c r="AA16" s="96"/>
      <c r="AB16" s="95"/>
      <c r="AC16" s="96"/>
      <c r="AD16" s="95"/>
      <c r="AE16" s="96"/>
      <c r="AF16" s="95"/>
      <c r="AG16" s="96"/>
      <c r="AH16" s="95"/>
      <c r="AI16" s="96"/>
      <c r="AJ16" s="95"/>
      <c r="AK16" s="96"/>
      <c r="AL16" s="95"/>
      <c r="AM16" s="96"/>
      <c r="AN16" s="95"/>
      <c r="AO16" s="96"/>
      <c r="AP16" s="95"/>
      <c r="AQ16" s="96"/>
      <c r="AR16" s="95"/>
      <c r="AS16" s="96"/>
      <c r="AT16" s="95"/>
      <c r="AU16" s="96"/>
      <c r="AV16" s="95"/>
      <c r="AW16" s="96"/>
      <c r="AX16" s="95"/>
      <c r="AY16" s="96"/>
      <c r="AZ16" s="95"/>
      <c r="BA16" s="96"/>
      <c r="BB16" s="95"/>
      <c r="BC16" s="96"/>
      <c r="BD16" s="95"/>
      <c r="BE16" s="96"/>
      <c r="BF16" s="95"/>
      <c r="BG16" s="96"/>
      <c r="BH16" s="95"/>
      <c r="BI16" s="96"/>
      <c r="BJ16" s="95"/>
      <c r="BK16" s="96"/>
      <c r="BL16" s="95"/>
      <c r="BM16" s="96"/>
      <c r="BN16" s="95"/>
      <c r="BO16" s="96"/>
      <c r="BP16" s="95"/>
      <c r="BQ16" s="96"/>
      <c r="BR16" s="95"/>
      <c r="BS16" s="96"/>
      <c r="BT16" s="95"/>
      <c r="BU16" s="96"/>
      <c r="BV16" s="95"/>
      <c r="BW16" s="96"/>
      <c r="BX16" s="95"/>
      <c r="BY16" s="96"/>
      <c r="BZ16" s="95"/>
      <c r="CA16" s="96"/>
      <c r="CB16" s="95"/>
      <c r="CC16" s="96"/>
      <c r="CD16" s="95"/>
      <c r="CE16" s="96"/>
    </row>
  </sheetData>
  <sheetProtection pivotTables="0"/>
  <customSheetViews>
    <customSheetView guid="{A7F7041E-7752-4E92-9325-982285B7C1B9}" fitToPage="1">
      <selection activeCell="K8" sqref="K8"/>
      <pageMargins left="0.78740157499999996" right="0.78740157499999996" top="0.984251969" bottom="0.984251969" header="0.4921259845" footer="0.4921259845"/>
      <pageSetup paperSize="9" scale="37" orientation="landscape" r:id="rId1"/>
      <headerFooter alignWithMargins="0"/>
    </customSheetView>
    <customSheetView guid="{EAACF050-C5D0-4CAC-A8B6-1E6E1A239EA0}" fitToPage="1">
      <selection activeCell="P8" sqref="P8"/>
      <pageMargins left="0.78740157499999996" right="0.78740157499999996" top="0.984251969" bottom="0.984251969" header="0.4921259845" footer="0.4921259845"/>
      <pageSetup paperSize="9" scale="37" orientation="landscape" r:id="rId2"/>
      <headerFooter alignWithMargins="0"/>
    </customSheetView>
    <customSheetView guid="{3BAA88A0-E24A-46F3-BD4E-4ED2F81A8851}" fitToPage="1">
      <selection activeCell="K8" sqref="K8"/>
      <pageMargins left="0.78740157499999996" right="0.78740157499999996" top="0.984251969" bottom="0.984251969" header="0.4921259845" footer="0.4921259845"/>
      <pageSetup paperSize="9" scale="37" orientation="landscape" r:id="rId3"/>
      <headerFooter alignWithMargins="0"/>
    </customSheetView>
    <customSheetView guid="{FBF96860-242B-4B28-86B6-176A94B72708}" fitToPage="1">
      <selection activeCell="N9" sqref="N9"/>
      <pageMargins left="0.78740157499999996" right="0.78740157499999996" top="0.984251969" bottom="0.984251969" header="0.4921259845" footer="0.4921259845"/>
      <pageSetup paperSize="9" scale="37" orientation="landscape" r:id="rId4"/>
      <headerFooter alignWithMargins="0"/>
    </customSheetView>
    <customSheetView guid="{EF16C863-F7EF-4BA7-964C-FC7847AABF96}" fitToPage="1">
      <selection activeCell="K8" sqref="K8"/>
      <pageMargins left="0.78740157499999996" right="0.78740157499999996" top="0.984251969" bottom="0.984251969" header="0.4921259845" footer="0.4921259845"/>
      <pageSetup paperSize="9" scale="37" orientation="landscape" r:id="rId5"/>
      <headerFooter alignWithMargins="0"/>
    </customSheetView>
  </customSheetViews>
  <phoneticPr fontId="40" type="noConversion"/>
  <conditionalFormatting sqref="A12:XFD13">
    <cfRule type="cellIs" dxfId="3" priority="1" stopIfTrue="1" operator="equal">
      <formula>0</formula>
    </cfRule>
  </conditionalFormatting>
  <conditionalFormatting sqref="F14:CE15">
    <cfRule type="cellIs" dxfId="2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37" orientation="landscape" r:id="rId6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J32"/>
  <sheetViews>
    <sheetView zoomScale="60" zoomScaleNormal="100" workbookViewId="0">
      <selection activeCell="G68" sqref="G68"/>
    </sheetView>
  </sheetViews>
  <sheetFormatPr defaultColWidth="11.42578125" defaultRowHeight="12.75" x14ac:dyDescent="0.2"/>
  <cols>
    <col min="1" max="16384" width="11.42578125" style="156"/>
  </cols>
  <sheetData>
    <row r="1" spans="1:10" ht="21.75" thickBot="1" x14ac:dyDescent="0.25">
      <c r="A1" s="597"/>
      <c r="B1" s="598"/>
      <c r="C1" s="598"/>
      <c r="D1" s="598"/>
      <c r="E1" s="598"/>
      <c r="F1" s="598"/>
      <c r="G1" s="598"/>
      <c r="H1" s="598"/>
      <c r="I1" s="598"/>
      <c r="J1" s="599"/>
    </row>
    <row r="2" spans="1:10" ht="15" x14ac:dyDescent="0.25">
      <c r="A2" s="601"/>
      <c r="B2" s="601"/>
      <c r="C2" s="603"/>
      <c r="D2" s="603"/>
      <c r="E2" s="601"/>
      <c r="F2" s="603"/>
      <c r="G2" s="166"/>
      <c r="H2" s="166"/>
      <c r="I2" s="600"/>
      <c r="J2" s="600"/>
    </row>
    <row r="3" spans="1:10" ht="15" x14ac:dyDescent="0.25">
      <c r="A3" s="602"/>
      <c r="B3" s="602"/>
      <c r="C3" s="604"/>
      <c r="D3" s="604"/>
      <c r="E3" s="602"/>
      <c r="F3" s="604"/>
      <c r="G3" s="168"/>
      <c r="H3" s="168"/>
      <c r="I3" s="169"/>
      <c r="J3" s="169"/>
    </row>
    <row r="4" spans="1:10" ht="15" x14ac:dyDescent="0.25">
      <c r="A4" s="170"/>
      <c r="B4" s="167"/>
      <c r="C4" s="167"/>
      <c r="D4" s="167"/>
      <c r="E4" s="167"/>
      <c r="F4" s="167"/>
      <c r="G4" s="167"/>
      <c r="H4" s="167"/>
      <c r="I4" s="169"/>
      <c r="J4" s="169"/>
    </row>
    <row r="5" spans="1:10" ht="15" x14ac:dyDescent="0.25">
      <c r="A5" s="169"/>
      <c r="B5" s="169"/>
      <c r="C5" s="169"/>
      <c r="D5" s="169"/>
      <c r="E5" s="169"/>
      <c r="F5" s="169"/>
      <c r="G5" s="169"/>
      <c r="H5" s="169"/>
      <c r="I5" s="169"/>
      <c r="J5" s="169"/>
    </row>
    <row r="6" spans="1:10" ht="15" x14ac:dyDescent="0.25">
      <c r="A6" s="169"/>
      <c r="B6" s="169"/>
      <c r="C6" s="169"/>
      <c r="D6" s="169"/>
      <c r="E6" s="169"/>
      <c r="F6" s="169"/>
      <c r="G6" s="169"/>
      <c r="H6" s="169"/>
      <c r="I6" s="169"/>
      <c r="J6" s="169"/>
    </row>
    <row r="7" spans="1:10" ht="15" x14ac:dyDescent="0.25">
      <c r="A7" s="169"/>
      <c r="B7" s="169"/>
      <c r="C7" s="169"/>
      <c r="D7" s="169"/>
      <c r="E7" s="169"/>
      <c r="F7" s="169"/>
      <c r="G7" s="169"/>
      <c r="H7" s="169"/>
      <c r="I7" s="169"/>
      <c r="J7" s="169"/>
    </row>
    <row r="8" spans="1:10" ht="15" x14ac:dyDescent="0.25">
      <c r="A8" s="169"/>
      <c r="B8" s="169"/>
      <c r="C8" s="169"/>
      <c r="D8" s="169"/>
      <c r="E8" s="169"/>
      <c r="F8" s="169"/>
      <c r="G8" s="169"/>
      <c r="H8" s="169"/>
      <c r="I8" s="169"/>
      <c r="J8" s="169"/>
    </row>
    <row r="9" spans="1:10" ht="15" x14ac:dyDescent="0.25">
      <c r="A9" s="169"/>
      <c r="B9" s="169"/>
      <c r="C9" s="169"/>
      <c r="D9" s="169"/>
      <c r="E9" s="169"/>
      <c r="F9" s="169"/>
      <c r="G9" s="169"/>
      <c r="H9" s="169"/>
      <c r="I9" s="169"/>
      <c r="J9" s="169"/>
    </row>
    <row r="10" spans="1:10" ht="15" x14ac:dyDescent="0.25">
      <c r="A10" s="169"/>
      <c r="B10" s="169"/>
      <c r="C10" s="169"/>
      <c r="D10" s="169"/>
      <c r="E10" s="169"/>
      <c r="F10" s="169"/>
      <c r="G10" s="169"/>
      <c r="H10" s="169"/>
      <c r="I10" s="169"/>
      <c r="J10" s="169"/>
    </row>
    <row r="11" spans="1:10" ht="15" x14ac:dyDescent="0.25">
      <c r="A11" s="169"/>
      <c r="B11" s="169"/>
      <c r="C11" s="169"/>
      <c r="D11" s="169"/>
      <c r="E11" s="169"/>
      <c r="F11" s="169"/>
      <c r="G11" s="169"/>
      <c r="H11" s="169"/>
      <c r="I11" s="169"/>
      <c r="J11" s="169"/>
    </row>
    <row r="12" spans="1:10" ht="15" x14ac:dyDescent="0.25">
      <c r="A12" s="169"/>
      <c r="B12" s="169"/>
      <c r="C12" s="169"/>
      <c r="D12" s="169"/>
      <c r="E12" s="169"/>
      <c r="F12" s="169"/>
      <c r="G12" s="169"/>
      <c r="H12" s="169"/>
      <c r="I12" s="169"/>
      <c r="J12" s="169"/>
    </row>
    <row r="13" spans="1:10" ht="15" x14ac:dyDescent="0.25">
      <c r="A13" s="171"/>
      <c r="B13" s="169"/>
      <c r="C13" s="171"/>
      <c r="D13" s="171"/>
      <c r="E13" s="171"/>
      <c r="F13" s="171"/>
      <c r="G13" s="171"/>
      <c r="H13" s="171"/>
      <c r="I13" s="171"/>
      <c r="J13" s="171"/>
    </row>
    <row r="14" spans="1:10" ht="15" x14ac:dyDescent="0.25">
      <c r="A14" s="169"/>
      <c r="B14" s="169"/>
      <c r="C14" s="169"/>
      <c r="D14" s="169"/>
      <c r="E14" s="169"/>
      <c r="F14" s="169"/>
      <c r="G14" s="169"/>
      <c r="H14" s="169"/>
      <c r="I14" s="169"/>
      <c r="J14" s="169"/>
    </row>
    <row r="15" spans="1:10" ht="15" x14ac:dyDescent="0.25">
      <c r="A15" s="169"/>
      <c r="B15" s="169"/>
      <c r="C15" s="169"/>
      <c r="D15" s="169"/>
      <c r="E15" s="169"/>
      <c r="F15" s="169"/>
      <c r="G15" s="169"/>
      <c r="H15" s="169"/>
      <c r="I15" s="169"/>
      <c r="J15" s="169"/>
    </row>
    <row r="16" spans="1:10" ht="15" x14ac:dyDescent="0.25">
      <c r="A16" s="169"/>
      <c r="B16" s="169"/>
      <c r="C16" s="169"/>
      <c r="D16" s="169"/>
      <c r="E16" s="169"/>
      <c r="F16" s="169"/>
      <c r="G16" s="169"/>
      <c r="H16" s="169"/>
      <c r="I16" s="169"/>
      <c r="J16" s="169"/>
    </row>
    <row r="17" spans="1:10" ht="15" x14ac:dyDescent="0.25">
      <c r="A17" s="169"/>
      <c r="B17" s="169"/>
      <c r="C17" s="169"/>
      <c r="D17" s="169"/>
      <c r="E17" s="169"/>
      <c r="F17" s="169"/>
      <c r="G17" s="169"/>
      <c r="H17" s="169"/>
      <c r="I17" s="169"/>
      <c r="J17" s="169"/>
    </row>
    <row r="18" spans="1:10" ht="15" x14ac:dyDescent="0.25">
      <c r="A18" s="171"/>
      <c r="B18" s="171"/>
      <c r="C18" s="171"/>
      <c r="D18" s="171"/>
      <c r="E18" s="171"/>
      <c r="F18" s="171"/>
      <c r="G18" s="171"/>
      <c r="H18" s="171"/>
      <c r="I18" s="171"/>
      <c r="J18" s="171"/>
    </row>
    <row r="19" spans="1:10" ht="15" x14ac:dyDescent="0.25">
      <c r="A19" s="172"/>
      <c r="B19" s="171"/>
      <c r="C19" s="171"/>
      <c r="D19" s="171"/>
      <c r="E19" s="171"/>
      <c r="F19" s="171"/>
      <c r="G19" s="171"/>
      <c r="H19" s="171"/>
      <c r="I19" s="171"/>
      <c r="J19" s="171"/>
    </row>
    <row r="20" spans="1:10" ht="15" x14ac:dyDescent="0.25">
      <c r="A20" s="169"/>
      <c r="B20" s="171"/>
      <c r="C20" s="169"/>
      <c r="D20" s="169"/>
      <c r="E20" s="169"/>
      <c r="F20" s="169"/>
      <c r="G20" s="169"/>
      <c r="H20" s="169"/>
      <c r="I20" s="171"/>
      <c r="J20" s="169"/>
    </row>
    <row r="21" spans="1:10" ht="15" x14ac:dyDescent="0.25">
      <c r="A21" s="169"/>
      <c r="B21" s="171"/>
      <c r="C21" s="169"/>
      <c r="D21" s="169"/>
      <c r="E21" s="169"/>
      <c r="F21" s="169"/>
      <c r="G21" s="169"/>
      <c r="H21" s="169"/>
      <c r="I21" s="171"/>
      <c r="J21" s="169"/>
    </row>
    <row r="22" spans="1:10" ht="15" x14ac:dyDescent="0.25">
      <c r="A22" s="169"/>
      <c r="B22" s="171"/>
      <c r="C22" s="169"/>
      <c r="D22" s="169"/>
      <c r="E22" s="169"/>
      <c r="F22" s="169"/>
      <c r="G22" s="169"/>
      <c r="H22" s="169"/>
      <c r="I22" s="171"/>
      <c r="J22" s="169"/>
    </row>
    <row r="23" spans="1:10" ht="15" x14ac:dyDescent="0.25">
      <c r="A23" s="169"/>
      <c r="B23" s="171"/>
      <c r="C23" s="169"/>
      <c r="D23" s="169"/>
      <c r="E23" s="169"/>
      <c r="F23" s="169"/>
      <c r="G23" s="169"/>
      <c r="H23" s="169"/>
      <c r="I23" s="171"/>
      <c r="J23" s="169"/>
    </row>
    <row r="24" spans="1:10" ht="15" x14ac:dyDescent="0.25">
      <c r="A24" s="171"/>
      <c r="B24" s="171"/>
      <c r="C24" s="171"/>
      <c r="D24" s="171"/>
      <c r="E24" s="169"/>
      <c r="F24" s="171"/>
      <c r="G24" s="169"/>
      <c r="H24" s="169"/>
      <c r="I24" s="171"/>
      <c r="J24" s="169"/>
    </row>
    <row r="25" spans="1:10" ht="15" x14ac:dyDescent="0.25">
      <c r="A25" s="172"/>
      <c r="B25" s="171"/>
      <c r="C25" s="171"/>
      <c r="D25" s="171"/>
      <c r="E25" s="169"/>
      <c r="F25" s="171"/>
      <c r="G25" s="169"/>
      <c r="H25" s="169"/>
      <c r="I25" s="171"/>
      <c r="J25" s="169"/>
    </row>
    <row r="26" spans="1:10" ht="15" x14ac:dyDescent="0.25">
      <c r="A26" s="169"/>
      <c r="B26" s="171"/>
      <c r="C26" s="169"/>
      <c r="D26" s="169"/>
      <c r="E26" s="169"/>
      <c r="F26" s="169"/>
      <c r="G26" s="169"/>
      <c r="H26" s="169"/>
      <c r="I26" s="171"/>
      <c r="J26" s="169"/>
    </row>
    <row r="27" spans="1:10" ht="15" x14ac:dyDescent="0.25">
      <c r="A27" s="169"/>
      <c r="B27" s="171"/>
      <c r="C27" s="169"/>
      <c r="D27" s="169"/>
      <c r="E27" s="169"/>
      <c r="F27" s="169"/>
      <c r="G27" s="169"/>
      <c r="H27" s="169"/>
      <c r="I27" s="171"/>
      <c r="J27" s="169"/>
    </row>
    <row r="28" spans="1:10" ht="15" x14ac:dyDescent="0.25">
      <c r="A28" s="169"/>
      <c r="B28" s="171"/>
      <c r="C28" s="169"/>
      <c r="D28" s="169"/>
      <c r="E28" s="169"/>
      <c r="F28" s="169"/>
      <c r="G28" s="169"/>
      <c r="H28" s="169"/>
      <c r="I28" s="171"/>
      <c r="J28" s="169"/>
    </row>
    <row r="29" spans="1:10" ht="15" x14ac:dyDescent="0.25">
      <c r="A29" s="169"/>
      <c r="B29" s="171"/>
      <c r="C29" s="169"/>
      <c r="D29" s="169"/>
      <c r="E29" s="169"/>
      <c r="F29" s="169"/>
      <c r="G29" s="169"/>
      <c r="H29" s="169"/>
      <c r="I29" s="171"/>
      <c r="J29" s="169"/>
    </row>
    <row r="30" spans="1:10" ht="15" x14ac:dyDescent="0.25">
      <c r="A30" s="171"/>
      <c r="B30" s="171"/>
      <c r="C30" s="171"/>
      <c r="D30" s="171"/>
      <c r="E30" s="171"/>
      <c r="F30" s="171"/>
      <c r="G30" s="171"/>
      <c r="H30" s="171"/>
      <c r="I30" s="171"/>
      <c r="J30" s="171"/>
    </row>
    <row r="31" spans="1:10" ht="15" x14ac:dyDescent="0.25">
      <c r="A31" s="173" t="s">
        <v>120</v>
      </c>
      <c r="B31" s="174"/>
      <c r="C31" s="174"/>
      <c r="D31" s="174"/>
      <c r="E31" s="174"/>
      <c r="F31" s="174"/>
      <c r="G31" s="174"/>
      <c r="H31" s="174"/>
      <c r="I31" s="174"/>
      <c r="J31" s="174"/>
    </row>
    <row r="32" spans="1:10" ht="15" x14ac:dyDescent="0.25">
      <c r="A32" s="164"/>
      <c r="C32" s="174"/>
      <c r="D32" s="174"/>
      <c r="E32" s="174"/>
      <c r="F32" s="174"/>
      <c r="G32" s="174"/>
      <c r="H32" s="174"/>
      <c r="I32" s="174"/>
      <c r="J32" s="175"/>
    </row>
  </sheetData>
  <customSheetViews>
    <customSheetView guid="{A7F7041E-7752-4E92-9325-982285B7C1B9}" scale="60">
      <selection sqref="A1:IV65536"/>
      <pageMargins left="0.78740157499999996" right="0.78740157499999996" top="0.984251969" bottom="0.984251969" header="0.4921259845" footer="0.4921259845"/>
      <pageSetup paperSize="9" scale="76" orientation="portrait" r:id="rId1"/>
      <headerFooter alignWithMargins="0"/>
    </customSheetView>
    <customSheetView guid="{EAACF050-C5D0-4CAC-A8B6-1E6E1A239EA0}" scale="60">
      <selection sqref="A1:IV65536"/>
      <pageMargins left="0.78740157499999996" right="0.78740157499999996" top="0.984251969" bottom="0.984251969" header="0.4921259845" footer="0.4921259845"/>
      <pageSetup paperSize="9" scale="76" orientation="portrait" r:id="rId2"/>
      <headerFooter alignWithMargins="0"/>
    </customSheetView>
    <customSheetView guid="{3BAA88A0-E24A-46F3-BD4E-4ED2F81A8851}" scale="60">
      <selection sqref="A1:IV65536"/>
      <pageMargins left="0.78740157499999996" right="0.78740157499999996" top="0.984251969" bottom="0.984251969" header="0.4921259845" footer="0.4921259845"/>
      <pageSetup paperSize="9" scale="76" orientation="portrait" r:id="rId3"/>
      <headerFooter alignWithMargins="0"/>
    </customSheetView>
    <customSheetView guid="{FBF96860-242B-4B28-86B6-176A94B72708}" scale="60">
      <selection sqref="A1:IV65536"/>
      <pageMargins left="0.78740157499999996" right="0.78740157499999996" top="0.984251969" bottom="0.984251969" header="0.4921259845" footer="0.4921259845"/>
      <pageSetup paperSize="9" scale="76" orientation="portrait" r:id="rId4"/>
      <headerFooter alignWithMargins="0"/>
    </customSheetView>
    <customSheetView guid="{EF16C863-F7EF-4BA7-964C-FC7847AABF96}" scale="60">
      <selection sqref="A1:IV65536"/>
      <pageMargins left="0.78740157499999996" right="0.78740157499999996" top="0.984251969" bottom="0.984251969" header="0.4921259845" footer="0.4921259845"/>
      <pageSetup paperSize="9" scale="76" orientation="portrait" r:id="rId5"/>
      <headerFooter alignWithMargins="0"/>
    </customSheetView>
  </customSheetViews>
  <mergeCells count="8">
    <mergeCell ref="A1:J1"/>
    <mergeCell ref="I2:J2"/>
    <mergeCell ref="A2:A3"/>
    <mergeCell ref="B2:B3"/>
    <mergeCell ref="C2:C3"/>
    <mergeCell ref="D2:D3"/>
    <mergeCell ref="E2:E3"/>
    <mergeCell ref="F2:F3"/>
  </mergeCells>
  <phoneticPr fontId="0" type="noConversion"/>
  <pageMargins left="0.78740157499999996" right="0.78740157499999996" top="0.984251969" bottom="0.984251969" header="0.4921259845" footer="0.4921259845"/>
  <pageSetup paperSize="9" scale="76" orientation="portrait" r:id="rId6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E24"/>
  <sheetViews>
    <sheetView zoomScale="75" workbookViewId="0">
      <selection activeCell="F10" sqref="F10"/>
    </sheetView>
  </sheetViews>
  <sheetFormatPr defaultColWidth="11.42578125" defaultRowHeight="15" x14ac:dyDescent="0.2"/>
  <cols>
    <col min="1" max="3" width="11.42578125" style="156"/>
    <col min="4" max="4" width="11.42578125" style="176"/>
    <col min="5" max="5" width="14.42578125" style="178" customWidth="1"/>
    <col min="6" max="16384" width="11.42578125" style="156"/>
  </cols>
  <sheetData>
    <row r="1" spans="1:5" x14ac:dyDescent="0.2">
      <c r="E1" s="176"/>
    </row>
    <row r="2" spans="1:5" x14ac:dyDescent="0.2">
      <c r="E2" s="176"/>
    </row>
    <row r="3" spans="1:5" x14ac:dyDescent="0.2">
      <c r="E3" s="176"/>
    </row>
    <row r="4" spans="1:5" s="163" customFormat="1" ht="42.75" customHeight="1" x14ac:dyDescent="0.25">
      <c r="A4" s="160" t="s">
        <v>77</v>
      </c>
      <c r="B4" s="177" t="s">
        <v>78</v>
      </c>
      <c r="C4" s="160" t="s">
        <v>11</v>
      </c>
      <c r="D4" s="160" t="s">
        <v>44</v>
      </c>
      <c r="E4" s="178" t="s">
        <v>103</v>
      </c>
    </row>
    <row r="5" spans="1:5" s="159" customFormat="1" ht="42.75" customHeight="1" x14ac:dyDescent="0.25">
      <c r="A5" s="605"/>
      <c r="B5" s="179"/>
      <c r="C5" s="180"/>
      <c r="D5" s="181"/>
      <c r="E5" s="178"/>
    </row>
    <row r="6" spans="1:5" s="159" customFormat="1" ht="42.75" customHeight="1" x14ac:dyDescent="0.35">
      <c r="A6" s="606"/>
      <c r="B6" s="182"/>
      <c r="C6" s="180"/>
      <c r="D6" s="183"/>
      <c r="E6" s="178"/>
    </row>
    <row r="7" spans="1:5" s="162" customFormat="1" ht="42.75" customHeight="1" x14ac:dyDescent="0.35">
      <c r="A7" s="606"/>
      <c r="B7" s="182"/>
      <c r="C7" s="180"/>
      <c r="D7" s="183"/>
      <c r="E7" s="178"/>
    </row>
    <row r="8" spans="1:5" s="162" customFormat="1" ht="42.75" customHeight="1" x14ac:dyDescent="0.35">
      <c r="A8" s="606"/>
      <c r="B8" s="182"/>
      <c r="C8" s="180"/>
      <c r="D8" s="183"/>
      <c r="E8" s="178"/>
    </row>
    <row r="9" spans="1:5" s="162" customFormat="1" ht="42.75" customHeight="1" x14ac:dyDescent="0.35">
      <c r="A9" s="606"/>
      <c r="B9" s="182"/>
      <c r="C9" s="180"/>
      <c r="D9" s="183"/>
      <c r="E9" s="178"/>
    </row>
    <row r="10" spans="1:5" s="159" customFormat="1" ht="42.75" customHeight="1" x14ac:dyDescent="0.35">
      <c r="A10" s="606"/>
      <c r="B10" s="182"/>
      <c r="C10" s="180"/>
      <c r="D10" s="183"/>
      <c r="E10" s="178"/>
    </row>
    <row r="11" spans="1:5" s="159" customFormat="1" ht="42.75" customHeight="1" x14ac:dyDescent="0.35">
      <c r="A11" s="606"/>
      <c r="B11" s="182"/>
      <c r="C11" s="180"/>
      <c r="D11" s="183"/>
      <c r="E11" s="178"/>
    </row>
    <row r="12" spans="1:5" s="159" customFormat="1" ht="42.75" customHeight="1" x14ac:dyDescent="0.35">
      <c r="A12" s="606"/>
      <c r="B12" s="182"/>
      <c r="C12" s="180"/>
      <c r="D12" s="183"/>
      <c r="E12" s="178"/>
    </row>
    <row r="13" spans="1:5" s="159" customFormat="1" ht="42.75" customHeight="1" x14ac:dyDescent="0.35">
      <c r="A13" s="606"/>
      <c r="B13" s="182"/>
      <c r="C13" s="180"/>
      <c r="D13" s="183"/>
      <c r="E13" s="178"/>
    </row>
    <row r="14" spans="1:5" s="159" customFormat="1" ht="42.75" customHeight="1" x14ac:dyDescent="0.35">
      <c r="A14" s="606"/>
      <c r="B14" s="182"/>
      <c r="C14" s="180"/>
      <c r="D14" s="183"/>
      <c r="E14" s="178"/>
    </row>
    <row r="15" spans="1:5" s="159" customFormat="1" ht="42.75" customHeight="1" x14ac:dyDescent="0.35">
      <c r="A15" s="606"/>
      <c r="B15" s="182"/>
      <c r="C15" s="180"/>
      <c r="D15" s="183"/>
      <c r="E15" s="178"/>
    </row>
    <row r="16" spans="1:5" s="159" customFormat="1" ht="42.75" customHeight="1" x14ac:dyDescent="0.35">
      <c r="A16" s="606"/>
      <c r="B16" s="182"/>
      <c r="C16" s="180"/>
      <c r="D16" s="183"/>
      <c r="E16" s="178"/>
    </row>
    <row r="17" spans="1:5" s="159" customFormat="1" ht="42.75" customHeight="1" x14ac:dyDescent="0.35">
      <c r="A17" s="606"/>
      <c r="B17" s="182"/>
      <c r="C17" s="180"/>
      <c r="D17" s="183"/>
      <c r="E17" s="178"/>
    </row>
    <row r="18" spans="1:5" s="159" customFormat="1" ht="42.75" customHeight="1" x14ac:dyDescent="0.35">
      <c r="A18" s="606"/>
      <c r="B18" s="182"/>
      <c r="C18" s="180"/>
      <c r="D18" s="183"/>
      <c r="E18" s="178"/>
    </row>
    <row r="19" spans="1:5" s="159" customFormat="1" ht="42.75" customHeight="1" x14ac:dyDescent="0.35">
      <c r="A19" s="606"/>
      <c r="B19" s="182"/>
      <c r="C19" s="180"/>
      <c r="D19" s="183"/>
      <c r="E19" s="178"/>
    </row>
    <row r="20" spans="1:5" s="159" customFormat="1" ht="42.75" customHeight="1" x14ac:dyDescent="0.35">
      <c r="A20" s="606"/>
      <c r="B20" s="182"/>
      <c r="C20" s="180"/>
      <c r="D20" s="183"/>
      <c r="E20" s="178"/>
    </row>
    <row r="21" spans="1:5" s="159" customFormat="1" ht="60" customHeight="1" x14ac:dyDescent="0.35">
      <c r="A21" s="606"/>
      <c r="B21" s="182"/>
      <c r="C21" s="180"/>
      <c r="D21" s="184"/>
      <c r="E21" s="178"/>
    </row>
    <row r="22" spans="1:5" s="159" customFormat="1" ht="60" customHeight="1" x14ac:dyDescent="0.35">
      <c r="A22" s="606"/>
      <c r="B22" s="182"/>
      <c r="C22" s="180"/>
      <c r="D22" s="183"/>
      <c r="E22" s="178"/>
    </row>
    <row r="23" spans="1:5" s="159" customFormat="1" ht="42.75" customHeight="1" x14ac:dyDescent="0.35">
      <c r="A23" s="606"/>
      <c r="B23" s="182"/>
      <c r="C23" s="180"/>
      <c r="D23" s="183"/>
      <c r="E23" s="178"/>
    </row>
    <row r="24" spans="1:5" s="159" customFormat="1" ht="42.75" customHeight="1" x14ac:dyDescent="0.35">
      <c r="A24" s="607"/>
      <c r="B24" s="182"/>
      <c r="C24" s="180"/>
      <c r="D24" s="183"/>
      <c r="E24" s="178"/>
    </row>
  </sheetData>
  <customSheetViews>
    <customSheetView guid="{A7F7041E-7752-4E92-9325-982285B7C1B9}" scale="75" topLeftCell="A4">
      <selection activeCell="J13" sqref="J13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EAACF050-C5D0-4CAC-A8B6-1E6E1A239EA0}" scale="75" topLeftCell="A4">
      <selection activeCell="J13" sqref="J13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3BAA88A0-E24A-46F3-BD4E-4ED2F81A8851}" scale="75" topLeftCell="A4">
      <selection activeCell="J13" sqref="J13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FBF96860-242B-4B28-86B6-176A94B72708}" scale="75" topLeftCell="A4">
      <selection activeCell="J13" sqref="J13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EF16C863-F7EF-4BA7-964C-FC7847AABF96}" scale="75" topLeftCell="A4">
      <selection activeCell="J13" sqref="J13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</customSheetViews>
  <mergeCells count="1">
    <mergeCell ref="A5:A24"/>
  </mergeCells>
  <phoneticPr fontId="61" type="noConversion"/>
  <conditionalFormatting sqref="C4:D24 E4:E65536">
    <cfRule type="cellIs" dxfId="1" priority="1" stopIfTrue="1" operator="equal">
      <formula>"Rév"</formula>
    </cfRule>
    <cfRule type="cellIs" dxfId="0" priority="2" stopIfTrue="1" operator="equal">
      <formula>"2AV"</formula>
    </cfRule>
  </conditionalFormatting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4:C18"/>
  <sheetViews>
    <sheetView workbookViewId="0">
      <selection activeCell="B4" sqref="B4:C6"/>
    </sheetView>
  </sheetViews>
  <sheetFormatPr defaultColWidth="11.42578125" defaultRowHeight="12.75" x14ac:dyDescent="0.2"/>
  <cols>
    <col min="1" max="1" width="11.42578125" style="156"/>
    <col min="2" max="3" width="13.5703125" style="156" customWidth="1"/>
    <col min="4" max="16384" width="11.42578125" style="156"/>
  </cols>
  <sheetData>
    <row r="4" spans="2:3" ht="20.25" customHeight="1" x14ac:dyDescent="0.2">
      <c r="B4" s="185"/>
    </row>
    <row r="8" spans="2:3" ht="18.75" customHeight="1" x14ac:dyDescent="0.2">
      <c r="B8" s="186" t="s">
        <v>50</v>
      </c>
      <c r="C8" s="186" t="s">
        <v>51</v>
      </c>
    </row>
    <row r="9" spans="2:3" x14ac:dyDescent="0.2">
      <c r="B9" s="186"/>
      <c r="C9" s="187"/>
    </row>
    <row r="10" spans="2:3" x14ac:dyDescent="0.2">
      <c r="B10" s="186"/>
      <c r="C10" s="187"/>
    </row>
    <row r="11" spans="2:3" x14ac:dyDescent="0.2">
      <c r="B11" s="186"/>
      <c r="C11" s="187"/>
    </row>
    <row r="12" spans="2:3" x14ac:dyDescent="0.2">
      <c r="B12" s="186"/>
      <c r="C12" s="187"/>
    </row>
    <row r="13" spans="2:3" x14ac:dyDescent="0.2">
      <c r="B13" s="186"/>
      <c r="C13" s="187"/>
    </row>
    <row r="14" spans="2:3" x14ac:dyDescent="0.2">
      <c r="B14" s="186"/>
      <c r="C14" s="187"/>
    </row>
    <row r="15" spans="2:3" x14ac:dyDescent="0.2">
      <c r="B15" s="186"/>
      <c r="C15" s="187"/>
    </row>
    <row r="16" spans="2:3" x14ac:dyDescent="0.2">
      <c r="B16" s="186"/>
      <c r="C16" s="187"/>
    </row>
    <row r="17" spans="2:3" x14ac:dyDescent="0.2">
      <c r="B17" s="186"/>
      <c r="C17" s="187"/>
    </row>
    <row r="18" spans="2:3" x14ac:dyDescent="0.2">
      <c r="B18" s="186"/>
      <c r="C18" s="187"/>
    </row>
  </sheetData>
  <customSheetViews>
    <customSheetView guid="{A7F7041E-7752-4E92-9325-982285B7C1B9}" topLeftCell="A4">
      <selection activeCell="A4" sqref="A1:IV65536"/>
      <pageMargins left="0.78740157499999996" right="0.78740157499999996" top="0.984251969" bottom="0.984251969" header="0.4921259845" footer="0.4921259845"/>
      <headerFooter alignWithMargins="0"/>
    </customSheetView>
    <customSheetView guid="{EAACF050-C5D0-4CAC-A8B6-1E6E1A239EA0}" topLeftCell="A4">
      <selection activeCell="A4" sqref="A1:IV65536"/>
      <pageMargins left="0.78740157499999996" right="0.78740157499999996" top="0.984251969" bottom="0.984251969" header="0.4921259845" footer="0.4921259845"/>
      <headerFooter alignWithMargins="0"/>
    </customSheetView>
    <customSheetView guid="{3BAA88A0-E24A-46F3-BD4E-4ED2F81A8851}" topLeftCell="A4">
      <selection activeCell="A4" sqref="A1:IV65536"/>
      <pageMargins left="0.78740157499999996" right="0.78740157499999996" top="0.984251969" bottom="0.984251969" header="0.4921259845" footer="0.4921259845"/>
      <headerFooter alignWithMargins="0"/>
    </customSheetView>
    <customSheetView guid="{FBF96860-242B-4B28-86B6-176A94B72708}" topLeftCell="A4">
      <selection activeCell="A4" sqref="A1:IV65536"/>
      <pageMargins left="0.78740157499999996" right="0.78740157499999996" top="0.984251969" bottom="0.984251969" header="0.4921259845" footer="0.4921259845"/>
      <headerFooter alignWithMargins="0"/>
    </customSheetView>
    <customSheetView guid="{EF16C863-F7EF-4BA7-964C-FC7847AABF96}" topLeftCell="A4">
      <selection activeCell="A4" sqref="A1:IV65536"/>
      <pageMargins left="0.78740157499999996" right="0.78740157499999996" top="0.984251969" bottom="0.984251969" header="0.4921259845" footer="0.4921259845"/>
      <headerFooter alignWithMargins="0"/>
    </customSheetView>
  </customSheetViews>
  <phoneticPr fontId="4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C1:V19"/>
  <sheetViews>
    <sheetView workbookViewId="0">
      <selection activeCell="K8" sqref="K8"/>
    </sheetView>
  </sheetViews>
  <sheetFormatPr defaultColWidth="11.42578125" defaultRowHeight="12.75" x14ac:dyDescent="0.2"/>
  <cols>
    <col min="1" max="1" width="11.42578125" style="157"/>
    <col min="2" max="2" width="3.42578125" style="157" customWidth="1"/>
    <col min="3" max="3" width="26.140625" style="157" customWidth="1"/>
    <col min="4" max="4" width="1.140625" style="157" customWidth="1"/>
    <col min="5" max="5" width="10.140625" style="157" customWidth="1"/>
    <col min="6" max="6" width="1.140625" style="157" customWidth="1"/>
    <col min="7" max="8" width="10.140625" style="157" customWidth="1"/>
    <col min="9" max="9" width="1.140625" style="157" customWidth="1"/>
    <col min="10" max="11" width="10.140625" style="157" customWidth="1"/>
    <col min="12" max="12" width="1.140625" style="157" customWidth="1"/>
    <col min="13" max="15" width="10.140625" style="157" customWidth="1"/>
    <col min="16" max="16" width="11.42578125" style="157"/>
    <col min="17" max="17" width="1.5703125" style="157" customWidth="1"/>
    <col min="18" max="16384" width="11.42578125" style="157"/>
  </cols>
  <sheetData>
    <row r="1" spans="3:22" ht="37.5" customHeight="1" x14ac:dyDescent="0.2">
      <c r="C1" s="188"/>
    </row>
    <row r="2" spans="3:22" ht="36.75" customHeight="1" x14ac:dyDescent="0.2">
      <c r="C2" s="189"/>
    </row>
    <row r="3" spans="3:22" ht="22.5" customHeight="1" x14ac:dyDescent="0.2">
      <c r="C3" s="190"/>
      <c r="D3" s="190"/>
      <c r="E3" s="611"/>
      <c r="F3" s="611"/>
      <c r="G3" s="612"/>
    </row>
    <row r="4" spans="3:22" ht="22.5" customHeight="1" x14ac:dyDescent="0.2">
      <c r="C4" s="190"/>
      <c r="D4" s="190"/>
      <c r="E4" s="611"/>
      <c r="F4" s="611"/>
      <c r="G4" s="612"/>
    </row>
    <row r="5" spans="3:22" ht="22.5" customHeight="1" x14ac:dyDescent="0.2">
      <c r="E5" s="611"/>
      <c r="F5" s="611"/>
      <c r="G5" s="612"/>
    </row>
    <row r="6" spans="3:22" ht="22.5" customHeight="1" x14ac:dyDescent="0.2">
      <c r="E6" s="611"/>
      <c r="F6" s="611"/>
      <c r="G6" s="612"/>
    </row>
    <row r="7" spans="3:22" ht="22.5" customHeight="1" x14ac:dyDescent="0.2">
      <c r="C7" s="191"/>
    </row>
    <row r="8" spans="3:22" ht="33.75" customHeight="1" x14ac:dyDescent="0.2">
      <c r="C8" s="189"/>
      <c r="D8" s="192"/>
      <c r="F8" s="192"/>
      <c r="I8" s="192"/>
      <c r="L8" s="192"/>
      <c r="P8" s="158"/>
    </row>
    <row r="9" spans="3:22" ht="21" customHeight="1" x14ac:dyDescent="0.2">
      <c r="C9" s="193" t="s">
        <v>53</v>
      </c>
      <c r="D9" s="194"/>
      <c r="E9" s="195"/>
      <c r="F9" s="194"/>
      <c r="G9" s="608"/>
      <c r="H9" s="610"/>
      <c r="I9" s="194"/>
      <c r="J9" s="608"/>
      <c r="K9" s="610"/>
      <c r="L9" s="194"/>
      <c r="M9" s="608"/>
      <c r="N9" s="609"/>
      <c r="O9" s="609"/>
      <c r="P9" s="610"/>
      <c r="Q9" s="194"/>
      <c r="R9" s="608"/>
      <c r="S9" s="610"/>
      <c r="V9" s="196"/>
    </row>
    <row r="10" spans="3:22" ht="21" customHeight="1" x14ac:dyDescent="0.2">
      <c r="C10" s="193" t="s">
        <v>54</v>
      </c>
      <c r="D10" s="197"/>
      <c r="E10" s="193"/>
      <c r="F10" s="197"/>
      <c r="G10" s="615"/>
      <c r="H10" s="610"/>
      <c r="I10" s="197"/>
      <c r="J10" s="615"/>
      <c r="K10" s="610"/>
      <c r="L10" s="197"/>
      <c r="M10" s="615"/>
      <c r="N10" s="616"/>
      <c r="O10" s="616"/>
      <c r="P10" s="610"/>
      <c r="Q10" s="197"/>
      <c r="R10" s="615"/>
      <c r="S10" s="610"/>
    </row>
    <row r="11" spans="3:22" ht="21" customHeight="1" x14ac:dyDescent="0.2">
      <c r="C11" s="193" t="s">
        <v>55</v>
      </c>
      <c r="D11" s="198"/>
      <c r="E11" s="199"/>
      <c r="F11" s="198"/>
      <c r="G11" s="613"/>
      <c r="H11" s="610"/>
      <c r="I11" s="198"/>
      <c r="J11" s="613"/>
      <c r="K11" s="610"/>
      <c r="L11" s="198"/>
      <c r="M11" s="613"/>
      <c r="N11" s="614"/>
      <c r="O11" s="614"/>
      <c r="P11" s="610"/>
      <c r="Q11" s="198"/>
      <c r="R11" s="613"/>
      <c r="S11" s="610"/>
    </row>
    <row r="12" spans="3:22" ht="45.75" customHeight="1" x14ac:dyDescent="0.2">
      <c r="D12" s="192"/>
      <c r="F12" s="192"/>
      <c r="G12" s="200"/>
      <c r="H12" s="200"/>
      <c r="I12" s="192"/>
      <c r="J12" s="200"/>
      <c r="K12" s="200"/>
      <c r="L12" s="192"/>
      <c r="M12" s="200"/>
      <c r="N12" s="200"/>
      <c r="O12" s="200"/>
      <c r="P12" s="200"/>
      <c r="Q12" s="192"/>
      <c r="R12" s="200"/>
      <c r="S12" s="200"/>
    </row>
    <row r="13" spans="3:22" ht="21" customHeight="1" x14ac:dyDescent="0.2">
      <c r="C13" s="193" t="s">
        <v>56</v>
      </c>
      <c r="D13" s="201"/>
      <c r="E13" s="202"/>
      <c r="F13" s="201"/>
      <c r="G13" s="202"/>
      <c r="H13" s="202"/>
      <c r="I13" s="201"/>
      <c r="J13" s="202"/>
      <c r="K13" s="202"/>
      <c r="L13" s="201"/>
      <c r="M13" s="202"/>
      <c r="N13" s="202"/>
      <c r="O13" s="202"/>
      <c r="P13" s="203"/>
      <c r="Q13" s="201"/>
      <c r="R13" s="202"/>
      <c r="S13" s="202"/>
    </row>
    <row r="14" spans="3:22" ht="21" customHeight="1" x14ac:dyDescent="0.2">
      <c r="C14" s="193" t="s">
        <v>57</v>
      </c>
      <c r="D14" s="197"/>
      <c r="E14" s="193"/>
      <c r="F14" s="197"/>
      <c r="G14" s="193"/>
      <c r="H14" s="193"/>
      <c r="I14" s="197"/>
      <c r="J14" s="193"/>
      <c r="K14" s="193"/>
      <c r="L14" s="197"/>
      <c r="M14" s="193"/>
      <c r="N14" s="193"/>
      <c r="O14" s="193"/>
      <c r="P14" s="193"/>
      <c r="Q14" s="197"/>
      <c r="R14" s="193"/>
      <c r="S14" s="193"/>
    </row>
    <row r="15" spans="3:22" ht="21" customHeight="1" x14ac:dyDescent="0.2">
      <c r="C15" s="193" t="s">
        <v>58</v>
      </c>
      <c r="D15" s="198"/>
      <c r="E15" s="199"/>
      <c r="F15" s="198"/>
      <c r="G15" s="199"/>
      <c r="H15" s="199"/>
      <c r="I15" s="198"/>
      <c r="J15" s="199"/>
      <c r="K15" s="199"/>
      <c r="L15" s="198"/>
      <c r="M15" s="199"/>
      <c r="N15" s="199"/>
      <c r="O15" s="199"/>
      <c r="P15" s="199"/>
      <c r="Q15" s="198"/>
      <c r="R15" s="199"/>
      <c r="S15" s="199"/>
    </row>
    <row r="16" spans="3:22" ht="21" customHeight="1" x14ac:dyDescent="0.2">
      <c r="C16" s="193" t="s">
        <v>59</v>
      </c>
      <c r="D16" s="197"/>
      <c r="E16" s="193"/>
      <c r="F16" s="197"/>
      <c r="G16" s="204"/>
      <c r="H16" s="204"/>
      <c r="I16" s="197"/>
      <c r="J16" s="204"/>
      <c r="K16" s="204"/>
      <c r="L16" s="197"/>
      <c r="M16" s="204"/>
      <c r="N16" s="204"/>
      <c r="O16" s="204"/>
      <c r="P16" s="204"/>
      <c r="Q16" s="197"/>
      <c r="R16" s="204"/>
      <c r="S16" s="204"/>
    </row>
    <row r="17" spans="3:19" ht="21" customHeight="1" x14ac:dyDescent="0.2">
      <c r="C17" s="204" t="s">
        <v>62</v>
      </c>
      <c r="D17" s="194"/>
      <c r="E17" s="202"/>
      <c r="F17" s="201"/>
      <c r="G17" s="202"/>
      <c r="H17" s="202"/>
      <c r="I17" s="201"/>
      <c r="J17" s="202"/>
      <c r="K17" s="202"/>
      <c r="L17" s="201"/>
      <c r="M17" s="202"/>
      <c r="N17" s="202"/>
      <c r="O17" s="202"/>
      <c r="P17" s="202"/>
      <c r="Q17" s="201"/>
      <c r="R17" s="202"/>
      <c r="S17" s="202"/>
    </row>
    <row r="18" spans="3:19" x14ac:dyDescent="0.2">
      <c r="D18" s="192"/>
      <c r="F18" s="192"/>
      <c r="I18" s="192"/>
      <c r="L18" s="192"/>
    </row>
    <row r="19" spans="3:19" x14ac:dyDescent="0.2">
      <c r="D19" s="192"/>
      <c r="F19" s="192"/>
      <c r="I19" s="192"/>
      <c r="L19" s="192"/>
    </row>
  </sheetData>
  <customSheetViews>
    <customSheetView guid="{A7F7041E-7752-4E92-9325-982285B7C1B9}">
      <selection activeCell="M25" sqref="M25:N25"/>
      <pageMargins left="0.78740157499999996" right="0.78740157499999996" top="0.984251969" bottom="0.984251969" header="0.4921259845" footer="0.4921259845"/>
      <headerFooter alignWithMargins="0"/>
    </customSheetView>
    <customSheetView guid="{EAACF050-C5D0-4CAC-A8B6-1E6E1A239EA0}">
      <selection activeCell="M25" sqref="M25:N25"/>
      <pageMargins left="0.78740157499999996" right="0.78740157499999996" top="0.984251969" bottom="0.984251969" header="0.4921259845" footer="0.4921259845"/>
      <headerFooter alignWithMargins="0"/>
    </customSheetView>
    <customSheetView guid="{3BAA88A0-E24A-46F3-BD4E-4ED2F81A8851}">
      <selection activeCell="M25" sqref="M25:N25"/>
      <pageMargins left="0.78740157499999996" right="0.78740157499999996" top="0.984251969" bottom="0.984251969" header="0.4921259845" footer="0.4921259845"/>
      <headerFooter alignWithMargins="0"/>
    </customSheetView>
    <customSheetView guid="{FBF96860-242B-4B28-86B6-176A94B72708}">
      <selection activeCell="M25" sqref="M25:N25"/>
      <pageMargins left="0.78740157499999996" right="0.78740157499999996" top="0.984251969" bottom="0.984251969" header="0.4921259845" footer="0.4921259845"/>
      <headerFooter alignWithMargins="0"/>
    </customSheetView>
    <customSheetView guid="{EF16C863-F7EF-4BA7-964C-FC7847AABF96}">
      <selection activeCell="M25" sqref="M25:N25"/>
      <pageMargins left="0.78740157499999996" right="0.78740157499999996" top="0.984251969" bottom="0.984251969" header="0.4921259845" footer="0.4921259845"/>
      <headerFooter alignWithMargins="0"/>
    </customSheetView>
  </customSheetViews>
  <mergeCells count="16">
    <mergeCell ref="G11:H11"/>
    <mergeCell ref="J11:K11"/>
    <mergeCell ref="M11:P11"/>
    <mergeCell ref="R11:S11"/>
    <mergeCell ref="G10:H10"/>
    <mergeCell ref="J10:K10"/>
    <mergeCell ref="M10:P10"/>
    <mergeCell ref="R10:S10"/>
    <mergeCell ref="M9:P9"/>
    <mergeCell ref="R9:S9"/>
    <mergeCell ref="E3:G3"/>
    <mergeCell ref="E4:G4"/>
    <mergeCell ref="E5:G5"/>
    <mergeCell ref="E6:G6"/>
    <mergeCell ref="G9:H9"/>
    <mergeCell ref="J9:K9"/>
  </mergeCells>
  <phoneticPr fontId="4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B9:J36"/>
  <sheetViews>
    <sheetView workbookViewId="0">
      <selection activeCell="C16" sqref="C16"/>
    </sheetView>
  </sheetViews>
  <sheetFormatPr defaultColWidth="11.42578125" defaultRowHeight="12.75" x14ac:dyDescent="0.2"/>
  <cols>
    <col min="1" max="1" width="11.42578125" style="156"/>
    <col min="2" max="2" width="17.5703125" style="156" customWidth="1"/>
    <col min="3" max="3" width="24.5703125" style="156" customWidth="1"/>
    <col min="4" max="4" width="11.42578125" style="156"/>
    <col min="5" max="5" width="33.140625" style="156" customWidth="1"/>
    <col min="6" max="6" width="1.140625" style="156" customWidth="1"/>
    <col min="7" max="7" width="17.140625" style="156" customWidth="1"/>
    <col min="8" max="8" width="11.42578125" style="156" customWidth="1"/>
    <col min="9" max="9" width="11.42578125" style="156"/>
    <col min="10" max="10" width="13.5703125" style="156" customWidth="1"/>
    <col min="11" max="16384" width="11.42578125" style="156"/>
  </cols>
  <sheetData>
    <row r="9" spans="2:10" ht="13.5" thickBot="1" x14ac:dyDescent="0.25"/>
    <row r="10" spans="2:10" ht="17.25" customHeight="1" x14ac:dyDescent="0.2">
      <c r="B10" s="205"/>
      <c r="C10" s="206"/>
      <c r="D10" s="206"/>
      <c r="E10" s="207"/>
      <c r="G10" s="205" t="s">
        <v>63</v>
      </c>
      <c r="H10" s="206"/>
      <c r="I10" s="206"/>
      <c r="J10" s="207"/>
    </row>
    <row r="11" spans="2:10" ht="15.75" customHeight="1" x14ac:dyDescent="0.2">
      <c r="B11" s="208"/>
      <c r="C11" s="159"/>
      <c r="D11" s="159" t="s">
        <v>64</v>
      </c>
      <c r="E11" s="209"/>
      <c r="G11" s="208"/>
      <c r="H11" s="159"/>
      <c r="I11" s="159"/>
      <c r="J11" s="209"/>
    </row>
    <row r="12" spans="2:10" ht="15.75" customHeight="1" thickBot="1" x14ac:dyDescent="0.25">
      <c r="B12" s="210" t="s">
        <v>65</v>
      </c>
      <c r="C12" s="211"/>
      <c r="D12" s="211" t="s">
        <v>66</v>
      </c>
      <c r="E12" s="212"/>
      <c r="G12" s="210"/>
      <c r="H12" s="211"/>
      <c r="I12" s="211"/>
      <c r="J12" s="212"/>
    </row>
    <row r="13" spans="2:10" ht="5.25" customHeight="1" thickBot="1" x14ac:dyDescent="0.25"/>
    <row r="14" spans="2:10" ht="29.25" customHeight="1" x14ac:dyDescent="0.2">
      <c r="B14" s="213"/>
      <c r="C14" s="214"/>
      <c r="D14" s="214"/>
      <c r="E14" s="215"/>
      <c r="G14" s="216" t="s">
        <v>67</v>
      </c>
      <c r="H14" s="217" t="s">
        <v>61</v>
      </c>
      <c r="I14" s="217" t="s">
        <v>60</v>
      </c>
      <c r="J14" s="218" t="s">
        <v>68</v>
      </c>
    </row>
    <row r="15" spans="2:10" ht="29.25" customHeight="1" x14ac:dyDescent="0.2">
      <c r="B15" s="219"/>
      <c r="C15" s="220"/>
      <c r="D15" s="220"/>
      <c r="E15" s="221"/>
      <c r="G15" s="222"/>
      <c r="H15" s="186"/>
      <c r="I15" s="186"/>
      <c r="J15" s="223"/>
    </row>
    <row r="16" spans="2:10" ht="29.25" customHeight="1" x14ac:dyDescent="0.2">
      <c r="B16" s="219"/>
      <c r="C16" s="220"/>
      <c r="D16" s="220"/>
      <c r="E16" s="221"/>
      <c r="G16" s="222"/>
      <c r="H16" s="186"/>
      <c r="I16" s="186"/>
      <c r="J16" s="223"/>
    </row>
    <row r="17" spans="2:10" ht="29.25" customHeight="1" x14ac:dyDescent="0.2">
      <c r="B17" s="219"/>
      <c r="C17" s="220"/>
      <c r="D17" s="220"/>
      <c r="E17" s="221"/>
      <c r="G17" s="222"/>
      <c r="H17" s="186"/>
      <c r="I17" s="186"/>
      <c r="J17" s="223"/>
    </row>
    <row r="18" spans="2:10" ht="29.25" customHeight="1" x14ac:dyDescent="0.2">
      <c r="B18" s="219"/>
      <c r="C18" s="220"/>
      <c r="D18" s="220"/>
      <c r="E18" s="221"/>
      <c r="G18" s="222"/>
      <c r="H18" s="186"/>
      <c r="I18" s="186"/>
      <c r="J18" s="223"/>
    </row>
    <row r="19" spans="2:10" ht="29.25" customHeight="1" x14ac:dyDescent="0.2">
      <c r="B19" s="219"/>
      <c r="C19" s="220"/>
      <c r="D19" s="220"/>
      <c r="E19" s="221"/>
      <c r="G19" s="222"/>
      <c r="H19" s="186"/>
      <c r="I19" s="186"/>
      <c r="J19" s="223"/>
    </row>
    <row r="20" spans="2:10" ht="29.25" customHeight="1" x14ac:dyDescent="0.2">
      <c r="B20" s="224"/>
      <c r="C20" s="220"/>
      <c r="D20" s="220"/>
      <c r="E20" s="221"/>
      <c r="G20" s="225"/>
      <c r="H20" s="186"/>
      <c r="I20" s="186"/>
      <c r="J20" s="226"/>
    </row>
    <row r="21" spans="2:10" ht="29.25" customHeight="1" x14ac:dyDescent="0.2">
      <c r="B21" s="219"/>
      <c r="C21" s="220"/>
      <c r="D21" s="220"/>
      <c r="E21" s="221"/>
      <c r="G21" s="225"/>
      <c r="H21" s="186"/>
      <c r="I21" s="186"/>
      <c r="J21" s="226"/>
    </row>
    <row r="22" spans="2:10" ht="29.25" customHeight="1" x14ac:dyDescent="0.2">
      <c r="B22" s="219"/>
      <c r="C22" s="220"/>
      <c r="D22" s="220"/>
      <c r="E22" s="221"/>
      <c r="G22" s="225"/>
      <c r="H22" s="186"/>
      <c r="I22" s="186"/>
      <c r="J22" s="226"/>
    </row>
    <row r="23" spans="2:10" ht="29.25" customHeight="1" x14ac:dyDescent="0.2">
      <c r="B23" s="219"/>
      <c r="C23" s="220"/>
      <c r="D23" s="220"/>
      <c r="E23" s="221"/>
      <c r="G23" s="225"/>
      <c r="H23" s="186"/>
      <c r="I23" s="186"/>
      <c r="J23" s="226"/>
    </row>
    <row r="24" spans="2:10" ht="29.25" customHeight="1" x14ac:dyDescent="0.2">
      <c r="B24" s="219"/>
      <c r="C24" s="220"/>
      <c r="D24" s="220"/>
      <c r="E24" s="221"/>
      <c r="G24" s="225"/>
      <c r="H24" s="186"/>
      <c r="I24" s="186"/>
      <c r="J24" s="226"/>
    </row>
    <row r="25" spans="2:10" ht="29.25" customHeight="1" thickBot="1" x14ac:dyDescent="0.25">
      <c r="B25" s="227"/>
      <c r="C25" s="228"/>
      <c r="D25" s="228"/>
      <c r="E25" s="229"/>
      <c r="G25" s="225"/>
      <c r="H25" s="186"/>
      <c r="I25" s="186"/>
      <c r="J25" s="226"/>
    </row>
    <row r="26" spans="2:10" ht="29.25" customHeight="1" x14ac:dyDescent="0.2">
      <c r="B26" s="213" t="s">
        <v>70</v>
      </c>
      <c r="C26" s="214"/>
      <c r="D26" s="214"/>
      <c r="E26" s="215"/>
      <c r="G26" s="225"/>
      <c r="H26" s="186"/>
      <c r="I26" s="186"/>
      <c r="J26" s="226"/>
    </row>
    <row r="27" spans="2:10" ht="29.25" customHeight="1" x14ac:dyDescent="0.2">
      <c r="B27" s="224"/>
      <c r="C27" s="220"/>
      <c r="D27" s="220"/>
      <c r="E27" s="221"/>
      <c r="G27" s="230"/>
      <c r="H27" s="231"/>
      <c r="I27" s="231"/>
      <c r="J27" s="232"/>
    </row>
    <row r="28" spans="2:10" ht="29.25" customHeight="1" thickBot="1" x14ac:dyDescent="0.25">
      <c r="B28" s="210"/>
      <c r="C28" s="211"/>
      <c r="D28" s="211"/>
      <c r="E28" s="212"/>
      <c r="G28" s="233"/>
      <c r="H28" s="234"/>
      <c r="I28" s="234"/>
      <c r="J28" s="235"/>
    </row>
    <row r="36" spans="9:9" x14ac:dyDescent="0.2">
      <c r="I36" s="156" t="s">
        <v>52</v>
      </c>
    </row>
  </sheetData>
  <customSheetViews>
    <customSheetView guid="{A7F7041E-7752-4E92-9325-982285B7C1B9}" fitToPage="1" topLeftCell="A4">
      <selection activeCell="A4" sqref="A1:IV65536"/>
      <pageMargins left="0.78740157499999996" right="0.78740157499999996" top="0.984251969" bottom="0.984251969" header="0.4921259845" footer="0.4921259845"/>
      <pageSetup paperSize="9" scale="93" orientation="landscape" r:id="rId1"/>
      <headerFooter alignWithMargins="0"/>
    </customSheetView>
    <customSheetView guid="{EAACF050-C5D0-4CAC-A8B6-1E6E1A239EA0}" fitToPage="1" topLeftCell="A4">
      <selection activeCell="A4" sqref="A1:IV65536"/>
      <pageMargins left="0.78740157499999996" right="0.78740157499999996" top="0.984251969" bottom="0.984251969" header="0.4921259845" footer="0.4921259845"/>
      <pageSetup paperSize="9" scale="93" orientation="landscape" r:id="rId2"/>
      <headerFooter alignWithMargins="0"/>
    </customSheetView>
    <customSheetView guid="{3BAA88A0-E24A-46F3-BD4E-4ED2F81A8851}" fitToPage="1" topLeftCell="A4">
      <selection activeCell="A4" sqref="A1:IV65536"/>
      <pageMargins left="0.78740157499999996" right="0.78740157499999996" top="0.984251969" bottom="0.984251969" header="0.4921259845" footer="0.4921259845"/>
      <pageSetup paperSize="9" scale="93" orientation="landscape" r:id="rId3"/>
      <headerFooter alignWithMargins="0"/>
    </customSheetView>
    <customSheetView guid="{FBF96860-242B-4B28-86B6-176A94B72708}" fitToPage="1" topLeftCell="A4">
      <selection activeCell="A4" sqref="A1:IV65536"/>
      <pageMargins left="0.78740157499999996" right="0.78740157499999996" top="0.984251969" bottom="0.984251969" header="0.4921259845" footer="0.4921259845"/>
      <pageSetup paperSize="9" scale="93" orientation="landscape" r:id="rId4"/>
      <headerFooter alignWithMargins="0"/>
    </customSheetView>
    <customSheetView guid="{EF16C863-F7EF-4BA7-964C-FC7847AABF96}" fitToPage="1" topLeftCell="A4">
      <selection activeCell="A4" sqref="A1:IV65536"/>
      <pageMargins left="0.78740157499999996" right="0.78740157499999996" top="0.984251969" bottom="0.984251969" header="0.4921259845" footer="0.4921259845"/>
      <pageSetup paperSize="9" scale="93" orientation="landscape" r:id="rId5"/>
      <headerFooter alignWithMargins="0"/>
    </customSheetView>
  </customSheetViews>
  <phoneticPr fontId="40" type="noConversion"/>
  <pageMargins left="0.78740157499999996" right="0.78740157499999996" top="0.984251969" bottom="0.984251969" header="0.4921259845" footer="0.4921259845"/>
  <pageSetup paperSize="9" scale="93" orientation="landscape" r:id="rId6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A1:P29"/>
  <sheetViews>
    <sheetView zoomScale="60" zoomScaleNormal="100" workbookViewId="0">
      <selection activeCell="O14" sqref="O14"/>
    </sheetView>
  </sheetViews>
  <sheetFormatPr defaultColWidth="11.42578125" defaultRowHeight="12.75" x14ac:dyDescent="0.2"/>
  <cols>
    <col min="1" max="14" width="11.42578125" style="156"/>
    <col min="15" max="15" width="24.5703125" style="156" customWidth="1"/>
    <col min="16" max="16384" width="11.42578125" style="156"/>
  </cols>
  <sheetData>
    <row r="1" spans="1:15" ht="26.25" x14ac:dyDescent="0.4">
      <c r="A1" s="236"/>
      <c r="B1" s="237"/>
      <c r="C1" s="237"/>
      <c r="D1" s="237"/>
      <c r="E1" s="238" t="s">
        <v>97</v>
      </c>
      <c r="F1" s="237"/>
      <c r="H1" s="237"/>
      <c r="I1" s="237"/>
      <c r="J1" s="237"/>
      <c r="K1" s="237"/>
      <c r="L1" s="237"/>
      <c r="M1" s="237"/>
      <c r="N1" s="237"/>
      <c r="O1" s="237"/>
    </row>
    <row r="2" spans="1:15" x14ac:dyDescent="0.2">
      <c r="A2" s="617" t="s">
        <v>96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17"/>
      <c r="O2" s="617"/>
    </row>
    <row r="3" spans="1:15" ht="13.5" thickBot="1" x14ac:dyDescent="0.25">
      <c r="A3" s="239"/>
      <c r="B3" s="237"/>
      <c r="F3" s="237"/>
      <c r="G3" s="237"/>
      <c r="H3" s="237"/>
      <c r="I3" s="237"/>
      <c r="J3" s="237"/>
      <c r="K3" s="237"/>
      <c r="L3" s="237"/>
      <c r="M3" s="237"/>
      <c r="N3" s="237"/>
      <c r="O3" s="237"/>
    </row>
    <row r="4" spans="1:15" ht="16.5" thickBot="1" x14ac:dyDescent="0.25">
      <c r="A4" s="240" t="s">
        <v>93</v>
      </c>
      <c r="B4" s="618"/>
      <c r="C4" s="619"/>
      <c r="D4" s="618"/>
      <c r="E4" s="619"/>
      <c r="F4" s="241"/>
      <c r="G4" s="618" t="s">
        <v>95</v>
      </c>
      <c r="H4" s="620"/>
      <c r="I4" s="620"/>
      <c r="J4" s="620"/>
      <c r="K4" s="620"/>
      <c r="L4" s="620"/>
      <c r="M4" s="620"/>
      <c r="N4" s="620"/>
      <c r="O4" s="619"/>
    </row>
    <row r="5" spans="1:15" ht="15" thickBot="1" x14ac:dyDescent="0.25">
      <c r="A5" s="242" t="s">
        <v>94</v>
      </c>
      <c r="B5" s="243"/>
      <c r="C5" s="244"/>
      <c r="D5" s="243"/>
      <c r="E5" s="244"/>
      <c r="F5" s="245"/>
      <c r="G5" s="246"/>
      <c r="H5" s="247"/>
      <c r="I5" s="248"/>
      <c r="J5" s="249"/>
      <c r="K5" s="249"/>
      <c r="L5" s="250"/>
      <c r="M5" s="251"/>
      <c r="N5" s="248"/>
      <c r="O5" s="249"/>
    </row>
    <row r="6" spans="1:15" ht="24" customHeight="1" x14ac:dyDescent="0.4">
      <c r="A6" s="252"/>
      <c r="B6" s="253"/>
      <c r="C6" s="253"/>
      <c r="D6" s="253"/>
      <c r="E6" s="253"/>
      <c r="F6" s="252"/>
      <c r="G6" s="254"/>
      <c r="H6" s="254"/>
      <c r="I6" s="255"/>
      <c r="J6" s="252"/>
      <c r="K6" s="252"/>
      <c r="L6" s="256"/>
      <c r="M6" s="257"/>
      <c r="N6" s="255"/>
      <c r="O6" s="254"/>
    </row>
    <row r="7" spans="1:15" ht="24" customHeight="1" x14ac:dyDescent="0.4">
      <c r="A7" s="252"/>
      <c r="B7" s="253"/>
      <c r="C7" s="253"/>
      <c r="D7" s="253"/>
      <c r="E7" s="253"/>
      <c r="F7" s="252"/>
      <c r="G7" s="254"/>
      <c r="H7" s="254"/>
      <c r="I7" s="255"/>
      <c r="J7" s="252"/>
      <c r="K7" s="252"/>
      <c r="L7" s="256"/>
      <c r="M7" s="257"/>
      <c r="N7" s="255"/>
      <c r="O7" s="252"/>
    </row>
    <row r="8" spans="1:15" ht="24" customHeight="1" x14ac:dyDescent="0.2">
      <c r="A8" s="186"/>
      <c r="B8" s="186"/>
      <c r="C8" s="186"/>
      <c r="D8" s="186"/>
      <c r="E8" s="186"/>
      <c r="F8" s="186"/>
      <c r="G8" s="186"/>
      <c r="H8" s="186"/>
      <c r="I8" s="225"/>
      <c r="J8" s="186"/>
      <c r="K8" s="186"/>
      <c r="L8" s="226"/>
      <c r="M8" s="161"/>
      <c r="N8" s="225"/>
      <c r="O8" s="186"/>
    </row>
    <row r="9" spans="1:15" ht="24" customHeight="1" x14ac:dyDescent="0.2">
      <c r="A9" s="186"/>
      <c r="B9" s="186"/>
      <c r="C9" s="186"/>
      <c r="D9" s="186"/>
      <c r="E9" s="186"/>
      <c r="F9" s="186"/>
      <c r="G9" s="186"/>
      <c r="H9" s="186"/>
      <c r="I9" s="225"/>
      <c r="J9" s="186"/>
      <c r="K9" s="186"/>
      <c r="L9" s="226"/>
      <c r="M9" s="161"/>
      <c r="N9" s="225"/>
      <c r="O9" s="186"/>
    </row>
    <row r="10" spans="1:15" ht="24" customHeight="1" x14ac:dyDescent="0.2">
      <c r="A10" s="186"/>
      <c r="B10" s="186"/>
      <c r="C10" s="186"/>
      <c r="D10" s="186"/>
      <c r="E10" s="186"/>
      <c r="F10" s="186"/>
      <c r="G10" s="186"/>
      <c r="H10" s="186"/>
      <c r="I10" s="225"/>
      <c r="J10" s="186"/>
      <c r="K10" s="186"/>
      <c r="L10" s="226"/>
      <c r="M10" s="161"/>
      <c r="N10" s="225"/>
      <c r="O10" s="186"/>
    </row>
    <row r="11" spans="1:15" ht="24" customHeight="1" x14ac:dyDescent="0.2">
      <c r="A11" s="186"/>
      <c r="B11" s="186"/>
      <c r="C11" s="186"/>
      <c r="D11" s="186"/>
      <c r="E11" s="186"/>
      <c r="F11" s="186"/>
      <c r="G11" s="186"/>
      <c r="H11" s="186"/>
      <c r="I11" s="225"/>
      <c r="J11" s="186"/>
      <c r="K11" s="186"/>
      <c r="L11" s="226"/>
      <c r="M11" s="161"/>
      <c r="N11" s="225"/>
      <c r="O11" s="186"/>
    </row>
    <row r="12" spans="1:15" ht="24" customHeight="1" x14ac:dyDescent="0.2">
      <c r="A12" s="186"/>
      <c r="B12" s="186"/>
      <c r="C12" s="186"/>
      <c r="D12" s="186"/>
      <c r="E12" s="186"/>
      <c r="F12" s="186"/>
      <c r="G12" s="186"/>
      <c r="H12" s="186"/>
      <c r="I12" s="225"/>
      <c r="J12" s="186"/>
      <c r="K12" s="186"/>
      <c r="L12" s="226"/>
      <c r="M12" s="161"/>
      <c r="N12" s="225"/>
      <c r="O12" s="186"/>
    </row>
    <row r="13" spans="1:15" ht="24" customHeight="1" x14ac:dyDescent="0.2">
      <c r="A13" s="186"/>
      <c r="B13" s="186"/>
      <c r="C13" s="186"/>
      <c r="D13" s="186"/>
      <c r="E13" s="186"/>
      <c r="F13" s="186"/>
      <c r="G13" s="186"/>
      <c r="H13" s="186"/>
      <c r="I13" s="225"/>
      <c r="J13" s="186"/>
      <c r="K13" s="186"/>
      <c r="L13" s="226"/>
      <c r="M13" s="161"/>
      <c r="N13" s="225"/>
      <c r="O13" s="186"/>
    </row>
    <row r="14" spans="1:15" ht="24" customHeight="1" x14ac:dyDescent="0.2">
      <c r="A14" s="186"/>
      <c r="B14" s="186"/>
      <c r="C14" s="186"/>
      <c r="D14" s="186"/>
      <c r="E14" s="186"/>
      <c r="F14" s="186"/>
      <c r="G14" s="186"/>
      <c r="H14" s="186"/>
      <c r="I14" s="225"/>
      <c r="J14" s="186"/>
      <c r="K14" s="186"/>
      <c r="L14" s="226"/>
      <c r="M14" s="161"/>
      <c r="N14" s="225"/>
      <c r="O14" s="186"/>
    </row>
    <row r="15" spans="1:15" ht="24" customHeight="1" x14ac:dyDescent="0.2">
      <c r="A15" s="186"/>
      <c r="B15" s="186"/>
      <c r="C15" s="186"/>
      <c r="D15" s="186"/>
      <c r="E15" s="186"/>
      <c r="F15" s="186"/>
      <c r="G15" s="186"/>
      <c r="H15" s="186"/>
      <c r="I15" s="225"/>
      <c r="J15" s="186"/>
      <c r="K15" s="186"/>
      <c r="L15" s="226"/>
      <c r="M15" s="161"/>
      <c r="N15" s="225"/>
      <c r="O15" s="186"/>
    </row>
    <row r="16" spans="1:15" ht="24" customHeight="1" x14ac:dyDescent="0.2">
      <c r="A16" s="186"/>
      <c r="B16" s="186"/>
      <c r="C16" s="186"/>
      <c r="D16" s="186"/>
      <c r="E16" s="186"/>
      <c r="F16" s="186"/>
      <c r="G16" s="186"/>
      <c r="H16" s="186"/>
      <c r="I16" s="225"/>
      <c r="J16" s="186"/>
      <c r="K16" s="186"/>
      <c r="L16" s="226"/>
      <c r="M16" s="161"/>
      <c r="N16" s="225"/>
      <c r="O16" s="186"/>
    </row>
    <row r="17" spans="1:16" ht="24" customHeight="1" x14ac:dyDescent="0.2">
      <c r="A17" s="186"/>
      <c r="B17" s="186"/>
      <c r="C17" s="186"/>
      <c r="D17" s="186"/>
      <c r="E17" s="186"/>
      <c r="F17" s="186"/>
      <c r="G17" s="186"/>
      <c r="H17" s="186"/>
      <c r="I17" s="225"/>
      <c r="J17" s="186"/>
      <c r="K17" s="186"/>
      <c r="L17" s="226"/>
      <c r="M17" s="161"/>
      <c r="N17" s="225"/>
      <c r="O17" s="186"/>
    </row>
    <row r="18" spans="1:16" ht="24" customHeight="1" x14ac:dyDescent="0.2">
      <c r="A18" s="186"/>
      <c r="B18" s="186"/>
      <c r="C18" s="186"/>
      <c r="D18" s="186"/>
      <c r="E18" s="186"/>
      <c r="F18" s="186"/>
      <c r="G18" s="186"/>
      <c r="H18" s="186"/>
      <c r="I18" s="225"/>
      <c r="J18" s="186"/>
      <c r="K18" s="186"/>
      <c r="L18" s="226"/>
      <c r="M18" s="161"/>
      <c r="N18" s="225"/>
      <c r="O18" s="186"/>
    </row>
    <row r="19" spans="1:16" ht="24" customHeight="1" x14ac:dyDescent="0.2">
      <c r="A19" s="186"/>
      <c r="B19" s="186"/>
      <c r="C19" s="186"/>
      <c r="D19" s="186"/>
      <c r="E19" s="186"/>
      <c r="F19" s="186"/>
      <c r="G19" s="186"/>
      <c r="H19" s="186"/>
      <c r="I19" s="225"/>
      <c r="J19" s="186"/>
      <c r="K19" s="186"/>
      <c r="L19" s="226"/>
      <c r="M19" s="161"/>
      <c r="N19" s="225"/>
      <c r="O19" s="186"/>
    </row>
    <row r="20" spans="1:16" ht="24" customHeight="1" x14ac:dyDescent="0.2">
      <c r="A20" s="186"/>
      <c r="B20" s="186"/>
      <c r="C20" s="186"/>
      <c r="D20" s="186"/>
      <c r="E20" s="186"/>
      <c r="F20" s="186"/>
      <c r="G20" s="186"/>
      <c r="H20" s="186"/>
      <c r="I20" s="225"/>
      <c r="J20" s="186"/>
      <c r="K20" s="186"/>
      <c r="L20" s="226"/>
      <c r="M20" s="161"/>
      <c r="N20" s="225"/>
      <c r="O20" s="186"/>
    </row>
    <row r="21" spans="1:16" ht="24" customHeight="1" x14ac:dyDescent="0.2">
      <c r="A21" s="186"/>
      <c r="B21" s="186"/>
      <c r="C21" s="186"/>
      <c r="D21" s="186"/>
      <c r="E21" s="186"/>
      <c r="F21" s="186"/>
      <c r="G21" s="186"/>
      <c r="H21" s="186"/>
      <c r="I21" s="225"/>
      <c r="J21" s="186"/>
      <c r="K21" s="186"/>
      <c r="L21" s="226"/>
      <c r="M21" s="161"/>
      <c r="N21" s="225"/>
      <c r="O21" s="186"/>
    </row>
    <row r="22" spans="1:16" ht="24" customHeight="1" x14ac:dyDescent="0.2">
      <c r="A22" s="186"/>
      <c r="B22" s="186"/>
      <c r="C22" s="186"/>
      <c r="D22" s="186"/>
      <c r="E22" s="186"/>
      <c r="F22" s="186"/>
      <c r="G22" s="186"/>
      <c r="H22" s="186"/>
      <c r="I22" s="225"/>
      <c r="J22" s="186"/>
      <c r="K22" s="186"/>
      <c r="L22" s="226"/>
      <c r="M22" s="161"/>
      <c r="N22" s="225"/>
      <c r="O22" s="186"/>
    </row>
    <row r="23" spans="1:16" ht="28.5" thickBot="1" x14ac:dyDescent="0.45">
      <c r="A23" s="258"/>
      <c r="B23" s="258"/>
      <c r="C23" s="258"/>
      <c r="D23" s="258"/>
      <c r="E23" s="258"/>
      <c r="F23" s="258"/>
      <c r="G23" s="258"/>
      <c r="H23" s="259"/>
      <c r="I23" s="260" t="s">
        <v>98</v>
      </c>
      <c r="J23" s="261"/>
      <c r="K23" s="261"/>
      <c r="L23" s="262"/>
      <c r="M23" s="261"/>
      <c r="N23" s="263"/>
      <c r="O23" s="258"/>
    </row>
    <row r="24" spans="1:16" x14ac:dyDescent="0.2">
      <c r="A24" s="159"/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16" x14ac:dyDescent="0.2">
      <c r="A25" s="264"/>
      <c r="B25" s="258"/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</row>
    <row r="26" spans="1:16" x14ac:dyDescent="0.2">
      <c r="A26" s="265"/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</row>
    <row r="27" spans="1:16" x14ac:dyDescent="0.2">
      <c r="A27" s="264"/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</row>
    <row r="28" spans="1:16" x14ac:dyDescent="0.2">
      <c r="A28" s="265"/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</row>
    <row r="29" spans="1:16" x14ac:dyDescent="0.2">
      <c r="A29" s="165"/>
    </row>
  </sheetData>
  <customSheetViews>
    <customSheetView guid="{A7F7041E-7752-4E92-9325-982285B7C1B9}" scale="60" fitToPage="1">
      <selection sqref="A1:IV65536"/>
      <pageMargins left="0.19685039370078741" right="0.19685039370078741" top="0.19685039370078741" bottom="0.19685039370078741" header="0" footer="0"/>
      <printOptions horizontalCentered="1" verticalCentered="1"/>
      <pageSetup paperSize="9" scale="95" orientation="landscape" r:id="rId1"/>
      <headerFooter alignWithMargins="0"/>
    </customSheetView>
    <customSheetView guid="{EAACF050-C5D0-4CAC-A8B6-1E6E1A239EA0}" scale="60" fitToPage="1">
      <selection sqref="A1:IV65536"/>
      <pageMargins left="0.19685039370078741" right="0.19685039370078741" top="0.19685039370078741" bottom="0.19685039370078741" header="0" footer="0"/>
      <printOptions horizontalCentered="1" verticalCentered="1"/>
      <pageSetup paperSize="9" scale="95" orientation="landscape" r:id="rId2"/>
      <headerFooter alignWithMargins="0"/>
    </customSheetView>
    <customSheetView guid="{3BAA88A0-E24A-46F3-BD4E-4ED2F81A8851}" scale="60" fitToPage="1">
      <selection sqref="A1:IV65536"/>
      <pageMargins left="0.19685039370078741" right="0.19685039370078741" top="0.19685039370078741" bottom="0.19685039370078741" header="0" footer="0"/>
      <printOptions horizontalCentered="1" verticalCentered="1"/>
      <pageSetup paperSize="9" scale="95" orientation="landscape" r:id="rId3"/>
      <headerFooter alignWithMargins="0"/>
    </customSheetView>
    <customSheetView guid="{FBF96860-242B-4B28-86B6-176A94B72708}" scale="60" fitToPage="1">
      <selection sqref="A1:IV65536"/>
      <pageMargins left="0.19685039370078741" right="0.19685039370078741" top="0.19685039370078741" bottom="0.19685039370078741" header="0" footer="0"/>
      <printOptions horizontalCentered="1" verticalCentered="1"/>
      <pageSetup paperSize="9" scale="95" orientation="landscape" r:id="rId4"/>
      <headerFooter alignWithMargins="0"/>
    </customSheetView>
    <customSheetView guid="{EF16C863-F7EF-4BA7-964C-FC7847AABF96}" scale="60" fitToPage="1">
      <selection sqref="A1:IV65536"/>
      <pageMargins left="0.19685039370078741" right="0.19685039370078741" top="0.19685039370078741" bottom="0.19685039370078741" header="0" footer="0"/>
      <printOptions horizontalCentered="1" verticalCentered="1"/>
      <pageSetup paperSize="9" scale="95" orientation="landscape" r:id="rId5"/>
      <headerFooter alignWithMargins="0"/>
    </customSheetView>
  </customSheetViews>
  <mergeCells count="5">
    <mergeCell ref="A2:O2"/>
    <mergeCell ref="B4:C4"/>
    <mergeCell ref="D4:E4"/>
    <mergeCell ref="G4:H4"/>
    <mergeCell ref="I4:O4"/>
  </mergeCells>
  <phoneticPr fontId="57" type="noConversion"/>
  <printOptions horizontalCentered="1" verticalCentered="1"/>
  <pageMargins left="0.19685039370078741" right="0.19685039370078741" top="0.19685039370078741" bottom="0.19685039370078741" header="0" footer="0"/>
  <pageSetup paperSize="9" scale="95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Stock Débits</vt:lpstr>
      <vt:lpstr>STOCK PERMANENT</vt:lpstr>
      <vt:lpstr>Menu</vt:lpstr>
      <vt:lpstr>Planning</vt:lpstr>
      <vt:lpstr>Calpinage</vt:lpstr>
      <vt:lpstr>Attachage</vt:lpstr>
      <vt:lpstr>Table</vt:lpstr>
      <vt:lpstr>Bagues</vt:lpstr>
      <vt:lpstr>Plan de débit</vt:lpstr>
      <vt:lpstr>Lancement</vt:lpstr>
      <vt:lpstr>Journalière</vt:lpstr>
      <vt:lpstr>Attachage!Print_Area</vt:lpstr>
      <vt:lpstr>Calpinage!Print_Area</vt:lpstr>
      <vt:lpstr>Journalière!Print_Area</vt:lpstr>
      <vt:lpstr>Lancement!Print_Area</vt:lpstr>
      <vt:lpstr>Planning!Print_Area</vt:lpstr>
      <vt:lpstr>Menu!Print_Titles</vt:lpstr>
    </vt:vector>
  </TitlesOfParts>
  <Company>SOTRINBOIS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HOURY</dc:creator>
  <cp:lastModifiedBy>Jean-Eric</cp:lastModifiedBy>
  <cp:lastPrinted>2021-09-07T07:41:42Z</cp:lastPrinted>
  <dcterms:created xsi:type="dcterms:W3CDTF">2007-02-05T10:03:55Z</dcterms:created>
  <dcterms:modified xsi:type="dcterms:W3CDTF">2021-09-21T19:00:47Z</dcterms:modified>
</cp:coreProperties>
</file>