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5CC56D2-8E23-490A-BFB5-6B3A012C0241}" xr6:coauthVersionLast="47" xr6:coauthVersionMax="47" xr10:uidLastSave="{00000000-0000-0000-0000-000000000000}"/>
  <bookViews>
    <workbookView xWindow="-120" yWindow="-120" windowWidth="24240" windowHeight="13740" tabRatio="835" activeTab="7" xr2:uid="{B7E854DC-3A71-44D2-9956-A3B1887134FD}"/>
  </bookViews>
  <sheets>
    <sheet name="CSV états de salaire" sheetId="6" r:id="rId1"/>
    <sheet name="Acomptes" sheetId="5" r:id="rId2"/>
    <sheet name="Export feuilles de presta" sheetId="4" r:id="rId3"/>
    <sheet name="Export AM" sheetId="3" r:id="rId4"/>
    <sheet name="Maladies" sheetId="2" r:id="rId5"/>
    <sheet name="AM et barème" sheetId="7" r:id="rId6"/>
    <sheet name="corrections" sheetId="1" r:id="rId7"/>
    <sheet name="tableau CSV" sheetId="10" r:id="rId8"/>
    <sheet name="tableau Isara" sheetId="8" r:id="rId9"/>
    <sheet name="sorties" sheetId="9" r:id="rId10"/>
  </sheets>
  <externalReferences>
    <externalReference r:id="rId11"/>
    <externalReference r:id="rId1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10" l="1" a="1"/>
  <c r="H67" i="10" s="1"/>
  <c r="G67" i="10" a="1"/>
  <c r="G67" i="10" s="1"/>
  <c r="F67" i="10" a="1"/>
  <c r="F67" i="10" s="1"/>
  <c r="E67" i="10" a="1"/>
  <c r="E67" i="10" s="1"/>
  <c r="D67" i="10" a="1"/>
  <c r="D67" i="10" s="1"/>
  <c r="C67" i="10" a="1"/>
  <c r="C67" i="10" s="1"/>
  <c r="H66" i="10" a="1"/>
  <c r="H66" i="10" s="1"/>
  <c r="G66" i="10" a="1"/>
  <c r="G66" i="10" s="1"/>
  <c r="F66" i="10" a="1"/>
  <c r="F66" i="10" s="1"/>
  <c r="E66" i="10" a="1"/>
  <c r="E66" i="10" s="1"/>
  <c r="D66" i="10" a="1"/>
  <c r="D66" i="10" s="1"/>
  <c r="C66" i="10" a="1"/>
  <c r="C66" i="10" s="1"/>
  <c r="H65" i="10" a="1"/>
  <c r="H65" i="10" s="1"/>
  <c r="G65" i="10" a="1"/>
  <c r="G65" i="10" s="1"/>
  <c r="F65" i="10" a="1"/>
  <c r="F65" i="10" s="1"/>
  <c r="E65" i="10" a="1"/>
  <c r="E65" i="10" s="1"/>
  <c r="D65" i="10" a="1"/>
  <c r="D65" i="10" s="1"/>
  <c r="C65" i="10" a="1"/>
  <c r="C65" i="10" s="1"/>
  <c r="H64" i="10" a="1"/>
  <c r="H64" i="10" s="1"/>
  <c r="G64" i="10" a="1"/>
  <c r="G64" i="10" s="1"/>
  <c r="F64" i="10" a="1"/>
  <c r="F64" i="10" s="1"/>
  <c r="E64" i="10" a="1"/>
  <c r="E64" i="10" s="1"/>
  <c r="D64" i="10" a="1"/>
  <c r="D64" i="10" s="1"/>
  <c r="C64" i="10" a="1"/>
  <c r="C64" i="10" s="1"/>
  <c r="H63" i="10" a="1"/>
  <c r="H63" i="10" s="1"/>
  <c r="G63" i="10" a="1"/>
  <c r="G63" i="10" s="1"/>
  <c r="F63" i="10" a="1"/>
  <c r="F63" i="10" s="1"/>
  <c r="E63" i="10" a="1"/>
  <c r="E63" i="10" s="1"/>
  <c r="D63" i="10" a="1"/>
  <c r="D63" i="10" s="1"/>
  <c r="C63" i="10" a="1"/>
  <c r="C63" i="10" s="1"/>
  <c r="H62" i="10" a="1"/>
  <c r="H62" i="10" s="1"/>
  <c r="G62" i="10" a="1"/>
  <c r="G62" i="10" s="1"/>
  <c r="F62" i="10" a="1"/>
  <c r="F62" i="10" s="1"/>
  <c r="E62" i="10" a="1"/>
  <c r="E62" i="10" s="1"/>
  <c r="D62" i="10" a="1"/>
  <c r="D62" i="10" s="1"/>
  <c r="C62" i="10" a="1"/>
  <c r="C62" i="10" s="1"/>
  <c r="H61" i="10" a="1"/>
  <c r="H61" i="10" s="1"/>
  <c r="G61" i="10" a="1"/>
  <c r="G61" i="10" s="1"/>
  <c r="F61" i="10" a="1"/>
  <c r="F61" i="10" s="1"/>
  <c r="E61" i="10" a="1"/>
  <c r="E61" i="10" s="1"/>
  <c r="D61" i="10" a="1"/>
  <c r="D61" i="10" s="1"/>
  <c r="C61" i="10" a="1"/>
  <c r="C61" i="10" s="1"/>
  <c r="H60" i="10" a="1"/>
  <c r="H60" i="10" s="1"/>
  <c r="G60" i="10" a="1"/>
  <c r="G60" i="10" s="1"/>
  <c r="F60" i="10" a="1"/>
  <c r="F60" i="10" s="1"/>
  <c r="E60" i="10" a="1"/>
  <c r="E60" i="10" s="1"/>
  <c r="D60" i="10" a="1"/>
  <c r="D60" i="10" s="1"/>
  <c r="C60" i="10" a="1"/>
  <c r="C60" i="10" s="1"/>
  <c r="H59" i="10" a="1"/>
  <c r="H59" i="10" s="1"/>
  <c r="G59" i="10" a="1"/>
  <c r="G59" i="10" s="1"/>
  <c r="F59" i="10" a="1"/>
  <c r="F59" i="10" s="1"/>
  <c r="E59" i="10" a="1"/>
  <c r="E59" i="10" s="1"/>
  <c r="D59" i="10" a="1"/>
  <c r="D59" i="10" s="1"/>
  <c r="C59" i="10" a="1"/>
  <c r="C59" i="10" s="1"/>
  <c r="H58" i="10" a="1"/>
  <c r="H58" i="10" s="1"/>
  <c r="G58" i="10" a="1"/>
  <c r="G58" i="10" s="1"/>
  <c r="F58" i="10" a="1"/>
  <c r="F58" i="10" s="1"/>
  <c r="E58" i="10" a="1"/>
  <c r="E58" i="10" s="1"/>
  <c r="D58" i="10" a="1"/>
  <c r="D58" i="10" s="1"/>
  <c r="C58" i="10" a="1"/>
  <c r="C58" i="10" s="1"/>
  <c r="H57" i="10" a="1"/>
  <c r="H57" i="10" s="1"/>
  <c r="G57" i="10" a="1"/>
  <c r="G57" i="10" s="1"/>
  <c r="F57" i="10" a="1"/>
  <c r="F57" i="10" s="1"/>
  <c r="E57" i="10" a="1"/>
  <c r="E57" i="10" s="1"/>
  <c r="D57" i="10" a="1"/>
  <c r="D57" i="10" s="1"/>
  <c r="C57" i="10" a="1"/>
  <c r="C57" i="10" s="1"/>
  <c r="H56" i="10" a="1"/>
  <c r="H56" i="10" s="1"/>
  <c r="G56" i="10" a="1"/>
  <c r="G56" i="10" s="1"/>
  <c r="F56" i="10" a="1"/>
  <c r="F56" i="10" s="1"/>
  <c r="E56" i="10" a="1"/>
  <c r="E56" i="10" s="1"/>
  <c r="D56" i="10" a="1"/>
  <c r="D56" i="10" s="1"/>
  <c r="C56" i="10" a="1"/>
  <c r="C56" i="10" s="1"/>
  <c r="H55" i="10" a="1"/>
  <c r="H55" i="10" s="1"/>
  <c r="G55" i="10" a="1"/>
  <c r="G55" i="10" s="1"/>
  <c r="F55" i="10" a="1"/>
  <c r="F55" i="10" s="1"/>
  <c r="E55" i="10" a="1"/>
  <c r="E55" i="10" s="1"/>
  <c r="D55" i="10" a="1"/>
  <c r="D55" i="10" s="1"/>
  <c r="C55" i="10" a="1"/>
  <c r="C55" i="10" s="1"/>
  <c r="H54" i="10" a="1"/>
  <c r="H54" i="10" s="1"/>
  <c r="G54" i="10" a="1"/>
  <c r="G54" i="10" s="1"/>
  <c r="F54" i="10" a="1"/>
  <c r="F54" i="10" s="1"/>
  <c r="E54" i="10" a="1"/>
  <c r="E54" i="10" s="1"/>
  <c r="D54" i="10" a="1"/>
  <c r="D54" i="10" s="1"/>
  <c r="C54" i="10" a="1"/>
  <c r="C54" i="10" s="1"/>
  <c r="H53" i="10" a="1"/>
  <c r="H53" i="10" s="1"/>
  <c r="G53" i="10" a="1"/>
  <c r="G53" i="10" s="1"/>
  <c r="F53" i="10" a="1"/>
  <c r="F53" i="10" s="1"/>
  <c r="E53" i="10" a="1"/>
  <c r="E53" i="10" s="1"/>
  <c r="D53" i="10" a="1"/>
  <c r="D53" i="10" s="1"/>
  <c r="C53" i="10" a="1"/>
  <c r="C53" i="10" s="1"/>
  <c r="H52" i="10" a="1"/>
  <c r="H52" i="10" s="1"/>
  <c r="G52" i="10" a="1"/>
  <c r="G52" i="10" s="1"/>
  <c r="F52" i="10" a="1"/>
  <c r="F52" i="10" s="1"/>
  <c r="E52" i="10" a="1"/>
  <c r="E52" i="10" s="1"/>
  <c r="D52" i="10" a="1"/>
  <c r="D52" i="10" s="1"/>
  <c r="C52" i="10" a="1"/>
  <c r="C52" i="10" s="1"/>
  <c r="H51" i="10" a="1"/>
  <c r="H51" i="10" s="1"/>
  <c r="G51" i="10" a="1"/>
  <c r="G51" i="10" s="1"/>
  <c r="F51" i="10" a="1"/>
  <c r="F51" i="10" s="1"/>
  <c r="E51" i="10" a="1"/>
  <c r="E51" i="10" s="1"/>
  <c r="D51" i="10" a="1"/>
  <c r="D51" i="10" s="1"/>
  <c r="C51" i="10" a="1"/>
  <c r="C51" i="10" s="1"/>
  <c r="H50" i="10" a="1"/>
  <c r="H50" i="10" s="1"/>
  <c r="G50" i="10" a="1"/>
  <c r="G50" i="10" s="1"/>
  <c r="F50" i="10" a="1"/>
  <c r="F50" i="10" s="1"/>
  <c r="E50" i="10" a="1"/>
  <c r="E50" i="10" s="1"/>
  <c r="D50" i="10" a="1"/>
  <c r="D50" i="10" s="1"/>
  <c r="C50" i="10" a="1"/>
  <c r="C50" i="10" s="1"/>
  <c r="H49" i="10" a="1"/>
  <c r="H49" i="10" s="1"/>
  <c r="G49" i="10" a="1"/>
  <c r="G49" i="10" s="1"/>
  <c r="F49" i="10" a="1"/>
  <c r="F49" i="10" s="1"/>
  <c r="E49" i="10" a="1"/>
  <c r="E49" i="10" s="1"/>
  <c r="D49" i="10" a="1"/>
  <c r="D49" i="10" s="1"/>
  <c r="C49" i="10" a="1"/>
  <c r="C49" i="10" s="1"/>
  <c r="H48" i="10" a="1"/>
  <c r="H48" i="10" s="1"/>
  <c r="G48" i="10" a="1"/>
  <c r="G48" i="10" s="1"/>
  <c r="F48" i="10" a="1"/>
  <c r="F48" i="10" s="1"/>
  <c r="E48" i="10" a="1"/>
  <c r="E48" i="10" s="1"/>
  <c r="D48" i="10" a="1"/>
  <c r="D48" i="10" s="1"/>
  <c r="C48" i="10" a="1"/>
  <c r="C48" i="10" s="1"/>
  <c r="H47" i="10" a="1"/>
  <c r="H47" i="10" s="1"/>
  <c r="G47" i="10" a="1"/>
  <c r="G47" i="10" s="1"/>
  <c r="F47" i="10" a="1"/>
  <c r="F47" i="10" s="1"/>
  <c r="E47" i="10" a="1"/>
  <c r="E47" i="10" s="1"/>
  <c r="D47" i="10" a="1"/>
  <c r="D47" i="10" s="1"/>
  <c r="C47" i="10" a="1"/>
  <c r="C47" i="10" s="1"/>
  <c r="H46" i="10" a="1"/>
  <c r="H46" i="10" s="1"/>
  <c r="G46" i="10" a="1"/>
  <c r="G46" i="10" s="1"/>
  <c r="F46" i="10" a="1"/>
  <c r="F46" i="10" s="1"/>
  <c r="E46" i="10" a="1"/>
  <c r="E46" i="10" s="1"/>
  <c r="D46" i="10" a="1"/>
  <c r="D46" i="10" s="1"/>
  <c r="C46" i="10" a="1"/>
  <c r="C46" i="10" s="1"/>
  <c r="H45" i="10" a="1"/>
  <c r="H45" i="10" s="1"/>
  <c r="G45" i="10" a="1"/>
  <c r="G45" i="10" s="1"/>
  <c r="F45" i="10" a="1"/>
  <c r="F45" i="10" s="1"/>
  <c r="E45" i="10" a="1"/>
  <c r="E45" i="10" s="1"/>
  <c r="D45" i="10" a="1"/>
  <c r="D45" i="10" s="1"/>
  <c r="C45" i="10" a="1"/>
  <c r="C45" i="10" s="1"/>
  <c r="H44" i="10" a="1"/>
  <c r="H44" i="10" s="1"/>
  <c r="G44" i="10" a="1"/>
  <c r="G44" i="10" s="1"/>
  <c r="F44" i="10" a="1"/>
  <c r="F44" i="10" s="1"/>
  <c r="E44" i="10" a="1"/>
  <c r="E44" i="10" s="1"/>
  <c r="D44" i="10" a="1"/>
  <c r="D44" i="10" s="1"/>
  <c r="C44" i="10" a="1"/>
  <c r="C44" i="10" s="1"/>
  <c r="H43" i="10" a="1"/>
  <c r="H43" i="10" s="1"/>
  <c r="G43" i="10" a="1"/>
  <c r="G43" i="10" s="1"/>
  <c r="F43" i="10" a="1"/>
  <c r="F43" i="10" s="1"/>
  <c r="E43" i="10" a="1"/>
  <c r="E43" i="10" s="1"/>
  <c r="D43" i="10" a="1"/>
  <c r="D43" i="10" s="1"/>
  <c r="C43" i="10" a="1"/>
  <c r="C43" i="10" s="1"/>
  <c r="H42" i="10" a="1"/>
  <c r="H42" i="10" s="1"/>
  <c r="G42" i="10" a="1"/>
  <c r="G42" i="10" s="1"/>
  <c r="F42" i="10" a="1"/>
  <c r="F42" i="10" s="1"/>
  <c r="E42" i="10" a="1"/>
  <c r="E42" i="10" s="1"/>
  <c r="D42" i="10" a="1"/>
  <c r="D42" i="10" s="1"/>
  <c r="C42" i="10" a="1"/>
  <c r="C42" i="10" s="1"/>
  <c r="H41" i="10" a="1"/>
  <c r="H41" i="10" s="1"/>
  <c r="G41" i="10" a="1"/>
  <c r="G41" i="10" s="1"/>
  <c r="F41" i="10" a="1"/>
  <c r="F41" i="10" s="1"/>
  <c r="E41" i="10" a="1"/>
  <c r="E41" i="10" s="1"/>
  <c r="D41" i="10" a="1"/>
  <c r="D41" i="10" s="1"/>
  <c r="C41" i="10" a="1"/>
  <c r="C41" i="10" s="1"/>
  <c r="H40" i="10" a="1"/>
  <c r="H40" i="10" s="1"/>
  <c r="G40" i="10" a="1"/>
  <c r="G40" i="10" s="1"/>
  <c r="F40" i="10" a="1"/>
  <c r="F40" i="10" s="1"/>
  <c r="E40" i="10" a="1"/>
  <c r="E40" i="10" s="1"/>
  <c r="D40" i="10" a="1"/>
  <c r="D40" i="10" s="1"/>
  <c r="C40" i="10" a="1"/>
  <c r="C40" i="10" s="1"/>
  <c r="H39" i="10" a="1"/>
  <c r="H39" i="10" s="1"/>
  <c r="G39" i="10" a="1"/>
  <c r="G39" i="10" s="1"/>
  <c r="F39" i="10" a="1"/>
  <c r="F39" i="10" s="1"/>
  <c r="E39" i="10"/>
  <c r="E39" i="10" a="1"/>
  <c r="D39" i="10" a="1"/>
  <c r="D39" i="10" s="1"/>
  <c r="C39" i="10" a="1"/>
  <c r="C39" i="10" s="1"/>
  <c r="H38" i="10" a="1"/>
  <c r="H38" i="10" s="1"/>
  <c r="G38" i="10"/>
  <c r="G38" i="10" a="1"/>
  <c r="F38" i="10" a="1"/>
  <c r="F38" i="10" s="1"/>
  <c r="E38" i="10" a="1"/>
  <c r="E38" i="10" s="1"/>
  <c r="D38" i="10" a="1"/>
  <c r="D38" i="10" s="1"/>
  <c r="C38" i="10"/>
  <c r="C38" i="10" a="1"/>
  <c r="H37" i="10" a="1"/>
  <c r="H37" i="10" s="1"/>
  <c r="G37" i="10" a="1"/>
  <c r="G37" i="10" s="1"/>
  <c r="I37" i="10" s="1"/>
  <c r="F37" i="10" a="1"/>
  <c r="F37" i="10" s="1"/>
  <c r="E37" i="10"/>
  <c r="E37" i="10" a="1"/>
  <c r="D37" i="10" a="1"/>
  <c r="D37" i="10" s="1"/>
  <c r="C37" i="10" a="1"/>
  <c r="C37" i="10" s="1"/>
  <c r="H36" i="10" a="1"/>
  <c r="H36" i="10" s="1"/>
  <c r="G36" i="10"/>
  <c r="G36" i="10" a="1"/>
  <c r="F36" i="10" a="1"/>
  <c r="F36" i="10" s="1"/>
  <c r="E36" i="10" a="1"/>
  <c r="E36" i="10" s="1"/>
  <c r="D36" i="10" a="1"/>
  <c r="D36" i="10" s="1"/>
  <c r="C36" i="10"/>
  <c r="C36" i="10" a="1"/>
  <c r="H35" i="10" a="1"/>
  <c r="H35" i="10" s="1"/>
  <c r="G35" i="10" a="1"/>
  <c r="G35" i="10" s="1"/>
  <c r="I35" i="10" s="1"/>
  <c r="F35" i="10" a="1"/>
  <c r="F35" i="10" s="1"/>
  <c r="E35" i="10"/>
  <c r="E35" i="10" a="1"/>
  <c r="D35" i="10" a="1"/>
  <c r="D35" i="10" s="1"/>
  <c r="C35" i="10" a="1"/>
  <c r="C35" i="10" s="1"/>
  <c r="H34" i="10" a="1"/>
  <c r="H34" i="10" s="1"/>
  <c r="G34" i="10"/>
  <c r="G34" i="10" a="1"/>
  <c r="F34" i="10" a="1"/>
  <c r="F34" i="10" s="1"/>
  <c r="E34" i="10" a="1"/>
  <c r="E34" i="10" s="1"/>
  <c r="D34" i="10" a="1"/>
  <c r="D34" i="10" s="1"/>
  <c r="C34" i="10"/>
  <c r="C34" i="10" a="1"/>
  <c r="H33" i="10" a="1"/>
  <c r="H33" i="10" s="1"/>
  <c r="G33" i="10" a="1"/>
  <c r="G33" i="10" s="1"/>
  <c r="I33" i="10" s="1"/>
  <c r="F33" i="10" a="1"/>
  <c r="F33" i="10" s="1"/>
  <c r="E33" i="10"/>
  <c r="E33" i="10" a="1"/>
  <c r="D33" i="10" a="1"/>
  <c r="D33" i="10" s="1"/>
  <c r="C33" i="10" a="1"/>
  <c r="C33" i="10" s="1"/>
  <c r="H32" i="10" a="1"/>
  <c r="H32" i="10" s="1"/>
  <c r="G32" i="10"/>
  <c r="G32" i="10" a="1"/>
  <c r="F32" i="10" a="1"/>
  <c r="F32" i="10" s="1"/>
  <c r="E32" i="10" a="1"/>
  <c r="E32" i="10" s="1"/>
  <c r="D32" i="10" a="1"/>
  <c r="D32" i="10" s="1"/>
  <c r="C32" i="10"/>
  <c r="C32" i="10" a="1"/>
  <c r="H31" i="10" a="1"/>
  <c r="H31" i="10" s="1"/>
  <c r="G31" i="10" a="1"/>
  <c r="G31" i="10" s="1"/>
  <c r="I31" i="10" s="1"/>
  <c r="F31" i="10" a="1"/>
  <c r="F31" i="10" s="1"/>
  <c r="E31" i="10"/>
  <c r="E31" i="10" a="1"/>
  <c r="D31" i="10" a="1"/>
  <c r="D31" i="10" s="1"/>
  <c r="C31" i="10" a="1"/>
  <c r="C31" i="10" s="1"/>
  <c r="H30" i="10" a="1"/>
  <c r="H30" i="10" s="1"/>
  <c r="G30" i="10"/>
  <c r="G30" i="10" a="1"/>
  <c r="F30" i="10" a="1"/>
  <c r="F30" i="10" s="1"/>
  <c r="E30" i="10" a="1"/>
  <c r="E30" i="10" s="1"/>
  <c r="D30" i="10" a="1"/>
  <c r="D30" i="10" s="1"/>
  <c r="C30" i="10"/>
  <c r="C30" i="10" a="1"/>
  <c r="H29" i="10" a="1"/>
  <c r="H29" i="10" s="1"/>
  <c r="G29" i="10" a="1"/>
  <c r="G29" i="10" s="1"/>
  <c r="I29" i="10" s="1"/>
  <c r="F29" i="10" a="1"/>
  <c r="F29" i="10" s="1"/>
  <c r="E29" i="10"/>
  <c r="E29" i="10" a="1"/>
  <c r="D29" i="10" a="1"/>
  <c r="D29" i="10" s="1"/>
  <c r="C29" i="10" a="1"/>
  <c r="C29" i="10" s="1"/>
  <c r="H28" i="10" a="1"/>
  <c r="H28" i="10" s="1"/>
  <c r="G28" i="10"/>
  <c r="G28" i="10" a="1"/>
  <c r="F28" i="10" a="1"/>
  <c r="F28" i="10" s="1"/>
  <c r="E28" i="10" a="1"/>
  <c r="E28" i="10" s="1"/>
  <c r="D28" i="10" a="1"/>
  <c r="D28" i="10" s="1"/>
  <c r="C28" i="10"/>
  <c r="C28" i="10" a="1"/>
  <c r="H27" i="10" a="1"/>
  <c r="H27" i="10" s="1"/>
  <c r="G27" i="10" a="1"/>
  <c r="G27" i="10" s="1"/>
  <c r="I27" i="10" s="1"/>
  <c r="F27" i="10" a="1"/>
  <c r="F27" i="10" s="1"/>
  <c r="E27" i="10"/>
  <c r="E27" i="10" a="1"/>
  <c r="D27" i="10" a="1"/>
  <c r="D27" i="10" s="1"/>
  <c r="C27" i="10" a="1"/>
  <c r="C27" i="10" s="1"/>
  <c r="H26" i="10" a="1"/>
  <c r="H26" i="10" s="1"/>
  <c r="G26" i="10"/>
  <c r="G26" i="10" a="1"/>
  <c r="F26" i="10" a="1"/>
  <c r="F26" i="10" s="1"/>
  <c r="E26" i="10" a="1"/>
  <c r="E26" i="10" s="1"/>
  <c r="D26" i="10" a="1"/>
  <c r="D26" i="10" s="1"/>
  <c r="C26" i="10"/>
  <c r="C26" i="10" a="1"/>
  <c r="H25" i="10" a="1"/>
  <c r="H25" i="10" s="1"/>
  <c r="G25" i="10" a="1"/>
  <c r="G25" i="10" s="1"/>
  <c r="I25" i="10" s="1"/>
  <c r="F25" i="10" a="1"/>
  <c r="F25" i="10" s="1"/>
  <c r="E25" i="10"/>
  <c r="E25" i="10" a="1"/>
  <c r="D25" i="10" a="1"/>
  <c r="D25" i="10" s="1"/>
  <c r="C25" i="10" a="1"/>
  <c r="C25" i="10" s="1"/>
  <c r="H24" i="10" a="1"/>
  <c r="H24" i="10" s="1"/>
  <c r="G24" i="10"/>
  <c r="G24" i="10" a="1"/>
  <c r="F24" i="10" a="1"/>
  <c r="F24" i="10" s="1"/>
  <c r="E24" i="10" a="1"/>
  <c r="E24" i="10" s="1"/>
  <c r="D24" i="10" a="1"/>
  <c r="D24" i="10" s="1"/>
  <c r="C24" i="10"/>
  <c r="C24" i="10" a="1"/>
  <c r="H23" i="10" a="1"/>
  <c r="H23" i="10" s="1"/>
  <c r="G23" i="10" a="1"/>
  <c r="G23" i="10" s="1"/>
  <c r="I23" i="10" s="1"/>
  <c r="F23" i="10" a="1"/>
  <c r="F23" i="10" s="1"/>
  <c r="E23" i="10"/>
  <c r="E23" i="10" a="1"/>
  <c r="D23" i="10" a="1"/>
  <c r="D23" i="10" s="1"/>
  <c r="C23" i="10" a="1"/>
  <c r="C23" i="10" s="1"/>
  <c r="H22" i="10" a="1"/>
  <c r="H22" i="10" s="1"/>
  <c r="G22" i="10"/>
  <c r="G22" i="10" a="1"/>
  <c r="F22" i="10" a="1"/>
  <c r="F22" i="10" s="1"/>
  <c r="E22" i="10" a="1"/>
  <c r="E22" i="10" s="1"/>
  <c r="D22" i="10" a="1"/>
  <c r="D22" i="10" s="1"/>
  <c r="C22" i="10"/>
  <c r="C22" i="10" a="1"/>
  <c r="H21" i="10" a="1"/>
  <c r="H21" i="10" s="1"/>
  <c r="G21" i="10" a="1"/>
  <c r="G21" i="10" s="1"/>
  <c r="I21" i="10" s="1"/>
  <c r="F21" i="10" a="1"/>
  <c r="F21" i="10" s="1"/>
  <c r="E21" i="10"/>
  <c r="E21" i="10" a="1"/>
  <c r="D21" i="10" a="1"/>
  <c r="D21" i="10" s="1"/>
  <c r="C21" i="10" a="1"/>
  <c r="C21" i="10" s="1"/>
  <c r="H20" i="10" a="1"/>
  <c r="H20" i="10" s="1"/>
  <c r="G20" i="10"/>
  <c r="G20" i="10" a="1"/>
  <c r="F20" i="10" a="1"/>
  <c r="F20" i="10" s="1"/>
  <c r="E20" i="10" a="1"/>
  <c r="E20" i="10" s="1"/>
  <c r="D20" i="10" a="1"/>
  <c r="D20" i="10" s="1"/>
  <c r="C20" i="10"/>
  <c r="C20" i="10" a="1"/>
  <c r="H19" i="10" a="1"/>
  <c r="H19" i="10" s="1"/>
  <c r="G19" i="10" a="1"/>
  <c r="G19" i="10" s="1"/>
  <c r="I19" i="10" s="1"/>
  <c r="F19" i="10" a="1"/>
  <c r="F19" i="10" s="1"/>
  <c r="E19" i="10"/>
  <c r="E19" i="10" a="1"/>
  <c r="D19" i="10" a="1"/>
  <c r="D19" i="10" s="1"/>
  <c r="C19" i="10" a="1"/>
  <c r="C19" i="10" s="1"/>
  <c r="H18" i="10" a="1"/>
  <c r="H18" i="10" s="1"/>
  <c r="G18" i="10"/>
  <c r="G18" i="10" a="1"/>
  <c r="F18" i="10" a="1"/>
  <c r="F18" i="10" s="1"/>
  <c r="E18" i="10" a="1"/>
  <c r="E18" i="10" s="1"/>
  <c r="D18" i="10" a="1"/>
  <c r="D18" i="10" s="1"/>
  <c r="C18" i="10"/>
  <c r="C18" i="10" a="1"/>
  <c r="H17" i="10" a="1"/>
  <c r="H17" i="10" s="1"/>
  <c r="G17" i="10" a="1"/>
  <c r="G17" i="10" s="1"/>
  <c r="I17" i="10" s="1"/>
  <c r="F17" i="10" a="1"/>
  <c r="F17" i="10" s="1"/>
  <c r="E17" i="10"/>
  <c r="E17" i="10" a="1"/>
  <c r="D17" i="10" a="1"/>
  <c r="D17" i="10" s="1"/>
  <c r="C17" i="10" a="1"/>
  <c r="C17" i="10" s="1"/>
  <c r="H16" i="10" a="1"/>
  <c r="H16" i="10" s="1"/>
  <c r="G16" i="10"/>
  <c r="I16" i="10" s="1"/>
  <c r="G16" i="10" a="1"/>
  <c r="F16" i="10" a="1"/>
  <c r="F16" i="10" s="1"/>
  <c r="E16" i="10" a="1"/>
  <c r="E16" i="10" s="1"/>
  <c r="D16" i="10" a="1"/>
  <c r="D16" i="10" s="1"/>
  <c r="C16" i="10"/>
  <c r="C16" i="10" a="1"/>
  <c r="H15" i="10" a="1"/>
  <c r="H15" i="10" s="1"/>
  <c r="G15" i="10" a="1"/>
  <c r="G15" i="10" s="1"/>
  <c r="I15" i="10" s="1"/>
  <c r="F15" i="10" a="1"/>
  <c r="F15" i="10" s="1"/>
  <c r="E15" i="10"/>
  <c r="E15" i="10" a="1"/>
  <c r="D15" i="10" a="1"/>
  <c r="D15" i="10" s="1"/>
  <c r="C15" i="10" a="1"/>
  <c r="C15" i="10" s="1"/>
  <c r="H14" i="10" a="1"/>
  <c r="H14" i="10" s="1"/>
  <c r="G14" i="10"/>
  <c r="G14" i="10" a="1"/>
  <c r="F14" i="10" a="1"/>
  <c r="F14" i="10" s="1"/>
  <c r="E14" i="10" a="1"/>
  <c r="E14" i="10" s="1"/>
  <c r="D14" i="10" a="1"/>
  <c r="D14" i="10" s="1"/>
  <c r="C14" i="10"/>
  <c r="C14" i="10" a="1"/>
  <c r="H13" i="10" a="1"/>
  <c r="H13" i="10" s="1"/>
  <c r="G13" i="10" a="1"/>
  <c r="G13" i="10" s="1"/>
  <c r="I13" i="10" s="1"/>
  <c r="F13" i="10" a="1"/>
  <c r="F13" i="10" s="1"/>
  <c r="E13" i="10"/>
  <c r="E13" i="10" a="1"/>
  <c r="D13" i="10" a="1"/>
  <c r="D13" i="10" s="1"/>
  <c r="C13" i="10" a="1"/>
  <c r="C13" i="10" s="1"/>
  <c r="H12" i="10" a="1"/>
  <c r="H12" i="10" s="1"/>
  <c r="G12" i="10"/>
  <c r="G12" i="10" a="1"/>
  <c r="F12" i="10" a="1"/>
  <c r="F12" i="10" s="1"/>
  <c r="E12" i="10" a="1"/>
  <c r="E12" i="10" s="1"/>
  <c r="D12" i="10" a="1"/>
  <c r="D12" i="10" s="1"/>
  <c r="C12" i="10"/>
  <c r="C12" i="10" a="1"/>
  <c r="H11" i="10" a="1"/>
  <c r="H11" i="10" s="1"/>
  <c r="G11" i="10" a="1"/>
  <c r="G11" i="10" s="1"/>
  <c r="I11" i="10" s="1"/>
  <c r="F11" i="10" a="1"/>
  <c r="F11" i="10" s="1"/>
  <c r="E11" i="10"/>
  <c r="E11" i="10" a="1"/>
  <c r="D11" i="10"/>
  <c r="D11" i="10" a="1"/>
  <c r="C11" i="10"/>
  <c r="C11" i="10" a="1"/>
  <c r="H10" i="10"/>
  <c r="H10" i="10" a="1"/>
  <c r="G10" i="10"/>
  <c r="I10" i="10" s="1"/>
  <c r="G10" i="10" a="1"/>
  <c r="F10" i="10"/>
  <c r="F10" i="10" a="1"/>
  <c r="E10" i="10"/>
  <c r="E10" i="10" a="1"/>
  <c r="D10" i="10"/>
  <c r="D10" i="10" a="1"/>
  <c r="C10" i="10"/>
  <c r="C10" i="10" a="1"/>
  <c r="H9" i="10" a="1"/>
  <c r="H9" i="10" s="1"/>
  <c r="G9" i="10"/>
  <c r="I9" i="10" s="1"/>
  <c r="G9" i="10" a="1"/>
  <c r="F9" i="10" a="1"/>
  <c r="F9" i="10" s="1"/>
  <c r="E9" i="10"/>
  <c r="E9" i="10" a="1"/>
  <c r="D9" i="10" a="1"/>
  <c r="D9" i="10" s="1"/>
  <c r="C9" i="10"/>
  <c r="C9" i="10" a="1"/>
  <c r="H8" i="10" a="1"/>
  <c r="H8" i="10" s="1"/>
  <c r="I8" i="10" s="1"/>
  <c r="G8" i="10"/>
  <c r="G8" i="10" a="1"/>
  <c r="F8" i="10" a="1"/>
  <c r="F8" i="10" s="1"/>
  <c r="E8" i="10"/>
  <c r="E8" i="10" a="1"/>
  <c r="D8" i="10" a="1"/>
  <c r="D8" i="10" s="1"/>
  <c r="C8" i="10"/>
  <c r="C8" i="10" a="1"/>
  <c r="H7" i="10" a="1"/>
  <c r="H7" i="10" s="1"/>
  <c r="I7" i="10" s="1"/>
  <c r="G7" i="10"/>
  <c r="G7" i="10" a="1"/>
  <c r="F7" i="10" a="1"/>
  <c r="F7" i="10" s="1"/>
  <c r="E7" i="10"/>
  <c r="E7" i="10" a="1"/>
  <c r="D7" i="10" a="1"/>
  <c r="D7" i="10" s="1"/>
  <c r="C7" i="10"/>
  <c r="C7" i="10" a="1"/>
  <c r="H6" i="10" a="1"/>
  <c r="H6" i="10" s="1"/>
  <c r="G6" i="10"/>
  <c r="G6" i="10" a="1"/>
  <c r="F6" i="10" a="1"/>
  <c r="F6" i="10" s="1"/>
  <c r="E6" i="10"/>
  <c r="E6" i="10" a="1"/>
  <c r="D6" i="10" a="1"/>
  <c r="D6" i="10" s="1"/>
  <c r="C6" i="10"/>
  <c r="C6" i="10" a="1"/>
  <c r="H5" i="10" a="1"/>
  <c r="H5" i="10" s="1"/>
  <c r="G5" i="10"/>
  <c r="G5" i="10" a="1"/>
  <c r="F5" i="10" a="1"/>
  <c r="F5" i="10" s="1"/>
  <c r="E5" i="10"/>
  <c r="E5" i="10" a="1"/>
  <c r="D5" i="10" a="1"/>
  <c r="D5" i="10" s="1"/>
  <c r="C5" i="10"/>
  <c r="C5" i="10" a="1"/>
  <c r="H4" i="10" a="1"/>
  <c r="H4" i="10" s="1"/>
  <c r="G4" i="10" a="1"/>
  <c r="G4" i="10" s="1"/>
  <c r="F4" i="10" a="1"/>
  <c r="F4" i="10" s="1"/>
  <c r="E4" i="10" a="1"/>
  <c r="E4" i="10" s="1"/>
  <c r="D4" i="10" a="1"/>
  <c r="D4" i="10" s="1"/>
  <c r="C4" i="10" a="1"/>
  <c r="C4" i="10" s="1"/>
  <c r="H3" i="10" a="1"/>
  <c r="H3" i="10" s="1"/>
  <c r="G3" i="10" a="1"/>
  <c r="G3" i="10" s="1"/>
  <c r="I3" i="10" s="1"/>
  <c r="F3" i="10" a="1"/>
  <c r="F3" i="10" s="1"/>
  <c r="E3" i="10" a="1"/>
  <c r="E3" i="10" s="1"/>
  <c r="D3" i="10" a="1"/>
  <c r="D3" i="10" s="1"/>
  <c r="C3" i="10" a="1"/>
  <c r="C3" i="10" s="1"/>
  <c r="B4" i="10" a="1"/>
  <c r="B4" i="10" s="1"/>
  <c r="B5" i="10" a="1"/>
  <c r="B5" i="10"/>
  <c r="B6" i="10" a="1"/>
  <c r="B6" i="10" s="1"/>
  <c r="B7" i="10" a="1"/>
  <c r="B7" i="10"/>
  <c r="B8" i="10" a="1"/>
  <c r="B8" i="10" s="1"/>
  <c r="B9" i="10" a="1"/>
  <c r="B9" i="10"/>
  <c r="B10" i="10" a="1"/>
  <c r="B10" i="10" s="1"/>
  <c r="B11" i="10" a="1"/>
  <c r="B11" i="10"/>
  <c r="B12" i="10" a="1"/>
  <c r="B12" i="10" s="1"/>
  <c r="B13" i="10" a="1"/>
  <c r="B13" i="10"/>
  <c r="B14" i="10" a="1"/>
  <c r="B14" i="10" s="1"/>
  <c r="B15" i="10" a="1"/>
  <c r="B15" i="10" s="1"/>
  <c r="B16" i="10" a="1"/>
  <c r="B16" i="10" s="1"/>
  <c r="B17" i="10" a="1"/>
  <c r="B17" i="10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B26" i="10" a="1"/>
  <c r="B26" i="10" s="1"/>
  <c r="B27" i="10" a="1"/>
  <c r="B27" i="10" s="1"/>
  <c r="B28" i="10" a="1"/>
  <c r="B28" i="10" s="1"/>
  <c r="B29" i="10" a="1"/>
  <c r="B29" i="10" s="1"/>
  <c r="B30" i="10" a="1"/>
  <c r="B30" i="10" s="1"/>
  <c r="B31" i="10" a="1"/>
  <c r="B31" i="10" s="1"/>
  <c r="B32" i="10" a="1"/>
  <c r="B32" i="10" s="1"/>
  <c r="B33" i="10" a="1"/>
  <c r="B33" i="10" s="1"/>
  <c r="B34" i="10" a="1"/>
  <c r="B34" i="10" s="1"/>
  <c r="B35" i="10" a="1"/>
  <c r="B35" i="10" s="1"/>
  <c r="B36" i="10" a="1"/>
  <c r="B36" i="10" s="1"/>
  <c r="B37" i="10" a="1"/>
  <c r="B37" i="10" s="1"/>
  <c r="B38" i="10" a="1"/>
  <c r="B38" i="10" s="1"/>
  <c r="B39" i="10" a="1"/>
  <c r="B39" i="10" s="1"/>
  <c r="B40" i="10" a="1"/>
  <c r="B40" i="10" s="1"/>
  <c r="B41" i="10" a="1"/>
  <c r="B41" i="10" s="1"/>
  <c r="B42" i="10" a="1"/>
  <c r="B42" i="10" s="1"/>
  <c r="B43" i="10" a="1"/>
  <c r="B43" i="10" s="1"/>
  <c r="B44" i="10" a="1"/>
  <c r="B44" i="10" s="1"/>
  <c r="B45" i="10" a="1"/>
  <c r="B45" i="10" s="1"/>
  <c r="B46" i="10" a="1"/>
  <c r="B46" i="10" s="1"/>
  <c r="B47" i="10" a="1"/>
  <c r="B47" i="10" s="1"/>
  <c r="B48" i="10" a="1"/>
  <c r="B48" i="10" s="1"/>
  <c r="B49" i="10" a="1"/>
  <c r="B49" i="10" s="1"/>
  <c r="B50" i="10" a="1"/>
  <c r="B50" i="10" s="1"/>
  <c r="B51" i="10" a="1"/>
  <c r="B51" i="10" s="1"/>
  <c r="B52" i="10" a="1"/>
  <c r="B52" i="10" s="1"/>
  <c r="B53" i="10" a="1"/>
  <c r="B53" i="10" s="1"/>
  <c r="B54" i="10" a="1"/>
  <c r="B54" i="10" s="1"/>
  <c r="B55" i="10" a="1"/>
  <c r="B55" i="10" s="1"/>
  <c r="B56" i="10" a="1"/>
  <c r="B56" i="10" s="1"/>
  <c r="B57" i="10" a="1"/>
  <c r="B57" i="10" s="1"/>
  <c r="B58" i="10" a="1"/>
  <c r="B58" i="10" s="1"/>
  <c r="B59" i="10" a="1"/>
  <c r="B59" i="10" s="1"/>
  <c r="B60" i="10" a="1"/>
  <c r="B60" i="10" s="1"/>
  <c r="B61" i="10" a="1"/>
  <c r="B61" i="10" s="1"/>
  <c r="B62" i="10" a="1"/>
  <c r="B62" i="10" s="1"/>
  <c r="B63" i="10" a="1"/>
  <c r="B63" i="10" s="1"/>
  <c r="B64" i="10" a="1"/>
  <c r="B64" i="10" s="1"/>
  <c r="B65" i="10" a="1"/>
  <c r="B65" i="10" s="1"/>
  <c r="B66" i="10" a="1"/>
  <c r="B66" i="10" s="1"/>
  <c r="B67" i="10" a="1"/>
  <c r="B67" i="10" s="1"/>
  <c r="B3" i="10" a="1"/>
  <c r="B3" i="10" s="1"/>
  <c r="I12" i="10"/>
  <c r="I14" i="10"/>
  <c r="I18" i="10"/>
  <c r="I20" i="10"/>
  <c r="I22" i="10"/>
  <c r="I24" i="10"/>
  <c r="I26" i="10"/>
  <c r="I28" i="10"/>
  <c r="I30" i="10"/>
  <c r="I32" i="10"/>
  <c r="I34" i="10"/>
  <c r="I36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" i="10" l="1"/>
  <c r="I4" i="10"/>
  <c r="I5" i="10"/>
  <c r="K4" i="10" l="1"/>
  <c r="E3" i="7" l="1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2" i="7"/>
  <c r="D67" i="7"/>
  <c r="D71" i="7"/>
  <c r="D75" i="7"/>
  <c r="D79" i="7"/>
  <c r="D83" i="7"/>
  <c r="D87" i="7"/>
  <c r="D91" i="7"/>
  <c r="D95" i="7"/>
  <c r="D99" i="7"/>
  <c r="D103" i="7"/>
  <c r="D107" i="7"/>
  <c r="D111" i="7"/>
  <c r="D115" i="7"/>
  <c r="D119" i="7"/>
  <c r="D123" i="7"/>
  <c r="D127" i="7"/>
  <c r="D131" i="7"/>
  <c r="D135" i="7"/>
  <c r="D139" i="7"/>
  <c r="D143" i="7"/>
  <c r="D147" i="7"/>
  <c r="D151" i="7"/>
  <c r="D155" i="7"/>
  <c r="D159" i="7"/>
  <c r="D163" i="7"/>
  <c r="D167" i="7"/>
  <c r="D171" i="7"/>
  <c r="D175" i="7"/>
  <c r="D179" i="7"/>
  <c r="D183" i="7"/>
  <c r="D187" i="7"/>
  <c r="D191" i="7"/>
  <c r="D195" i="7"/>
  <c r="D199" i="7"/>
  <c r="D203" i="7"/>
  <c r="D207" i="7"/>
  <c r="D211" i="7"/>
  <c r="D215" i="7"/>
  <c r="D219" i="7"/>
  <c r="D223" i="7"/>
  <c r="D227" i="7"/>
  <c r="D231" i="7"/>
  <c r="D235" i="7"/>
  <c r="D239" i="7"/>
  <c r="D243" i="7"/>
  <c r="D247" i="7"/>
  <c r="D251" i="7"/>
  <c r="D255" i="7"/>
  <c r="D259" i="7"/>
  <c r="D263" i="7"/>
  <c r="D267" i="7"/>
  <c r="D271" i="7"/>
  <c r="D275" i="7"/>
  <c r="D279" i="7"/>
  <c r="D283" i="7"/>
  <c r="D287" i="7"/>
  <c r="D291" i="7"/>
  <c r="D295" i="7"/>
  <c r="D299" i="7"/>
  <c r="D303" i="7"/>
  <c r="D307" i="7"/>
  <c r="D311" i="7"/>
  <c r="D315" i="7"/>
  <c r="D319" i="7"/>
  <c r="D323" i="7"/>
  <c r="D327" i="7"/>
  <c r="D331" i="7"/>
  <c r="D335" i="7"/>
  <c r="D339" i="7"/>
  <c r="D343" i="7"/>
  <c r="D347" i="7"/>
  <c r="D351" i="7"/>
  <c r="D355" i="7"/>
  <c r="D359" i="7"/>
  <c r="D363" i="7"/>
  <c r="D367" i="7"/>
  <c r="D371" i="7"/>
  <c r="D375" i="7"/>
  <c r="D379" i="7"/>
  <c r="D383" i="7"/>
  <c r="D387" i="7"/>
  <c r="D391" i="7"/>
  <c r="D395" i="7"/>
  <c r="D399" i="7"/>
  <c r="C3" i="7"/>
  <c r="D3" i="7" s="1"/>
  <c r="C4" i="7"/>
  <c r="D4" i="7" s="1"/>
  <c r="C5" i="7"/>
  <c r="D5" i="7" s="1"/>
  <c r="C6" i="7"/>
  <c r="D6" i="7" s="1"/>
  <c r="C7" i="7"/>
  <c r="D7" i="7" s="1"/>
  <c r="C8" i="7"/>
  <c r="D8" i="7" s="1"/>
  <c r="C9" i="7"/>
  <c r="D9" i="7" s="1"/>
  <c r="C10" i="7"/>
  <c r="D10" i="7" s="1"/>
  <c r="C11" i="7"/>
  <c r="D11" i="7" s="1"/>
  <c r="C12" i="7"/>
  <c r="D12" i="7" s="1"/>
  <c r="C13" i="7"/>
  <c r="D13" i="7" s="1"/>
  <c r="C14" i="7"/>
  <c r="D14" i="7" s="1"/>
  <c r="C15" i="7"/>
  <c r="D15" i="7" s="1"/>
  <c r="C16" i="7"/>
  <c r="D16" i="7" s="1"/>
  <c r="C17" i="7"/>
  <c r="D17" i="7" s="1"/>
  <c r="C18" i="7"/>
  <c r="D18" i="7" s="1"/>
  <c r="C19" i="7"/>
  <c r="D19" i="7" s="1"/>
  <c r="C20" i="7"/>
  <c r="D20" i="7" s="1"/>
  <c r="C21" i="7"/>
  <c r="D21" i="7" s="1"/>
  <c r="C22" i="7"/>
  <c r="D22" i="7" s="1"/>
  <c r="C23" i="7"/>
  <c r="D23" i="7" s="1"/>
  <c r="C24" i="7"/>
  <c r="D24" i="7" s="1"/>
  <c r="C25" i="7"/>
  <c r="D25" i="7" s="1"/>
  <c r="C26" i="7"/>
  <c r="D26" i="7" s="1"/>
  <c r="C27" i="7"/>
  <c r="D27" i="7" s="1"/>
  <c r="C28" i="7"/>
  <c r="D28" i="7" s="1"/>
  <c r="C29" i="7"/>
  <c r="D29" i="7" s="1"/>
  <c r="C30" i="7"/>
  <c r="D30" i="7" s="1"/>
  <c r="C31" i="7"/>
  <c r="D31" i="7" s="1"/>
  <c r="C32" i="7"/>
  <c r="D32" i="7" s="1"/>
  <c r="C33" i="7"/>
  <c r="D33" i="7" s="1"/>
  <c r="C34" i="7"/>
  <c r="D34" i="7" s="1"/>
  <c r="C35" i="7"/>
  <c r="D35" i="7" s="1"/>
  <c r="C36" i="7"/>
  <c r="D36" i="7" s="1"/>
  <c r="C37" i="7"/>
  <c r="D37" i="7" s="1"/>
  <c r="C38" i="7"/>
  <c r="D38" i="7" s="1"/>
  <c r="C39" i="7"/>
  <c r="D39" i="7" s="1"/>
  <c r="C40" i="7"/>
  <c r="D40" i="7" s="1"/>
  <c r="C41" i="7"/>
  <c r="D41" i="7" s="1"/>
  <c r="C42" i="7"/>
  <c r="D42" i="7" s="1"/>
  <c r="C43" i="7"/>
  <c r="D43" i="7" s="1"/>
  <c r="C44" i="7"/>
  <c r="D44" i="7" s="1"/>
  <c r="C45" i="7"/>
  <c r="D45" i="7" s="1"/>
  <c r="C46" i="7"/>
  <c r="D46" i="7" s="1"/>
  <c r="C47" i="7"/>
  <c r="D47" i="7" s="1"/>
  <c r="C48" i="7"/>
  <c r="D48" i="7" s="1"/>
  <c r="C49" i="7"/>
  <c r="D49" i="7" s="1"/>
  <c r="C50" i="7"/>
  <c r="D50" i="7" s="1"/>
  <c r="C51" i="7"/>
  <c r="D51" i="7" s="1"/>
  <c r="C52" i="7"/>
  <c r="D52" i="7" s="1"/>
  <c r="C53" i="7"/>
  <c r="D53" i="7" s="1"/>
  <c r="C54" i="7"/>
  <c r="D54" i="7" s="1"/>
  <c r="C55" i="7"/>
  <c r="D55" i="7" s="1"/>
  <c r="C56" i="7"/>
  <c r="D56" i="7" s="1"/>
  <c r="C57" i="7"/>
  <c r="D57" i="7" s="1"/>
  <c r="C58" i="7"/>
  <c r="D58" i="7" s="1"/>
  <c r="C59" i="7"/>
  <c r="D59" i="7" s="1"/>
  <c r="C60" i="7"/>
  <c r="D60" i="7" s="1"/>
  <c r="C61" i="7"/>
  <c r="D61" i="7" s="1"/>
  <c r="C62" i="7"/>
  <c r="D62" i="7" s="1"/>
  <c r="C63" i="7"/>
  <c r="D63" i="7" s="1"/>
  <c r="C64" i="7"/>
  <c r="D64" i="7" s="1"/>
  <c r="C65" i="7"/>
  <c r="D65" i="7" s="1"/>
  <c r="C66" i="7"/>
  <c r="D66" i="7" s="1"/>
  <c r="C67" i="7"/>
  <c r="C68" i="7"/>
  <c r="D68" i="7" s="1"/>
  <c r="C69" i="7"/>
  <c r="D69" i="7" s="1"/>
  <c r="C70" i="7"/>
  <c r="D70" i="7" s="1"/>
  <c r="C71" i="7"/>
  <c r="C72" i="7"/>
  <c r="D72" i="7" s="1"/>
  <c r="C73" i="7"/>
  <c r="D73" i="7" s="1"/>
  <c r="C74" i="7"/>
  <c r="D74" i="7" s="1"/>
  <c r="C75" i="7"/>
  <c r="C76" i="7"/>
  <c r="D76" i="7" s="1"/>
  <c r="C77" i="7"/>
  <c r="D77" i="7" s="1"/>
  <c r="C78" i="7"/>
  <c r="D78" i="7" s="1"/>
  <c r="C79" i="7"/>
  <c r="C80" i="7"/>
  <c r="D80" i="7" s="1"/>
  <c r="C81" i="7"/>
  <c r="D81" i="7" s="1"/>
  <c r="C82" i="7"/>
  <c r="D82" i="7" s="1"/>
  <c r="C83" i="7"/>
  <c r="C84" i="7"/>
  <c r="D84" i="7" s="1"/>
  <c r="C85" i="7"/>
  <c r="D85" i="7" s="1"/>
  <c r="C86" i="7"/>
  <c r="D86" i="7" s="1"/>
  <c r="C87" i="7"/>
  <c r="C88" i="7"/>
  <c r="D88" i="7" s="1"/>
  <c r="C89" i="7"/>
  <c r="D89" i="7" s="1"/>
  <c r="C90" i="7"/>
  <c r="D90" i="7" s="1"/>
  <c r="C91" i="7"/>
  <c r="C92" i="7"/>
  <c r="D92" i="7" s="1"/>
  <c r="C93" i="7"/>
  <c r="D93" i="7" s="1"/>
  <c r="C94" i="7"/>
  <c r="D94" i="7" s="1"/>
  <c r="C95" i="7"/>
  <c r="C96" i="7"/>
  <c r="D96" i="7" s="1"/>
  <c r="C97" i="7"/>
  <c r="D97" i="7" s="1"/>
  <c r="C98" i="7"/>
  <c r="D98" i="7" s="1"/>
  <c r="C99" i="7"/>
  <c r="C100" i="7"/>
  <c r="D100" i="7" s="1"/>
  <c r="C101" i="7"/>
  <c r="D101" i="7" s="1"/>
  <c r="C102" i="7"/>
  <c r="D102" i="7" s="1"/>
  <c r="C103" i="7"/>
  <c r="C104" i="7"/>
  <c r="D104" i="7" s="1"/>
  <c r="C105" i="7"/>
  <c r="D105" i="7" s="1"/>
  <c r="C106" i="7"/>
  <c r="D106" i="7" s="1"/>
  <c r="C107" i="7"/>
  <c r="C108" i="7"/>
  <c r="D108" i="7" s="1"/>
  <c r="C109" i="7"/>
  <c r="D109" i="7" s="1"/>
  <c r="C110" i="7"/>
  <c r="D110" i="7" s="1"/>
  <c r="C111" i="7"/>
  <c r="C112" i="7"/>
  <c r="D112" i="7" s="1"/>
  <c r="C113" i="7"/>
  <c r="D113" i="7" s="1"/>
  <c r="C114" i="7"/>
  <c r="D114" i="7" s="1"/>
  <c r="C115" i="7"/>
  <c r="C116" i="7"/>
  <c r="D116" i="7" s="1"/>
  <c r="C117" i="7"/>
  <c r="D117" i="7" s="1"/>
  <c r="C118" i="7"/>
  <c r="D118" i="7" s="1"/>
  <c r="C119" i="7"/>
  <c r="C120" i="7"/>
  <c r="D120" i="7" s="1"/>
  <c r="C121" i="7"/>
  <c r="D121" i="7" s="1"/>
  <c r="C122" i="7"/>
  <c r="D122" i="7" s="1"/>
  <c r="C123" i="7"/>
  <c r="C124" i="7"/>
  <c r="D124" i="7" s="1"/>
  <c r="C125" i="7"/>
  <c r="D125" i="7" s="1"/>
  <c r="C126" i="7"/>
  <c r="D126" i="7" s="1"/>
  <c r="C127" i="7"/>
  <c r="C128" i="7"/>
  <c r="D128" i="7" s="1"/>
  <c r="C129" i="7"/>
  <c r="D129" i="7" s="1"/>
  <c r="C130" i="7"/>
  <c r="D130" i="7" s="1"/>
  <c r="C131" i="7"/>
  <c r="C132" i="7"/>
  <c r="D132" i="7" s="1"/>
  <c r="C133" i="7"/>
  <c r="D133" i="7" s="1"/>
  <c r="C134" i="7"/>
  <c r="D134" i="7" s="1"/>
  <c r="C135" i="7"/>
  <c r="C136" i="7"/>
  <c r="D136" i="7" s="1"/>
  <c r="C137" i="7"/>
  <c r="D137" i="7" s="1"/>
  <c r="C138" i="7"/>
  <c r="D138" i="7" s="1"/>
  <c r="C139" i="7"/>
  <c r="C140" i="7"/>
  <c r="D140" i="7" s="1"/>
  <c r="C141" i="7"/>
  <c r="D141" i="7" s="1"/>
  <c r="C142" i="7"/>
  <c r="D142" i="7" s="1"/>
  <c r="C143" i="7"/>
  <c r="C144" i="7"/>
  <c r="D144" i="7" s="1"/>
  <c r="C145" i="7"/>
  <c r="D145" i="7" s="1"/>
  <c r="C146" i="7"/>
  <c r="D146" i="7" s="1"/>
  <c r="C147" i="7"/>
  <c r="C148" i="7"/>
  <c r="D148" i="7" s="1"/>
  <c r="C149" i="7"/>
  <c r="D149" i="7" s="1"/>
  <c r="C150" i="7"/>
  <c r="D150" i="7" s="1"/>
  <c r="C151" i="7"/>
  <c r="C152" i="7"/>
  <c r="D152" i="7" s="1"/>
  <c r="C153" i="7"/>
  <c r="D153" i="7" s="1"/>
  <c r="C154" i="7"/>
  <c r="D154" i="7" s="1"/>
  <c r="C155" i="7"/>
  <c r="C156" i="7"/>
  <c r="D156" i="7" s="1"/>
  <c r="C157" i="7"/>
  <c r="D157" i="7" s="1"/>
  <c r="C158" i="7"/>
  <c r="D158" i="7" s="1"/>
  <c r="C159" i="7"/>
  <c r="C160" i="7"/>
  <c r="D160" i="7" s="1"/>
  <c r="C161" i="7"/>
  <c r="D161" i="7" s="1"/>
  <c r="C162" i="7"/>
  <c r="D162" i="7" s="1"/>
  <c r="C163" i="7"/>
  <c r="C164" i="7"/>
  <c r="D164" i="7" s="1"/>
  <c r="C165" i="7"/>
  <c r="D165" i="7" s="1"/>
  <c r="C166" i="7"/>
  <c r="D166" i="7" s="1"/>
  <c r="C167" i="7"/>
  <c r="C168" i="7"/>
  <c r="D168" i="7" s="1"/>
  <c r="C169" i="7"/>
  <c r="D169" i="7" s="1"/>
  <c r="C170" i="7"/>
  <c r="D170" i="7" s="1"/>
  <c r="C171" i="7"/>
  <c r="C172" i="7"/>
  <c r="D172" i="7" s="1"/>
  <c r="C173" i="7"/>
  <c r="D173" i="7" s="1"/>
  <c r="C174" i="7"/>
  <c r="D174" i="7" s="1"/>
  <c r="C175" i="7"/>
  <c r="C176" i="7"/>
  <c r="D176" i="7" s="1"/>
  <c r="C177" i="7"/>
  <c r="D177" i="7" s="1"/>
  <c r="C178" i="7"/>
  <c r="D178" i="7" s="1"/>
  <c r="C179" i="7"/>
  <c r="C180" i="7"/>
  <c r="D180" i="7" s="1"/>
  <c r="C181" i="7"/>
  <c r="D181" i="7" s="1"/>
  <c r="C182" i="7"/>
  <c r="D182" i="7" s="1"/>
  <c r="C183" i="7"/>
  <c r="C184" i="7"/>
  <c r="D184" i="7" s="1"/>
  <c r="C185" i="7"/>
  <c r="D185" i="7" s="1"/>
  <c r="C186" i="7"/>
  <c r="D186" i="7" s="1"/>
  <c r="C187" i="7"/>
  <c r="C188" i="7"/>
  <c r="D188" i="7" s="1"/>
  <c r="C189" i="7"/>
  <c r="D189" i="7" s="1"/>
  <c r="C190" i="7"/>
  <c r="D190" i="7" s="1"/>
  <c r="C191" i="7"/>
  <c r="C192" i="7"/>
  <c r="D192" i="7" s="1"/>
  <c r="C193" i="7"/>
  <c r="D193" i="7" s="1"/>
  <c r="C194" i="7"/>
  <c r="D194" i="7" s="1"/>
  <c r="C195" i="7"/>
  <c r="C196" i="7"/>
  <c r="D196" i="7" s="1"/>
  <c r="C197" i="7"/>
  <c r="D197" i="7" s="1"/>
  <c r="C198" i="7"/>
  <c r="D198" i="7" s="1"/>
  <c r="C199" i="7"/>
  <c r="C200" i="7"/>
  <c r="D200" i="7" s="1"/>
  <c r="C201" i="7"/>
  <c r="D201" i="7" s="1"/>
  <c r="C202" i="7"/>
  <c r="D202" i="7" s="1"/>
  <c r="C203" i="7"/>
  <c r="C204" i="7"/>
  <c r="D204" i="7" s="1"/>
  <c r="C205" i="7"/>
  <c r="D205" i="7" s="1"/>
  <c r="C206" i="7"/>
  <c r="D206" i="7" s="1"/>
  <c r="C207" i="7"/>
  <c r="C208" i="7"/>
  <c r="D208" i="7" s="1"/>
  <c r="C209" i="7"/>
  <c r="D209" i="7" s="1"/>
  <c r="C210" i="7"/>
  <c r="D210" i="7" s="1"/>
  <c r="C211" i="7"/>
  <c r="C212" i="7"/>
  <c r="D212" i="7" s="1"/>
  <c r="C213" i="7"/>
  <c r="D213" i="7" s="1"/>
  <c r="C214" i="7"/>
  <c r="D214" i="7" s="1"/>
  <c r="C215" i="7"/>
  <c r="C216" i="7"/>
  <c r="D216" i="7" s="1"/>
  <c r="C217" i="7"/>
  <c r="D217" i="7" s="1"/>
  <c r="C218" i="7"/>
  <c r="D218" i="7" s="1"/>
  <c r="C219" i="7"/>
  <c r="C220" i="7"/>
  <c r="D220" i="7" s="1"/>
  <c r="C221" i="7"/>
  <c r="D221" i="7" s="1"/>
  <c r="C222" i="7"/>
  <c r="D222" i="7" s="1"/>
  <c r="C223" i="7"/>
  <c r="C224" i="7"/>
  <c r="D224" i="7" s="1"/>
  <c r="C225" i="7"/>
  <c r="D225" i="7" s="1"/>
  <c r="C226" i="7"/>
  <c r="D226" i="7" s="1"/>
  <c r="C227" i="7"/>
  <c r="C228" i="7"/>
  <c r="D228" i="7" s="1"/>
  <c r="C229" i="7"/>
  <c r="D229" i="7" s="1"/>
  <c r="C230" i="7"/>
  <c r="D230" i="7" s="1"/>
  <c r="C231" i="7"/>
  <c r="C232" i="7"/>
  <c r="D232" i="7" s="1"/>
  <c r="C233" i="7"/>
  <c r="D233" i="7" s="1"/>
  <c r="C234" i="7"/>
  <c r="D234" i="7" s="1"/>
  <c r="C235" i="7"/>
  <c r="C236" i="7"/>
  <c r="D236" i="7" s="1"/>
  <c r="C237" i="7"/>
  <c r="D237" i="7" s="1"/>
  <c r="C238" i="7"/>
  <c r="D238" i="7" s="1"/>
  <c r="C239" i="7"/>
  <c r="C240" i="7"/>
  <c r="D240" i="7" s="1"/>
  <c r="C241" i="7"/>
  <c r="D241" i="7" s="1"/>
  <c r="C242" i="7"/>
  <c r="D242" i="7" s="1"/>
  <c r="C243" i="7"/>
  <c r="C244" i="7"/>
  <c r="D244" i="7" s="1"/>
  <c r="C245" i="7"/>
  <c r="D245" i="7" s="1"/>
  <c r="C246" i="7"/>
  <c r="D246" i="7" s="1"/>
  <c r="C247" i="7"/>
  <c r="C248" i="7"/>
  <c r="D248" i="7" s="1"/>
  <c r="C249" i="7"/>
  <c r="D249" i="7" s="1"/>
  <c r="C250" i="7"/>
  <c r="D250" i="7" s="1"/>
  <c r="C251" i="7"/>
  <c r="C252" i="7"/>
  <c r="D252" i="7" s="1"/>
  <c r="C253" i="7"/>
  <c r="D253" i="7" s="1"/>
  <c r="C254" i="7"/>
  <c r="D254" i="7" s="1"/>
  <c r="C255" i="7"/>
  <c r="C256" i="7"/>
  <c r="D256" i="7" s="1"/>
  <c r="C257" i="7"/>
  <c r="D257" i="7" s="1"/>
  <c r="C258" i="7"/>
  <c r="D258" i="7" s="1"/>
  <c r="C259" i="7"/>
  <c r="C260" i="7"/>
  <c r="D260" i="7" s="1"/>
  <c r="C261" i="7"/>
  <c r="D261" i="7" s="1"/>
  <c r="C262" i="7"/>
  <c r="D262" i="7" s="1"/>
  <c r="C263" i="7"/>
  <c r="C264" i="7"/>
  <c r="D264" i="7" s="1"/>
  <c r="C265" i="7"/>
  <c r="D265" i="7" s="1"/>
  <c r="C266" i="7"/>
  <c r="D266" i="7" s="1"/>
  <c r="C267" i="7"/>
  <c r="C268" i="7"/>
  <c r="D268" i="7" s="1"/>
  <c r="C269" i="7"/>
  <c r="D269" i="7" s="1"/>
  <c r="C270" i="7"/>
  <c r="D270" i="7" s="1"/>
  <c r="C271" i="7"/>
  <c r="C272" i="7"/>
  <c r="D272" i="7" s="1"/>
  <c r="C273" i="7"/>
  <c r="D273" i="7" s="1"/>
  <c r="C274" i="7"/>
  <c r="D274" i="7" s="1"/>
  <c r="C275" i="7"/>
  <c r="C276" i="7"/>
  <c r="D276" i="7" s="1"/>
  <c r="C277" i="7"/>
  <c r="D277" i="7" s="1"/>
  <c r="C278" i="7"/>
  <c r="D278" i="7" s="1"/>
  <c r="C279" i="7"/>
  <c r="C280" i="7"/>
  <c r="D280" i="7" s="1"/>
  <c r="C281" i="7"/>
  <c r="D281" i="7" s="1"/>
  <c r="C282" i="7"/>
  <c r="D282" i="7" s="1"/>
  <c r="C283" i="7"/>
  <c r="C284" i="7"/>
  <c r="D284" i="7" s="1"/>
  <c r="C285" i="7"/>
  <c r="D285" i="7" s="1"/>
  <c r="C286" i="7"/>
  <c r="D286" i="7" s="1"/>
  <c r="C287" i="7"/>
  <c r="C288" i="7"/>
  <c r="D288" i="7" s="1"/>
  <c r="C289" i="7"/>
  <c r="D289" i="7" s="1"/>
  <c r="C290" i="7"/>
  <c r="D290" i="7" s="1"/>
  <c r="C291" i="7"/>
  <c r="C292" i="7"/>
  <c r="D292" i="7" s="1"/>
  <c r="C293" i="7"/>
  <c r="D293" i="7" s="1"/>
  <c r="C294" i="7"/>
  <c r="D294" i="7" s="1"/>
  <c r="C295" i="7"/>
  <c r="C296" i="7"/>
  <c r="D296" i="7" s="1"/>
  <c r="C297" i="7"/>
  <c r="D297" i="7" s="1"/>
  <c r="C298" i="7"/>
  <c r="D298" i="7" s="1"/>
  <c r="C299" i="7"/>
  <c r="C300" i="7"/>
  <c r="D300" i="7" s="1"/>
  <c r="C301" i="7"/>
  <c r="D301" i="7" s="1"/>
  <c r="C302" i="7"/>
  <c r="D302" i="7" s="1"/>
  <c r="C303" i="7"/>
  <c r="C304" i="7"/>
  <c r="D304" i="7" s="1"/>
  <c r="C305" i="7"/>
  <c r="D305" i="7" s="1"/>
  <c r="C306" i="7"/>
  <c r="D306" i="7" s="1"/>
  <c r="C307" i="7"/>
  <c r="C308" i="7"/>
  <c r="D308" i="7" s="1"/>
  <c r="C309" i="7"/>
  <c r="D309" i="7" s="1"/>
  <c r="C310" i="7"/>
  <c r="D310" i="7" s="1"/>
  <c r="C311" i="7"/>
  <c r="C312" i="7"/>
  <c r="D312" i="7" s="1"/>
  <c r="C313" i="7"/>
  <c r="D313" i="7" s="1"/>
  <c r="C314" i="7"/>
  <c r="D314" i="7" s="1"/>
  <c r="C315" i="7"/>
  <c r="C316" i="7"/>
  <c r="D316" i="7" s="1"/>
  <c r="C317" i="7"/>
  <c r="D317" i="7" s="1"/>
  <c r="C318" i="7"/>
  <c r="D318" i="7" s="1"/>
  <c r="C319" i="7"/>
  <c r="C320" i="7"/>
  <c r="D320" i="7" s="1"/>
  <c r="C321" i="7"/>
  <c r="D321" i="7" s="1"/>
  <c r="C322" i="7"/>
  <c r="D322" i="7" s="1"/>
  <c r="C323" i="7"/>
  <c r="C324" i="7"/>
  <c r="D324" i="7" s="1"/>
  <c r="C325" i="7"/>
  <c r="D325" i="7" s="1"/>
  <c r="C326" i="7"/>
  <c r="D326" i="7" s="1"/>
  <c r="C327" i="7"/>
  <c r="C328" i="7"/>
  <c r="D328" i="7" s="1"/>
  <c r="C329" i="7"/>
  <c r="D329" i="7" s="1"/>
  <c r="C330" i="7"/>
  <c r="D330" i="7" s="1"/>
  <c r="C331" i="7"/>
  <c r="C332" i="7"/>
  <c r="D332" i="7" s="1"/>
  <c r="C333" i="7"/>
  <c r="D333" i="7" s="1"/>
  <c r="C334" i="7"/>
  <c r="D334" i="7" s="1"/>
  <c r="C335" i="7"/>
  <c r="C336" i="7"/>
  <c r="D336" i="7" s="1"/>
  <c r="C337" i="7"/>
  <c r="D337" i="7" s="1"/>
  <c r="C338" i="7"/>
  <c r="D338" i="7" s="1"/>
  <c r="C339" i="7"/>
  <c r="C340" i="7"/>
  <c r="D340" i="7" s="1"/>
  <c r="C341" i="7"/>
  <c r="D341" i="7" s="1"/>
  <c r="C342" i="7"/>
  <c r="D342" i="7" s="1"/>
  <c r="C343" i="7"/>
  <c r="C344" i="7"/>
  <c r="D344" i="7" s="1"/>
  <c r="C345" i="7"/>
  <c r="D345" i="7" s="1"/>
  <c r="C346" i="7"/>
  <c r="D346" i="7" s="1"/>
  <c r="C347" i="7"/>
  <c r="C348" i="7"/>
  <c r="D348" i="7" s="1"/>
  <c r="C349" i="7"/>
  <c r="D349" i="7" s="1"/>
  <c r="C350" i="7"/>
  <c r="D350" i="7" s="1"/>
  <c r="C351" i="7"/>
  <c r="C352" i="7"/>
  <c r="D352" i="7" s="1"/>
  <c r="C353" i="7"/>
  <c r="D353" i="7" s="1"/>
  <c r="C354" i="7"/>
  <c r="D354" i="7" s="1"/>
  <c r="C355" i="7"/>
  <c r="C356" i="7"/>
  <c r="D356" i="7" s="1"/>
  <c r="C357" i="7"/>
  <c r="D357" i="7" s="1"/>
  <c r="C358" i="7"/>
  <c r="D358" i="7" s="1"/>
  <c r="C359" i="7"/>
  <c r="C360" i="7"/>
  <c r="D360" i="7" s="1"/>
  <c r="C361" i="7"/>
  <c r="D361" i="7" s="1"/>
  <c r="C362" i="7"/>
  <c r="D362" i="7" s="1"/>
  <c r="C363" i="7"/>
  <c r="C364" i="7"/>
  <c r="D364" i="7" s="1"/>
  <c r="C365" i="7"/>
  <c r="D365" i="7" s="1"/>
  <c r="C366" i="7"/>
  <c r="D366" i="7" s="1"/>
  <c r="C367" i="7"/>
  <c r="C368" i="7"/>
  <c r="D368" i="7" s="1"/>
  <c r="C369" i="7"/>
  <c r="D369" i="7" s="1"/>
  <c r="C370" i="7"/>
  <c r="D370" i="7" s="1"/>
  <c r="C371" i="7"/>
  <c r="C372" i="7"/>
  <c r="D372" i="7" s="1"/>
  <c r="C373" i="7"/>
  <c r="D373" i="7" s="1"/>
  <c r="C374" i="7"/>
  <c r="D374" i="7" s="1"/>
  <c r="C375" i="7"/>
  <c r="C376" i="7"/>
  <c r="D376" i="7" s="1"/>
  <c r="C377" i="7"/>
  <c r="D377" i="7" s="1"/>
  <c r="C378" i="7"/>
  <c r="D378" i="7" s="1"/>
  <c r="C379" i="7"/>
  <c r="C380" i="7"/>
  <c r="D380" i="7" s="1"/>
  <c r="C381" i="7"/>
  <c r="D381" i="7" s="1"/>
  <c r="C382" i="7"/>
  <c r="D382" i="7" s="1"/>
  <c r="C383" i="7"/>
  <c r="C384" i="7"/>
  <c r="D384" i="7" s="1"/>
  <c r="C385" i="7"/>
  <c r="D385" i="7" s="1"/>
  <c r="C386" i="7"/>
  <c r="D386" i="7" s="1"/>
  <c r="C387" i="7"/>
  <c r="C388" i="7"/>
  <c r="D388" i="7" s="1"/>
  <c r="C389" i="7"/>
  <c r="D389" i="7" s="1"/>
  <c r="C390" i="7"/>
  <c r="D390" i="7" s="1"/>
  <c r="C391" i="7"/>
  <c r="C392" i="7"/>
  <c r="D392" i="7" s="1"/>
  <c r="C393" i="7"/>
  <c r="D393" i="7" s="1"/>
  <c r="C394" i="7"/>
  <c r="D394" i="7" s="1"/>
  <c r="C395" i="7"/>
  <c r="C396" i="7"/>
  <c r="D396" i="7" s="1"/>
  <c r="C397" i="7"/>
  <c r="D397" i="7" s="1"/>
  <c r="C398" i="7"/>
  <c r="D398" i="7" s="1"/>
  <c r="C399" i="7"/>
  <c r="C400" i="7"/>
  <c r="D400" i="7" s="1"/>
  <c r="C2" i="7"/>
  <c r="D2" i="7" s="1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2" i="7"/>
  <c r="A3" i="7"/>
  <c r="A3" i="8" s="1"/>
  <c r="A4" i="7"/>
  <c r="A4" i="8" s="1"/>
  <c r="A5" i="7"/>
  <c r="A5" i="8" s="1"/>
  <c r="A6" i="7"/>
  <c r="A6" i="8" s="1"/>
  <c r="A7" i="7"/>
  <c r="A7" i="8" s="1"/>
  <c r="A8" i="7"/>
  <c r="A8" i="8" s="1"/>
  <c r="A9" i="7"/>
  <c r="A9" i="8" s="1"/>
  <c r="A10" i="7"/>
  <c r="A10" i="8" s="1"/>
  <c r="A11" i="7"/>
  <c r="A11" i="8" s="1"/>
  <c r="A12" i="7"/>
  <c r="A12" i="8" s="1"/>
  <c r="A13" i="7"/>
  <c r="A13" i="8" s="1"/>
  <c r="A14" i="7"/>
  <c r="A14" i="8" s="1"/>
  <c r="A15" i="7"/>
  <c r="A15" i="8" s="1"/>
  <c r="A16" i="7"/>
  <c r="A16" i="8" s="1"/>
  <c r="A17" i="7"/>
  <c r="A17" i="8" s="1"/>
  <c r="A18" i="7"/>
  <c r="A18" i="8" s="1"/>
  <c r="A19" i="7"/>
  <c r="A19" i="8" s="1"/>
  <c r="A20" i="7"/>
  <c r="A20" i="8" s="1"/>
  <c r="A21" i="7"/>
  <c r="A21" i="8" s="1"/>
  <c r="A22" i="7"/>
  <c r="A22" i="8" s="1"/>
  <c r="A23" i="7"/>
  <c r="A23" i="8" s="1"/>
  <c r="A24" i="7"/>
  <c r="A24" i="8" s="1"/>
  <c r="A25" i="7"/>
  <c r="A25" i="8" s="1"/>
  <c r="A26" i="7"/>
  <c r="A26" i="8" s="1"/>
  <c r="A27" i="7"/>
  <c r="A27" i="8" s="1"/>
  <c r="A28" i="7"/>
  <c r="A28" i="8" s="1"/>
  <c r="A29" i="7"/>
  <c r="A29" i="8" s="1"/>
  <c r="A30" i="7"/>
  <c r="A30" i="8" s="1"/>
  <c r="A31" i="7"/>
  <c r="A31" i="8" s="1"/>
  <c r="A32" i="7"/>
  <c r="A32" i="8" s="1"/>
  <c r="A33" i="7"/>
  <c r="A33" i="8" s="1"/>
  <c r="A34" i="7"/>
  <c r="A34" i="8" s="1"/>
  <c r="A35" i="7"/>
  <c r="A35" i="8" s="1"/>
  <c r="A36" i="7"/>
  <c r="A36" i="8" s="1"/>
  <c r="A37" i="7"/>
  <c r="A37" i="8" s="1"/>
  <c r="A38" i="7"/>
  <c r="A38" i="8" s="1"/>
  <c r="A39" i="7"/>
  <c r="A39" i="8" s="1"/>
  <c r="A40" i="7"/>
  <c r="A40" i="8" s="1"/>
  <c r="A41" i="7"/>
  <c r="A41" i="8" s="1"/>
  <c r="A42" i="7"/>
  <c r="A42" i="8" s="1"/>
  <c r="A43" i="7"/>
  <c r="A43" i="8" s="1"/>
  <c r="A44" i="7"/>
  <c r="A44" i="8" s="1"/>
  <c r="A45" i="7"/>
  <c r="A45" i="8" s="1"/>
  <c r="A46" i="7"/>
  <c r="A46" i="8" s="1"/>
  <c r="A47" i="7"/>
  <c r="A47" i="8" s="1"/>
  <c r="A48" i="7"/>
  <c r="A48" i="8" s="1"/>
  <c r="A49" i="7"/>
  <c r="A49" i="8" s="1"/>
  <c r="A50" i="7"/>
  <c r="A50" i="8" s="1"/>
  <c r="A51" i="7"/>
  <c r="A51" i="8" s="1"/>
  <c r="A52" i="7"/>
  <c r="A52" i="8" s="1"/>
  <c r="A53" i="7"/>
  <c r="A53" i="8" s="1"/>
  <c r="A54" i="7"/>
  <c r="A54" i="8" s="1"/>
  <c r="A55" i="7"/>
  <c r="A55" i="8" s="1"/>
  <c r="A56" i="7"/>
  <c r="A56" i="8" s="1"/>
  <c r="A57" i="7"/>
  <c r="A57" i="8" s="1"/>
  <c r="A58" i="7"/>
  <c r="A58" i="8" s="1"/>
  <c r="A59" i="7"/>
  <c r="A59" i="8" s="1"/>
  <c r="A60" i="7"/>
  <c r="A60" i="8" s="1"/>
  <c r="A61" i="7"/>
  <c r="A61" i="8" s="1"/>
  <c r="A62" i="7"/>
  <c r="A62" i="8" s="1"/>
  <c r="A63" i="7"/>
  <c r="A63" i="8" s="1"/>
  <c r="A64" i="7"/>
  <c r="A64" i="8" s="1"/>
  <c r="A65" i="7"/>
  <c r="A65" i="8" s="1"/>
  <c r="A66" i="7"/>
  <c r="A66" i="8" s="1"/>
  <c r="A67" i="7"/>
  <c r="A67" i="8" s="1"/>
  <c r="A68" i="7"/>
  <c r="A68" i="8" s="1"/>
  <c r="A69" i="7"/>
  <c r="A69" i="8" s="1"/>
  <c r="A70" i="7"/>
  <c r="A70" i="8" s="1"/>
  <c r="A71" i="7"/>
  <c r="A71" i="8" s="1"/>
  <c r="A72" i="7"/>
  <c r="A72" i="8" s="1"/>
  <c r="A73" i="7"/>
  <c r="A73" i="8" s="1"/>
  <c r="A74" i="7"/>
  <c r="A74" i="8" s="1"/>
  <c r="A75" i="7"/>
  <c r="A75" i="8" s="1"/>
  <c r="A76" i="7"/>
  <c r="A76" i="8" s="1"/>
  <c r="A77" i="7"/>
  <c r="A77" i="8" s="1"/>
  <c r="A78" i="7"/>
  <c r="A78" i="8" s="1"/>
  <c r="A79" i="7"/>
  <c r="A79" i="8" s="1"/>
  <c r="A80" i="7"/>
  <c r="A80" i="8" s="1"/>
  <c r="A81" i="7"/>
  <c r="A81" i="8" s="1"/>
  <c r="A82" i="7"/>
  <c r="A82" i="8" s="1"/>
  <c r="A83" i="7"/>
  <c r="A83" i="8" s="1"/>
  <c r="A84" i="7"/>
  <c r="A84" i="8" s="1"/>
  <c r="A85" i="7"/>
  <c r="A85" i="8" s="1"/>
  <c r="A86" i="7"/>
  <c r="A86" i="8" s="1"/>
  <c r="A87" i="7"/>
  <c r="A87" i="8" s="1"/>
  <c r="A88" i="7"/>
  <c r="A88" i="8" s="1"/>
  <c r="A89" i="7"/>
  <c r="A89" i="8" s="1"/>
  <c r="A90" i="7"/>
  <c r="A90" i="8" s="1"/>
  <c r="A91" i="7"/>
  <c r="A91" i="8" s="1"/>
  <c r="A92" i="7"/>
  <c r="A92" i="8" s="1"/>
  <c r="A93" i="7"/>
  <c r="A93" i="8" s="1"/>
  <c r="A94" i="7"/>
  <c r="A94" i="8" s="1"/>
  <c r="A95" i="7"/>
  <c r="A95" i="8" s="1"/>
  <c r="A96" i="7"/>
  <c r="A96" i="8" s="1"/>
  <c r="A97" i="7"/>
  <c r="A97" i="8" s="1"/>
  <c r="A98" i="7"/>
  <c r="A98" i="8" s="1"/>
  <c r="A99" i="7"/>
  <c r="A99" i="8" s="1"/>
  <c r="A100" i="7"/>
  <c r="A100" i="8" s="1"/>
  <c r="A101" i="7"/>
  <c r="A101" i="8" s="1"/>
  <c r="A102" i="7"/>
  <c r="A102" i="8" s="1"/>
  <c r="A103" i="7"/>
  <c r="A103" i="8" s="1"/>
  <c r="A104" i="7"/>
  <c r="A104" i="8" s="1"/>
  <c r="A105" i="7"/>
  <c r="A105" i="8" s="1"/>
  <c r="A106" i="7"/>
  <c r="A106" i="8" s="1"/>
  <c r="A107" i="7"/>
  <c r="A107" i="8" s="1"/>
  <c r="A108" i="7"/>
  <c r="A108" i="8" s="1"/>
  <c r="A109" i="7"/>
  <c r="A109" i="8" s="1"/>
  <c r="A110" i="7"/>
  <c r="A110" i="8" s="1"/>
  <c r="A111" i="7"/>
  <c r="A111" i="8" s="1"/>
  <c r="A112" i="7"/>
  <c r="A112" i="8" s="1"/>
  <c r="A113" i="7"/>
  <c r="A113" i="8" s="1"/>
  <c r="A114" i="7"/>
  <c r="A114" i="8" s="1"/>
  <c r="A115" i="7"/>
  <c r="A115" i="8" s="1"/>
  <c r="A116" i="7"/>
  <c r="A116" i="8" s="1"/>
  <c r="A117" i="7"/>
  <c r="A117" i="8" s="1"/>
  <c r="A118" i="7"/>
  <c r="A118" i="8" s="1"/>
  <c r="A119" i="7"/>
  <c r="A119" i="8" s="1"/>
  <c r="A120" i="7"/>
  <c r="A120" i="8" s="1"/>
  <c r="A121" i="7"/>
  <c r="A121" i="8" s="1"/>
  <c r="A122" i="7"/>
  <c r="A122" i="8" s="1"/>
  <c r="A123" i="7"/>
  <c r="A123" i="8" s="1"/>
  <c r="A124" i="7"/>
  <c r="A124" i="8" s="1"/>
  <c r="A125" i="7"/>
  <c r="A125" i="8" s="1"/>
  <c r="A126" i="7"/>
  <c r="A126" i="8" s="1"/>
  <c r="A127" i="7"/>
  <c r="A127" i="8" s="1"/>
  <c r="A128" i="7"/>
  <c r="A128" i="8" s="1"/>
  <c r="A129" i="7"/>
  <c r="A129" i="8" s="1"/>
  <c r="A130" i="7"/>
  <c r="A130" i="8" s="1"/>
  <c r="A131" i="7"/>
  <c r="A131" i="8" s="1"/>
  <c r="A132" i="7"/>
  <c r="A132" i="8" s="1"/>
  <c r="A133" i="7"/>
  <c r="A133" i="8" s="1"/>
  <c r="A134" i="7"/>
  <c r="A134" i="8" s="1"/>
  <c r="A135" i="7"/>
  <c r="A135" i="8" s="1"/>
  <c r="A136" i="7"/>
  <c r="A136" i="8" s="1"/>
  <c r="A137" i="7"/>
  <c r="A137" i="8" s="1"/>
  <c r="A138" i="7"/>
  <c r="A138" i="8" s="1"/>
  <c r="A139" i="7"/>
  <c r="A139" i="8" s="1"/>
  <c r="A140" i="7"/>
  <c r="A140" i="8" s="1"/>
  <c r="A141" i="7"/>
  <c r="A141" i="8" s="1"/>
  <c r="A142" i="7"/>
  <c r="A142" i="8" s="1"/>
  <c r="A143" i="7"/>
  <c r="A143" i="8" s="1"/>
  <c r="A144" i="7"/>
  <c r="A144" i="8" s="1"/>
  <c r="A145" i="7"/>
  <c r="A145" i="8" s="1"/>
  <c r="A146" i="7"/>
  <c r="A146" i="8" s="1"/>
  <c r="A147" i="7"/>
  <c r="A147" i="8" s="1"/>
  <c r="A148" i="7"/>
  <c r="A148" i="8" s="1"/>
  <c r="A149" i="7"/>
  <c r="A149" i="8" s="1"/>
  <c r="A150" i="7"/>
  <c r="A150" i="8" s="1"/>
  <c r="A151" i="7"/>
  <c r="A151" i="8" s="1"/>
  <c r="A152" i="7"/>
  <c r="A152" i="8" s="1"/>
  <c r="A153" i="7"/>
  <c r="A153" i="8" s="1"/>
  <c r="A154" i="7"/>
  <c r="A154" i="8" s="1"/>
  <c r="A155" i="7"/>
  <c r="A155" i="8" s="1"/>
  <c r="A156" i="7"/>
  <c r="A156" i="8" s="1"/>
  <c r="A157" i="7"/>
  <c r="A157" i="8" s="1"/>
  <c r="E157" i="8" s="1"/>
  <c r="A158" i="7"/>
  <c r="A158" i="8" s="1"/>
  <c r="A159" i="7"/>
  <c r="A159" i="8" s="1"/>
  <c r="A160" i="7"/>
  <c r="A160" i="8" s="1"/>
  <c r="A161" i="7"/>
  <c r="A161" i="8" s="1"/>
  <c r="E161" i="8" s="1"/>
  <c r="A162" i="7"/>
  <c r="A162" i="8" s="1"/>
  <c r="A163" i="7"/>
  <c r="A163" i="8" s="1"/>
  <c r="A164" i="7"/>
  <c r="A164" i="8" s="1"/>
  <c r="A165" i="7"/>
  <c r="A165" i="8" s="1"/>
  <c r="A166" i="7"/>
  <c r="A166" i="8" s="1"/>
  <c r="A167" i="7"/>
  <c r="A167" i="8" s="1"/>
  <c r="E167" i="8" s="1"/>
  <c r="A168" i="7"/>
  <c r="A168" i="8" s="1"/>
  <c r="A169" i="7"/>
  <c r="A169" i="8" s="1"/>
  <c r="E169" i="8" s="1"/>
  <c r="A170" i="7"/>
  <c r="A170" i="8" s="1"/>
  <c r="A171" i="7"/>
  <c r="A171" i="8" s="1"/>
  <c r="A172" i="7"/>
  <c r="A172" i="8" s="1"/>
  <c r="A173" i="7"/>
  <c r="A173" i="8" s="1"/>
  <c r="A174" i="7"/>
  <c r="A174" i="8" s="1"/>
  <c r="A175" i="7"/>
  <c r="A175" i="8" s="1"/>
  <c r="A176" i="7"/>
  <c r="A176" i="8" s="1"/>
  <c r="E176" i="8" s="1"/>
  <c r="A177" i="7"/>
  <c r="A177" i="8" s="1"/>
  <c r="A178" i="7"/>
  <c r="A178" i="8" s="1"/>
  <c r="A179" i="7"/>
  <c r="A179" i="8" s="1"/>
  <c r="A180" i="7"/>
  <c r="A180" i="8" s="1"/>
  <c r="A181" i="7"/>
  <c r="A181" i="8" s="1"/>
  <c r="A182" i="7"/>
  <c r="A182" i="8" s="1"/>
  <c r="A183" i="7"/>
  <c r="A183" i="8" s="1"/>
  <c r="A184" i="7"/>
  <c r="A184" i="8" s="1"/>
  <c r="E184" i="8" s="1"/>
  <c r="A185" i="7"/>
  <c r="A185" i="8" s="1"/>
  <c r="A186" i="7"/>
  <c r="A186" i="8" s="1"/>
  <c r="A187" i="7"/>
  <c r="A187" i="8" s="1"/>
  <c r="E187" i="8" s="1"/>
  <c r="A188" i="7"/>
  <c r="A188" i="8" s="1"/>
  <c r="E188" i="8" s="1"/>
  <c r="A189" i="7"/>
  <c r="A189" i="8" s="1"/>
  <c r="E189" i="8" s="1"/>
  <c r="A190" i="7"/>
  <c r="A190" i="8" s="1"/>
  <c r="A191" i="7"/>
  <c r="A191" i="8" s="1"/>
  <c r="A192" i="7"/>
  <c r="A192" i="8" s="1"/>
  <c r="A193" i="7"/>
  <c r="A193" i="8" s="1"/>
  <c r="A194" i="7"/>
  <c r="A194" i="8" s="1"/>
  <c r="A195" i="7"/>
  <c r="A195" i="8" s="1"/>
  <c r="A196" i="7"/>
  <c r="A196" i="8" s="1"/>
  <c r="A197" i="7"/>
  <c r="A197" i="8" s="1"/>
  <c r="A198" i="7"/>
  <c r="A198" i="8" s="1"/>
  <c r="A199" i="7"/>
  <c r="A199" i="8" s="1"/>
  <c r="A200" i="7"/>
  <c r="A200" i="8" s="1"/>
  <c r="A201" i="7"/>
  <c r="A201" i="8" s="1"/>
  <c r="A202" i="7"/>
  <c r="A202" i="8" s="1"/>
  <c r="A203" i="7"/>
  <c r="A203" i="8" s="1"/>
  <c r="E203" i="8" s="1"/>
  <c r="A204" i="7"/>
  <c r="A204" i="8" s="1"/>
  <c r="A205" i="7"/>
  <c r="A205" i="8" s="1"/>
  <c r="A206" i="7"/>
  <c r="A206" i="8" s="1"/>
  <c r="A207" i="7"/>
  <c r="A207" i="8" s="1"/>
  <c r="E207" i="8" s="1"/>
  <c r="A208" i="7"/>
  <c r="A208" i="8" s="1"/>
  <c r="A209" i="7"/>
  <c r="A209" i="8" s="1"/>
  <c r="A210" i="7"/>
  <c r="A210" i="8" s="1"/>
  <c r="A211" i="7"/>
  <c r="A211" i="8" s="1"/>
  <c r="A212" i="7"/>
  <c r="A212" i="8" s="1"/>
  <c r="A213" i="7"/>
  <c r="A213" i="8" s="1"/>
  <c r="A214" i="7"/>
  <c r="A214" i="8" s="1"/>
  <c r="A215" i="7"/>
  <c r="A215" i="8" s="1"/>
  <c r="A216" i="7"/>
  <c r="A216" i="8" s="1"/>
  <c r="A217" i="7"/>
  <c r="A217" i="8" s="1"/>
  <c r="A218" i="7"/>
  <c r="A218" i="8" s="1"/>
  <c r="A219" i="7"/>
  <c r="A219" i="8" s="1"/>
  <c r="E219" i="8" s="1"/>
  <c r="A220" i="7"/>
  <c r="A220" i="8" s="1"/>
  <c r="E220" i="8" s="1"/>
  <c r="A221" i="7"/>
  <c r="A221" i="8" s="1"/>
  <c r="A222" i="7"/>
  <c r="A222" i="8" s="1"/>
  <c r="A223" i="7"/>
  <c r="A223" i="8" s="1"/>
  <c r="E223" i="8" s="1"/>
  <c r="A224" i="7"/>
  <c r="A224" i="8" s="1"/>
  <c r="A225" i="7"/>
  <c r="A225" i="8" s="1"/>
  <c r="A226" i="7"/>
  <c r="A226" i="8" s="1"/>
  <c r="A227" i="7"/>
  <c r="A227" i="8" s="1"/>
  <c r="A228" i="7"/>
  <c r="A228" i="8" s="1"/>
  <c r="A229" i="7"/>
  <c r="A229" i="8" s="1"/>
  <c r="A230" i="7"/>
  <c r="A230" i="8" s="1"/>
  <c r="A231" i="7"/>
  <c r="A231" i="8" s="1"/>
  <c r="A232" i="7"/>
  <c r="A232" i="8" s="1"/>
  <c r="A233" i="7"/>
  <c r="A233" i="8" s="1"/>
  <c r="A234" i="7"/>
  <c r="A234" i="8" s="1"/>
  <c r="A235" i="7"/>
  <c r="A235" i="8" s="1"/>
  <c r="E235" i="8" s="1"/>
  <c r="A236" i="7"/>
  <c r="A236" i="8" s="1"/>
  <c r="E236" i="8" s="1"/>
  <c r="A237" i="7"/>
  <c r="A237" i="8" s="1"/>
  <c r="A238" i="7"/>
  <c r="A238" i="8" s="1"/>
  <c r="A239" i="7"/>
  <c r="A239" i="8" s="1"/>
  <c r="E239" i="8" s="1"/>
  <c r="A240" i="7"/>
  <c r="A240" i="8" s="1"/>
  <c r="E240" i="8" s="1"/>
  <c r="A241" i="7"/>
  <c r="A241" i="8" s="1"/>
  <c r="A242" i="7"/>
  <c r="A242" i="8" s="1"/>
  <c r="A243" i="7"/>
  <c r="A243" i="8" s="1"/>
  <c r="A244" i="7"/>
  <c r="A244" i="8" s="1"/>
  <c r="A245" i="7"/>
  <c r="A245" i="8" s="1"/>
  <c r="A246" i="7"/>
  <c r="A246" i="8" s="1"/>
  <c r="A247" i="7"/>
  <c r="A247" i="8" s="1"/>
  <c r="A248" i="7"/>
  <c r="A248" i="8" s="1"/>
  <c r="E248" i="8" s="1"/>
  <c r="A249" i="7"/>
  <c r="A249" i="8" s="1"/>
  <c r="A250" i="7"/>
  <c r="A250" i="8" s="1"/>
  <c r="A251" i="7"/>
  <c r="A251" i="8" s="1"/>
  <c r="A252" i="7"/>
  <c r="A252" i="8" s="1"/>
  <c r="A253" i="7"/>
  <c r="A253" i="8" s="1"/>
  <c r="E253" i="8" s="1"/>
  <c r="A254" i="7"/>
  <c r="A254" i="8" s="1"/>
  <c r="A255" i="7"/>
  <c r="A255" i="8" s="1"/>
  <c r="A256" i="7"/>
  <c r="A256" i="8" s="1"/>
  <c r="A257" i="7"/>
  <c r="A257" i="8" s="1"/>
  <c r="A258" i="7"/>
  <c r="A258" i="8" s="1"/>
  <c r="A259" i="7"/>
  <c r="A259" i="8" s="1"/>
  <c r="A260" i="7"/>
  <c r="A260" i="8" s="1"/>
  <c r="A261" i="7"/>
  <c r="A261" i="8" s="1"/>
  <c r="A262" i="7"/>
  <c r="A262" i="8" s="1"/>
  <c r="A263" i="7"/>
  <c r="A263" i="8" s="1"/>
  <c r="A264" i="7"/>
  <c r="A264" i="8" s="1"/>
  <c r="E264" i="8" s="1"/>
  <c r="A265" i="7"/>
  <c r="A265" i="8" s="1"/>
  <c r="A266" i="7"/>
  <c r="A266" i="8" s="1"/>
  <c r="A267" i="7"/>
  <c r="A267" i="8" s="1"/>
  <c r="A268" i="7"/>
  <c r="A268" i="8" s="1"/>
  <c r="A269" i="7"/>
  <c r="A269" i="8" s="1"/>
  <c r="E269" i="8" s="1"/>
  <c r="A270" i="7"/>
  <c r="A270" i="8" s="1"/>
  <c r="A271" i="7"/>
  <c r="A271" i="8" s="1"/>
  <c r="E271" i="8" s="1"/>
  <c r="A272" i="7"/>
  <c r="A272" i="8" s="1"/>
  <c r="A273" i="7"/>
  <c r="A273" i="8" s="1"/>
  <c r="A274" i="7"/>
  <c r="A274" i="8" s="1"/>
  <c r="A275" i="7"/>
  <c r="A275" i="8" s="1"/>
  <c r="A276" i="7"/>
  <c r="A276" i="8" s="1"/>
  <c r="A277" i="7"/>
  <c r="A277" i="8" s="1"/>
  <c r="E277" i="8" s="1"/>
  <c r="A278" i="7"/>
  <c r="A278" i="8" s="1"/>
  <c r="A279" i="7"/>
  <c r="A279" i="8" s="1"/>
  <c r="A280" i="7"/>
  <c r="A280" i="8" s="1"/>
  <c r="E280" i="8" s="1"/>
  <c r="A281" i="7"/>
  <c r="A281" i="8" s="1"/>
  <c r="E281" i="8" s="1"/>
  <c r="A282" i="7"/>
  <c r="A282" i="8" s="1"/>
  <c r="A283" i="7"/>
  <c r="A283" i="8" s="1"/>
  <c r="E283" i="8" s="1"/>
  <c r="A284" i="7"/>
  <c r="A284" i="8" s="1"/>
  <c r="E284" i="8" s="1"/>
  <c r="A285" i="7"/>
  <c r="A285" i="8" s="1"/>
  <c r="E285" i="8" s="1"/>
  <c r="A286" i="7"/>
  <c r="A286" i="8" s="1"/>
  <c r="A287" i="7"/>
  <c r="A287" i="8" s="1"/>
  <c r="E287" i="8" s="1"/>
  <c r="A288" i="7"/>
  <c r="A288" i="8" s="1"/>
  <c r="E288" i="8" s="1"/>
  <c r="A289" i="7"/>
  <c r="A289" i="8" s="1"/>
  <c r="E289" i="8" s="1"/>
  <c r="A290" i="7"/>
  <c r="A290" i="8" s="1"/>
  <c r="A291" i="7"/>
  <c r="A291" i="8" s="1"/>
  <c r="E291" i="8" s="1"/>
  <c r="A292" i="7"/>
  <c r="A292" i="8" s="1"/>
  <c r="E292" i="8" s="1"/>
  <c r="A293" i="7"/>
  <c r="A293" i="8" s="1"/>
  <c r="E293" i="8" s="1"/>
  <c r="A294" i="7"/>
  <c r="A294" i="8" s="1"/>
  <c r="A295" i="7"/>
  <c r="A295" i="8" s="1"/>
  <c r="E295" i="8" s="1"/>
  <c r="A296" i="7"/>
  <c r="A296" i="8" s="1"/>
  <c r="E296" i="8" s="1"/>
  <c r="A297" i="7"/>
  <c r="A297" i="8" s="1"/>
  <c r="E297" i="8" s="1"/>
  <c r="A298" i="7"/>
  <c r="A298" i="8" s="1"/>
  <c r="A299" i="7"/>
  <c r="A299" i="8" s="1"/>
  <c r="E299" i="8" s="1"/>
  <c r="A300" i="7"/>
  <c r="A300" i="8" s="1"/>
  <c r="E300" i="8" s="1"/>
  <c r="A301" i="7"/>
  <c r="A301" i="8" s="1"/>
  <c r="E301" i="8" s="1"/>
  <c r="A302" i="7"/>
  <c r="A302" i="8" s="1"/>
  <c r="A303" i="7"/>
  <c r="A303" i="8" s="1"/>
  <c r="E303" i="8" s="1"/>
  <c r="A304" i="7"/>
  <c r="A304" i="8" s="1"/>
  <c r="E304" i="8" s="1"/>
  <c r="A305" i="7"/>
  <c r="A305" i="8" s="1"/>
  <c r="E305" i="8" s="1"/>
  <c r="A306" i="7"/>
  <c r="A306" i="8" s="1"/>
  <c r="A307" i="7"/>
  <c r="A307" i="8" s="1"/>
  <c r="E307" i="8" s="1"/>
  <c r="A308" i="7"/>
  <c r="A308" i="8" s="1"/>
  <c r="E308" i="8" s="1"/>
  <c r="A309" i="7"/>
  <c r="A309" i="8" s="1"/>
  <c r="E309" i="8" s="1"/>
  <c r="A310" i="7"/>
  <c r="A310" i="8" s="1"/>
  <c r="A311" i="7"/>
  <c r="A311" i="8" s="1"/>
  <c r="E311" i="8" s="1"/>
  <c r="A312" i="7"/>
  <c r="A312" i="8" s="1"/>
  <c r="E312" i="8" s="1"/>
  <c r="A313" i="7"/>
  <c r="A313" i="8" s="1"/>
  <c r="E313" i="8" s="1"/>
  <c r="A314" i="7"/>
  <c r="A314" i="8" s="1"/>
  <c r="A315" i="7"/>
  <c r="A315" i="8" s="1"/>
  <c r="E315" i="8" s="1"/>
  <c r="A316" i="7"/>
  <c r="A316" i="8" s="1"/>
  <c r="E316" i="8" s="1"/>
  <c r="A317" i="7"/>
  <c r="A317" i="8" s="1"/>
  <c r="E317" i="8" s="1"/>
  <c r="A318" i="7"/>
  <c r="A318" i="8" s="1"/>
  <c r="A319" i="7"/>
  <c r="A319" i="8" s="1"/>
  <c r="E319" i="8" s="1"/>
  <c r="A320" i="7"/>
  <c r="A320" i="8" s="1"/>
  <c r="E320" i="8" s="1"/>
  <c r="A321" i="7"/>
  <c r="A321" i="8" s="1"/>
  <c r="E321" i="8" s="1"/>
  <c r="A322" i="7"/>
  <c r="A322" i="8" s="1"/>
  <c r="A323" i="7"/>
  <c r="A323" i="8" s="1"/>
  <c r="E323" i="8" s="1"/>
  <c r="A324" i="7"/>
  <c r="A324" i="8" s="1"/>
  <c r="E324" i="8" s="1"/>
  <c r="A325" i="7"/>
  <c r="A325" i="8" s="1"/>
  <c r="E325" i="8" s="1"/>
  <c r="A326" i="7"/>
  <c r="A326" i="8" s="1"/>
  <c r="A327" i="7"/>
  <c r="A327" i="8" s="1"/>
  <c r="E327" i="8" s="1"/>
  <c r="A328" i="7"/>
  <c r="A328" i="8" s="1"/>
  <c r="E328" i="8" s="1"/>
  <c r="A329" i="7"/>
  <c r="A329" i="8" s="1"/>
  <c r="E329" i="8" s="1"/>
  <c r="A330" i="7"/>
  <c r="A330" i="8" s="1"/>
  <c r="A331" i="7"/>
  <c r="A331" i="8" s="1"/>
  <c r="E331" i="8" s="1"/>
  <c r="A332" i="7"/>
  <c r="A332" i="8" s="1"/>
  <c r="E332" i="8" s="1"/>
  <c r="A333" i="7"/>
  <c r="A333" i="8" s="1"/>
  <c r="E333" i="8" s="1"/>
  <c r="A334" i="7"/>
  <c r="A334" i="8" s="1"/>
  <c r="A335" i="7"/>
  <c r="A335" i="8" s="1"/>
  <c r="E335" i="8" s="1"/>
  <c r="A336" i="7"/>
  <c r="A336" i="8" s="1"/>
  <c r="E336" i="8" s="1"/>
  <c r="A337" i="7"/>
  <c r="A337" i="8" s="1"/>
  <c r="E337" i="8" s="1"/>
  <c r="A338" i="7"/>
  <c r="A338" i="8" s="1"/>
  <c r="A339" i="7"/>
  <c r="A339" i="8" s="1"/>
  <c r="E339" i="8" s="1"/>
  <c r="A340" i="7"/>
  <c r="A340" i="8" s="1"/>
  <c r="E340" i="8" s="1"/>
  <c r="A341" i="7"/>
  <c r="A341" i="8" s="1"/>
  <c r="E341" i="8" s="1"/>
  <c r="A342" i="7"/>
  <c r="A342" i="8" s="1"/>
  <c r="A343" i="7"/>
  <c r="A343" i="8" s="1"/>
  <c r="E343" i="8" s="1"/>
  <c r="A344" i="7"/>
  <c r="A344" i="8" s="1"/>
  <c r="E344" i="8" s="1"/>
  <c r="A345" i="7"/>
  <c r="A345" i="8" s="1"/>
  <c r="E345" i="8" s="1"/>
  <c r="A346" i="7"/>
  <c r="A346" i="8" s="1"/>
  <c r="A347" i="7"/>
  <c r="A347" i="8" s="1"/>
  <c r="E347" i="8" s="1"/>
  <c r="A348" i="7"/>
  <c r="A348" i="8" s="1"/>
  <c r="E348" i="8" s="1"/>
  <c r="A349" i="7"/>
  <c r="A349" i="8" s="1"/>
  <c r="E349" i="8" s="1"/>
  <c r="A350" i="7"/>
  <c r="A350" i="8" s="1"/>
  <c r="A351" i="7"/>
  <c r="A351" i="8" s="1"/>
  <c r="E351" i="8" s="1"/>
  <c r="A352" i="7"/>
  <c r="A352" i="8" s="1"/>
  <c r="E352" i="8" s="1"/>
  <c r="A353" i="7"/>
  <c r="A353" i="8" s="1"/>
  <c r="E353" i="8" s="1"/>
  <c r="A354" i="7"/>
  <c r="A354" i="8" s="1"/>
  <c r="A355" i="7"/>
  <c r="A355" i="8" s="1"/>
  <c r="E355" i="8" s="1"/>
  <c r="A356" i="7"/>
  <c r="A356" i="8" s="1"/>
  <c r="E356" i="8" s="1"/>
  <c r="A357" i="7"/>
  <c r="A357" i="8" s="1"/>
  <c r="E357" i="8" s="1"/>
  <c r="A358" i="7"/>
  <c r="A358" i="8" s="1"/>
  <c r="A359" i="7"/>
  <c r="A359" i="8" s="1"/>
  <c r="E359" i="8" s="1"/>
  <c r="A360" i="7"/>
  <c r="A360" i="8" s="1"/>
  <c r="E360" i="8" s="1"/>
  <c r="A361" i="7"/>
  <c r="A361" i="8" s="1"/>
  <c r="E361" i="8" s="1"/>
  <c r="A362" i="7"/>
  <c r="A362" i="8" s="1"/>
  <c r="A363" i="7"/>
  <c r="A363" i="8" s="1"/>
  <c r="E363" i="8" s="1"/>
  <c r="A364" i="7"/>
  <c r="A364" i="8" s="1"/>
  <c r="E364" i="8" s="1"/>
  <c r="A365" i="7"/>
  <c r="A365" i="8" s="1"/>
  <c r="E365" i="8" s="1"/>
  <c r="A366" i="7"/>
  <c r="A366" i="8" s="1"/>
  <c r="A367" i="7"/>
  <c r="A367" i="8" s="1"/>
  <c r="E367" i="8" s="1"/>
  <c r="A368" i="7"/>
  <c r="A368" i="8" s="1"/>
  <c r="E368" i="8" s="1"/>
  <c r="A369" i="7"/>
  <c r="A369" i="8" s="1"/>
  <c r="E369" i="8" s="1"/>
  <c r="A370" i="7"/>
  <c r="A370" i="8" s="1"/>
  <c r="A371" i="7"/>
  <c r="A371" i="8" s="1"/>
  <c r="E371" i="8" s="1"/>
  <c r="A372" i="7"/>
  <c r="A372" i="8" s="1"/>
  <c r="E372" i="8" s="1"/>
  <c r="A373" i="7"/>
  <c r="A373" i="8" s="1"/>
  <c r="E373" i="8" s="1"/>
  <c r="A374" i="7"/>
  <c r="A374" i="8" s="1"/>
  <c r="A375" i="7"/>
  <c r="A375" i="8" s="1"/>
  <c r="E375" i="8" s="1"/>
  <c r="A376" i="7"/>
  <c r="A376" i="8" s="1"/>
  <c r="E376" i="8" s="1"/>
  <c r="A377" i="7"/>
  <c r="A377" i="8" s="1"/>
  <c r="E377" i="8" s="1"/>
  <c r="A378" i="7"/>
  <c r="A378" i="8" s="1"/>
  <c r="A379" i="7"/>
  <c r="A379" i="8" s="1"/>
  <c r="E379" i="8" s="1"/>
  <c r="A380" i="7"/>
  <c r="A380" i="8" s="1"/>
  <c r="E380" i="8" s="1"/>
  <c r="A381" i="7"/>
  <c r="A381" i="8" s="1"/>
  <c r="E381" i="8" s="1"/>
  <c r="A382" i="7"/>
  <c r="A382" i="8" s="1"/>
  <c r="A383" i="7"/>
  <c r="A383" i="8" s="1"/>
  <c r="E383" i="8" s="1"/>
  <c r="A384" i="7"/>
  <c r="A384" i="8" s="1"/>
  <c r="E384" i="8" s="1"/>
  <c r="A385" i="7"/>
  <c r="A385" i="8" s="1"/>
  <c r="E385" i="8" s="1"/>
  <c r="A386" i="7"/>
  <c r="A386" i="8" s="1"/>
  <c r="A387" i="7"/>
  <c r="A387" i="8" s="1"/>
  <c r="E387" i="8" s="1"/>
  <c r="A388" i="7"/>
  <c r="A388" i="8" s="1"/>
  <c r="E388" i="8" s="1"/>
  <c r="A389" i="7"/>
  <c r="A389" i="8" s="1"/>
  <c r="E389" i="8" s="1"/>
  <c r="A390" i="7"/>
  <c r="A390" i="8" s="1"/>
  <c r="A391" i="7"/>
  <c r="A391" i="8" s="1"/>
  <c r="E391" i="8" s="1"/>
  <c r="A392" i="7"/>
  <c r="A392" i="8" s="1"/>
  <c r="E392" i="8" s="1"/>
  <c r="A393" i="7"/>
  <c r="A393" i="8" s="1"/>
  <c r="E393" i="8" s="1"/>
  <c r="A394" i="7"/>
  <c r="A394" i="8" s="1"/>
  <c r="A395" i="7"/>
  <c r="A395" i="8" s="1"/>
  <c r="E395" i="8" s="1"/>
  <c r="A396" i="7"/>
  <c r="A396" i="8" s="1"/>
  <c r="E396" i="8" s="1"/>
  <c r="A397" i="7"/>
  <c r="A397" i="8" s="1"/>
  <c r="E397" i="8" s="1"/>
  <c r="A398" i="7"/>
  <c r="A398" i="8" s="1"/>
  <c r="A399" i="7"/>
  <c r="A399" i="8" s="1"/>
  <c r="E399" i="8" s="1"/>
  <c r="A400" i="7"/>
  <c r="A400" i="8" s="1"/>
  <c r="E400" i="8" s="1"/>
  <c r="A2" i="7"/>
  <c r="C394" i="8" l="1"/>
  <c r="D394" i="8"/>
  <c r="F394" i="8"/>
  <c r="E394" i="8"/>
  <c r="C386" i="8"/>
  <c r="D386" i="8"/>
  <c r="F386" i="8"/>
  <c r="E386" i="8"/>
  <c r="C378" i="8"/>
  <c r="D378" i="8"/>
  <c r="F378" i="8"/>
  <c r="E378" i="8"/>
  <c r="D374" i="8"/>
  <c r="C374" i="8"/>
  <c r="F374" i="8"/>
  <c r="E374" i="8"/>
  <c r="D366" i="8"/>
  <c r="C366" i="8"/>
  <c r="F366" i="8"/>
  <c r="E366" i="8"/>
  <c r="D358" i="8"/>
  <c r="C358" i="8"/>
  <c r="F358" i="8"/>
  <c r="E358" i="8"/>
  <c r="C350" i="8"/>
  <c r="D350" i="8"/>
  <c r="F350" i="8"/>
  <c r="E350" i="8"/>
  <c r="C342" i="8"/>
  <c r="D342" i="8"/>
  <c r="F342" i="8"/>
  <c r="E342" i="8"/>
  <c r="C334" i="8"/>
  <c r="D334" i="8"/>
  <c r="F334" i="8"/>
  <c r="E334" i="8"/>
  <c r="C326" i="8"/>
  <c r="D326" i="8"/>
  <c r="F326" i="8"/>
  <c r="E326" i="8"/>
  <c r="C318" i="8"/>
  <c r="D318" i="8"/>
  <c r="F318" i="8"/>
  <c r="E318" i="8"/>
  <c r="C310" i="8"/>
  <c r="D310" i="8"/>
  <c r="F310" i="8"/>
  <c r="E310" i="8"/>
  <c r="C302" i="8"/>
  <c r="D302" i="8"/>
  <c r="F302" i="8"/>
  <c r="E302" i="8"/>
  <c r="C294" i="8"/>
  <c r="D294" i="8"/>
  <c r="F294" i="8"/>
  <c r="E294" i="8"/>
  <c r="C286" i="8"/>
  <c r="D286" i="8"/>
  <c r="F286" i="8"/>
  <c r="E286" i="8"/>
  <c r="C278" i="8"/>
  <c r="D278" i="8"/>
  <c r="F278" i="8"/>
  <c r="F270" i="8"/>
  <c r="C270" i="8"/>
  <c r="D270" i="8"/>
  <c r="E270" i="8"/>
  <c r="F262" i="8"/>
  <c r="C262" i="8"/>
  <c r="D262" i="8"/>
  <c r="C250" i="8"/>
  <c r="D250" i="8"/>
  <c r="F250" i="8"/>
  <c r="E250" i="8"/>
  <c r="D242" i="8"/>
  <c r="C242" i="8"/>
  <c r="F242" i="8"/>
  <c r="E242" i="8"/>
  <c r="D234" i="8"/>
  <c r="C234" i="8"/>
  <c r="F234" i="8"/>
  <c r="E234" i="8"/>
  <c r="D226" i="8"/>
  <c r="C226" i="8"/>
  <c r="F226" i="8"/>
  <c r="E226" i="8"/>
  <c r="D218" i="8"/>
  <c r="C218" i="8"/>
  <c r="F218" i="8"/>
  <c r="E218" i="8"/>
  <c r="D210" i="8"/>
  <c r="C210" i="8"/>
  <c r="F210" i="8"/>
  <c r="E210" i="8"/>
  <c r="D202" i="8"/>
  <c r="C202" i="8"/>
  <c r="F202" i="8"/>
  <c r="E202" i="8"/>
  <c r="D194" i="8"/>
  <c r="C194" i="8"/>
  <c r="F194" i="8"/>
  <c r="E194" i="8"/>
  <c r="C186" i="8"/>
  <c r="D186" i="8"/>
  <c r="F186" i="8"/>
  <c r="E186" i="8"/>
  <c r="C178" i="8"/>
  <c r="D178" i="8"/>
  <c r="F178" i="8"/>
  <c r="E178" i="8"/>
  <c r="C170" i="8"/>
  <c r="F170" i="8"/>
  <c r="D170" i="8"/>
  <c r="C166" i="8"/>
  <c r="D166" i="8"/>
  <c r="F166" i="8"/>
  <c r="C162" i="8"/>
  <c r="F162" i="8"/>
  <c r="D162" i="8"/>
  <c r="D158" i="8"/>
  <c r="F158" i="8"/>
  <c r="C158" i="8"/>
  <c r="D150" i="8"/>
  <c r="F150" i="8"/>
  <c r="C150" i="8"/>
  <c r="F149" i="8"/>
  <c r="C149" i="8"/>
  <c r="D149" i="8"/>
  <c r="D398" i="8"/>
  <c r="F398" i="8"/>
  <c r="C398" i="8"/>
  <c r="E398" i="8"/>
  <c r="D390" i="8"/>
  <c r="C390" i="8"/>
  <c r="F390" i="8"/>
  <c r="E390" i="8"/>
  <c r="D382" i="8"/>
  <c r="C382" i="8"/>
  <c r="F382" i="8"/>
  <c r="E382" i="8"/>
  <c r="C370" i="8"/>
  <c r="D370" i="8"/>
  <c r="F370" i="8"/>
  <c r="E370" i="8"/>
  <c r="C362" i="8"/>
  <c r="D362" i="8"/>
  <c r="F362" i="8"/>
  <c r="E362" i="8"/>
  <c r="C354" i="8"/>
  <c r="D354" i="8"/>
  <c r="F354" i="8"/>
  <c r="E354" i="8"/>
  <c r="C346" i="8"/>
  <c r="D346" i="8"/>
  <c r="F346" i="8"/>
  <c r="E346" i="8"/>
  <c r="C338" i="8"/>
  <c r="D338" i="8"/>
  <c r="F338" i="8"/>
  <c r="E338" i="8"/>
  <c r="C330" i="8"/>
  <c r="D330" i="8"/>
  <c r="F330" i="8"/>
  <c r="E330" i="8"/>
  <c r="C322" i="8"/>
  <c r="D322" i="8"/>
  <c r="F322" i="8"/>
  <c r="E322" i="8"/>
  <c r="C314" i="8"/>
  <c r="D314" i="8"/>
  <c r="F314" i="8"/>
  <c r="E314" i="8"/>
  <c r="C306" i="8"/>
  <c r="D306" i="8"/>
  <c r="F306" i="8"/>
  <c r="E306" i="8"/>
  <c r="C298" i="8"/>
  <c r="D298" i="8"/>
  <c r="F298" i="8"/>
  <c r="E298" i="8"/>
  <c r="C290" i="8"/>
  <c r="D290" i="8"/>
  <c r="F290" i="8"/>
  <c r="E290" i="8"/>
  <c r="C282" i="8"/>
  <c r="D282" i="8"/>
  <c r="F282" i="8"/>
  <c r="E282" i="8"/>
  <c r="C274" i="8"/>
  <c r="D274" i="8"/>
  <c r="F274" i="8"/>
  <c r="E274" i="8"/>
  <c r="C266" i="8"/>
  <c r="D266" i="8"/>
  <c r="F266" i="8"/>
  <c r="C258" i="8"/>
  <c r="D258" i="8"/>
  <c r="F258" i="8"/>
  <c r="E258" i="8"/>
  <c r="F254" i="8"/>
  <c r="D254" i="8"/>
  <c r="C254" i="8"/>
  <c r="E254" i="8"/>
  <c r="F246" i="8"/>
  <c r="D246" i="8"/>
  <c r="C246" i="8"/>
  <c r="E246" i="8"/>
  <c r="F238" i="8"/>
  <c r="D238" i="8"/>
  <c r="C238" i="8"/>
  <c r="E238" i="8"/>
  <c r="F230" i="8"/>
  <c r="D230" i="8"/>
  <c r="C230" i="8"/>
  <c r="E230" i="8"/>
  <c r="F222" i="8"/>
  <c r="D222" i="8"/>
  <c r="C222" i="8"/>
  <c r="E222" i="8"/>
  <c r="C214" i="8"/>
  <c r="F214" i="8"/>
  <c r="D214" i="8"/>
  <c r="E214" i="8"/>
  <c r="F206" i="8"/>
  <c r="C206" i="8"/>
  <c r="D206" i="8"/>
  <c r="C198" i="8"/>
  <c r="F198" i="8"/>
  <c r="D198" i="8"/>
  <c r="E198" i="8"/>
  <c r="C190" i="8"/>
  <c r="F190" i="8"/>
  <c r="D190" i="8"/>
  <c r="C182" i="8"/>
  <c r="F182" i="8"/>
  <c r="D182" i="8"/>
  <c r="E182" i="8"/>
  <c r="C174" i="8"/>
  <c r="D174" i="8"/>
  <c r="F174" i="8"/>
  <c r="D154" i="8"/>
  <c r="F154" i="8"/>
  <c r="C154" i="8"/>
  <c r="D146" i="8"/>
  <c r="F146" i="8"/>
  <c r="C146" i="8"/>
  <c r="D130" i="8"/>
  <c r="F130" i="8"/>
  <c r="C130" i="8"/>
  <c r="D122" i="8"/>
  <c r="F122" i="8"/>
  <c r="C122" i="8"/>
  <c r="D110" i="8"/>
  <c r="F110" i="8"/>
  <c r="C110" i="8"/>
  <c r="D98" i="8"/>
  <c r="F98" i="8"/>
  <c r="C98" i="8"/>
  <c r="D90" i="8"/>
  <c r="F90" i="8"/>
  <c r="C90" i="8"/>
  <c r="D78" i="8"/>
  <c r="F78" i="8"/>
  <c r="C78" i="8"/>
  <c r="D66" i="8"/>
  <c r="C66" i="8"/>
  <c r="F66" i="8"/>
  <c r="F145" i="8"/>
  <c r="D145" i="8"/>
  <c r="C145" i="8"/>
  <c r="F141" i="8"/>
  <c r="C141" i="8"/>
  <c r="D141" i="8"/>
  <c r="F137" i="8"/>
  <c r="D137" i="8"/>
  <c r="C137" i="8"/>
  <c r="F133" i="8"/>
  <c r="C133" i="8"/>
  <c r="D133" i="8"/>
  <c r="F129" i="8"/>
  <c r="D129" i="8"/>
  <c r="C129" i="8"/>
  <c r="F125" i="8"/>
  <c r="C125" i="8"/>
  <c r="D125" i="8"/>
  <c r="F121" i="8"/>
  <c r="D121" i="8"/>
  <c r="C121" i="8"/>
  <c r="F117" i="8"/>
  <c r="C117" i="8"/>
  <c r="D117" i="8"/>
  <c r="F113" i="8"/>
  <c r="D113" i="8"/>
  <c r="C113" i="8"/>
  <c r="F109" i="8"/>
  <c r="C109" i="8"/>
  <c r="D109" i="8"/>
  <c r="F105" i="8"/>
  <c r="D105" i="8"/>
  <c r="C105" i="8"/>
  <c r="F101" i="8"/>
  <c r="C101" i="8"/>
  <c r="D101" i="8"/>
  <c r="F97" i="8"/>
  <c r="D97" i="8"/>
  <c r="C97" i="8"/>
  <c r="F93" i="8"/>
  <c r="C93" i="8"/>
  <c r="D93" i="8"/>
  <c r="F89" i="8"/>
  <c r="D89" i="8"/>
  <c r="C89" i="8"/>
  <c r="F85" i="8"/>
  <c r="C85" i="8"/>
  <c r="D85" i="8"/>
  <c r="F81" i="8"/>
  <c r="D81" i="8"/>
  <c r="C81" i="8"/>
  <c r="F77" i="8"/>
  <c r="C77" i="8"/>
  <c r="D77" i="8"/>
  <c r="F73" i="8"/>
  <c r="D73" i="8"/>
  <c r="C73" i="8"/>
  <c r="F69" i="8"/>
  <c r="C69" i="8"/>
  <c r="D69" i="8"/>
  <c r="D142" i="8"/>
  <c r="F142" i="8"/>
  <c r="C142" i="8"/>
  <c r="D134" i="8"/>
  <c r="F134" i="8"/>
  <c r="C134" i="8"/>
  <c r="D118" i="8"/>
  <c r="F118" i="8"/>
  <c r="C118" i="8"/>
  <c r="D106" i="8"/>
  <c r="F106" i="8"/>
  <c r="C106" i="8"/>
  <c r="D94" i="8"/>
  <c r="F94" i="8"/>
  <c r="C94" i="8"/>
  <c r="D86" i="8"/>
  <c r="F86" i="8"/>
  <c r="C86" i="8"/>
  <c r="D74" i="8"/>
  <c r="F74" i="8"/>
  <c r="C74" i="8"/>
  <c r="D393" i="8"/>
  <c r="F393" i="8"/>
  <c r="C393" i="8"/>
  <c r="F385" i="8"/>
  <c r="D385" i="8"/>
  <c r="C385" i="8"/>
  <c r="F377" i="8"/>
  <c r="D377" i="8"/>
  <c r="C377" i="8"/>
  <c r="D369" i="8"/>
  <c r="F369" i="8"/>
  <c r="C369" i="8"/>
  <c r="D361" i="8"/>
  <c r="F361" i="8"/>
  <c r="C361" i="8"/>
  <c r="D353" i="8"/>
  <c r="F353" i="8"/>
  <c r="C353" i="8"/>
  <c r="D349" i="8"/>
  <c r="F349" i="8"/>
  <c r="C349" i="8"/>
  <c r="D341" i="8"/>
  <c r="F341" i="8"/>
  <c r="C341" i="8"/>
  <c r="D333" i="8"/>
  <c r="F333" i="8"/>
  <c r="C333" i="8"/>
  <c r="D325" i="8"/>
  <c r="F325" i="8"/>
  <c r="C325" i="8"/>
  <c r="D317" i="8"/>
  <c r="F317" i="8"/>
  <c r="C317" i="8"/>
  <c r="D309" i="8"/>
  <c r="F309" i="8"/>
  <c r="C309" i="8"/>
  <c r="D301" i="8"/>
  <c r="F301" i="8"/>
  <c r="C301" i="8"/>
  <c r="D289" i="8"/>
  <c r="F289" i="8"/>
  <c r="C289" i="8"/>
  <c r="D281" i="8"/>
  <c r="F281" i="8"/>
  <c r="C281" i="8"/>
  <c r="C273" i="8"/>
  <c r="D273" i="8"/>
  <c r="F273" i="8"/>
  <c r="C265" i="8"/>
  <c r="D265" i="8"/>
  <c r="F265" i="8"/>
  <c r="C261" i="8"/>
  <c r="D261" i="8"/>
  <c r="F261" i="8"/>
  <c r="C253" i="8"/>
  <c r="D253" i="8"/>
  <c r="F253" i="8"/>
  <c r="C245" i="8"/>
  <c r="D245" i="8"/>
  <c r="F245" i="8"/>
  <c r="C237" i="8"/>
  <c r="D237" i="8"/>
  <c r="F237" i="8"/>
  <c r="C229" i="8"/>
  <c r="D229" i="8"/>
  <c r="F229" i="8"/>
  <c r="C221" i="8"/>
  <c r="D221" i="8"/>
  <c r="F221" i="8"/>
  <c r="C213" i="8"/>
  <c r="D213" i="8"/>
  <c r="F213" i="8"/>
  <c r="C205" i="8"/>
  <c r="D205" i="8"/>
  <c r="F205" i="8"/>
  <c r="C197" i="8"/>
  <c r="D197" i="8"/>
  <c r="F197" i="8"/>
  <c r="C185" i="8"/>
  <c r="D185" i="8"/>
  <c r="F185" i="8"/>
  <c r="C177" i="8"/>
  <c r="D177" i="8"/>
  <c r="F177" i="8"/>
  <c r="C169" i="8"/>
  <c r="F169" i="8"/>
  <c r="D169" i="8"/>
  <c r="F165" i="8"/>
  <c r="C165" i="8"/>
  <c r="D165" i="8"/>
  <c r="F161" i="8"/>
  <c r="D161" i="8"/>
  <c r="C161" i="8"/>
  <c r="F153" i="8"/>
  <c r="D153" i="8"/>
  <c r="C153" i="8"/>
  <c r="C400" i="8"/>
  <c r="D400" i="8"/>
  <c r="F400" i="8"/>
  <c r="C396" i="8"/>
  <c r="F396" i="8"/>
  <c r="D396" i="8"/>
  <c r="C392" i="8"/>
  <c r="D392" i="8"/>
  <c r="F392" i="8"/>
  <c r="C388" i="8"/>
  <c r="F388" i="8"/>
  <c r="D388" i="8"/>
  <c r="C384" i="8"/>
  <c r="D384" i="8"/>
  <c r="F384" i="8"/>
  <c r="C380" i="8"/>
  <c r="D380" i="8"/>
  <c r="F380" i="8"/>
  <c r="C376" i="8"/>
  <c r="D376" i="8"/>
  <c r="F376" i="8"/>
  <c r="C372" i="8"/>
  <c r="F372" i="8"/>
  <c r="D372" i="8"/>
  <c r="C368" i="8"/>
  <c r="D368" i="8"/>
  <c r="F368" i="8"/>
  <c r="C364" i="8"/>
  <c r="F364" i="8"/>
  <c r="D364" i="8"/>
  <c r="C360" i="8"/>
  <c r="D360" i="8"/>
  <c r="F360" i="8"/>
  <c r="C356" i="8"/>
  <c r="F356" i="8"/>
  <c r="D356" i="8"/>
  <c r="D352" i="8"/>
  <c r="C352" i="8"/>
  <c r="F352" i="8"/>
  <c r="D348" i="8"/>
  <c r="C348" i="8"/>
  <c r="F348" i="8"/>
  <c r="D344" i="8"/>
  <c r="C344" i="8"/>
  <c r="F344" i="8"/>
  <c r="C340" i="8"/>
  <c r="D340" i="8"/>
  <c r="F340" i="8"/>
  <c r="D336" i="8"/>
  <c r="C336" i="8"/>
  <c r="F336" i="8"/>
  <c r="C332" i="8"/>
  <c r="D332" i="8"/>
  <c r="F332" i="8"/>
  <c r="D328" i="8"/>
  <c r="C328" i="8"/>
  <c r="F328" i="8"/>
  <c r="C324" i="8"/>
  <c r="D324" i="8"/>
  <c r="F324" i="8"/>
  <c r="D320" i="8"/>
  <c r="C320" i="8"/>
  <c r="F320" i="8"/>
  <c r="C316" i="8"/>
  <c r="D316" i="8"/>
  <c r="F316" i="8"/>
  <c r="D312" i="8"/>
  <c r="F312" i="8"/>
  <c r="C312" i="8"/>
  <c r="C308" i="8"/>
  <c r="D308" i="8"/>
  <c r="F308" i="8"/>
  <c r="D304" i="8"/>
  <c r="C304" i="8"/>
  <c r="F304" i="8"/>
  <c r="C300" i="8"/>
  <c r="D300" i="8"/>
  <c r="F300" i="8"/>
  <c r="D296" i="8"/>
  <c r="C296" i="8"/>
  <c r="F296" i="8"/>
  <c r="C292" i="8"/>
  <c r="D292" i="8"/>
  <c r="F292" i="8"/>
  <c r="D288" i="8"/>
  <c r="C288" i="8"/>
  <c r="F288" i="8"/>
  <c r="C284" i="8"/>
  <c r="D284" i="8"/>
  <c r="F284" i="8"/>
  <c r="D280" i="8"/>
  <c r="F280" i="8"/>
  <c r="C280" i="8"/>
  <c r="C276" i="8"/>
  <c r="D276" i="8"/>
  <c r="F276" i="8"/>
  <c r="D272" i="8"/>
  <c r="C272" i="8"/>
  <c r="F272" i="8"/>
  <c r="D268" i="8"/>
  <c r="F268" i="8"/>
  <c r="C268" i="8"/>
  <c r="D264" i="8"/>
  <c r="C264" i="8"/>
  <c r="F264" i="8"/>
  <c r="C260" i="8"/>
  <c r="D260" i="8"/>
  <c r="F260" i="8"/>
  <c r="D256" i="8"/>
  <c r="C256" i="8"/>
  <c r="F256" i="8"/>
  <c r="C252" i="8"/>
  <c r="D252" i="8"/>
  <c r="F252" i="8"/>
  <c r="D248" i="8"/>
  <c r="C248" i="8"/>
  <c r="F248" i="8"/>
  <c r="C244" i="8"/>
  <c r="D244" i="8"/>
  <c r="F244" i="8"/>
  <c r="D240" i="8"/>
  <c r="C240" i="8"/>
  <c r="F240" i="8"/>
  <c r="C236" i="8"/>
  <c r="D236" i="8"/>
  <c r="F236" i="8"/>
  <c r="D232" i="8"/>
  <c r="C232" i="8"/>
  <c r="F232" i="8"/>
  <c r="C228" i="8"/>
  <c r="D228" i="8"/>
  <c r="F228" i="8"/>
  <c r="D224" i="8"/>
  <c r="C224" i="8"/>
  <c r="F224" i="8"/>
  <c r="C220" i="8"/>
  <c r="D220" i="8"/>
  <c r="F220" i="8"/>
  <c r="D216" i="8"/>
  <c r="C216" i="8"/>
  <c r="F216" i="8"/>
  <c r="C212" i="8"/>
  <c r="D212" i="8"/>
  <c r="F212" i="8"/>
  <c r="D208" i="8"/>
  <c r="C208" i="8"/>
  <c r="F208" i="8"/>
  <c r="C204" i="8"/>
  <c r="D204" i="8"/>
  <c r="F204" i="8"/>
  <c r="D200" i="8"/>
  <c r="C200" i="8"/>
  <c r="F200" i="8"/>
  <c r="C196" i="8"/>
  <c r="D196" i="8"/>
  <c r="F196" i="8"/>
  <c r="C192" i="8"/>
  <c r="D192" i="8"/>
  <c r="F192" i="8"/>
  <c r="D188" i="8"/>
  <c r="C188" i="8"/>
  <c r="F188" i="8"/>
  <c r="D184" i="8"/>
  <c r="C184" i="8"/>
  <c r="F184" i="8"/>
  <c r="D180" i="8"/>
  <c r="C180" i="8"/>
  <c r="F180" i="8"/>
  <c r="C176" i="8"/>
  <c r="D176" i="8"/>
  <c r="F176" i="8"/>
  <c r="D172" i="8"/>
  <c r="C172" i="8"/>
  <c r="F172" i="8"/>
  <c r="C168" i="8"/>
  <c r="D168" i="8"/>
  <c r="F168" i="8"/>
  <c r="C164" i="8"/>
  <c r="D164" i="8"/>
  <c r="F164" i="8"/>
  <c r="C160" i="8"/>
  <c r="D160" i="8"/>
  <c r="F160" i="8"/>
  <c r="D156" i="8"/>
  <c r="C156" i="8"/>
  <c r="F156" i="8"/>
  <c r="C152" i="8"/>
  <c r="D152" i="8"/>
  <c r="F152" i="8"/>
  <c r="C148" i="8"/>
  <c r="D148" i="8"/>
  <c r="F148" i="8"/>
  <c r="C144" i="8"/>
  <c r="D144" i="8"/>
  <c r="F144" i="8"/>
  <c r="D140" i="8"/>
  <c r="C140" i="8"/>
  <c r="F140" i="8"/>
  <c r="C136" i="8"/>
  <c r="D136" i="8"/>
  <c r="F136" i="8"/>
  <c r="C132" i="8"/>
  <c r="D132" i="8"/>
  <c r="F132" i="8"/>
  <c r="C128" i="8"/>
  <c r="D128" i="8"/>
  <c r="F128" i="8"/>
  <c r="D124" i="8"/>
  <c r="C124" i="8"/>
  <c r="F124" i="8"/>
  <c r="C120" i="8"/>
  <c r="D120" i="8"/>
  <c r="F120" i="8"/>
  <c r="C116" i="8"/>
  <c r="D116" i="8"/>
  <c r="F116" i="8"/>
  <c r="C112" i="8"/>
  <c r="D112" i="8"/>
  <c r="F112" i="8"/>
  <c r="D108" i="8"/>
  <c r="C108" i="8"/>
  <c r="F108" i="8"/>
  <c r="C104" i="8"/>
  <c r="D104" i="8"/>
  <c r="F104" i="8"/>
  <c r="C100" i="8"/>
  <c r="D100" i="8"/>
  <c r="F100" i="8"/>
  <c r="C96" i="8"/>
  <c r="D96" i="8"/>
  <c r="F96" i="8"/>
  <c r="D92" i="8"/>
  <c r="C92" i="8"/>
  <c r="F92" i="8"/>
  <c r="C88" i="8"/>
  <c r="D88" i="8"/>
  <c r="F88" i="8"/>
  <c r="C84" i="8"/>
  <c r="D84" i="8"/>
  <c r="F84" i="8"/>
  <c r="C80" i="8"/>
  <c r="F80" i="8"/>
  <c r="D80" i="8"/>
  <c r="D76" i="8"/>
  <c r="C76" i="8"/>
  <c r="F76" i="8"/>
  <c r="C72" i="8"/>
  <c r="D72" i="8"/>
  <c r="F72" i="8"/>
  <c r="C68" i="8"/>
  <c r="D68" i="8"/>
  <c r="F68" i="8"/>
  <c r="E256" i="8"/>
  <c r="E252" i="8"/>
  <c r="E244" i="8"/>
  <c r="E205" i="8"/>
  <c r="E180" i="8"/>
  <c r="E153" i="8"/>
  <c r="D138" i="8"/>
  <c r="F138" i="8"/>
  <c r="C138" i="8"/>
  <c r="D126" i="8"/>
  <c r="F126" i="8"/>
  <c r="C126" i="8"/>
  <c r="D114" i="8"/>
  <c r="F114" i="8"/>
  <c r="C114" i="8"/>
  <c r="D102" i="8"/>
  <c r="F102" i="8"/>
  <c r="C102" i="8"/>
  <c r="D82" i="8"/>
  <c r="F82" i="8"/>
  <c r="C82" i="8"/>
  <c r="D70" i="8"/>
  <c r="F70" i="8"/>
  <c r="C70" i="8"/>
  <c r="D397" i="8"/>
  <c r="F397" i="8"/>
  <c r="C397" i="8"/>
  <c r="D389" i="8"/>
  <c r="F389" i="8"/>
  <c r="C389" i="8"/>
  <c r="D381" i="8"/>
  <c r="F381" i="8"/>
  <c r="C381" i="8"/>
  <c r="D373" i="8"/>
  <c r="F373" i="8"/>
  <c r="C373" i="8"/>
  <c r="D365" i="8"/>
  <c r="F365" i="8"/>
  <c r="C365" i="8"/>
  <c r="D357" i="8"/>
  <c r="F357" i="8"/>
  <c r="C357" i="8"/>
  <c r="D345" i="8"/>
  <c r="F345" i="8"/>
  <c r="C345" i="8"/>
  <c r="D337" i="8"/>
  <c r="F337" i="8"/>
  <c r="C337" i="8"/>
  <c r="D329" i="8"/>
  <c r="F329" i="8"/>
  <c r="C329" i="8"/>
  <c r="D321" i="8"/>
  <c r="F321" i="8"/>
  <c r="C321" i="8"/>
  <c r="D313" i="8"/>
  <c r="F313" i="8"/>
  <c r="C313" i="8"/>
  <c r="D305" i="8"/>
  <c r="F305" i="8"/>
  <c r="C305" i="8"/>
  <c r="D297" i="8"/>
  <c r="F297" i="8"/>
  <c r="C297" i="8"/>
  <c r="D293" i="8"/>
  <c r="F293" i="8"/>
  <c r="C293" i="8"/>
  <c r="D285" i="8"/>
  <c r="F285" i="8"/>
  <c r="C285" i="8"/>
  <c r="D277" i="8"/>
  <c r="F277" i="8"/>
  <c r="C277" i="8"/>
  <c r="C269" i="8"/>
  <c r="D269" i="8"/>
  <c r="F269" i="8"/>
  <c r="C257" i="8"/>
  <c r="F257" i="8"/>
  <c r="D257" i="8"/>
  <c r="C249" i="8"/>
  <c r="F249" i="8"/>
  <c r="D249" i="8"/>
  <c r="C241" i="8"/>
  <c r="D241" i="8"/>
  <c r="F241" i="8"/>
  <c r="C233" i="8"/>
  <c r="D233" i="8"/>
  <c r="F233" i="8"/>
  <c r="C225" i="8"/>
  <c r="D225" i="8"/>
  <c r="F225" i="8"/>
  <c r="C217" i="8"/>
  <c r="D217" i="8"/>
  <c r="F217" i="8"/>
  <c r="C209" i="8"/>
  <c r="D209" i="8"/>
  <c r="F209" i="8"/>
  <c r="C201" i="8"/>
  <c r="D201" i="8"/>
  <c r="F201" i="8"/>
  <c r="C193" i="8"/>
  <c r="D193" i="8"/>
  <c r="F193" i="8"/>
  <c r="C189" i="8"/>
  <c r="D189" i="8"/>
  <c r="F189" i="8"/>
  <c r="C181" i="8"/>
  <c r="D181" i="8"/>
  <c r="F181" i="8"/>
  <c r="C173" i="8"/>
  <c r="D173" i="8"/>
  <c r="F173" i="8"/>
  <c r="F157" i="8"/>
  <c r="C157" i="8"/>
  <c r="D157" i="8"/>
  <c r="D399" i="8"/>
  <c r="F399" i="8"/>
  <c r="C399" i="8"/>
  <c r="D395" i="8"/>
  <c r="F395" i="8"/>
  <c r="C395" i="8"/>
  <c r="D391" i="8"/>
  <c r="F391" i="8"/>
  <c r="C391" i="8"/>
  <c r="D387" i="8"/>
  <c r="F387" i="8"/>
  <c r="C387" i="8"/>
  <c r="D383" i="8"/>
  <c r="F383" i="8"/>
  <c r="C383" i="8"/>
  <c r="D379" i="8"/>
  <c r="F379" i="8"/>
  <c r="C379" i="8"/>
  <c r="D375" i="8"/>
  <c r="F375" i="8"/>
  <c r="C375" i="8"/>
  <c r="D371" i="8"/>
  <c r="F371" i="8"/>
  <c r="C371" i="8"/>
  <c r="D367" i="8"/>
  <c r="F367" i="8"/>
  <c r="C367" i="8"/>
  <c r="D363" i="8"/>
  <c r="F363" i="8"/>
  <c r="C363" i="8"/>
  <c r="D359" i="8"/>
  <c r="F359" i="8"/>
  <c r="C359" i="8"/>
  <c r="D355" i="8"/>
  <c r="F355" i="8"/>
  <c r="C355" i="8"/>
  <c r="D351" i="8"/>
  <c r="F351" i="8"/>
  <c r="C351" i="8"/>
  <c r="D347" i="8"/>
  <c r="F347" i="8"/>
  <c r="C347" i="8"/>
  <c r="D343" i="8"/>
  <c r="F343" i="8"/>
  <c r="C343" i="8"/>
  <c r="D339" i="8"/>
  <c r="F339" i="8"/>
  <c r="C339" i="8"/>
  <c r="D335" i="8"/>
  <c r="F335" i="8"/>
  <c r="C335" i="8"/>
  <c r="F331" i="8"/>
  <c r="D331" i="8"/>
  <c r="C331" i="8"/>
  <c r="D327" i="8"/>
  <c r="F327" i="8"/>
  <c r="C327" i="8"/>
  <c r="D323" i="8"/>
  <c r="F323" i="8"/>
  <c r="C323" i="8"/>
  <c r="D319" i="8"/>
  <c r="F319" i="8"/>
  <c r="C319" i="8"/>
  <c r="D315" i="8"/>
  <c r="F315" i="8"/>
  <c r="C315" i="8"/>
  <c r="D311" i="8"/>
  <c r="F311" i="8"/>
  <c r="C311" i="8"/>
  <c r="D307" i="8"/>
  <c r="F307" i="8"/>
  <c r="C307" i="8"/>
  <c r="D303" i="8"/>
  <c r="F303" i="8"/>
  <c r="C303" i="8"/>
  <c r="D299" i="8"/>
  <c r="F299" i="8"/>
  <c r="C299" i="8"/>
  <c r="D295" i="8"/>
  <c r="F295" i="8"/>
  <c r="C295" i="8"/>
  <c r="D291" i="8"/>
  <c r="F291" i="8"/>
  <c r="C291" i="8"/>
  <c r="D287" i="8"/>
  <c r="F287" i="8"/>
  <c r="C287" i="8"/>
  <c r="D283" i="8"/>
  <c r="F283" i="8"/>
  <c r="C283" i="8"/>
  <c r="D279" i="8"/>
  <c r="F279" i="8"/>
  <c r="C279" i="8"/>
  <c r="C275" i="8"/>
  <c r="D275" i="8"/>
  <c r="F275" i="8"/>
  <c r="C271" i="8"/>
  <c r="F271" i="8"/>
  <c r="D271" i="8"/>
  <c r="C267" i="8"/>
  <c r="D267" i="8"/>
  <c r="F267" i="8"/>
  <c r="C263" i="8"/>
  <c r="F263" i="8"/>
  <c r="D263" i="8"/>
  <c r="C259" i="8"/>
  <c r="D259" i="8"/>
  <c r="F259" i="8"/>
  <c r="C255" i="8"/>
  <c r="F255" i="8"/>
  <c r="D255" i="8"/>
  <c r="C251" i="8"/>
  <c r="D251" i="8"/>
  <c r="F251" i="8"/>
  <c r="C247" i="8"/>
  <c r="F247" i="8"/>
  <c r="D247" i="8"/>
  <c r="C243" i="8"/>
  <c r="D243" i="8"/>
  <c r="F243" i="8"/>
  <c r="C239" i="8"/>
  <c r="F239" i="8"/>
  <c r="D239" i="8"/>
  <c r="C235" i="8"/>
  <c r="D235" i="8"/>
  <c r="F235" i="8"/>
  <c r="C231" i="8"/>
  <c r="F231" i="8"/>
  <c r="D231" i="8"/>
  <c r="C227" i="8"/>
  <c r="D227" i="8"/>
  <c r="F227" i="8"/>
  <c r="C223" i="8"/>
  <c r="F223" i="8"/>
  <c r="D223" i="8"/>
  <c r="C219" i="8"/>
  <c r="D219" i="8"/>
  <c r="F219" i="8"/>
  <c r="C215" i="8"/>
  <c r="F215" i="8"/>
  <c r="D215" i="8"/>
  <c r="C211" i="8"/>
  <c r="D211" i="8"/>
  <c r="F211" i="8"/>
  <c r="C207" i="8"/>
  <c r="F207" i="8"/>
  <c r="D207" i="8"/>
  <c r="C203" i="8"/>
  <c r="D203" i="8"/>
  <c r="F203" i="8"/>
  <c r="C199" i="8"/>
  <c r="F199" i="8"/>
  <c r="D199" i="8"/>
  <c r="C195" i="8"/>
  <c r="D195" i="8"/>
  <c r="F195" i="8"/>
  <c r="C191" i="8"/>
  <c r="F191" i="8"/>
  <c r="D191" i="8"/>
  <c r="C187" i="8"/>
  <c r="D187" i="8"/>
  <c r="F187" i="8"/>
  <c r="C183" i="8"/>
  <c r="F183" i="8"/>
  <c r="D183" i="8"/>
  <c r="C179" i="8"/>
  <c r="D179" i="8"/>
  <c r="F179" i="8"/>
  <c r="C175" i="8"/>
  <c r="D175" i="8"/>
  <c r="F175" i="8"/>
  <c r="C171" i="8"/>
  <c r="F171" i="8"/>
  <c r="D171" i="8"/>
  <c r="F167" i="8"/>
  <c r="D167" i="8"/>
  <c r="C167" i="8"/>
  <c r="F163" i="8"/>
  <c r="C163" i="8"/>
  <c r="D163" i="8"/>
  <c r="F159" i="8"/>
  <c r="C159" i="8"/>
  <c r="D159" i="8"/>
  <c r="F155" i="8"/>
  <c r="C155" i="8"/>
  <c r="D155" i="8"/>
  <c r="F151" i="8"/>
  <c r="C151" i="8"/>
  <c r="D151" i="8"/>
  <c r="F147" i="8"/>
  <c r="D147" i="8"/>
  <c r="C147" i="8"/>
  <c r="F143" i="8"/>
  <c r="C143" i="8"/>
  <c r="D143" i="8"/>
  <c r="F139" i="8"/>
  <c r="C139" i="8"/>
  <c r="D139" i="8"/>
  <c r="F135" i="8"/>
  <c r="C135" i="8"/>
  <c r="D135" i="8"/>
  <c r="F131" i="8"/>
  <c r="D131" i="8"/>
  <c r="C131" i="8"/>
  <c r="F127" i="8"/>
  <c r="C127" i="8"/>
  <c r="D127" i="8"/>
  <c r="F123" i="8"/>
  <c r="D123" i="8"/>
  <c r="C123" i="8"/>
  <c r="F119" i="8"/>
  <c r="C119" i="8"/>
  <c r="D119" i="8"/>
  <c r="F115" i="8"/>
  <c r="C115" i="8"/>
  <c r="D115" i="8"/>
  <c r="F111" i="8"/>
  <c r="C111" i="8"/>
  <c r="D111" i="8"/>
  <c r="F107" i="8"/>
  <c r="D107" i="8"/>
  <c r="C107" i="8"/>
  <c r="F103" i="8"/>
  <c r="C103" i="8"/>
  <c r="D103" i="8"/>
  <c r="F99" i="8"/>
  <c r="D99" i="8"/>
  <c r="C99" i="8"/>
  <c r="F95" i="8"/>
  <c r="C95" i="8"/>
  <c r="D95" i="8"/>
  <c r="F91" i="8"/>
  <c r="C91" i="8"/>
  <c r="D91" i="8"/>
  <c r="F87" i="8"/>
  <c r="C87" i="8"/>
  <c r="D87" i="8"/>
  <c r="F83" i="8"/>
  <c r="D83" i="8"/>
  <c r="C83" i="8"/>
  <c r="F79" i="8"/>
  <c r="C79" i="8"/>
  <c r="D79" i="8"/>
  <c r="F75" i="8"/>
  <c r="C75" i="8"/>
  <c r="D75" i="8"/>
  <c r="F71" i="8"/>
  <c r="C71" i="8"/>
  <c r="D71" i="8"/>
  <c r="F67" i="8"/>
  <c r="D67" i="8"/>
  <c r="C67" i="8"/>
  <c r="E268" i="8"/>
  <c r="E255" i="8"/>
  <c r="E237" i="8"/>
  <c r="E221" i="8"/>
  <c r="E204" i="8"/>
  <c r="E163" i="8"/>
  <c r="E147" i="8"/>
  <c r="C60" i="8"/>
  <c r="D60" i="8"/>
  <c r="F60" i="8"/>
  <c r="F12" i="8"/>
  <c r="C12" i="8"/>
  <c r="D12" i="8"/>
  <c r="F35" i="8"/>
  <c r="D35" i="8"/>
  <c r="C35" i="8"/>
  <c r="F19" i="8"/>
  <c r="D19" i="8"/>
  <c r="C19" i="8"/>
  <c r="D58" i="8"/>
  <c r="C58" i="8"/>
  <c r="F58" i="8"/>
  <c r="D50" i="8"/>
  <c r="C50" i="8"/>
  <c r="F50" i="8"/>
  <c r="D42" i="8"/>
  <c r="F42" i="8"/>
  <c r="C42" i="8"/>
  <c r="D34" i="8"/>
  <c r="C34" i="8"/>
  <c r="F34" i="8"/>
  <c r="D26" i="8"/>
  <c r="F26" i="8"/>
  <c r="C26" i="8"/>
  <c r="D18" i="8"/>
  <c r="C18" i="8"/>
  <c r="F18" i="8"/>
  <c r="D10" i="8"/>
  <c r="F10" i="8"/>
  <c r="C10" i="8"/>
  <c r="C20" i="8"/>
  <c r="D20" i="8"/>
  <c r="F20" i="8"/>
  <c r="F43" i="8"/>
  <c r="C43" i="8"/>
  <c r="D43" i="8"/>
  <c r="F3" i="8"/>
  <c r="D3" i="8"/>
  <c r="C3" i="8"/>
  <c r="A2" i="8"/>
  <c r="F65" i="8"/>
  <c r="C65" i="8"/>
  <c r="D65" i="8"/>
  <c r="F57" i="8"/>
  <c r="D57" i="8"/>
  <c r="C57" i="8"/>
  <c r="F49" i="8"/>
  <c r="C49" i="8"/>
  <c r="D49" i="8"/>
  <c r="F41" i="8"/>
  <c r="C41" i="8"/>
  <c r="D41" i="8"/>
  <c r="F33" i="8"/>
  <c r="C33" i="8"/>
  <c r="D33" i="8"/>
  <c r="F25" i="8"/>
  <c r="D25" i="8"/>
  <c r="C25" i="8"/>
  <c r="F17" i="8"/>
  <c r="C17" i="8"/>
  <c r="D17" i="8"/>
  <c r="F9" i="8"/>
  <c r="C9" i="8"/>
  <c r="D9" i="8"/>
  <c r="C36" i="8"/>
  <c r="D36" i="8"/>
  <c r="F36" i="8"/>
  <c r="F51" i="8"/>
  <c r="D51" i="8"/>
  <c r="C51" i="8"/>
  <c r="F27" i="8"/>
  <c r="C27" i="8"/>
  <c r="D27" i="8"/>
  <c r="F11" i="8"/>
  <c r="C11" i="8"/>
  <c r="D11" i="8"/>
  <c r="F64" i="8"/>
  <c r="C64" i="8"/>
  <c r="D64" i="8"/>
  <c r="D56" i="8"/>
  <c r="C56" i="8"/>
  <c r="F56" i="8"/>
  <c r="C48" i="8"/>
  <c r="D48" i="8"/>
  <c r="F48" i="8"/>
  <c r="C40" i="8"/>
  <c r="D40" i="8"/>
  <c r="F40" i="8"/>
  <c r="F32" i="8"/>
  <c r="C32" i="8"/>
  <c r="D32" i="8"/>
  <c r="C24" i="8"/>
  <c r="F24" i="8"/>
  <c r="D24" i="8"/>
  <c r="C16" i="8"/>
  <c r="D16" i="8"/>
  <c r="F16" i="8"/>
  <c r="C8" i="8"/>
  <c r="D8" i="8"/>
  <c r="F8" i="8"/>
  <c r="D52" i="8"/>
  <c r="C52" i="8"/>
  <c r="F52" i="8"/>
  <c r="F23" i="8"/>
  <c r="C23" i="8"/>
  <c r="D23" i="8"/>
  <c r="C28" i="8"/>
  <c r="D28" i="8"/>
  <c r="F28" i="8"/>
  <c r="F47" i="8"/>
  <c r="C47" i="8"/>
  <c r="D47" i="8"/>
  <c r="F31" i="8"/>
  <c r="D31" i="8"/>
  <c r="C31" i="8"/>
  <c r="F15" i="8"/>
  <c r="C15" i="8"/>
  <c r="D15" i="8"/>
  <c r="D62" i="8"/>
  <c r="C62" i="8"/>
  <c r="F62" i="8"/>
  <c r="D54" i="8"/>
  <c r="C54" i="8"/>
  <c r="F54" i="8"/>
  <c r="D46" i="8"/>
  <c r="C46" i="8"/>
  <c r="F46" i="8"/>
  <c r="D38" i="8"/>
  <c r="C38" i="8"/>
  <c r="F38" i="8"/>
  <c r="D30" i="8"/>
  <c r="C30" i="8"/>
  <c r="F30" i="8"/>
  <c r="D22" i="8"/>
  <c r="C22" i="8"/>
  <c r="F22" i="8"/>
  <c r="D14" i="8"/>
  <c r="C14" i="8"/>
  <c r="F14" i="8"/>
  <c r="D6" i="8"/>
  <c r="C6" i="8"/>
  <c r="F6" i="8"/>
  <c r="D4" i="8"/>
  <c r="F4" i="8"/>
  <c r="C4" i="8"/>
  <c r="F63" i="8"/>
  <c r="C63" i="8"/>
  <c r="D63" i="8"/>
  <c r="F55" i="8"/>
  <c r="C55" i="8"/>
  <c r="D55" i="8"/>
  <c r="F39" i="8"/>
  <c r="D39" i="8"/>
  <c r="C39" i="8"/>
  <c r="F7" i="8"/>
  <c r="C7" i="8"/>
  <c r="D7" i="8"/>
  <c r="F61" i="8"/>
  <c r="C61" i="8"/>
  <c r="D61" i="8"/>
  <c r="F53" i="8"/>
  <c r="C53" i="8"/>
  <c r="D53" i="8"/>
  <c r="F45" i="8"/>
  <c r="D45" i="8"/>
  <c r="C45" i="8"/>
  <c r="F37" i="8"/>
  <c r="C37" i="8"/>
  <c r="D37" i="8"/>
  <c r="F29" i="8"/>
  <c r="D29" i="8"/>
  <c r="C29" i="8"/>
  <c r="F21" i="8"/>
  <c r="D21" i="8"/>
  <c r="C21" i="8"/>
  <c r="F13" i="8"/>
  <c r="D13" i="8"/>
  <c r="C13" i="8"/>
  <c r="F5" i="8"/>
  <c r="D5" i="8"/>
  <c r="C5" i="8"/>
  <c r="D44" i="8"/>
  <c r="C44" i="8"/>
  <c r="F44" i="8"/>
  <c r="F59" i="8"/>
  <c r="C59" i="8"/>
  <c r="D59" i="8"/>
  <c r="E232" i="8"/>
  <c r="E228" i="8"/>
  <c r="E224" i="8"/>
  <c r="E206" i="8"/>
  <c r="E276" i="8"/>
  <c r="E261" i="8"/>
  <c r="E191" i="8"/>
  <c r="E173" i="8"/>
  <c r="E278" i="8"/>
  <c r="E260" i="8"/>
  <c r="E216" i="8"/>
  <c r="E212" i="8"/>
  <c r="E208" i="8"/>
  <c r="E190" i="8"/>
  <c r="E175" i="8"/>
  <c r="E171" i="8"/>
  <c r="E145" i="8"/>
  <c r="E262" i="8"/>
  <c r="E200" i="8"/>
  <c r="E196" i="8"/>
  <c r="E192" i="8"/>
  <c r="E174" i="8"/>
  <c r="E267" i="8"/>
  <c r="E251" i="8"/>
  <c r="E165" i="8"/>
  <c r="E155" i="8"/>
  <c r="E272" i="8"/>
  <c r="E263" i="8"/>
  <c r="E265" i="8"/>
  <c r="E249" i="8"/>
  <c r="E233" i="8"/>
  <c r="E217" i="8"/>
  <c r="E201" i="8"/>
  <c r="E185" i="8"/>
  <c r="E159" i="8"/>
  <c r="E148" i="8"/>
  <c r="E10" i="8"/>
  <c r="E162" i="8"/>
  <c r="E141" i="8"/>
  <c r="E16" i="8"/>
  <c r="E156" i="8"/>
  <c r="E37" i="8"/>
  <c r="E170" i="8"/>
  <c r="E273" i="8"/>
  <c r="E266" i="8"/>
  <c r="E257" i="8"/>
  <c r="E241" i="8"/>
  <c r="E225" i="8"/>
  <c r="E209" i="8"/>
  <c r="E193" i="8"/>
  <c r="E177" i="8"/>
  <c r="E164" i="8"/>
  <c r="E149" i="8"/>
  <c r="E143" i="8"/>
  <c r="E48" i="8"/>
  <c r="E21" i="8"/>
  <c r="E275" i="8"/>
  <c r="E259" i="8"/>
  <c r="E243" i="8"/>
  <c r="E227" i="8"/>
  <c r="E211" i="8"/>
  <c r="E195" i="8"/>
  <c r="E179" i="8"/>
  <c r="E146" i="8"/>
  <c r="E245" i="8"/>
  <c r="E229" i="8"/>
  <c r="E213" i="8"/>
  <c r="E197" i="8"/>
  <c r="E181" i="8"/>
  <c r="E172" i="8"/>
  <c r="E151" i="8"/>
  <c r="E279" i="8"/>
  <c r="E247" i="8"/>
  <c r="E231" i="8"/>
  <c r="E215" i="8"/>
  <c r="E199" i="8"/>
  <c r="E183" i="8"/>
  <c r="E154" i="8"/>
  <c r="E137" i="8"/>
  <c r="E32" i="8"/>
  <c r="E140" i="8"/>
  <c r="E136" i="8"/>
  <c r="E132" i="8"/>
  <c r="E128" i="8"/>
  <c r="E124" i="8"/>
  <c r="E120" i="8"/>
  <c r="E116" i="8"/>
  <c r="E112" i="8"/>
  <c r="E108" i="8"/>
  <c r="E104" i="8"/>
  <c r="E100" i="8"/>
  <c r="E96" i="8"/>
  <c r="E92" i="8"/>
  <c r="E88" i="8"/>
  <c r="E84" i="8"/>
  <c r="E80" i="8"/>
  <c r="E76" i="8"/>
  <c r="E72" i="8"/>
  <c r="E68" i="8"/>
  <c r="E64" i="8"/>
  <c r="E60" i="8"/>
  <c r="E56" i="8"/>
  <c r="E52" i="8"/>
  <c r="E47" i="8"/>
  <c r="E42" i="8"/>
  <c r="E31" i="8"/>
  <c r="E26" i="8"/>
  <c r="E15" i="8"/>
  <c r="E9" i="8"/>
  <c r="E41" i="8"/>
  <c r="E36" i="8"/>
  <c r="E25" i="8"/>
  <c r="E20" i="8"/>
  <c r="E8" i="8"/>
  <c r="E139" i="8"/>
  <c r="E135" i="8"/>
  <c r="E131" i="8"/>
  <c r="E127" i="8"/>
  <c r="E123" i="8"/>
  <c r="E119" i="8"/>
  <c r="E115" i="8"/>
  <c r="E111" i="8"/>
  <c r="E107" i="8"/>
  <c r="E103" i="8"/>
  <c r="E99" i="8"/>
  <c r="E95" i="8"/>
  <c r="E91" i="8"/>
  <c r="E87" i="8"/>
  <c r="E83" i="8"/>
  <c r="E79" i="8"/>
  <c r="E75" i="8"/>
  <c r="E71" i="8"/>
  <c r="E67" i="8"/>
  <c r="E63" i="8"/>
  <c r="E59" i="8"/>
  <c r="E55" i="8"/>
  <c r="E51" i="8"/>
  <c r="E46" i="8"/>
  <c r="E35" i="8"/>
  <c r="E30" i="8"/>
  <c r="E19" i="8"/>
  <c r="E14" i="8"/>
  <c r="E7" i="8"/>
  <c r="E166" i="8"/>
  <c r="E158" i="8"/>
  <c r="E150" i="8"/>
  <c r="E142" i="8"/>
  <c r="E45" i="8"/>
  <c r="E40" i="8"/>
  <c r="E29" i="8"/>
  <c r="E24" i="8"/>
  <c r="E13" i="8"/>
  <c r="E6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58" i="8"/>
  <c r="E54" i="8"/>
  <c r="E50" i="8"/>
  <c r="E39" i="8"/>
  <c r="E34" i="8"/>
  <c r="E23" i="8"/>
  <c r="E18" i="8"/>
  <c r="E5" i="8"/>
  <c r="E168" i="8"/>
  <c r="E160" i="8"/>
  <c r="E152" i="8"/>
  <c r="E144" i="8"/>
  <c r="E49" i="8"/>
  <c r="E44" i="8"/>
  <c r="E33" i="8"/>
  <c r="E28" i="8"/>
  <c r="E17" i="8"/>
  <c r="E12" i="8"/>
  <c r="E133" i="8"/>
  <c r="E129" i="8"/>
  <c r="E125" i="8"/>
  <c r="E121" i="8"/>
  <c r="E117" i="8"/>
  <c r="E113" i="8"/>
  <c r="E109" i="8"/>
  <c r="E105" i="8"/>
  <c r="E101" i="8"/>
  <c r="E97" i="8"/>
  <c r="E93" i="8"/>
  <c r="E89" i="8"/>
  <c r="E85" i="8"/>
  <c r="E81" i="8"/>
  <c r="E77" i="8"/>
  <c r="E73" i="8"/>
  <c r="E69" i="8"/>
  <c r="E65" i="8"/>
  <c r="E61" i="8"/>
  <c r="E57" i="8"/>
  <c r="E53" i="8"/>
  <c r="E43" i="8"/>
  <c r="E38" i="8"/>
  <c r="E27" i="8"/>
  <c r="E22" i="8"/>
  <c r="E11" i="8"/>
  <c r="E3" i="8"/>
  <c r="E4" i="8"/>
  <c r="E1" i="1"/>
  <c r="G400" i="7"/>
  <c r="Q400" i="7" s="1"/>
  <c r="U400" i="7"/>
  <c r="N399" i="7"/>
  <c r="U399" i="7"/>
  <c r="U398" i="7"/>
  <c r="H398" i="7"/>
  <c r="G398" i="7"/>
  <c r="K398" i="7" s="1"/>
  <c r="F398" i="7"/>
  <c r="J398" i="7" s="1"/>
  <c r="N398" i="7"/>
  <c r="U397" i="7"/>
  <c r="N397" i="7"/>
  <c r="G397" i="7"/>
  <c r="H396" i="7"/>
  <c r="L396" i="7" s="1"/>
  <c r="G396" i="7"/>
  <c r="U396" i="7"/>
  <c r="N395" i="7"/>
  <c r="H395" i="7"/>
  <c r="L395" i="7" s="1"/>
  <c r="U395" i="7"/>
  <c r="U394" i="7"/>
  <c r="H394" i="7"/>
  <c r="R394" i="7" s="1"/>
  <c r="G394" i="7"/>
  <c r="Q394" i="7" s="1"/>
  <c r="N394" i="7"/>
  <c r="U393" i="7"/>
  <c r="F393" i="7"/>
  <c r="P393" i="7" s="1"/>
  <c r="N392" i="7"/>
  <c r="U392" i="7"/>
  <c r="G391" i="7"/>
  <c r="Q391" i="7" s="1"/>
  <c r="F391" i="7"/>
  <c r="H391" i="7"/>
  <c r="L391" i="7" s="1"/>
  <c r="U391" i="7"/>
  <c r="N390" i="7"/>
  <c r="U390" i="7"/>
  <c r="U389" i="7"/>
  <c r="N389" i="7"/>
  <c r="G388" i="7"/>
  <c r="Q388" i="7" s="1"/>
  <c r="U388" i="7"/>
  <c r="G387" i="7"/>
  <c r="Q387" i="7" s="1"/>
  <c r="U387" i="7"/>
  <c r="U386" i="7"/>
  <c r="N386" i="7"/>
  <c r="N385" i="7"/>
  <c r="G385" i="7"/>
  <c r="F385" i="7"/>
  <c r="P385" i="7" s="1"/>
  <c r="U385" i="7"/>
  <c r="N384" i="7"/>
  <c r="H384" i="7"/>
  <c r="G384" i="7"/>
  <c r="Q384" i="7" s="1"/>
  <c r="U384" i="7"/>
  <c r="U383" i="7"/>
  <c r="H382" i="7"/>
  <c r="F382" i="7"/>
  <c r="J382" i="7" s="1"/>
  <c r="N382" i="7"/>
  <c r="U382" i="7"/>
  <c r="U381" i="7"/>
  <c r="G380" i="7"/>
  <c r="Q380" i="7" s="1"/>
  <c r="U380" i="7"/>
  <c r="U379" i="7"/>
  <c r="N378" i="7"/>
  <c r="U378" i="7"/>
  <c r="N377" i="7"/>
  <c r="G377" i="7"/>
  <c r="K377" i="7" s="1"/>
  <c r="U377" i="7"/>
  <c r="F376" i="7"/>
  <c r="H376" i="7"/>
  <c r="U376" i="7"/>
  <c r="U375" i="7"/>
  <c r="U374" i="7"/>
  <c r="G374" i="7"/>
  <c r="K374" i="7" s="1"/>
  <c r="N374" i="7"/>
  <c r="H373" i="7"/>
  <c r="R373" i="7" s="1"/>
  <c r="F373" i="7"/>
  <c r="J373" i="7" s="1"/>
  <c r="U373" i="7"/>
  <c r="U372" i="7"/>
  <c r="N371" i="7"/>
  <c r="U371" i="7"/>
  <c r="H370" i="7"/>
  <c r="R370" i="7" s="1"/>
  <c r="G370" i="7"/>
  <c r="Q370" i="7" s="1"/>
  <c r="F370" i="7"/>
  <c r="J370" i="7" s="1"/>
  <c r="N370" i="7"/>
  <c r="U370" i="7"/>
  <c r="H369" i="7"/>
  <c r="F369" i="7"/>
  <c r="J369" i="7" s="1"/>
  <c r="U369" i="7"/>
  <c r="U368" i="7"/>
  <c r="H368" i="7"/>
  <c r="N367" i="7"/>
  <c r="U367" i="7"/>
  <c r="H366" i="7"/>
  <c r="G366" i="7"/>
  <c r="Q366" i="7" s="1"/>
  <c r="F366" i="7"/>
  <c r="N366" i="7"/>
  <c r="U366" i="7"/>
  <c r="H365" i="7"/>
  <c r="L365" i="7" s="1"/>
  <c r="U365" i="7"/>
  <c r="U364" i="7"/>
  <c r="H363" i="7"/>
  <c r="L363" i="7" s="1"/>
  <c r="U363" i="7"/>
  <c r="U362" i="7"/>
  <c r="G362" i="7"/>
  <c r="N361" i="7"/>
  <c r="F361" i="7"/>
  <c r="U361" i="7"/>
  <c r="H360" i="7"/>
  <c r="L360" i="7" s="1"/>
  <c r="F360" i="7"/>
  <c r="J360" i="7" s="1"/>
  <c r="N360" i="7"/>
  <c r="U360" i="7"/>
  <c r="U359" i="7"/>
  <c r="U358" i="7"/>
  <c r="H357" i="7"/>
  <c r="L357" i="7" s="1"/>
  <c r="N357" i="7"/>
  <c r="U357" i="7"/>
  <c r="U356" i="7"/>
  <c r="G356" i="7"/>
  <c r="U355" i="7"/>
  <c r="N355" i="7"/>
  <c r="H355" i="7"/>
  <c r="F355" i="7"/>
  <c r="J355" i="7" s="1"/>
  <c r="U354" i="7"/>
  <c r="N353" i="7"/>
  <c r="U353" i="7"/>
  <c r="U352" i="7"/>
  <c r="H352" i="7"/>
  <c r="G352" i="7"/>
  <c r="K352" i="7" s="1"/>
  <c r="N352" i="7"/>
  <c r="H351" i="7"/>
  <c r="N351" i="7"/>
  <c r="U351" i="7"/>
  <c r="N350" i="7"/>
  <c r="F350" i="7"/>
  <c r="U350" i="7"/>
  <c r="F349" i="7"/>
  <c r="U349" i="7"/>
  <c r="U348" i="7"/>
  <c r="N348" i="7"/>
  <c r="H348" i="7"/>
  <c r="G348" i="7"/>
  <c r="K348" i="7" s="1"/>
  <c r="F348" i="7"/>
  <c r="U347" i="7"/>
  <c r="N347" i="7"/>
  <c r="H347" i="7"/>
  <c r="G347" i="7"/>
  <c r="F347" i="7"/>
  <c r="G346" i="7"/>
  <c r="Q346" i="7" s="1"/>
  <c r="F346" i="7"/>
  <c r="P346" i="7" s="1"/>
  <c r="U346" i="7"/>
  <c r="U345" i="7"/>
  <c r="N345" i="7"/>
  <c r="F345" i="7"/>
  <c r="J345" i="7" s="1"/>
  <c r="H345" i="7"/>
  <c r="G344" i="7"/>
  <c r="Q344" i="7" s="1"/>
  <c r="U344" i="7"/>
  <c r="U343" i="7"/>
  <c r="U342" i="7"/>
  <c r="F341" i="7"/>
  <c r="G341" i="7"/>
  <c r="K341" i="7" s="1"/>
  <c r="U341" i="7"/>
  <c r="U340" i="7"/>
  <c r="U339" i="7"/>
  <c r="U338" i="7"/>
  <c r="H337" i="7"/>
  <c r="F337" i="7"/>
  <c r="U337" i="7"/>
  <c r="N336" i="7"/>
  <c r="G336" i="7"/>
  <c r="Q336" i="7" s="1"/>
  <c r="F336" i="7"/>
  <c r="J336" i="7" s="1"/>
  <c r="H336" i="7"/>
  <c r="L336" i="7" s="1"/>
  <c r="U336" i="7"/>
  <c r="G335" i="7"/>
  <c r="N335" i="7"/>
  <c r="U335" i="7"/>
  <c r="U334" i="7"/>
  <c r="N333" i="7"/>
  <c r="U333" i="7"/>
  <c r="N332" i="7"/>
  <c r="G332" i="7"/>
  <c r="K332" i="7" s="1"/>
  <c r="F332" i="7"/>
  <c r="U332" i="7"/>
  <c r="U331" i="7"/>
  <c r="U330" i="7"/>
  <c r="N329" i="7"/>
  <c r="U329" i="7"/>
  <c r="U328" i="7"/>
  <c r="G328" i="7"/>
  <c r="U327" i="7"/>
  <c r="U326" i="7"/>
  <c r="N325" i="7"/>
  <c r="H325" i="7"/>
  <c r="R325" i="7" s="1"/>
  <c r="G325" i="7"/>
  <c r="Q325" i="7" s="1"/>
  <c r="U325" i="7"/>
  <c r="U324" i="7"/>
  <c r="U322" i="7"/>
  <c r="G321" i="7"/>
  <c r="Q321" i="7" s="1"/>
  <c r="F321" i="7"/>
  <c r="P321" i="7" s="1"/>
  <c r="U321" i="7"/>
  <c r="N320" i="7"/>
  <c r="U320" i="7"/>
  <c r="H319" i="7"/>
  <c r="G319" i="7"/>
  <c r="K319" i="7" s="1"/>
  <c r="F319" i="7"/>
  <c r="N319" i="7"/>
  <c r="U319" i="7"/>
  <c r="U318" i="7"/>
  <c r="U317" i="7"/>
  <c r="H317" i="7"/>
  <c r="F317" i="7"/>
  <c r="G316" i="7"/>
  <c r="Q316" i="7" s="1"/>
  <c r="F316" i="7"/>
  <c r="N316" i="7"/>
  <c r="U316" i="7"/>
  <c r="U315" i="7"/>
  <c r="U314" i="7"/>
  <c r="U313" i="7"/>
  <c r="U311" i="7"/>
  <c r="N310" i="7"/>
  <c r="H310" i="7"/>
  <c r="L310" i="7" s="1"/>
  <c r="G310" i="7"/>
  <c r="F310" i="7"/>
  <c r="J310" i="7" s="1"/>
  <c r="U310" i="7"/>
  <c r="U309" i="7"/>
  <c r="N308" i="7"/>
  <c r="G308" i="7"/>
  <c r="U308" i="7"/>
  <c r="U307" i="7"/>
  <c r="H307" i="7"/>
  <c r="R307" i="7" s="1"/>
  <c r="G307" i="7"/>
  <c r="K307" i="7" s="1"/>
  <c r="N306" i="7"/>
  <c r="U306" i="7"/>
  <c r="U305" i="7"/>
  <c r="N304" i="7"/>
  <c r="U304" i="7"/>
  <c r="U303" i="7"/>
  <c r="G303" i="7"/>
  <c r="K303" i="7" s="1"/>
  <c r="F303" i="7"/>
  <c r="H302" i="7"/>
  <c r="R302" i="7" s="1"/>
  <c r="G302" i="7"/>
  <c r="K302" i="7" s="1"/>
  <c r="N302" i="7"/>
  <c r="U302" i="7"/>
  <c r="N301" i="7"/>
  <c r="F301" i="7"/>
  <c r="P301" i="7" s="1"/>
  <c r="U301" i="7"/>
  <c r="H300" i="7"/>
  <c r="R300" i="7" s="1"/>
  <c r="U300" i="7"/>
  <c r="U299" i="7"/>
  <c r="F299" i="7"/>
  <c r="N299" i="7"/>
  <c r="N298" i="7"/>
  <c r="G298" i="7"/>
  <c r="U298" i="7"/>
  <c r="G297" i="7"/>
  <c r="U297" i="7"/>
  <c r="N296" i="7"/>
  <c r="G296" i="7"/>
  <c r="Q296" i="7" s="1"/>
  <c r="F296" i="7"/>
  <c r="H296" i="7"/>
  <c r="R296" i="7" s="1"/>
  <c r="U296" i="7"/>
  <c r="H295" i="7"/>
  <c r="R295" i="7" s="1"/>
  <c r="U295" i="7"/>
  <c r="U294" i="7"/>
  <c r="N293" i="7"/>
  <c r="U293" i="7"/>
  <c r="N292" i="7"/>
  <c r="F292" i="7"/>
  <c r="U292" i="7"/>
  <c r="U291" i="7"/>
  <c r="H291" i="7"/>
  <c r="N290" i="7"/>
  <c r="F290" i="7"/>
  <c r="J290" i="7" s="1"/>
  <c r="U290" i="7"/>
  <c r="H289" i="7"/>
  <c r="R289" i="7" s="1"/>
  <c r="G289" i="7"/>
  <c r="F289" i="7"/>
  <c r="J289" i="7" s="1"/>
  <c r="N289" i="7"/>
  <c r="U289" i="7"/>
  <c r="N288" i="7"/>
  <c r="H288" i="7"/>
  <c r="R288" i="7" s="1"/>
  <c r="G288" i="7"/>
  <c r="F288" i="7"/>
  <c r="U288" i="7"/>
  <c r="U287" i="7"/>
  <c r="U286" i="7"/>
  <c r="U285" i="7"/>
  <c r="G284" i="7"/>
  <c r="K284" i="7" s="1"/>
  <c r="F284" i="7"/>
  <c r="J284" i="7" s="1"/>
  <c r="U284" i="7"/>
  <c r="N283" i="7"/>
  <c r="H283" i="7"/>
  <c r="R283" i="7" s="1"/>
  <c r="G283" i="7"/>
  <c r="K283" i="7" s="1"/>
  <c r="F283" i="7"/>
  <c r="U283" i="7"/>
  <c r="U282" i="7"/>
  <c r="N281" i="7"/>
  <c r="H281" i="7"/>
  <c r="U281" i="7"/>
  <c r="F280" i="7"/>
  <c r="U280" i="7"/>
  <c r="H279" i="7"/>
  <c r="G279" i="7"/>
  <c r="K279" i="7" s="1"/>
  <c r="U279" i="7"/>
  <c r="N278" i="7"/>
  <c r="U278" i="7"/>
  <c r="U277" i="7"/>
  <c r="N277" i="7"/>
  <c r="U276" i="7"/>
  <c r="G276" i="7"/>
  <c r="F276" i="7"/>
  <c r="U275" i="7"/>
  <c r="U274" i="7"/>
  <c r="U273" i="7"/>
  <c r="U272" i="7"/>
  <c r="H272" i="7"/>
  <c r="F272" i="7"/>
  <c r="U271" i="7"/>
  <c r="U270" i="7"/>
  <c r="U269" i="7"/>
  <c r="U268" i="7"/>
  <c r="G267" i="7"/>
  <c r="K267" i="7" s="1"/>
  <c r="F267" i="7"/>
  <c r="U267" i="7"/>
  <c r="F266" i="7"/>
  <c r="G266" i="7"/>
  <c r="U266" i="7"/>
  <c r="U265" i="7"/>
  <c r="U264" i="7"/>
  <c r="U263" i="7"/>
  <c r="N263" i="7"/>
  <c r="F263" i="7"/>
  <c r="J263" i="7" s="1"/>
  <c r="H263" i="7"/>
  <c r="U262" i="7"/>
  <c r="H262" i="7"/>
  <c r="R262" i="7" s="1"/>
  <c r="N261" i="7"/>
  <c r="H261" i="7"/>
  <c r="G261" i="7"/>
  <c r="F261" i="7"/>
  <c r="U261" i="7"/>
  <c r="G260" i="7"/>
  <c r="Q260" i="7" s="1"/>
  <c r="U260" i="7"/>
  <c r="H259" i="7"/>
  <c r="G259" i="7"/>
  <c r="Q259" i="7" s="1"/>
  <c r="F259" i="7"/>
  <c r="P259" i="7" s="1"/>
  <c r="N259" i="7"/>
  <c r="U259" i="7"/>
  <c r="N258" i="7"/>
  <c r="G258" i="7"/>
  <c r="U258" i="7"/>
  <c r="H257" i="7"/>
  <c r="R257" i="7" s="1"/>
  <c r="N257" i="7"/>
  <c r="U257" i="7"/>
  <c r="U256" i="7"/>
  <c r="G255" i="7"/>
  <c r="U255" i="7"/>
  <c r="H254" i="7"/>
  <c r="L254" i="7" s="1"/>
  <c r="U254" i="7"/>
  <c r="U253" i="7"/>
  <c r="H253" i="7"/>
  <c r="L253" i="7" s="1"/>
  <c r="U252" i="7"/>
  <c r="H251" i="7"/>
  <c r="R251" i="7" s="1"/>
  <c r="G251" i="7"/>
  <c r="K251" i="7" s="1"/>
  <c r="N251" i="7"/>
  <c r="U251" i="7"/>
  <c r="H250" i="7"/>
  <c r="F250" i="7"/>
  <c r="J250" i="7" s="1"/>
  <c r="U250" i="7"/>
  <c r="H249" i="7"/>
  <c r="L249" i="7" s="1"/>
  <c r="U249" i="7"/>
  <c r="N248" i="7"/>
  <c r="H248" i="7"/>
  <c r="L248" i="7" s="1"/>
  <c r="G248" i="7"/>
  <c r="U248" i="7"/>
  <c r="H247" i="7"/>
  <c r="R247" i="7" s="1"/>
  <c r="G247" i="7"/>
  <c r="U247" i="7"/>
  <c r="N246" i="7"/>
  <c r="G246" i="7"/>
  <c r="F246" i="7"/>
  <c r="P246" i="7" s="1"/>
  <c r="U246" i="7"/>
  <c r="U245" i="7"/>
  <c r="U244" i="7"/>
  <c r="U243" i="7"/>
  <c r="U242" i="7"/>
  <c r="U241" i="7"/>
  <c r="H240" i="7"/>
  <c r="R240" i="7" s="1"/>
  <c r="N240" i="7"/>
  <c r="U240" i="7"/>
  <c r="U239" i="7"/>
  <c r="G238" i="7"/>
  <c r="K238" i="7" s="1"/>
  <c r="H238" i="7"/>
  <c r="U238" i="7"/>
  <c r="F237" i="7"/>
  <c r="U237" i="7"/>
  <c r="F236" i="7"/>
  <c r="U236" i="7"/>
  <c r="U235" i="7"/>
  <c r="N234" i="7"/>
  <c r="H234" i="7"/>
  <c r="R234" i="7" s="1"/>
  <c r="G234" i="7"/>
  <c r="F234" i="7"/>
  <c r="P234" i="7" s="1"/>
  <c r="U234" i="7"/>
  <c r="U233" i="7"/>
  <c r="U232" i="7"/>
  <c r="H231" i="7"/>
  <c r="U231" i="7"/>
  <c r="H230" i="7"/>
  <c r="N230" i="7"/>
  <c r="U230" i="7"/>
  <c r="F229" i="7"/>
  <c r="U229" i="7"/>
  <c r="U228" i="7"/>
  <c r="G227" i="7"/>
  <c r="Q227" i="7" s="1"/>
  <c r="U227" i="7"/>
  <c r="N226" i="7"/>
  <c r="G226" i="7"/>
  <c r="K226" i="7" s="1"/>
  <c r="H226" i="7"/>
  <c r="L226" i="7" s="1"/>
  <c r="U226" i="7"/>
  <c r="U225" i="7"/>
  <c r="H224" i="7"/>
  <c r="U224" i="7"/>
  <c r="N223" i="7"/>
  <c r="U223" i="7"/>
  <c r="H222" i="7"/>
  <c r="L222" i="7" s="1"/>
  <c r="G222" i="7"/>
  <c r="F222" i="7"/>
  <c r="J222" i="7" s="1"/>
  <c r="U222" i="7"/>
  <c r="F221" i="7"/>
  <c r="U221" i="7"/>
  <c r="G220" i="7"/>
  <c r="U220" i="7"/>
  <c r="U219" i="7"/>
  <c r="H219" i="7"/>
  <c r="N219" i="7"/>
  <c r="H218" i="7"/>
  <c r="R218" i="7" s="1"/>
  <c r="G218" i="7"/>
  <c r="K218" i="7" s="1"/>
  <c r="U218" i="7"/>
  <c r="N217" i="7"/>
  <c r="F217" i="7"/>
  <c r="P217" i="7" s="1"/>
  <c r="U217" i="7"/>
  <c r="U216" i="7"/>
  <c r="U215" i="7"/>
  <c r="H214" i="7"/>
  <c r="U214" i="7"/>
  <c r="U213" i="7"/>
  <c r="N213" i="7"/>
  <c r="U212" i="7"/>
  <c r="H211" i="7"/>
  <c r="F211" i="7"/>
  <c r="N211" i="7"/>
  <c r="U211" i="7"/>
  <c r="U210" i="7"/>
  <c r="U209" i="7"/>
  <c r="N208" i="7"/>
  <c r="U208" i="7"/>
  <c r="U207" i="7"/>
  <c r="N207" i="7"/>
  <c r="H206" i="7"/>
  <c r="U206" i="7"/>
  <c r="N205" i="7"/>
  <c r="H205" i="7"/>
  <c r="F205" i="7"/>
  <c r="G205" i="7"/>
  <c r="Q205" i="7" s="1"/>
  <c r="U205" i="7"/>
  <c r="F204" i="7"/>
  <c r="U204" i="7"/>
  <c r="H203" i="7"/>
  <c r="F203" i="7"/>
  <c r="N203" i="7"/>
  <c r="U203" i="7"/>
  <c r="U202" i="7"/>
  <c r="U201" i="7"/>
  <c r="G200" i="7"/>
  <c r="K200" i="7" s="1"/>
  <c r="U200" i="7"/>
  <c r="U199" i="7"/>
  <c r="N199" i="7"/>
  <c r="G199" i="7"/>
  <c r="Q199" i="7" s="1"/>
  <c r="U198" i="7"/>
  <c r="G197" i="7"/>
  <c r="U197" i="7"/>
  <c r="N196" i="7"/>
  <c r="F196" i="7"/>
  <c r="P196" i="7" s="1"/>
  <c r="H196" i="7"/>
  <c r="R196" i="7" s="1"/>
  <c r="U196" i="7"/>
  <c r="G195" i="7"/>
  <c r="U195" i="7"/>
  <c r="U194" i="7"/>
  <c r="U193" i="7"/>
  <c r="H192" i="7"/>
  <c r="L192" i="7" s="1"/>
  <c r="U192" i="7"/>
  <c r="U191" i="7"/>
  <c r="F191" i="7"/>
  <c r="J191" i="7" s="1"/>
  <c r="G191" i="7"/>
  <c r="H190" i="7"/>
  <c r="L190" i="7" s="1"/>
  <c r="N190" i="7"/>
  <c r="U190" i="7"/>
  <c r="U189" i="7"/>
  <c r="G189" i="7"/>
  <c r="U188" i="7"/>
  <c r="U187" i="7"/>
  <c r="U186" i="7"/>
  <c r="N185" i="7"/>
  <c r="F185" i="7"/>
  <c r="G185" i="7"/>
  <c r="K185" i="7" s="1"/>
  <c r="U185" i="7"/>
  <c r="H184" i="7"/>
  <c r="L184" i="7" s="1"/>
  <c r="N184" i="7"/>
  <c r="U184" i="7"/>
  <c r="U183" i="7"/>
  <c r="H183" i="7"/>
  <c r="R183" i="7" s="1"/>
  <c r="F183" i="7"/>
  <c r="J183" i="7" s="1"/>
  <c r="G183" i="7"/>
  <c r="U182" i="7"/>
  <c r="F181" i="7"/>
  <c r="P181" i="7" s="1"/>
  <c r="G181" i="7"/>
  <c r="U181" i="7"/>
  <c r="G180" i="7"/>
  <c r="F180" i="7"/>
  <c r="J180" i="7" s="1"/>
  <c r="U180" i="7"/>
  <c r="H179" i="7"/>
  <c r="L179" i="7" s="1"/>
  <c r="G179" i="7"/>
  <c r="F179" i="7"/>
  <c r="N179" i="7"/>
  <c r="U179" i="7"/>
  <c r="U178" i="7"/>
  <c r="N177" i="7"/>
  <c r="U177" i="7"/>
  <c r="U176" i="7"/>
  <c r="U175" i="7"/>
  <c r="U174" i="7"/>
  <c r="U173" i="7"/>
  <c r="U172" i="7"/>
  <c r="H171" i="7"/>
  <c r="L171" i="7" s="1"/>
  <c r="G171" i="7"/>
  <c r="K171" i="7" s="1"/>
  <c r="U171" i="7"/>
  <c r="G170" i="7"/>
  <c r="K170" i="7" s="1"/>
  <c r="F170" i="7"/>
  <c r="J170" i="7" s="1"/>
  <c r="N170" i="7"/>
  <c r="U170" i="7"/>
  <c r="N169" i="7"/>
  <c r="H169" i="7"/>
  <c r="R169" i="7" s="1"/>
  <c r="F169" i="7"/>
  <c r="G169" i="7"/>
  <c r="K169" i="7" s="1"/>
  <c r="U169" i="7"/>
  <c r="N168" i="7"/>
  <c r="H168" i="7"/>
  <c r="U168" i="7"/>
  <c r="N167" i="7"/>
  <c r="H167" i="7"/>
  <c r="U167" i="7"/>
  <c r="U166" i="7"/>
  <c r="U165" i="7"/>
  <c r="U164" i="7"/>
  <c r="F164" i="7"/>
  <c r="J164" i="7" s="1"/>
  <c r="G163" i="7"/>
  <c r="F163" i="7"/>
  <c r="J163" i="7" s="1"/>
  <c r="H163" i="7"/>
  <c r="L163" i="7" s="1"/>
  <c r="U163" i="7"/>
  <c r="H162" i="7"/>
  <c r="G162" i="7"/>
  <c r="F162" i="7"/>
  <c r="N162" i="7"/>
  <c r="U162" i="7"/>
  <c r="U161" i="7"/>
  <c r="H160" i="7"/>
  <c r="R160" i="7" s="1"/>
  <c r="U160" i="7"/>
  <c r="N159" i="7"/>
  <c r="H159" i="7"/>
  <c r="R159" i="7" s="1"/>
  <c r="G159" i="7"/>
  <c r="Q159" i="7" s="1"/>
  <c r="F159" i="7"/>
  <c r="U159" i="7"/>
  <c r="U158" i="7"/>
  <c r="G158" i="7"/>
  <c r="Q158" i="7" s="1"/>
  <c r="F158" i="7"/>
  <c r="J158" i="7" s="1"/>
  <c r="N157" i="7"/>
  <c r="H157" i="7"/>
  <c r="F157" i="7"/>
  <c r="P157" i="7" s="1"/>
  <c r="U157" i="7"/>
  <c r="U156" i="7"/>
  <c r="G155" i="7"/>
  <c r="U155" i="7"/>
  <c r="H154" i="7"/>
  <c r="G154" i="7"/>
  <c r="K154" i="7" s="1"/>
  <c r="U154" i="7"/>
  <c r="U153" i="7"/>
  <c r="F152" i="7"/>
  <c r="G152" i="7"/>
  <c r="Q152" i="7" s="1"/>
  <c r="U152" i="7"/>
  <c r="H151" i="7"/>
  <c r="F151" i="7"/>
  <c r="N151" i="7"/>
  <c r="U151" i="7"/>
  <c r="H150" i="7"/>
  <c r="U150" i="7"/>
  <c r="U149" i="7"/>
  <c r="U148" i="7"/>
  <c r="G147" i="7"/>
  <c r="F147" i="7"/>
  <c r="P147" i="7" s="1"/>
  <c r="H147" i="7"/>
  <c r="R147" i="7" s="1"/>
  <c r="U147" i="7"/>
  <c r="G146" i="7"/>
  <c r="K146" i="7" s="1"/>
  <c r="F146" i="7"/>
  <c r="P146" i="7" s="1"/>
  <c r="U146" i="7"/>
  <c r="N145" i="7"/>
  <c r="U145" i="7"/>
  <c r="F144" i="7"/>
  <c r="U144" i="7"/>
  <c r="U143" i="7"/>
  <c r="U142" i="7"/>
  <c r="U141" i="7"/>
  <c r="F140" i="7"/>
  <c r="H140" i="7"/>
  <c r="L140" i="7" s="1"/>
  <c r="U140" i="7"/>
  <c r="F139" i="7"/>
  <c r="P139" i="7" s="1"/>
  <c r="H139" i="7"/>
  <c r="R139" i="7" s="1"/>
  <c r="U139" i="7"/>
  <c r="G138" i="7"/>
  <c r="U138" i="7"/>
  <c r="U137" i="7"/>
  <c r="U136" i="7"/>
  <c r="N135" i="7"/>
  <c r="H135" i="7"/>
  <c r="R135" i="7" s="1"/>
  <c r="U135" i="7"/>
  <c r="N134" i="7"/>
  <c r="U134" i="7"/>
  <c r="U133" i="7"/>
  <c r="U132" i="7"/>
  <c r="G132" i="7"/>
  <c r="U131" i="7"/>
  <c r="G130" i="7"/>
  <c r="K130" i="7" s="1"/>
  <c r="F130" i="7"/>
  <c r="P130" i="7" s="1"/>
  <c r="U130" i="7"/>
  <c r="H129" i="7"/>
  <c r="U129" i="7"/>
  <c r="F128" i="7"/>
  <c r="G128" i="7"/>
  <c r="U128" i="7"/>
  <c r="N127" i="7"/>
  <c r="H127" i="7"/>
  <c r="G127" i="7"/>
  <c r="Q127" i="7" s="1"/>
  <c r="F127" i="7"/>
  <c r="P127" i="7" s="1"/>
  <c r="U127" i="7"/>
  <c r="F126" i="7"/>
  <c r="U126" i="7"/>
  <c r="U125" i="7"/>
  <c r="U124" i="7"/>
  <c r="H124" i="7"/>
  <c r="U123" i="7"/>
  <c r="N123" i="7"/>
  <c r="H122" i="7"/>
  <c r="L122" i="7" s="1"/>
  <c r="G122" i="7"/>
  <c r="N122" i="7"/>
  <c r="U122" i="7"/>
  <c r="G121" i="7"/>
  <c r="Q121" i="7" s="1"/>
  <c r="U121" i="7"/>
  <c r="F120" i="7"/>
  <c r="P120" i="7" s="1"/>
  <c r="U120" i="7"/>
  <c r="U119" i="7"/>
  <c r="U118" i="7"/>
  <c r="G117" i="7"/>
  <c r="K117" i="7" s="1"/>
  <c r="F117" i="7"/>
  <c r="J117" i="7" s="1"/>
  <c r="N117" i="7"/>
  <c r="U117" i="7"/>
  <c r="U116" i="7"/>
  <c r="N115" i="7"/>
  <c r="U115" i="7"/>
  <c r="N114" i="7"/>
  <c r="H114" i="7"/>
  <c r="L114" i="7" s="1"/>
  <c r="F114" i="7"/>
  <c r="J114" i="7" s="1"/>
  <c r="G114" i="7"/>
  <c r="Q114" i="7" s="1"/>
  <c r="U114" i="7"/>
  <c r="N113" i="7"/>
  <c r="G113" i="7"/>
  <c r="Q113" i="7" s="1"/>
  <c r="F113" i="7"/>
  <c r="J113" i="7" s="1"/>
  <c r="H113" i="7"/>
  <c r="U113" i="7"/>
  <c r="U112" i="7"/>
  <c r="U111" i="7"/>
  <c r="H111" i="7"/>
  <c r="L111" i="7" s="1"/>
  <c r="G111" i="7"/>
  <c r="F111" i="7"/>
  <c r="N111" i="7"/>
  <c r="N110" i="7"/>
  <c r="F110" i="7"/>
  <c r="P110" i="7" s="1"/>
  <c r="U110" i="7"/>
  <c r="U109" i="7"/>
  <c r="U108" i="7"/>
  <c r="U107" i="7"/>
  <c r="N106" i="7"/>
  <c r="H106" i="7"/>
  <c r="F106" i="7"/>
  <c r="P106" i="7" s="1"/>
  <c r="G106" i="7"/>
  <c r="Q106" i="7" s="1"/>
  <c r="U106" i="7"/>
  <c r="N105" i="7"/>
  <c r="F105" i="7"/>
  <c r="J105" i="7" s="1"/>
  <c r="U105" i="7"/>
  <c r="N104" i="7"/>
  <c r="H104" i="7"/>
  <c r="R104" i="7" s="1"/>
  <c r="G104" i="7"/>
  <c r="K104" i="7" s="1"/>
  <c r="F104" i="7"/>
  <c r="P104" i="7" s="1"/>
  <c r="U104" i="7"/>
  <c r="F103" i="7"/>
  <c r="J103" i="7" s="1"/>
  <c r="U103" i="7"/>
  <c r="U102" i="7"/>
  <c r="H101" i="7"/>
  <c r="L101" i="7" s="1"/>
  <c r="G101" i="7"/>
  <c r="F101" i="7"/>
  <c r="P101" i="7" s="1"/>
  <c r="N101" i="7"/>
  <c r="U101" i="7"/>
  <c r="U100" i="7"/>
  <c r="G100" i="7"/>
  <c r="U99" i="7"/>
  <c r="N98" i="7"/>
  <c r="H98" i="7"/>
  <c r="L98" i="7" s="1"/>
  <c r="F98" i="7"/>
  <c r="J98" i="7" s="1"/>
  <c r="G98" i="7"/>
  <c r="Q98" i="7" s="1"/>
  <c r="U98" i="7"/>
  <c r="U97" i="7"/>
  <c r="N97" i="7"/>
  <c r="U96" i="7"/>
  <c r="U95" i="7"/>
  <c r="G94" i="7"/>
  <c r="Q94" i="7" s="1"/>
  <c r="N94" i="7"/>
  <c r="U94" i="7"/>
  <c r="H93" i="7"/>
  <c r="R93" i="7" s="1"/>
  <c r="G93" i="7"/>
  <c r="K93" i="7" s="1"/>
  <c r="F93" i="7"/>
  <c r="J93" i="7" s="1"/>
  <c r="N93" i="7"/>
  <c r="U93" i="7"/>
  <c r="G92" i="7"/>
  <c r="K92" i="7" s="1"/>
  <c r="F92" i="7"/>
  <c r="P92" i="7" s="1"/>
  <c r="U92" i="7"/>
  <c r="U91" i="7"/>
  <c r="G90" i="7"/>
  <c r="K90" i="7" s="1"/>
  <c r="U90" i="7"/>
  <c r="F89" i="7"/>
  <c r="J89" i="7" s="1"/>
  <c r="H89" i="7"/>
  <c r="L89" i="7" s="1"/>
  <c r="U89" i="7"/>
  <c r="U88" i="7"/>
  <c r="U87" i="7"/>
  <c r="H87" i="7"/>
  <c r="L87" i="7" s="1"/>
  <c r="N86" i="7"/>
  <c r="H86" i="7"/>
  <c r="L86" i="7" s="1"/>
  <c r="G86" i="7"/>
  <c r="Q86" i="7" s="1"/>
  <c r="U86" i="7"/>
  <c r="H85" i="7"/>
  <c r="R85" i="7" s="1"/>
  <c r="U85" i="7"/>
  <c r="U84" i="7"/>
  <c r="G84" i="7"/>
  <c r="K84" i="7" s="1"/>
  <c r="F84" i="7"/>
  <c r="J84" i="7" s="1"/>
  <c r="N84" i="7"/>
  <c r="F83" i="7"/>
  <c r="P83" i="7" s="1"/>
  <c r="U83" i="7"/>
  <c r="U82" i="7"/>
  <c r="N82" i="7"/>
  <c r="G82" i="7"/>
  <c r="Q82" i="7" s="1"/>
  <c r="N81" i="7"/>
  <c r="G81" i="7"/>
  <c r="Q81" i="7" s="1"/>
  <c r="H81" i="7"/>
  <c r="R81" i="7" s="1"/>
  <c r="U81" i="7"/>
  <c r="U80" i="7"/>
  <c r="H80" i="7"/>
  <c r="R80" i="7" s="1"/>
  <c r="N80" i="7"/>
  <c r="U79" i="7"/>
  <c r="F79" i="7"/>
  <c r="J79" i="7" s="1"/>
  <c r="F78" i="7"/>
  <c r="P78" i="7" s="1"/>
  <c r="G78" i="7"/>
  <c r="K78" i="7" s="1"/>
  <c r="U78" i="7"/>
  <c r="N77" i="7"/>
  <c r="G77" i="7"/>
  <c r="Q77" i="7" s="1"/>
  <c r="F77" i="7"/>
  <c r="J77" i="7" s="1"/>
  <c r="H77" i="7"/>
  <c r="R77" i="7" s="1"/>
  <c r="U77" i="7"/>
  <c r="H76" i="7"/>
  <c r="R76" i="7" s="1"/>
  <c r="G76" i="7"/>
  <c r="K76" i="7" s="1"/>
  <c r="F76" i="7"/>
  <c r="J76" i="7" s="1"/>
  <c r="N76" i="7"/>
  <c r="U76" i="7"/>
  <c r="U75" i="7"/>
  <c r="N75" i="7"/>
  <c r="F75" i="7"/>
  <c r="J75" i="7" s="1"/>
  <c r="G74" i="7"/>
  <c r="U74" i="7"/>
  <c r="H73" i="7"/>
  <c r="U73" i="7"/>
  <c r="H72" i="7"/>
  <c r="R72" i="7" s="1"/>
  <c r="G72" i="7"/>
  <c r="Q72" i="7" s="1"/>
  <c r="F72" i="7"/>
  <c r="J72" i="7" s="1"/>
  <c r="N72" i="7"/>
  <c r="U72" i="7"/>
  <c r="N71" i="7"/>
  <c r="H71" i="7"/>
  <c r="L71" i="7" s="1"/>
  <c r="G71" i="7"/>
  <c r="K71" i="7" s="1"/>
  <c r="F71" i="7"/>
  <c r="J71" i="7" s="1"/>
  <c r="U71" i="7"/>
  <c r="H70" i="7"/>
  <c r="L70" i="7" s="1"/>
  <c r="G70" i="7"/>
  <c r="Q70" i="7" s="1"/>
  <c r="U70" i="7"/>
  <c r="H69" i="7"/>
  <c r="L69" i="7" s="1"/>
  <c r="U69" i="7"/>
  <c r="U68" i="7"/>
  <c r="G68" i="7"/>
  <c r="K68" i="7" s="1"/>
  <c r="F68" i="7"/>
  <c r="J68" i="7" s="1"/>
  <c r="N68" i="7"/>
  <c r="F67" i="7"/>
  <c r="J67" i="7" s="1"/>
  <c r="U67" i="7"/>
  <c r="U66" i="7"/>
  <c r="U65" i="7"/>
  <c r="U64" i="7"/>
  <c r="F64" i="7"/>
  <c r="J64" i="7" s="1"/>
  <c r="F63" i="7"/>
  <c r="P63" i="7" s="1"/>
  <c r="U63" i="7"/>
  <c r="G62" i="7"/>
  <c r="Q62" i="7" s="1"/>
  <c r="U62" i="7"/>
  <c r="N61" i="7"/>
  <c r="G61" i="7"/>
  <c r="Q61" i="7" s="1"/>
  <c r="F61" i="7"/>
  <c r="J61" i="7" s="1"/>
  <c r="H61" i="7"/>
  <c r="R61" i="7" s="1"/>
  <c r="U61" i="7"/>
  <c r="U60" i="7"/>
  <c r="U59" i="7"/>
  <c r="H59" i="7"/>
  <c r="L59" i="7" s="1"/>
  <c r="G58" i="7"/>
  <c r="K58" i="7" s="1"/>
  <c r="U58" i="7"/>
  <c r="F57" i="7"/>
  <c r="J57" i="7" s="1"/>
  <c r="H57" i="7"/>
  <c r="L57" i="7" s="1"/>
  <c r="U57" i="7"/>
  <c r="U56" i="7"/>
  <c r="U55" i="7"/>
  <c r="G54" i="7"/>
  <c r="Q54" i="7" s="1"/>
  <c r="U54" i="7"/>
  <c r="H53" i="7"/>
  <c r="R53" i="7" s="1"/>
  <c r="U53" i="7"/>
  <c r="U52" i="7"/>
  <c r="F51" i="7"/>
  <c r="P51" i="7" s="1"/>
  <c r="U51" i="7"/>
  <c r="N50" i="7"/>
  <c r="H50" i="7"/>
  <c r="L50" i="7" s="1"/>
  <c r="U50" i="7"/>
  <c r="N49" i="7"/>
  <c r="G49" i="7"/>
  <c r="Q49" i="7" s="1"/>
  <c r="H49" i="7"/>
  <c r="R49" i="7" s="1"/>
  <c r="U49" i="7"/>
  <c r="H48" i="7"/>
  <c r="R48" i="7" s="1"/>
  <c r="U48" i="7"/>
  <c r="F47" i="7"/>
  <c r="J47" i="7" s="1"/>
  <c r="U47" i="7"/>
  <c r="G46" i="7"/>
  <c r="Q46" i="7" s="1"/>
  <c r="U46" i="7"/>
  <c r="H45" i="7"/>
  <c r="R45" i="7" s="1"/>
  <c r="U45" i="7"/>
  <c r="H44" i="7"/>
  <c r="R44" i="7" s="1"/>
  <c r="F44" i="7"/>
  <c r="J44" i="7" s="1"/>
  <c r="N44" i="7"/>
  <c r="U44" i="7"/>
  <c r="F43" i="7"/>
  <c r="J43" i="7" s="1"/>
  <c r="U43" i="7"/>
  <c r="G42" i="7"/>
  <c r="Q42" i="7" s="1"/>
  <c r="U42" i="7"/>
  <c r="H41" i="7"/>
  <c r="R41" i="7" s="1"/>
  <c r="G41" i="7"/>
  <c r="Q41" i="7" s="1"/>
  <c r="F41" i="7"/>
  <c r="P41" i="7" s="1"/>
  <c r="N41" i="7"/>
  <c r="U41" i="7"/>
  <c r="H40" i="7"/>
  <c r="R40" i="7" s="1"/>
  <c r="F40" i="7"/>
  <c r="U40" i="7"/>
  <c r="U39" i="7"/>
  <c r="G39" i="7"/>
  <c r="F38" i="7"/>
  <c r="U38" i="7"/>
  <c r="H37" i="7"/>
  <c r="R37" i="7" s="1"/>
  <c r="F37" i="7"/>
  <c r="J37" i="7" s="1"/>
  <c r="N37" i="7"/>
  <c r="U37" i="7"/>
  <c r="G36" i="7"/>
  <c r="K36" i="7" s="1"/>
  <c r="F36" i="7"/>
  <c r="U36" i="7"/>
  <c r="H35" i="7"/>
  <c r="L35" i="7" s="1"/>
  <c r="N35" i="7"/>
  <c r="U35" i="7"/>
  <c r="H34" i="7"/>
  <c r="U34" i="7"/>
  <c r="U33" i="7"/>
  <c r="N33" i="7"/>
  <c r="U32" i="7"/>
  <c r="N32" i="7"/>
  <c r="U31" i="7"/>
  <c r="G31" i="7"/>
  <c r="G30" i="7"/>
  <c r="U30" i="7"/>
  <c r="H29" i="7"/>
  <c r="R29" i="7" s="1"/>
  <c r="G29" i="7"/>
  <c r="Q29" i="7" s="1"/>
  <c r="F29" i="7"/>
  <c r="J29" i="7" s="1"/>
  <c r="N29" i="7"/>
  <c r="U29" i="7"/>
  <c r="H28" i="7"/>
  <c r="R28" i="7" s="1"/>
  <c r="G28" i="7"/>
  <c r="K28" i="7" s="1"/>
  <c r="F28" i="7"/>
  <c r="U28" i="7"/>
  <c r="U27" i="7"/>
  <c r="H27" i="7"/>
  <c r="L27" i="7" s="1"/>
  <c r="F27" i="7"/>
  <c r="H26" i="7"/>
  <c r="U26" i="7"/>
  <c r="U25" i="7"/>
  <c r="N25" i="7"/>
  <c r="U24" i="7"/>
  <c r="N24" i="7"/>
  <c r="G23" i="7"/>
  <c r="U23" i="7"/>
  <c r="G22" i="7"/>
  <c r="U22" i="7"/>
  <c r="H21" i="7"/>
  <c r="R21" i="7" s="1"/>
  <c r="G21" i="7"/>
  <c r="Q21" i="7" s="1"/>
  <c r="F21" i="7"/>
  <c r="J21" i="7" s="1"/>
  <c r="N21" i="7"/>
  <c r="U21" i="7"/>
  <c r="H20" i="7"/>
  <c r="R20" i="7" s="1"/>
  <c r="G20" i="7"/>
  <c r="K20" i="7" s="1"/>
  <c r="F20" i="7"/>
  <c r="U20" i="7"/>
  <c r="U19" i="7"/>
  <c r="H19" i="7"/>
  <c r="L19" i="7" s="1"/>
  <c r="F19" i="7"/>
  <c r="H18" i="7"/>
  <c r="U18" i="7"/>
  <c r="U17" i="7"/>
  <c r="N17" i="7"/>
  <c r="U16" i="7"/>
  <c r="F16" i="7"/>
  <c r="U15" i="7"/>
  <c r="G15" i="7"/>
  <c r="F14" i="7"/>
  <c r="U14" i="7"/>
  <c r="H13" i="7"/>
  <c r="R13" i="7" s="1"/>
  <c r="F13" i="7"/>
  <c r="J13" i="7" s="1"/>
  <c r="N13" i="7"/>
  <c r="U13" i="7"/>
  <c r="G12" i="7"/>
  <c r="K12" i="7" s="1"/>
  <c r="F12" i="7"/>
  <c r="U12" i="7"/>
  <c r="H11" i="7"/>
  <c r="L11" i="7" s="1"/>
  <c r="F11" i="7"/>
  <c r="U11" i="7"/>
  <c r="H10" i="7"/>
  <c r="U10" i="7"/>
  <c r="U9" i="7"/>
  <c r="H9" i="7"/>
  <c r="R9" i="7" s="1"/>
  <c r="G9" i="7"/>
  <c r="Q9" i="7" s="1"/>
  <c r="N9" i="7"/>
  <c r="U8" i="7"/>
  <c r="H8" i="7"/>
  <c r="R8" i="7" s="1"/>
  <c r="F8" i="7"/>
  <c r="U7" i="7"/>
  <c r="G7" i="7"/>
  <c r="G6" i="7"/>
  <c r="U6" i="7"/>
  <c r="H5" i="7"/>
  <c r="R5" i="7" s="1"/>
  <c r="F5" i="7"/>
  <c r="J5" i="7" s="1"/>
  <c r="N5" i="7"/>
  <c r="U5" i="7"/>
  <c r="G4" i="7"/>
  <c r="Q4" i="7" s="1"/>
  <c r="F4" i="7"/>
  <c r="U4" i="7"/>
  <c r="H3" i="7"/>
  <c r="L3" i="7" s="1"/>
  <c r="N3" i="7"/>
  <c r="U3" i="7"/>
  <c r="H2" i="7"/>
  <c r="U2" i="7"/>
  <c r="G26" i="5"/>
  <c r="F26" i="5"/>
  <c r="A68" i="4"/>
  <c r="G67" i="4"/>
  <c r="F67" i="4"/>
  <c r="E67" i="4"/>
  <c r="D67" i="4"/>
  <c r="C67" i="4"/>
  <c r="B67" i="4"/>
  <c r="C2" i="8" l="1"/>
  <c r="F2" i="8"/>
  <c r="D2" i="8"/>
  <c r="E2" i="8"/>
  <c r="V139" i="7"/>
  <c r="J385" i="7"/>
  <c r="U323" i="7"/>
  <c r="U312" i="7"/>
  <c r="Q341" i="7"/>
  <c r="Q169" i="7"/>
  <c r="J101" i="7"/>
  <c r="L76" i="7"/>
  <c r="M76" i="7" s="1"/>
  <c r="O76" i="7" s="1"/>
  <c r="K152" i="7"/>
  <c r="L28" i="7"/>
  <c r="K42" i="7"/>
  <c r="Q84" i="7"/>
  <c r="J127" i="7"/>
  <c r="P164" i="7"/>
  <c r="R57" i="7"/>
  <c r="R248" i="7"/>
  <c r="L147" i="7"/>
  <c r="J393" i="7"/>
  <c r="P72" i="7"/>
  <c r="S72" i="7" s="1"/>
  <c r="T72" i="7" s="1"/>
  <c r="V72" i="7" s="1"/>
  <c r="P71" i="7"/>
  <c r="L295" i="7"/>
  <c r="K388" i="7"/>
  <c r="P163" i="7"/>
  <c r="P170" i="7"/>
  <c r="Q303" i="7"/>
  <c r="K336" i="7"/>
  <c r="M336" i="7" s="1"/>
  <c r="O336" i="7" s="1"/>
  <c r="J346" i="7"/>
  <c r="R391" i="7"/>
  <c r="K114" i="7"/>
  <c r="M114" i="7" s="1"/>
  <c r="O114" i="7" s="1"/>
  <c r="L169" i="7"/>
  <c r="P289" i="7"/>
  <c r="L373" i="7"/>
  <c r="L20" i="7"/>
  <c r="P284" i="7"/>
  <c r="R140" i="7"/>
  <c r="Q154" i="7"/>
  <c r="K72" i="7"/>
  <c r="P75" i="7"/>
  <c r="Q332" i="7"/>
  <c r="K199" i="7"/>
  <c r="Q284" i="7"/>
  <c r="Q307" i="7"/>
  <c r="K325" i="7"/>
  <c r="K384" i="7"/>
  <c r="J63" i="7"/>
  <c r="L61" i="7"/>
  <c r="R71" i="7"/>
  <c r="R114" i="7"/>
  <c r="Q117" i="7"/>
  <c r="K127" i="7"/>
  <c r="J146" i="7"/>
  <c r="R171" i="7"/>
  <c r="R192" i="7"/>
  <c r="J196" i="7"/>
  <c r="K205" i="7"/>
  <c r="L283" i="7"/>
  <c r="K394" i="7"/>
  <c r="R396" i="7"/>
  <c r="K70" i="7"/>
  <c r="Q146" i="7"/>
  <c r="Q185" i="7"/>
  <c r="L196" i="7"/>
  <c r="Q267" i="7"/>
  <c r="P290" i="7"/>
  <c r="L296" i="7"/>
  <c r="L13" i="7"/>
  <c r="K21" i="7"/>
  <c r="Q68" i="7"/>
  <c r="L77" i="7"/>
  <c r="L93" i="7"/>
  <c r="M93" i="7" s="1"/>
  <c r="O93" i="7" s="1"/>
  <c r="R190" i="7"/>
  <c r="Q283" i="7"/>
  <c r="P105" i="7"/>
  <c r="J259" i="7"/>
  <c r="R336" i="7"/>
  <c r="K346" i="7"/>
  <c r="R363" i="7"/>
  <c r="J246" i="7"/>
  <c r="J120" i="7"/>
  <c r="K100" i="7"/>
  <c r="Q100" i="7"/>
  <c r="K138" i="7"/>
  <c r="Q138" i="7"/>
  <c r="H65" i="7"/>
  <c r="L65" i="7" s="1"/>
  <c r="N65" i="7"/>
  <c r="G65" i="7"/>
  <c r="Q65" i="7" s="1"/>
  <c r="G17" i="7"/>
  <c r="R231" i="7"/>
  <c r="L231" i="7"/>
  <c r="Q362" i="7"/>
  <c r="K362" i="7"/>
  <c r="H4" i="7"/>
  <c r="G5" i="7"/>
  <c r="L9" i="7"/>
  <c r="H15" i="7"/>
  <c r="R15" i="7" s="1"/>
  <c r="H17" i="7"/>
  <c r="G24" i="7"/>
  <c r="K24" i="7" s="1"/>
  <c r="F25" i="7"/>
  <c r="J25" i="7" s="1"/>
  <c r="K29" i="7"/>
  <c r="H36" i="7"/>
  <c r="G37" i="7"/>
  <c r="K41" i="7"/>
  <c r="N43" i="7"/>
  <c r="G44" i="7"/>
  <c r="K44" i="7" s="1"/>
  <c r="F45" i="7"/>
  <c r="J45" i="7" s="1"/>
  <c r="H54" i="7"/>
  <c r="L54" i="7" s="1"/>
  <c r="P64" i="7"/>
  <c r="Q74" i="7"/>
  <c r="K74" i="7"/>
  <c r="K101" i="7"/>
  <c r="Q101" i="7"/>
  <c r="H156" i="7"/>
  <c r="L156" i="7" s="1"/>
  <c r="N156" i="7"/>
  <c r="L160" i="7"/>
  <c r="J181" i="7"/>
  <c r="L211" i="7"/>
  <c r="R211" i="7"/>
  <c r="N233" i="7"/>
  <c r="H233" i="7"/>
  <c r="P236" i="7"/>
  <c r="J236" i="7"/>
  <c r="G256" i="7"/>
  <c r="Q256" i="7" s="1"/>
  <c r="F256" i="7"/>
  <c r="P256" i="7" s="1"/>
  <c r="F55" i="7"/>
  <c r="N55" i="7"/>
  <c r="K9" i="7"/>
  <c r="H16" i="7"/>
  <c r="L21" i="7"/>
  <c r="R50" i="7"/>
  <c r="N100" i="7"/>
  <c r="H100" i="7"/>
  <c r="L100" i="7" s="1"/>
  <c r="F100" i="7"/>
  <c r="L29" i="7"/>
  <c r="L41" i="7"/>
  <c r="P43" i="7"/>
  <c r="G45" i="7"/>
  <c r="Q45" i="7" s="1"/>
  <c r="N52" i="7"/>
  <c r="H52" i="7"/>
  <c r="R52" i="7" s="1"/>
  <c r="N54" i="7"/>
  <c r="N60" i="7"/>
  <c r="G60" i="7"/>
  <c r="F60" i="7"/>
  <c r="J60" i="7" s="1"/>
  <c r="G66" i="7"/>
  <c r="H66" i="7"/>
  <c r="L66" i="7" s="1"/>
  <c r="N109" i="7"/>
  <c r="H109" i="7"/>
  <c r="G109" i="7"/>
  <c r="F109" i="7"/>
  <c r="G116" i="7"/>
  <c r="K116" i="7" s="1"/>
  <c r="F116" i="7"/>
  <c r="N116" i="7"/>
  <c r="H116" i="7"/>
  <c r="J130" i="7"/>
  <c r="F141" i="7"/>
  <c r="P141" i="7" s="1"/>
  <c r="G141" i="7"/>
  <c r="H141" i="7"/>
  <c r="L141" i="7" s="1"/>
  <c r="K159" i="7"/>
  <c r="F166" i="7"/>
  <c r="J166" i="7" s="1"/>
  <c r="N166" i="7"/>
  <c r="F198" i="7"/>
  <c r="N198" i="7"/>
  <c r="G198" i="7"/>
  <c r="K198" i="7" s="1"/>
  <c r="G201" i="7"/>
  <c r="F201" i="7"/>
  <c r="P201" i="7" s="1"/>
  <c r="G210" i="7"/>
  <c r="Q210" i="7" s="1"/>
  <c r="N210" i="7"/>
  <c r="N274" i="7"/>
  <c r="F274" i="7"/>
  <c r="N48" i="7"/>
  <c r="F48" i="7"/>
  <c r="N56" i="7"/>
  <c r="H56" i="7"/>
  <c r="G56" i="7"/>
  <c r="J111" i="7"/>
  <c r="P111" i="7"/>
  <c r="N138" i="7"/>
  <c r="H138" i="7"/>
  <c r="R138" i="7" s="1"/>
  <c r="F138" i="7"/>
  <c r="P138" i="7" s="1"/>
  <c r="L214" i="7"/>
  <c r="R214" i="7"/>
  <c r="H24" i="7"/>
  <c r="G25" i="7"/>
  <c r="H12" i="7"/>
  <c r="G13" i="7"/>
  <c r="H23" i="7"/>
  <c r="L23" i="7" s="1"/>
  <c r="H25" i="7"/>
  <c r="G32" i="7"/>
  <c r="K32" i="7" s="1"/>
  <c r="F33" i="7"/>
  <c r="P33" i="7" s="1"/>
  <c r="L44" i="7"/>
  <c r="L45" i="7"/>
  <c r="F46" i="7"/>
  <c r="P46" i="7" s="1"/>
  <c r="F52" i="7"/>
  <c r="F59" i="7"/>
  <c r="N59" i="7"/>
  <c r="H60" i="7"/>
  <c r="F66" i="7"/>
  <c r="P66" i="7" s="1"/>
  <c r="N88" i="7"/>
  <c r="H88" i="7"/>
  <c r="G88" i="7"/>
  <c r="F88" i="7"/>
  <c r="J88" i="7" s="1"/>
  <c r="R111" i="7"/>
  <c r="P117" i="7"/>
  <c r="N141" i="7"/>
  <c r="H155" i="7"/>
  <c r="L155" i="7" s="1"/>
  <c r="F155" i="7"/>
  <c r="H223" i="7"/>
  <c r="R223" i="7" s="1"/>
  <c r="G223" i="7"/>
  <c r="K223" i="7" s="1"/>
  <c r="F223" i="7"/>
  <c r="J223" i="7" s="1"/>
  <c r="N227" i="7"/>
  <c r="F227" i="7"/>
  <c r="J227" i="7" s="1"/>
  <c r="H227" i="7"/>
  <c r="R230" i="7"/>
  <c r="L230" i="7"/>
  <c r="G241" i="7"/>
  <c r="K241" i="7" s="1"/>
  <c r="N241" i="7"/>
  <c r="H241" i="7"/>
  <c r="F241" i="7"/>
  <c r="P261" i="7"/>
  <c r="J261" i="7"/>
  <c r="R291" i="7"/>
  <c r="L291" i="7"/>
  <c r="P68" i="7"/>
  <c r="F112" i="7"/>
  <c r="H112" i="7"/>
  <c r="L112" i="7" s="1"/>
  <c r="G112" i="7"/>
  <c r="K112" i="7" s="1"/>
  <c r="Q180" i="7"/>
  <c r="K180" i="7"/>
  <c r="L5" i="7"/>
  <c r="H32" i="7"/>
  <c r="G33" i="7"/>
  <c r="L37" i="7"/>
  <c r="N45" i="7"/>
  <c r="K46" i="7"/>
  <c r="G52" i="7"/>
  <c r="N66" i="7"/>
  <c r="R73" i="7"/>
  <c r="L73" i="7"/>
  <c r="P84" i="7"/>
  <c r="N108" i="7"/>
  <c r="H108" i="7"/>
  <c r="L108" i="7" s="1"/>
  <c r="F108" i="7"/>
  <c r="J108" i="7" s="1"/>
  <c r="G137" i="7"/>
  <c r="K137" i="7" s="1"/>
  <c r="N137" i="7"/>
  <c r="H137" i="7"/>
  <c r="H148" i="7"/>
  <c r="N148" i="7"/>
  <c r="F148" i="7"/>
  <c r="P148" i="7" s="1"/>
  <c r="Q155" i="7"/>
  <c r="K155" i="7"/>
  <c r="L162" i="7"/>
  <c r="R162" i="7"/>
  <c r="L203" i="7"/>
  <c r="R203" i="7"/>
  <c r="R238" i="7"/>
  <c r="L238" i="7"/>
  <c r="P263" i="7"/>
  <c r="H55" i="7"/>
  <c r="L55" i="7" s="1"/>
  <c r="P211" i="7"/>
  <c r="J211" i="7"/>
  <c r="P267" i="7"/>
  <c r="J267" i="7"/>
  <c r="G8" i="7"/>
  <c r="K8" i="7" s="1"/>
  <c r="F9" i="7"/>
  <c r="P9" i="7" s="1"/>
  <c r="S9" i="7" s="1"/>
  <c r="T9" i="7" s="1"/>
  <c r="V9" i="7" s="1"/>
  <c r="H31" i="7"/>
  <c r="R31" i="7" s="1"/>
  <c r="H33" i="7"/>
  <c r="G40" i="7"/>
  <c r="G50" i="7"/>
  <c r="Q50" i="7" s="1"/>
  <c r="F50" i="7"/>
  <c r="P50" i="7" s="1"/>
  <c r="F87" i="7"/>
  <c r="N87" i="7"/>
  <c r="G87" i="7"/>
  <c r="K87" i="7" s="1"/>
  <c r="G95" i="7"/>
  <c r="Q95" i="7" s="1"/>
  <c r="H95" i="7"/>
  <c r="L95" i="7" s="1"/>
  <c r="G108" i="7"/>
  <c r="R127" i="7"/>
  <c r="S127" i="7" s="1"/>
  <c r="T127" i="7" s="1"/>
  <c r="V127" i="7" s="1"/>
  <c r="L127" i="7"/>
  <c r="P140" i="7"/>
  <c r="J140" i="7"/>
  <c r="G148" i="7"/>
  <c r="F150" i="7"/>
  <c r="G150" i="7"/>
  <c r="L154" i="7"/>
  <c r="R154" i="7"/>
  <c r="H174" i="7"/>
  <c r="R174" i="7" s="1"/>
  <c r="N174" i="7"/>
  <c r="N195" i="7"/>
  <c r="H195" i="7"/>
  <c r="F195" i="7"/>
  <c r="Q197" i="7"/>
  <c r="K197" i="7"/>
  <c r="L219" i="7"/>
  <c r="R219" i="7"/>
  <c r="G225" i="7"/>
  <c r="N225" i="7"/>
  <c r="H225" i="7"/>
  <c r="F225" i="7"/>
  <c r="J225" i="7" s="1"/>
  <c r="K227" i="7"/>
  <c r="N235" i="7"/>
  <c r="H235" i="7"/>
  <c r="G235" i="7"/>
  <c r="K235" i="7" s="1"/>
  <c r="F235" i="7"/>
  <c r="P235" i="7" s="1"/>
  <c r="N243" i="7"/>
  <c r="H243" i="7"/>
  <c r="F243" i="7"/>
  <c r="J243" i="7" s="1"/>
  <c r="N273" i="7"/>
  <c r="H273" i="7"/>
  <c r="N275" i="7"/>
  <c r="H275" i="7"/>
  <c r="F275" i="7"/>
  <c r="P275" i="7" s="1"/>
  <c r="S41" i="7"/>
  <c r="T41" i="7" s="1"/>
  <c r="V41" i="7" s="1"/>
  <c r="H97" i="7"/>
  <c r="F97" i="7"/>
  <c r="J97" i="7" s="1"/>
  <c r="H119" i="7"/>
  <c r="G119" i="7"/>
  <c r="F119" i="7"/>
  <c r="P119" i="7" s="1"/>
  <c r="N125" i="7"/>
  <c r="G125" i="7"/>
  <c r="H125" i="7"/>
  <c r="F125" i="7"/>
  <c r="P125" i="7" s="1"/>
  <c r="J126" i="7"/>
  <c r="P126" i="7"/>
  <c r="Q195" i="7"/>
  <c r="K195" i="7"/>
  <c r="H7" i="7"/>
  <c r="L7" i="7" s="1"/>
  <c r="L8" i="7"/>
  <c r="G16" i="7"/>
  <c r="K16" i="7" s="1"/>
  <c r="F17" i="7"/>
  <c r="J17" i="7" s="1"/>
  <c r="H39" i="7"/>
  <c r="R39" i="7" s="1"/>
  <c r="L40" i="7"/>
  <c r="H43" i="7"/>
  <c r="L43" i="7" s="1"/>
  <c r="G48" i="7"/>
  <c r="Q48" i="7" s="1"/>
  <c r="G55" i="7"/>
  <c r="K55" i="7" s="1"/>
  <c r="F56" i="7"/>
  <c r="J56" i="7" s="1"/>
  <c r="N64" i="7"/>
  <c r="H64" i="7"/>
  <c r="R64" i="7" s="1"/>
  <c r="G64" i="7"/>
  <c r="K64" i="7" s="1"/>
  <c r="G97" i="7"/>
  <c r="N119" i="7"/>
  <c r="H131" i="7"/>
  <c r="L131" i="7" s="1"/>
  <c r="F131" i="7"/>
  <c r="G131" i="7"/>
  <c r="Q131" i="7" s="1"/>
  <c r="J139" i="7"/>
  <c r="K158" i="7"/>
  <c r="G160" i="7"/>
  <c r="F160" i="7"/>
  <c r="N160" i="7"/>
  <c r="F167" i="7"/>
  <c r="G167" i="7"/>
  <c r="F214" i="7"/>
  <c r="N214" i="7"/>
  <c r="G214" i="7"/>
  <c r="F231" i="7"/>
  <c r="J231" i="7" s="1"/>
  <c r="G231" i="7"/>
  <c r="N231" i="7"/>
  <c r="G243" i="7"/>
  <c r="K243" i="7" s="1"/>
  <c r="G275" i="7"/>
  <c r="K275" i="7" s="1"/>
  <c r="L72" i="7"/>
  <c r="H128" i="7"/>
  <c r="Q130" i="7"/>
  <c r="G139" i="7"/>
  <c r="Q139" i="7" s="1"/>
  <c r="S139" i="7" s="1"/>
  <c r="T139" i="7" s="1"/>
  <c r="G140" i="7"/>
  <c r="K140" i="7" s="1"/>
  <c r="J147" i="7"/>
  <c r="G151" i="7"/>
  <c r="H152" i="7"/>
  <c r="L152" i="7" s="1"/>
  <c r="J157" i="7"/>
  <c r="H158" i="7"/>
  <c r="L159" i="7"/>
  <c r="H181" i="7"/>
  <c r="L181" i="7" s="1"/>
  <c r="G203" i="7"/>
  <c r="G211" i="7"/>
  <c r="Q211" i="7" s="1"/>
  <c r="N218" i="7"/>
  <c r="F218" i="7"/>
  <c r="F239" i="7"/>
  <c r="J239" i="7" s="1"/>
  <c r="N239" i="7"/>
  <c r="N128" i="7"/>
  <c r="N181" i="7"/>
  <c r="N187" i="7"/>
  <c r="G187" i="7"/>
  <c r="K187" i="7" s="1"/>
  <c r="G208" i="7"/>
  <c r="H208" i="7"/>
  <c r="G282" i="7"/>
  <c r="H282" i="7"/>
  <c r="F282" i="7"/>
  <c r="P282" i="7" s="1"/>
  <c r="N282" i="7"/>
  <c r="N294" i="7"/>
  <c r="H294" i="7"/>
  <c r="R294" i="7" s="1"/>
  <c r="G294" i="7"/>
  <c r="F294" i="7"/>
  <c r="Q298" i="7"/>
  <c r="K298" i="7"/>
  <c r="G67" i="7"/>
  <c r="K67" i="7" s="1"/>
  <c r="H68" i="7"/>
  <c r="R68" i="7" s="1"/>
  <c r="N70" i="7"/>
  <c r="H75" i="7"/>
  <c r="L75" i="7" s="1"/>
  <c r="F80" i="7"/>
  <c r="F82" i="7"/>
  <c r="P82" i="7" s="1"/>
  <c r="H84" i="7"/>
  <c r="R84" i="7" s="1"/>
  <c r="J104" i="7"/>
  <c r="H117" i="7"/>
  <c r="L117" i="7" s="1"/>
  <c r="M117" i="7" s="1"/>
  <c r="O117" i="7" s="1"/>
  <c r="G120" i="7"/>
  <c r="Q120" i="7" s="1"/>
  <c r="F121" i="7"/>
  <c r="J121" i="7" s="1"/>
  <c r="N124" i="7"/>
  <c r="G124" i="7"/>
  <c r="K124" i="7" s="1"/>
  <c r="N146" i="7"/>
  <c r="H146" i="7"/>
  <c r="N154" i="7"/>
  <c r="F154" i="7"/>
  <c r="P154" i="7" s="1"/>
  <c r="N158" i="7"/>
  <c r="H170" i="7"/>
  <c r="N171" i="7"/>
  <c r="F171" i="7"/>
  <c r="H180" i="7"/>
  <c r="N180" i="7"/>
  <c r="F184" i="7"/>
  <c r="G186" i="7"/>
  <c r="Q186" i="7" s="1"/>
  <c r="H186" i="7"/>
  <c r="F187" i="7"/>
  <c r="P187" i="7" s="1"/>
  <c r="F208" i="7"/>
  <c r="J217" i="7"/>
  <c r="F219" i="7"/>
  <c r="J219" i="7" s="1"/>
  <c r="N222" i="7"/>
  <c r="F224" i="7"/>
  <c r="P224" i="7" s="1"/>
  <c r="J234" i="7"/>
  <c r="N245" i="7"/>
  <c r="G245" i="7"/>
  <c r="F245" i="7"/>
  <c r="F249" i="7"/>
  <c r="L251" i="7"/>
  <c r="G80" i="7"/>
  <c r="K80" i="7" s="1"/>
  <c r="H82" i="7"/>
  <c r="L104" i="7"/>
  <c r="H120" i="7"/>
  <c r="N130" i="7"/>
  <c r="H130" i="7"/>
  <c r="G133" i="7"/>
  <c r="K133" i="7" s="1"/>
  <c r="N133" i="7"/>
  <c r="P158" i="7"/>
  <c r="G184" i="7"/>
  <c r="K184" i="7" s="1"/>
  <c r="F186" i="7"/>
  <c r="H187" i="7"/>
  <c r="G207" i="7"/>
  <c r="K207" i="7" s="1"/>
  <c r="H207" i="7"/>
  <c r="R207" i="7" s="1"/>
  <c r="L218" i="7"/>
  <c r="G219" i="7"/>
  <c r="K219" i="7" s="1"/>
  <c r="G224" i="7"/>
  <c r="Q224" i="7" s="1"/>
  <c r="F226" i="7"/>
  <c r="L234" i="7"/>
  <c r="H245" i="7"/>
  <c r="L245" i="7" s="1"/>
  <c r="Q246" i="7"/>
  <c r="K246" i="7"/>
  <c r="L247" i="7"/>
  <c r="F258" i="7"/>
  <c r="H258" i="7"/>
  <c r="R258" i="7" s="1"/>
  <c r="N267" i="7"/>
  <c r="H267" i="7"/>
  <c r="H268" i="7"/>
  <c r="G268" i="7"/>
  <c r="Q268" i="7" s="1"/>
  <c r="F268" i="7"/>
  <c r="P268" i="7" s="1"/>
  <c r="N268" i="7"/>
  <c r="N276" i="7"/>
  <c r="H276" i="7"/>
  <c r="R276" i="7" s="1"/>
  <c r="G277" i="7"/>
  <c r="H280" i="7"/>
  <c r="R280" i="7" s="1"/>
  <c r="N280" i="7"/>
  <c r="G280" i="7"/>
  <c r="Q128" i="7"/>
  <c r="K128" i="7"/>
  <c r="Q170" i="7"/>
  <c r="H191" i="7"/>
  <c r="R191" i="7" s="1"/>
  <c r="N191" i="7"/>
  <c r="F238" i="7"/>
  <c r="N238" i="7"/>
  <c r="N253" i="7"/>
  <c r="G253" i="7"/>
  <c r="K253" i="7" s="1"/>
  <c r="F253" i="7"/>
  <c r="P253" i="7" s="1"/>
  <c r="H266" i="7"/>
  <c r="N266" i="7"/>
  <c r="Q276" i="7"/>
  <c r="K276" i="7"/>
  <c r="J280" i="7"/>
  <c r="P280" i="7"/>
  <c r="H331" i="7"/>
  <c r="L331" i="7" s="1"/>
  <c r="N331" i="7"/>
  <c r="G331" i="7"/>
  <c r="F331" i="7"/>
  <c r="Q347" i="7"/>
  <c r="K347" i="7"/>
  <c r="J301" i="7"/>
  <c r="F315" i="7"/>
  <c r="P315" i="7" s="1"/>
  <c r="G315" i="7"/>
  <c r="Q315" i="7" s="1"/>
  <c r="N315" i="7"/>
  <c r="F322" i="7"/>
  <c r="H322" i="7"/>
  <c r="L322" i="7" s="1"/>
  <c r="G322" i="7"/>
  <c r="N327" i="7"/>
  <c r="H327" i="7"/>
  <c r="F327" i="7"/>
  <c r="J327" i="7" s="1"/>
  <c r="N343" i="7"/>
  <c r="H343" i="7"/>
  <c r="L343" i="7" s="1"/>
  <c r="F343" i="7"/>
  <c r="G358" i="7"/>
  <c r="K358" i="7" s="1"/>
  <c r="N358" i="7"/>
  <c r="F358" i="7"/>
  <c r="J358" i="7" s="1"/>
  <c r="G300" i="7"/>
  <c r="K300" i="7" s="1"/>
  <c r="G309" i="7"/>
  <c r="H309" i="7"/>
  <c r="F309" i="7"/>
  <c r="P309" i="7" s="1"/>
  <c r="H315" i="7"/>
  <c r="J321" i="7"/>
  <c r="G327" i="7"/>
  <c r="K335" i="7"/>
  <c r="Q335" i="7"/>
  <c r="G343" i="7"/>
  <c r="R348" i="7"/>
  <c r="L348" i="7"/>
  <c r="L351" i="7"/>
  <c r="R351" i="7"/>
  <c r="N354" i="7"/>
  <c r="G354" i="7"/>
  <c r="J361" i="7"/>
  <c r="P361" i="7"/>
  <c r="N311" i="7"/>
  <c r="G311" i="7"/>
  <c r="Q311" i="7" s="1"/>
  <c r="G320" i="7"/>
  <c r="K320" i="7" s="1"/>
  <c r="K321" i="7"/>
  <c r="N322" i="7"/>
  <c r="H326" i="7"/>
  <c r="F326" i="7"/>
  <c r="H334" i="7"/>
  <c r="N334" i="7"/>
  <c r="G334" i="7"/>
  <c r="F334" i="7"/>
  <c r="P334" i="7" s="1"/>
  <c r="J337" i="7"/>
  <c r="P337" i="7"/>
  <c r="F279" i="7"/>
  <c r="N279" i="7"/>
  <c r="N284" i="7"/>
  <c r="H284" i="7"/>
  <c r="R284" i="7" s="1"/>
  <c r="N295" i="7"/>
  <c r="G295" i="7"/>
  <c r="K295" i="7" s="1"/>
  <c r="F295" i="7"/>
  <c r="H299" i="7"/>
  <c r="R299" i="7" s="1"/>
  <c r="F307" i="7"/>
  <c r="P307" i="7" s="1"/>
  <c r="N307" i="7"/>
  <c r="Q308" i="7"/>
  <c r="K308" i="7"/>
  <c r="N309" i="7"/>
  <c r="F311" i="7"/>
  <c r="N324" i="7"/>
  <c r="H324" i="7"/>
  <c r="G324" i="7"/>
  <c r="K324" i="7" s="1"/>
  <c r="P336" i="7"/>
  <c r="L337" i="7"/>
  <c r="R337" i="7"/>
  <c r="Q247" i="7"/>
  <c r="K247" i="7"/>
  <c r="F248" i="7"/>
  <c r="F251" i="7"/>
  <c r="P251" i="7" s="1"/>
  <c r="J296" i="7"/>
  <c r="P296" i="7"/>
  <c r="S296" i="7" s="1"/>
  <c r="T296" i="7" s="1"/>
  <c r="V296" i="7" s="1"/>
  <c r="N303" i="7"/>
  <c r="H303" i="7"/>
  <c r="R303" i="7" s="1"/>
  <c r="H311" i="7"/>
  <c r="Q319" i="7"/>
  <c r="F324" i="7"/>
  <c r="P324" i="7" s="1"/>
  <c r="N359" i="7"/>
  <c r="H359" i="7"/>
  <c r="G359" i="7"/>
  <c r="K359" i="7" s="1"/>
  <c r="F359" i="7"/>
  <c r="G291" i="7"/>
  <c r="N291" i="7"/>
  <c r="P341" i="7"/>
  <c r="J341" i="7"/>
  <c r="F356" i="7"/>
  <c r="J356" i="7" s="1"/>
  <c r="N356" i="7"/>
  <c r="H356" i="7"/>
  <c r="L288" i="7"/>
  <c r="F291" i="7"/>
  <c r="J291" i="7" s="1"/>
  <c r="G292" i="7"/>
  <c r="K292" i="7" s="1"/>
  <c r="H292" i="7"/>
  <c r="K296" i="7"/>
  <c r="H321" i="7"/>
  <c r="R321" i="7" s="1"/>
  <c r="S321" i="7" s="1"/>
  <c r="T321" i="7" s="1"/>
  <c r="V321" i="7" s="1"/>
  <c r="N321" i="7"/>
  <c r="Q356" i="7"/>
  <c r="K356" i="7"/>
  <c r="N362" i="7"/>
  <c r="F362" i="7"/>
  <c r="J362" i="7" s="1"/>
  <c r="H362" i="7"/>
  <c r="R369" i="7"/>
  <c r="L369" i="7"/>
  <c r="N373" i="7"/>
  <c r="H374" i="7"/>
  <c r="F380" i="7"/>
  <c r="J380" i="7" s="1"/>
  <c r="F386" i="7"/>
  <c r="H316" i="7"/>
  <c r="L316" i="7" s="1"/>
  <c r="N346" i="7"/>
  <c r="F351" i="7"/>
  <c r="P351" i="7" s="1"/>
  <c r="F363" i="7"/>
  <c r="J363" i="7" s="1"/>
  <c r="G365" i="7"/>
  <c r="K365" i="7" s="1"/>
  <c r="N369" i="7"/>
  <c r="P373" i="7"/>
  <c r="F378" i="7"/>
  <c r="H380" i="7"/>
  <c r="L380" i="7" s="1"/>
  <c r="P382" i="7"/>
  <c r="G386" i="7"/>
  <c r="F390" i="7"/>
  <c r="J390" i="7" s="1"/>
  <c r="F400" i="7"/>
  <c r="J400" i="7" s="1"/>
  <c r="F302" i="7"/>
  <c r="F325" i="7"/>
  <c r="F335" i="7"/>
  <c r="P335" i="7" s="1"/>
  <c r="G351" i="7"/>
  <c r="K351" i="7" s="1"/>
  <c r="F352" i="7"/>
  <c r="J352" i="7" s="1"/>
  <c r="F357" i="7"/>
  <c r="J357" i="7" s="1"/>
  <c r="G363" i="7"/>
  <c r="K366" i="7"/>
  <c r="P369" i="7"/>
  <c r="K370" i="7"/>
  <c r="G378" i="7"/>
  <c r="Q378" i="7" s="1"/>
  <c r="K380" i="7"/>
  <c r="H386" i="7"/>
  <c r="F388" i="7"/>
  <c r="G390" i="7"/>
  <c r="F394" i="7"/>
  <c r="J394" i="7" s="1"/>
  <c r="F396" i="7"/>
  <c r="P396" i="7" s="1"/>
  <c r="K400" i="7"/>
  <c r="H378" i="7"/>
  <c r="N380" i="7"/>
  <c r="H390" i="7"/>
  <c r="H335" i="7"/>
  <c r="N363" i="7"/>
  <c r="G373" i="7"/>
  <c r="K373" i="7" s="1"/>
  <c r="F384" i="7"/>
  <c r="P398" i="7"/>
  <c r="G345" i="7"/>
  <c r="Q345" i="7" s="1"/>
  <c r="H346" i="7"/>
  <c r="L346" i="7" s="1"/>
  <c r="G360" i="7"/>
  <c r="G369" i="7"/>
  <c r="Q369" i="7" s="1"/>
  <c r="F374" i="7"/>
  <c r="G382" i="7"/>
  <c r="H385" i="7"/>
  <c r="N391" i="7"/>
  <c r="Q398" i="7"/>
  <c r="P4" i="7"/>
  <c r="J4" i="7"/>
  <c r="P8" i="7"/>
  <c r="J8" i="7"/>
  <c r="K22" i="7"/>
  <c r="Q22" i="7"/>
  <c r="Q7" i="7"/>
  <c r="K7" i="7"/>
  <c r="L10" i="7"/>
  <c r="R10" i="7"/>
  <c r="J16" i="7"/>
  <c r="P16" i="7"/>
  <c r="Q39" i="7"/>
  <c r="K39" i="7"/>
  <c r="M71" i="7"/>
  <c r="O71" i="7" s="1"/>
  <c r="J27" i="7"/>
  <c r="P27" i="7"/>
  <c r="P36" i="7"/>
  <c r="J36" i="7"/>
  <c r="K15" i="7"/>
  <c r="Q15" i="7"/>
  <c r="L18" i="7"/>
  <c r="R18" i="7"/>
  <c r="K6" i="7"/>
  <c r="Q6" i="7"/>
  <c r="J12" i="7"/>
  <c r="P12" i="7"/>
  <c r="P38" i="7"/>
  <c r="J38" i="7"/>
  <c r="K23" i="7"/>
  <c r="Q23" i="7"/>
  <c r="L26" i="7"/>
  <c r="R26" i="7"/>
  <c r="J11" i="7"/>
  <c r="P11" i="7"/>
  <c r="J14" i="7"/>
  <c r="P14" i="7"/>
  <c r="J20" i="7"/>
  <c r="P20" i="7"/>
  <c r="K30" i="7"/>
  <c r="Q30" i="7"/>
  <c r="L2" i="7"/>
  <c r="R2" i="7"/>
  <c r="Q31" i="7"/>
  <c r="K31" i="7"/>
  <c r="R34" i="7"/>
  <c r="L34" i="7"/>
  <c r="J40" i="7"/>
  <c r="P40" i="7"/>
  <c r="J19" i="7"/>
  <c r="P19" i="7"/>
  <c r="J28" i="7"/>
  <c r="P28" i="7"/>
  <c r="F6" i="7"/>
  <c r="N11" i="7"/>
  <c r="Q12" i="7"/>
  <c r="Q20" i="7"/>
  <c r="N27" i="7"/>
  <c r="Q28" i="7"/>
  <c r="F30" i="7"/>
  <c r="Q36" i="7"/>
  <c r="F3" i="7"/>
  <c r="N8" i="7"/>
  <c r="G14" i="7"/>
  <c r="N16" i="7"/>
  <c r="F35" i="7"/>
  <c r="G38" i="7"/>
  <c r="N40" i="7"/>
  <c r="G3" i="7"/>
  <c r="K4" i="7"/>
  <c r="H6" i="7"/>
  <c r="G11" i="7"/>
  <c r="H14" i="7"/>
  <c r="G19" i="7"/>
  <c r="H22" i="7"/>
  <c r="F24" i="7"/>
  <c r="G27" i="7"/>
  <c r="H30" i="7"/>
  <c r="F32" i="7"/>
  <c r="G35" i="7"/>
  <c r="H38" i="7"/>
  <c r="J41" i="7"/>
  <c r="H42" i="7"/>
  <c r="G43" i="7"/>
  <c r="P44" i="7"/>
  <c r="N47" i="7"/>
  <c r="L48" i="7"/>
  <c r="L49" i="7"/>
  <c r="J51" i="7"/>
  <c r="G53" i="7"/>
  <c r="F54" i="7"/>
  <c r="N58" i="7"/>
  <c r="K61" i="7"/>
  <c r="H63" i="7"/>
  <c r="F65" i="7"/>
  <c r="P67" i="7"/>
  <c r="N69" i="7"/>
  <c r="H74" i="7"/>
  <c r="G75" i="7"/>
  <c r="P76" i="7"/>
  <c r="P77" i="7"/>
  <c r="S77" i="7" s="1"/>
  <c r="T77" i="7" s="1"/>
  <c r="V77" i="7" s="1"/>
  <c r="N79" i="7"/>
  <c r="L80" i="7"/>
  <c r="L81" i="7"/>
  <c r="K82" i="7"/>
  <c r="J83" i="7"/>
  <c r="G85" i="7"/>
  <c r="F86" i="7"/>
  <c r="R86" i="7"/>
  <c r="N90" i="7"/>
  <c r="H92" i="7"/>
  <c r="N92" i="7"/>
  <c r="Q92" i="7"/>
  <c r="Q93" i="7"/>
  <c r="H94" i="7"/>
  <c r="F94" i="7"/>
  <c r="F95" i="7"/>
  <c r="K98" i="7"/>
  <c r="M98" i="7" s="1"/>
  <c r="O98" i="7" s="1"/>
  <c r="P103" i="7"/>
  <c r="Q104" i="7"/>
  <c r="S104" i="7" s="1"/>
  <c r="T104" i="7" s="1"/>
  <c r="V104" i="7" s="1"/>
  <c r="P113" i="7"/>
  <c r="G115" i="7"/>
  <c r="F115" i="7"/>
  <c r="H115" i="7"/>
  <c r="N18" i="7"/>
  <c r="N26" i="7"/>
  <c r="N34" i="7"/>
  <c r="P47" i="7"/>
  <c r="P57" i="7"/>
  <c r="K62" i="7"/>
  <c r="Q76" i="7"/>
  <c r="Q78" i="7"/>
  <c r="P79" i="7"/>
  <c r="R87" i="7"/>
  <c r="P89" i="7"/>
  <c r="H103" i="7"/>
  <c r="N103" i="7"/>
  <c r="N10" i="7"/>
  <c r="R3" i="7"/>
  <c r="P13" i="7"/>
  <c r="F18" i="7"/>
  <c r="N23" i="7"/>
  <c r="R27" i="7"/>
  <c r="R35" i="7"/>
  <c r="P37" i="7"/>
  <c r="Q58" i="7"/>
  <c r="R89" i="7"/>
  <c r="Q90" i="7"/>
  <c r="G91" i="7"/>
  <c r="H91" i="7"/>
  <c r="G99" i="7"/>
  <c r="N99" i="7"/>
  <c r="H102" i="7"/>
  <c r="G102" i="7"/>
  <c r="K111" i="7"/>
  <c r="Q111" i="7"/>
  <c r="R129" i="7"/>
  <c r="L129" i="7"/>
  <c r="P5" i="7"/>
  <c r="R11" i="7"/>
  <c r="N15" i="7"/>
  <c r="P21" i="7"/>
  <c r="S21" i="7" s="1"/>
  <c r="T21" i="7" s="1"/>
  <c r="V21" i="7" s="1"/>
  <c r="F26" i="7"/>
  <c r="N31" i="7"/>
  <c r="F7" i="7"/>
  <c r="G10" i="7"/>
  <c r="F15" i="7"/>
  <c r="F23" i="7"/>
  <c r="F31" i="7"/>
  <c r="G34" i="7"/>
  <c r="N36" i="7"/>
  <c r="H46" i="7"/>
  <c r="G47" i="7"/>
  <c r="N51" i="7"/>
  <c r="L53" i="7"/>
  <c r="K54" i="7"/>
  <c r="G57" i="7"/>
  <c r="F58" i="7"/>
  <c r="N62" i="7"/>
  <c r="H67" i="7"/>
  <c r="F69" i="7"/>
  <c r="R69" i="7"/>
  <c r="N73" i="7"/>
  <c r="H78" i="7"/>
  <c r="G79" i="7"/>
  <c r="N83" i="7"/>
  <c r="L85" i="7"/>
  <c r="K86" i="7"/>
  <c r="G89" i="7"/>
  <c r="F90" i="7"/>
  <c r="F91" i="7"/>
  <c r="J92" i="7"/>
  <c r="K94" i="7"/>
  <c r="P98" i="7"/>
  <c r="F99" i="7"/>
  <c r="R101" i="7"/>
  <c r="F102" i="7"/>
  <c r="G103" i="7"/>
  <c r="P114" i="7"/>
  <c r="H118" i="7"/>
  <c r="G118" i="7"/>
  <c r="F118" i="7"/>
  <c r="N118" i="7"/>
  <c r="Q122" i="7"/>
  <c r="K122" i="7"/>
  <c r="N2" i="7"/>
  <c r="F2" i="7"/>
  <c r="N7" i="7"/>
  <c r="F10" i="7"/>
  <c r="R19" i="7"/>
  <c r="P29" i="7"/>
  <c r="S29" i="7" s="1"/>
  <c r="T29" i="7" s="1"/>
  <c r="V29" i="7" s="1"/>
  <c r="F34" i="7"/>
  <c r="N39" i="7"/>
  <c r="G2" i="7"/>
  <c r="N4" i="7"/>
  <c r="N12" i="7"/>
  <c r="G18" i="7"/>
  <c r="N20" i="7"/>
  <c r="G26" i="7"/>
  <c r="N28" i="7"/>
  <c r="F39" i="7"/>
  <c r="N42" i="7"/>
  <c r="H47" i="7"/>
  <c r="F49" i="7"/>
  <c r="N53" i="7"/>
  <c r="H58" i="7"/>
  <c r="G59" i="7"/>
  <c r="R59" i="7"/>
  <c r="P61" i="7"/>
  <c r="S61" i="7" s="1"/>
  <c r="T61" i="7" s="1"/>
  <c r="V61" i="7" s="1"/>
  <c r="N63" i="7"/>
  <c r="G69" i="7"/>
  <c r="F70" i="7"/>
  <c r="R70" i="7"/>
  <c r="Q71" i="7"/>
  <c r="N74" i="7"/>
  <c r="K77" i="7"/>
  <c r="J78" i="7"/>
  <c r="H79" i="7"/>
  <c r="F81" i="7"/>
  <c r="N85" i="7"/>
  <c r="H90" i="7"/>
  <c r="N95" i="7"/>
  <c r="R98" i="7"/>
  <c r="H99" i="7"/>
  <c r="J106" i="7"/>
  <c r="J110" i="7"/>
  <c r="N30" i="7"/>
  <c r="N38" i="7"/>
  <c r="F96" i="7"/>
  <c r="N96" i="7"/>
  <c r="G107" i="7"/>
  <c r="F107" i="7"/>
  <c r="H107" i="7"/>
  <c r="N107" i="7"/>
  <c r="N6" i="7"/>
  <c r="N22" i="7"/>
  <c r="N19" i="7"/>
  <c r="G51" i="7"/>
  <c r="F62" i="7"/>
  <c r="F73" i="7"/>
  <c r="G83" i="7"/>
  <c r="G96" i="7"/>
  <c r="K113" i="7"/>
  <c r="N14" i="7"/>
  <c r="F22" i="7"/>
  <c r="F42" i="7"/>
  <c r="N46" i="7"/>
  <c r="K49" i="7"/>
  <c r="H51" i="7"/>
  <c r="F53" i="7"/>
  <c r="N57" i="7"/>
  <c r="H62" i="7"/>
  <c r="G63" i="7"/>
  <c r="N67" i="7"/>
  <c r="G73" i="7"/>
  <c r="F74" i="7"/>
  <c r="N78" i="7"/>
  <c r="K81" i="7"/>
  <c r="H83" i="7"/>
  <c r="F85" i="7"/>
  <c r="N89" i="7"/>
  <c r="N91" i="7"/>
  <c r="P93" i="7"/>
  <c r="H96" i="7"/>
  <c r="N102" i="7"/>
  <c r="K106" i="7"/>
  <c r="H110" i="7"/>
  <c r="G110" i="7"/>
  <c r="R113" i="7"/>
  <c r="L113" i="7"/>
  <c r="H121" i="7"/>
  <c r="N121" i="7"/>
  <c r="F122" i="7"/>
  <c r="R122" i="7"/>
  <c r="H123" i="7"/>
  <c r="F124" i="7"/>
  <c r="P144" i="7"/>
  <c r="J144" i="7"/>
  <c r="G145" i="7"/>
  <c r="H145" i="7"/>
  <c r="F145" i="7"/>
  <c r="L157" i="7"/>
  <c r="R157" i="7"/>
  <c r="P162" i="7"/>
  <c r="J162" i="7"/>
  <c r="F142" i="7"/>
  <c r="N142" i="7"/>
  <c r="H142" i="7"/>
  <c r="G142" i="7"/>
  <c r="K162" i="7"/>
  <c r="Q162" i="7"/>
  <c r="P205" i="7"/>
  <c r="J205" i="7"/>
  <c r="R124" i="7"/>
  <c r="L124" i="7"/>
  <c r="F134" i="7"/>
  <c r="H134" i="7"/>
  <c r="G134" i="7"/>
  <c r="H164" i="7"/>
  <c r="N164" i="7"/>
  <c r="G164" i="7"/>
  <c r="K121" i="7"/>
  <c r="H132" i="7"/>
  <c r="N132" i="7"/>
  <c r="F165" i="7"/>
  <c r="H165" i="7"/>
  <c r="G165" i="7"/>
  <c r="N165" i="7"/>
  <c r="F175" i="7"/>
  <c r="N175" i="7"/>
  <c r="H175" i="7"/>
  <c r="G175" i="7"/>
  <c r="F182" i="7"/>
  <c r="H182" i="7"/>
  <c r="G182" i="7"/>
  <c r="N182" i="7"/>
  <c r="H126" i="7"/>
  <c r="G126" i="7"/>
  <c r="N126" i="7"/>
  <c r="P128" i="7"/>
  <c r="J128" i="7"/>
  <c r="F132" i="7"/>
  <c r="G135" i="7"/>
  <c r="F135" i="7"/>
  <c r="L139" i="7"/>
  <c r="Q147" i="7"/>
  <c r="S147" i="7" s="1"/>
  <c r="T147" i="7" s="1"/>
  <c r="V147" i="7" s="1"/>
  <c r="K147" i="7"/>
  <c r="R150" i="7"/>
  <c r="L150" i="7"/>
  <c r="Q132" i="7"/>
  <c r="K132" i="7"/>
  <c r="G136" i="7"/>
  <c r="H136" i="7"/>
  <c r="F136" i="7"/>
  <c r="G153" i="7"/>
  <c r="N153" i="7"/>
  <c r="H153" i="7"/>
  <c r="R167" i="7"/>
  <c r="L167" i="7"/>
  <c r="K189" i="7"/>
  <c r="Q189" i="7"/>
  <c r="H105" i="7"/>
  <c r="G105" i="7"/>
  <c r="L106" i="7"/>
  <c r="R106" i="7"/>
  <c r="S106" i="7" s="1"/>
  <c r="T106" i="7" s="1"/>
  <c r="V106" i="7" s="1"/>
  <c r="L135" i="7"/>
  <c r="P152" i="7"/>
  <c r="J152" i="7"/>
  <c r="F153" i="7"/>
  <c r="F178" i="7"/>
  <c r="N178" i="7"/>
  <c r="H178" i="7"/>
  <c r="G178" i="7"/>
  <c r="J179" i="7"/>
  <c r="P179" i="7"/>
  <c r="G123" i="7"/>
  <c r="F123" i="7"/>
  <c r="G129" i="7"/>
  <c r="F129" i="7"/>
  <c r="N129" i="7"/>
  <c r="F133" i="7"/>
  <c r="H133" i="7"/>
  <c r="N136" i="7"/>
  <c r="Q183" i="7"/>
  <c r="K183" i="7"/>
  <c r="R163" i="7"/>
  <c r="K181" i="7"/>
  <c r="Q181" i="7"/>
  <c r="F189" i="7"/>
  <c r="N189" i="7"/>
  <c r="H189" i="7"/>
  <c r="H172" i="7"/>
  <c r="G172" i="7"/>
  <c r="N172" i="7"/>
  <c r="Q179" i="7"/>
  <c r="K179" i="7"/>
  <c r="G193" i="7"/>
  <c r="F193" i="7"/>
  <c r="N193" i="7"/>
  <c r="H193" i="7"/>
  <c r="F149" i="7"/>
  <c r="G149" i="7"/>
  <c r="N149" i="7"/>
  <c r="J151" i="7"/>
  <c r="P151" i="7"/>
  <c r="J159" i="7"/>
  <c r="P159" i="7"/>
  <c r="S159" i="7" s="1"/>
  <c r="T159" i="7" s="1"/>
  <c r="V159" i="7" s="1"/>
  <c r="F172" i="7"/>
  <c r="N176" i="7"/>
  <c r="F176" i="7"/>
  <c r="J204" i="7"/>
  <c r="P204" i="7"/>
  <c r="N143" i="7"/>
  <c r="H143" i="7"/>
  <c r="G143" i="7"/>
  <c r="H149" i="7"/>
  <c r="G161" i="7"/>
  <c r="F161" i="7"/>
  <c r="N161" i="7"/>
  <c r="N173" i="7"/>
  <c r="H173" i="7"/>
  <c r="G173" i="7"/>
  <c r="G176" i="7"/>
  <c r="Q191" i="7"/>
  <c r="K191" i="7"/>
  <c r="F143" i="7"/>
  <c r="G144" i="7"/>
  <c r="N144" i="7"/>
  <c r="H144" i="7"/>
  <c r="R151" i="7"/>
  <c r="L151" i="7"/>
  <c r="H161" i="7"/>
  <c r="Q163" i="7"/>
  <c r="K163" i="7"/>
  <c r="M163" i="7" s="1"/>
  <c r="F173" i="7"/>
  <c r="H176" i="7"/>
  <c r="L183" i="7"/>
  <c r="F174" i="7"/>
  <c r="G174" i="7"/>
  <c r="G194" i="7"/>
  <c r="H194" i="7"/>
  <c r="F194" i="7"/>
  <c r="N194" i="7"/>
  <c r="L205" i="7"/>
  <c r="R205" i="7"/>
  <c r="L206" i="7"/>
  <c r="R206" i="7"/>
  <c r="L168" i="7"/>
  <c r="R168" i="7"/>
  <c r="P169" i="7"/>
  <c r="S169" i="7" s="1"/>
  <c r="T169" i="7" s="1"/>
  <c r="V169" i="7" s="1"/>
  <c r="J169" i="7"/>
  <c r="P185" i="7"/>
  <c r="J185" i="7"/>
  <c r="H215" i="7"/>
  <c r="N215" i="7"/>
  <c r="G215" i="7"/>
  <c r="F215" i="7"/>
  <c r="J221" i="7"/>
  <c r="P221" i="7"/>
  <c r="L224" i="7"/>
  <c r="R224" i="7"/>
  <c r="N112" i="7"/>
  <c r="N120" i="7"/>
  <c r="F156" i="7"/>
  <c r="G166" i="7"/>
  <c r="F168" i="7"/>
  <c r="G177" i="7"/>
  <c r="H177" i="7"/>
  <c r="F177" i="7"/>
  <c r="P183" i="7"/>
  <c r="F192" i="7"/>
  <c r="N192" i="7"/>
  <c r="Q200" i="7"/>
  <c r="H202" i="7"/>
  <c r="F202" i="7"/>
  <c r="N202" i="7"/>
  <c r="G202" i="7"/>
  <c r="F137" i="7"/>
  <c r="N140" i="7"/>
  <c r="N150" i="7"/>
  <c r="N152" i="7"/>
  <c r="G156" i="7"/>
  <c r="G157" i="7"/>
  <c r="H166" i="7"/>
  <c r="G168" i="7"/>
  <c r="H188" i="7"/>
  <c r="G188" i="7"/>
  <c r="F188" i="7"/>
  <c r="N188" i="7"/>
  <c r="F190" i="7"/>
  <c r="G190" i="7"/>
  <c r="G192" i="7"/>
  <c r="H212" i="7"/>
  <c r="N212" i="7"/>
  <c r="G212" i="7"/>
  <c r="F212" i="7"/>
  <c r="P203" i="7"/>
  <c r="J203" i="7"/>
  <c r="H204" i="7"/>
  <c r="N204" i="7"/>
  <c r="G204" i="7"/>
  <c r="F242" i="7"/>
  <c r="N242" i="7"/>
  <c r="H242" i="7"/>
  <c r="G242" i="7"/>
  <c r="H244" i="7"/>
  <c r="G244" i="7"/>
  <c r="N244" i="7"/>
  <c r="F244" i="7"/>
  <c r="R184" i="7"/>
  <c r="F200" i="7"/>
  <c r="N200" i="7"/>
  <c r="Q222" i="7"/>
  <c r="K222" i="7"/>
  <c r="M222" i="7" s="1"/>
  <c r="N229" i="7"/>
  <c r="H229" i="7"/>
  <c r="G229" i="7"/>
  <c r="J235" i="7"/>
  <c r="G209" i="7"/>
  <c r="N209" i="7"/>
  <c r="J229" i="7"/>
  <c r="P229" i="7"/>
  <c r="N131" i="7"/>
  <c r="N139" i="7"/>
  <c r="N147" i="7"/>
  <c r="N155" i="7"/>
  <c r="N163" i="7"/>
  <c r="Q171" i="7"/>
  <c r="R179" i="7"/>
  <c r="N183" i="7"/>
  <c r="H185" i="7"/>
  <c r="N186" i="7"/>
  <c r="H199" i="7"/>
  <c r="F199" i="7"/>
  <c r="H200" i="7"/>
  <c r="H201" i="7"/>
  <c r="F209" i="7"/>
  <c r="F210" i="7"/>
  <c r="H216" i="7"/>
  <c r="G216" i="7"/>
  <c r="F216" i="7"/>
  <c r="J237" i="7"/>
  <c r="P237" i="7"/>
  <c r="P180" i="7"/>
  <c r="P191" i="7"/>
  <c r="F197" i="7"/>
  <c r="N197" i="7"/>
  <c r="H209" i="7"/>
  <c r="H210" i="7"/>
  <c r="H220" i="7"/>
  <c r="F220" i="7"/>
  <c r="N220" i="7"/>
  <c r="R222" i="7"/>
  <c r="Q248" i="7"/>
  <c r="K248" i="7"/>
  <c r="F206" i="7"/>
  <c r="N206" i="7"/>
  <c r="Q220" i="7"/>
  <c r="K220" i="7"/>
  <c r="N232" i="7"/>
  <c r="H232" i="7"/>
  <c r="G232" i="7"/>
  <c r="G196" i="7"/>
  <c r="H197" i="7"/>
  <c r="H198" i="7"/>
  <c r="N201" i="7"/>
  <c r="G206" i="7"/>
  <c r="F207" i="7"/>
  <c r="H213" i="7"/>
  <c r="G213" i="7"/>
  <c r="F213" i="7"/>
  <c r="N216" i="7"/>
  <c r="H221" i="7"/>
  <c r="N221" i="7"/>
  <c r="G221" i="7"/>
  <c r="F232" i="7"/>
  <c r="H252" i="7"/>
  <c r="G252" i="7"/>
  <c r="N252" i="7"/>
  <c r="F254" i="7"/>
  <c r="N254" i="7"/>
  <c r="K260" i="7"/>
  <c r="F264" i="7"/>
  <c r="N264" i="7"/>
  <c r="H264" i="7"/>
  <c r="G264" i="7"/>
  <c r="G265" i="7"/>
  <c r="N265" i="7"/>
  <c r="H265" i="7"/>
  <c r="R272" i="7"/>
  <c r="L272" i="7"/>
  <c r="G250" i="7"/>
  <c r="N250" i="7"/>
  <c r="F252" i="7"/>
  <c r="R253" i="7"/>
  <c r="G254" i="7"/>
  <c r="L262" i="7"/>
  <c r="F265" i="7"/>
  <c r="H228" i="7"/>
  <c r="G228" i="7"/>
  <c r="F228" i="7"/>
  <c r="N228" i="7"/>
  <c r="R249" i="7"/>
  <c r="Q251" i="7"/>
  <c r="F255" i="7"/>
  <c r="N255" i="7"/>
  <c r="J266" i="7"/>
  <c r="P266" i="7"/>
  <c r="R250" i="7"/>
  <c r="L250" i="7"/>
  <c r="K255" i="7"/>
  <c r="Q255" i="7"/>
  <c r="K261" i="7"/>
  <c r="Q261" i="7"/>
  <c r="K266" i="7"/>
  <c r="Q266" i="7"/>
  <c r="G217" i="7"/>
  <c r="H217" i="7"/>
  <c r="N224" i="7"/>
  <c r="Q226" i="7"/>
  <c r="K234" i="7"/>
  <c r="Q234" i="7"/>
  <c r="S234" i="7" s="1"/>
  <c r="T234" i="7" s="1"/>
  <c r="V234" i="7" s="1"/>
  <c r="H236" i="7"/>
  <c r="G236" i="7"/>
  <c r="N236" i="7"/>
  <c r="P250" i="7"/>
  <c r="R254" i="7"/>
  <c r="H255" i="7"/>
  <c r="L257" i="7"/>
  <c r="L259" i="7"/>
  <c r="R259" i="7"/>
  <c r="S259" i="7" s="1"/>
  <c r="T259" i="7" s="1"/>
  <c r="V259" i="7" s="1"/>
  <c r="L261" i="7"/>
  <c r="R261" i="7"/>
  <c r="Q218" i="7"/>
  <c r="R226" i="7"/>
  <c r="L240" i="7"/>
  <c r="G249" i="7"/>
  <c r="N249" i="7"/>
  <c r="F230" i="7"/>
  <c r="G230" i="7"/>
  <c r="G233" i="7"/>
  <c r="F233" i="7"/>
  <c r="K259" i="7"/>
  <c r="L281" i="7"/>
  <c r="R281" i="7"/>
  <c r="J283" i="7"/>
  <c r="P283" i="7"/>
  <c r="N237" i="7"/>
  <c r="H237" i="7"/>
  <c r="G237" i="7"/>
  <c r="F270" i="7"/>
  <c r="N270" i="7"/>
  <c r="H270" i="7"/>
  <c r="G270" i="7"/>
  <c r="N271" i="7"/>
  <c r="H271" i="7"/>
  <c r="G271" i="7"/>
  <c r="F271" i="7"/>
  <c r="J272" i="7"/>
  <c r="P272" i="7"/>
  <c r="N272" i="7"/>
  <c r="G272" i="7"/>
  <c r="F281" i="7"/>
  <c r="G281" i="7"/>
  <c r="H278" i="7"/>
  <c r="F278" i="7"/>
  <c r="K289" i="7"/>
  <c r="Q289" i="7"/>
  <c r="P222" i="7"/>
  <c r="Q238" i="7"/>
  <c r="N247" i="7"/>
  <c r="J276" i="7"/>
  <c r="P276" i="7"/>
  <c r="G278" i="7"/>
  <c r="Q279" i="7"/>
  <c r="H285" i="7"/>
  <c r="G285" i="7"/>
  <c r="F285" i="7"/>
  <c r="N285" i="7"/>
  <c r="R263" i="7"/>
  <c r="L263" i="7"/>
  <c r="G269" i="7"/>
  <c r="N269" i="7"/>
  <c r="G239" i="7"/>
  <c r="F240" i="7"/>
  <c r="H260" i="7"/>
  <c r="N260" i="7"/>
  <c r="F262" i="7"/>
  <c r="N262" i="7"/>
  <c r="F269" i="7"/>
  <c r="F273" i="7"/>
  <c r="G273" i="7"/>
  <c r="N286" i="7"/>
  <c r="H286" i="7"/>
  <c r="G286" i="7"/>
  <c r="F286" i="7"/>
  <c r="F287" i="7"/>
  <c r="G287" i="7"/>
  <c r="H287" i="7"/>
  <c r="H239" i="7"/>
  <c r="G240" i="7"/>
  <c r="H246" i="7"/>
  <c r="F247" i="7"/>
  <c r="N256" i="7"/>
  <c r="H256" i="7"/>
  <c r="G257" i="7"/>
  <c r="F257" i="7"/>
  <c r="K258" i="7"/>
  <c r="Q258" i="7"/>
  <c r="F260" i="7"/>
  <c r="G262" i="7"/>
  <c r="G263" i="7"/>
  <c r="H269" i="7"/>
  <c r="R279" i="7"/>
  <c r="L279" i="7"/>
  <c r="N287" i="7"/>
  <c r="Q288" i="7"/>
  <c r="K288" i="7"/>
  <c r="J292" i="7"/>
  <c r="P292" i="7"/>
  <c r="P310" i="7"/>
  <c r="F314" i="7"/>
  <c r="G314" i="7"/>
  <c r="N314" i="7"/>
  <c r="R310" i="7"/>
  <c r="H312" i="7"/>
  <c r="G312" i="7"/>
  <c r="N312" i="7"/>
  <c r="F312" i="7"/>
  <c r="N313" i="7"/>
  <c r="F313" i="7"/>
  <c r="H313" i="7"/>
  <c r="G313" i="7"/>
  <c r="H314" i="7"/>
  <c r="F297" i="7"/>
  <c r="H297" i="7"/>
  <c r="K297" i="7"/>
  <c r="Q297" i="7"/>
  <c r="L289" i="7"/>
  <c r="P316" i="7"/>
  <c r="J316" i="7"/>
  <c r="G323" i="7"/>
  <c r="F323" i="7"/>
  <c r="N323" i="7"/>
  <c r="H323" i="7"/>
  <c r="H277" i="7"/>
  <c r="F277" i="7"/>
  <c r="N297" i="7"/>
  <c r="L300" i="7"/>
  <c r="G305" i="7"/>
  <c r="N305" i="7"/>
  <c r="H305" i="7"/>
  <c r="L307" i="7"/>
  <c r="K310" i="7"/>
  <c r="M310" i="7" s="1"/>
  <c r="O310" i="7" s="1"/>
  <c r="Q310" i="7"/>
  <c r="Q302" i="7"/>
  <c r="F305" i="7"/>
  <c r="F306" i="7"/>
  <c r="G306" i="7"/>
  <c r="H306" i="7"/>
  <c r="P317" i="7"/>
  <c r="J317" i="7"/>
  <c r="J299" i="7"/>
  <c r="P299" i="7"/>
  <c r="J303" i="7"/>
  <c r="P303" i="7"/>
  <c r="L317" i="7"/>
  <c r="R317" i="7"/>
  <c r="F318" i="7"/>
  <c r="G318" i="7"/>
  <c r="N318" i="7"/>
  <c r="H318" i="7"/>
  <c r="J319" i="7"/>
  <c r="P319" i="7"/>
  <c r="Q328" i="7"/>
  <c r="K328" i="7"/>
  <c r="F300" i="7"/>
  <c r="N300" i="7"/>
  <c r="L302" i="7"/>
  <c r="H304" i="7"/>
  <c r="F304" i="7"/>
  <c r="G304" i="7"/>
  <c r="F308" i="7"/>
  <c r="H308" i="7"/>
  <c r="K316" i="7"/>
  <c r="G317" i="7"/>
  <c r="N317" i="7"/>
  <c r="H320" i="7"/>
  <c r="F320" i="7"/>
  <c r="F329" i="7"/>
  <c r="G329" i="7"/>
  <c r="H329" i="7"/>
  <c r="G333" i="7"/>
  <c r="F333" i="7"/>
  <c r="F338" i="7"/>
  <c r="H338" i="7"/>
  <c r="N338" i="7"/>
  <c r="N340" i="7"/>
  <c r="H340" i="7"/>
  <c r="G340" i="7"/>
  <c r="F340" i="7"/>
  <c r="F330" i="7"/>
  <c r="G330" i="7"/>
  <c r="H330" i="7"/>
  <c r="N330" i="7"/>
  <c r="H333" i="7"/>
  <c r="G338" i="7"/>
  <c r="F339" i="7"/>
  <c r="N339" i="7"/>
  <c r="H339" i="7"/>
  <c r="G339" i="7"/>
  <c r="F342" i="7"/>
  <c r="N342" i="7"/>
  <c r="H342" i="7"/>
  <c r="G342" i="7"/>
  <c r="J348" i="7"/>
  <c r="P348" i="7"/>
  <c r="L345" i="7"/>
  <c r="R345" i="7"/>
  <c r="P349" i="7"/>
  <c r="J349" i="7"/>
  <c r="G274" i="7"/>
  <c r="H274" i="7"/>
  <c r="J288" i="7"/>
  <c r="P288" i="7"/>
  <c r="G290" i="7"/>
  <c r="H290" i="7"/>
  <c r="G293" i="7"/>
  <c r="F293" i="7"/>
  <c r="H293" i="7"/>
  <c r="L319" i="7"/>
  <c r="R319" i="7"/>
  <c r="H328" i="7"/>
  <c r="F328" i="7"/>
  <c r="N328" i="7"/>
  <c r="R352" i="7"/>
  <c r="L352" i="7"/>
  <c r="G299" i="7"/>
  <c r="G301" i="7"/>
  <c r="H301" i="7"/>
  <c r="H332" i="7"/>
  <c r="H344" i="7"/>
  <c r="F344" i="7"/>
  <c r="N344" i="7"/>
  <c r="R347" i="7"/>
  <c r="L347" i="7"/>
  <c r="Q348" i="7"/>
  <c r="P350" i="7"/>
  <c r="J350" i="7"/>
  <c r="Q352" i="7"/>
  <c r="P345" i="7"/>
  <c r="L355" i="7"/>
  <c r="R355" i="7"/>
  <c r="K344" i="7"/>
  <c r="J366" i="7"/>
  <c r="P366" i="7"/>
  <c r="G364" i="7"/>
  <c r="N364" i="7"/>
  <c r="H364" i="7"/>
  <c r="F364" i="7"/>
  <c r="N337" i="7"/>
  <c r="G337" i="7"/>
  <c r="F298" i="7"/>
  <c r="H298" i="7"/>
  <c r="N326" i="7"/>
  <c r="G326" i="7"/>
  <c r="J332" i="7"/>
  <c r="P332" i="7"/>
  <c r="J347" i="7"/>
  <c r="P347" i="7"/>
  <c r="N349" i="7"/>
  <c r="H349" i="7"/>
  <c r="G349" i="7"/>
  <c r="L368" i="7"/>
  <c r="R368" i="7"/>
  <c r="L376" i="7"/>
  <c r="R376" i="7"/>
  <c r="L325" i="7"/>
  <c r="N341" i="7"/>
  <c r="P355" i="7"/>
  <c r="P360" i="7"/>
  <c r="H361" i="7"/>
  <c r="G361" i="7"/>
  <c r="R365" i="7"/>
  <c r="H371" i="7"/>
  <c r="G371" i="7"/>
  <c r="F371" i="7"/>
  <c r="R366" i="7"/>
  <c r="L366" i="7"/>
  <c r="L370" i="7"/>
  <c r="H379" i="7"/>
  <c r="F379" i="7"/>
  <c r="N379" i="7"/>
  <c r="G379" i="7"/>
  <c r="R357" i="7"/>
  <c r="R360" i="7"/>
  <c r="G372" i="7"/>
  <c r="F372" i="7"/>
  <c r="N372" i="7"/>
  <c r="R382" i="7"/>
  <c r="L382" i="7"/>
  <c r="H341" i="7"/>
  <c r="H353" i="7"/>
  <c r="G353" i="7"/>
  <c r="F353" i="7"/>
  <c r="F354" i="7"/>
  <c r="G355" i="7"/>
  <c r="G357" i="7"/>
  <c r="H358" i="7"/>
  <c r="F365" i="7"/>
  <c r="N365" i="7"/>
  <c r="H367" i="7"/>
  <c r="G367" i="7"/>
  <c r="F367" i="7"/>
  <c r="H372" i="7"/>
  <c r="H375" i="7"/>
  <c r="N375" i="7"/>
  <c r="F375" i="7"/>
  <c r="G350" i="7"/>
  <c r="H350" i="7"/>
  <c r="H354" i="7"/>
  <c r="G375" i="7"/>
  <c r="G376" i="7"/>
  <c r="N376" i="7"/>
  <c r="G368" i="7"/>
  <c r="F368" i="7"/>
  <c r="N368" i="7"/>
  <c r="P376" i="7"/>
  <c r="J376" i="7"/>
  <c r="F381" i="7"/>
  <c r="H381" i="7"/>
  <c r="K385" i="7"/>
  <c r="Q385" i="7"/>
  <c r="P370" i="7"/>
  <c r="S370" i="7" s="1"/>
  <c r="T370" i="7" s="1"/>
  <c r="V370" i="7" s="1"/>
  <c r="Q374" i="7"/>
  <c r="G381" i="7"/>
  <c r="H383" i="7"/>
  <c r="G383" i="7"/>
  <c r="F383" i="7"/>
  <c r="N383" i="7"/>
  <c r="K387" i="7"/>
  <c r="K396" i="7"/>
  <c r="Q396" i="7"/>
  <c r="Q377" i="7"/>
  <c r="K397" i="7"/>
  <c r="Q397" i="7"/>
  <c r="F377" i="7"/>
  <c r="H377" i="7"/>
  <c r="N381" i="7"/>
  <c r="J391" i="7"/>
  <c r="P391" i="7"/>
  <c r="L384" i="7"/>
  <c r="R384" i="7"/>
  <c r="F389" i="7"/>
  <c r="G389" i="7"/>
  <c r="H389" i="7"/>
  <c r="G392" i="7"/>
  <c r="H392" i="7"/>
  <c r="F392" i="7"/>
  <c r="H387" i="7"/>
  <c r="F387" i="7"/>
  <c r="N387" i="7"/>
  <c r="H388" i="7"/>
  <c r="N393" i="7"/>
  <c r="L394" i="7"/>
  <c r="H397" i="7"/>
  <c r="F397" i="7"/>
  <c r="N400" i="7"/>
  <c r="R395" i="7"/>
  <c r="L398" i="7"/>
  <c r="M398" i="7" s="1"/>
  <c r="O398" i="7" s="1"/>
  <c r="R398" i="7"/>
  <c r="G393" i="7"/>
  <c r="F395" i="7"/>
  <c r="N388" i="7"/>
  <c r="K391" i="7"/>
  <c r="H393" i="7"/>
  <c r="G395" i="7"/>
  <c r="H399" i="7"/>
  <c r="F399" i="7"/>
  <c r="G399" i="7"/>
  <c r="H400" i="7"/>
  <c r="N396" i="7"/>
  <c r="R322" i="7" l="1"/>
  <c r="J275" i="7"/>
  <c r="K210" i="7"/>
  <c r="O222" i="7"/>
  <c r="Q358" i="7"/>
  <c r="Q116" i="7"/>
  <c r="M77" i="7"/>
  <c r="O77" i="7" s="1"/>
  <c r="J324" i="7"/>
  <c r="P239" i="7"/>
  <c r="K131" i="7"/>
  <c r="P56" i="7"/>
  <c r="P223" i="7"/>
  <c r="M283" i="7"/>
  <c r="O283" i="7" s="1"/>
  <c r="R112" i="7"/>
  <c r="K45" i="7"/>
  <c r="S114" i="7"/>
  <c r="T114" i="7" s="1"/>
  <c r="V114" i="7" s="1"/>
  <c r="P88" i="7"/>
  <c r="P394" i="7"/>
  <c r="S394" i="7" s="1"/>
  <c r="T394" i="7" s="1"/>
  <c r="V394" i="7" s="1"/>
  <c r="P358" i="7"/>
  <c r="Q365" i="7"/>
  <c r="J307" i="7"/>
  <c r="Q324" i="7"/>
  <c r="L280" i="7"/>
  <c r="Q373" i="7"/>
  <c r="S373" i="7" s="1"/>
  <c r="T373" i="7" s="1"/>
  <c r="V373" i="7" s="1"/>
  <c r="K95" i="7"/>
  <c r="L84" i="7"/>
  <c r="M84" i="7" s="1"/>
  <c r="O84" i="7" s="1"/>
  <c r="P357" i="7"/>
  <c r="R108" i="7"/>
  <c r="R66" i="7"/>
  <c r="M373" i="7"/>
  <c r="O373" i="7" s="1"/>
  <c r="P97" i="7"/>
  <c r="Q320" i="7"/>
  <c r="P225" i="7"/>
  <c r="P231" i="7"/>
  <c r="P243" i="7"/>
  <c r="R156" i="7"/>
  <c r="K139" i="7"/>
  <c r="M139" i="7" s="1"/>
  <c r="O139" i="7" s="1"/>
  <c r="S283" i="7"/>
  <c r="T283" i="7" s="1"/>
  <c r="V283" i="7" s="1"/>
  <c r="Q44" i="7"/>
  <c r="Q16" i="7"/>
  <c r="M20" i="7"/>
  <c r="O20" i="7" s="1"/>
  <c r="Q219" i="7"/>
  <c r="M346" i="7"/>
  <c r="O346" i="7" s="1"/>
  <c r="M219" i="7"/>
  <c r="O219" i="7" s="1"/>
  <c r="P400" i="7"/>
  <c r="R181" i="7"/>
  <c r="S181" i="7" s="1"/>
  <c r="T181" i="7" s="1"/>
  <c r="V181" i="7" s="1"/>
  <c r="L31" i="7"/>
  <c r="K369" i="7"/>
  <c r="M369" i="7" s="1"/>
  <c r="O369" i="7" s="1"/>
  <c r="J125" i="7"/>
  <c r="J224" i="7"/>
  <c r="J351" i="7"/>
  <c r="M351" i="7" s="1"/>
  <c r="O351" i="7" s="1"/>
  <c r="L321" i="7"/>
  <c r="M321" i="7" s="1"/>
  <c r="O321" i="7" s="1"/>
  <c r="J154" i="7"/>
  <c r="M154" i="7" s="1"/>
  <c r="O154" i="7" s="1"/>
  <c r="J148" i="7"/>
  <c r="Q67" i="7"/>
  <c r="S101" i="7"/>
  <c r="T101" i="7" s="1"/>
  <c r="V101" i="7" s="1"/>
  <c r="J46" i="7"/>
  <c r="J315" i="7"/>
  <c r="K211" i="7"/>
  <c r="M211" i="7" s="1"/>
  <c r="O211" i="7" s="1"/>
  <c r="Q223" i="7"/>
  <c r="L15" i="7"/>
  <c r="S289" i="7"/>
  <c r="T289" i="7" s="1"/>
  <c r="V289" i="7" s="1"/>
  <c r="J9" i="7"/>
  <c r="M9" i="7" s="1"/>
  <c r="O9" i="7" s="1"/>
  <c r="L191" i="7"/>
  <c r="M191" i="7" s="1"/>
  <c r="O191" i="7" s="1"/>
  <c r="S336" i="7"/>
  <c r="T336" i="7" s="1"/>
  <c r="V336" i="7" s="1"/>
  <c r="K50" i="7"/>
  <c r="R100" i="7"/>
  <c r="K186" i="7"/>
  <c r="J251" i="7"/>
  <c r="M251" i="7" s="1"/>
  <c r="O251" i="7" s="1"/>
  <c r="R117" i="7"/>
  <c r="S117" i="7" s="1"/>
  <c r="T117" i="7" s="1"/>
  <c r="V117" i="7" s="1"/>
  <c r="J282" i="7"/>
  <c r="M234" i="7"/>
  <c r="O234" i="7" s="1"/>
  <c r="M159" i="7"/>
  <c r="O159" i="7" s="1"/>
  <c r="Q184" i="7"/>
  <c r="L64" i="7"/>
  <c r="M64" i="7" s="1"/>
  <c r="O64" i="7" s="1"/>
  <c r="Q87" i="7"/>
  <c r="P363" i="7"/>
  <c r="J187" i="7"/>
  <c r="S111" i="7"/>
  <c r="T111" i="7" s="1"/>
  <c r="V111" i="7" s="1"/>
  <c r="P108" i="7"/>
  <c r="Q140" i="7"/>
  <c r="S140" i="7" s="1"/>
  <c r="T140" i="7" s="1"/>
  <c r="V140" i="7" s="1"/>
  <c r="L138" i="7"/>
  <c r="R95" i="7"/>
  <c r="R245" i="7"/>
  <c r="P45" i="7"/>
  <c r="S45" i="7" s="1"/>
  <c r="T45" i="7" s="1"/>
  <c r="V45" i="7" s="1"/>
  <c r="R23" i="7"/>
  <c r="R55" i="7"/>
  <c r="Q112" i="7"/>
  <c r="P121" i="7"/>
  <c r="Q24" i="7"/>
  <c r="Q137" i="7"/>
  <c r="Q64" i="7"/>
  <c r="S64" i="7" s="1"/>
  <c r="T64" i="7" s="1"/>
  <c r="V64" i="7" s="1"/>
  <c r="P327" i="7"/>
  <c r="P380" i="7"/>
  <c r="S307" i="7"/>
  <c r="T307" i="7" s="1"/>
  <c r="V307" i="7" s="1"/>
  <c r="M370" i="7"/>
  <c r="O370" i="7" s="1"/>
  <c r="S284" i="7"/>
  <c r="T284" i="7" s="1"/>
  <c r="V284" i="7" s="1"/>
  <c r="P17" i="7"/>
  <c r="L284" i="7"/>
  <c r="M284" i="7" s="1"/>
  <c r="O284" i="7" s="1"/>
  <c r="P291" i="7"/>
  <c r="L303" i="7"/>
  <c r="M303" i="7" s="1"/>
  <c r="O303" i="7" s="1"/>
  <c r="R331" i="7"/>
  <c r="Q253" i="7"/>
  <c r="S253" i="7" s="1"/>
  <c r="T253" i="7" s="1"/>
  <c r="V253" i="7" s="1"/>
  <c r="K378" i="7"/>
  <c r="K345" i="7"/>
  <c r="M345" i="7" s="1"/>
  <c r="O345" i="7" s="1"/>
  <c r="J335" i="7"/>
  <c r="Q32" i="7"/>
  <c r="L207" i="7"/>
  <c r="J268" i="7"/>
  <c r="K315" i="7"/>
  <c r="S398" i="7"/>
  <c r="T398" i="7" s="1"/>
  <c r="V398" i="7" s="1"/>
  <c r="J119" i="7"/>
  <c r="L174" i="7"/>
  <c r="S71" i="7"/>
  <c r="T71" i="7" s="1"/>
  <c r="V71" i="7" s="1"/>
  <c r="S391" i="7"/>
  <c r="T391" i="7" s="1"/>
  <c r="V391" i="7" s="1"/>
  <c r="J50" i="7"/>
  <c r="S154" i="7"/>
  <c r="T154" i="7" s="1"/>
  <c r="V154" i="7" s="1"/>
  <c r="R141" i="7"/>
  <c r="J33" i="7"/>
  <c r="M348" i="7"/>
  <c r="O348" i="7" s="1"/>
  <c r="Q292" i="7"/>
  <c r="J253" i="7"/>
  <c r="M253" i="7" s="1"/>
  <c r="O253" i="7" s="1"/>
  <c r="Q55" i="7"/>
  <c r="R380" i="7"/>
  <c r="Q275" i="7"/>
  <c r="R152" i="7"/>
  <c r="S152" i="7" s="1"/>
  <c r="T152" i="7" s="1"/>
  <c r="V152" i="7" s="1"/>
  <c r="J82" i="7"/>
  <c r="R316" i="7"/>
  <c r="S316" i="7" s="1"/>
  <c r="T316" i="7" s="1"/>
  <c r="V316" i="7" s="1"/>
  <c r="J309" i="7"/>
  <c r="J201" i="7"/>
  <c r="R65" i="7"/>
  <c r="P362" i="7"/>
  <c r="P219" i="7"/>
  <c r="R155" i="7"/>
  <c r="Q133" i="7"/>
  <c r="J66" i="7"/>
  <c r="S50" i="7"/>
  <c r="T50" i="7" s="1"/>
  <c r="V50" i="7" s="1"/>
  <c r="K311" i="7"/>
  <c r="Q235" i="7"/>
  <c r="L299" i="7"/>
  <c r="M127" i="7"/>
  <c r="O127" i="7" s="1"/>
  <c r="P390" i="7"/>
  <c r="P356" i="7"/>
  <c r="Q187" i="7"/>
  <c r="R43" i="7"/>
  <c r="P25" i="7"/>
  <c r="M28" i="7"/>
  <c r="O28" i="7" s="1"/>
  <c r="L294" i="7"/>
  <c r="M147" i="7"/>
  <c r="O147" i="7" s="1"/>
  <c r="P227" i="7"/>
  <c r="R75" i="7"/>
  <c r="M101" i="7"/>
  <c r="O101" i="7" s="1"/>
  <c r="S369" i="7"/>
  <c r="T369" i="7" s="1"/>
  <c r="V369" i="7" s="1"/>
  <c r="Q198" i="7"/>
  <c r="J141" i="7"/>
  <c r="J138" i="7"/>
  <c r="K256" i="7"/>
  <c r="L52" i="7"/>
  <c r="R54" i="7"/>
  <c r="M296" i="7"/>
  <c r="O296" i="7" s="1"/>
  <c r="S138" i="7"/>
  <c r="T138" i="7" s="1"/>
  <c r="V138" i="7" s="1"/>
  <c r="J256" i="7"/>
  <c r="P166" i="7"/>
  <c r="R131" i="7"/>
  <c r="Q124" i="7"/>
  <c r="J396" i="7"/>
  <c r="M396" i="7" s="1"/>
  <c r="O396" i="7" s="1"/>
  <c r="K268" i="7"/>
  <c r="M140" i="7"/>
  <c r="P60" i="7"/>
  <c r="M45" i="7"/>
  <c r="O45" i="7" s="1"/>
  <c r="Q8" i="7"/>
  <c r="S8" i="7" s="1"/>
  <c r="T8" i="7" s="1"/>
  <c r="V8" i="7" s="1"/>
  <c r="Q300" i="7"/>
  <c r="Q207" i="7"/>
  <c r="M181" i="7"/>
  <c r="O181" i="7" s="1"/>
  <c r="M61" i="7"/>
  <c r="O61" i="7" s="1"/>
  <c r="M41" i="7"/>
  <c r="O41" i="7" s="1"/>
  <c r="Q359" i="7"/>
  <c r="R343" i="7"/>
  <c r="L223" i="7"/>
  <c r="M223" i="7" s="1"/>
  <c r="O223" i="7" s="1"/>
  <c r="M169" i="7"/>
  <c r="O169" i="7" s="1"/>
  <c r="M8" i="7"/>
  <c r="O8" i="7" s="1"/>
  <c r="S396" i="7"/>
  <c r="T396" i="7" s="1"/>
  <c r="V396" i="7" s="1"/>
  <c r="R346" i="7"/>
  <c r="S346" i="7" s="1"/>
  <c r="T346" i="7" s="1"/>
  <c r="V346" i="7" s="1"/>
  <c r="Q241" i="7"/>
  <c r="Q80" i="7"/>
  <c r="M111" i="7"/>
  <c r="O111" i="7" s="1"/>
  <c r="K48" i="7"/>
  <c r="M21" i="7"/>
  <c r="O21" i="7" s="1"/>
  <c r="Q351" i="7"/>
  <c r="S351" i="7" s="1"/>
  <c r="T351" i="7" s="1"/>
  <c r="V351" i="7" s="1"/>
  <c r="Q243" i="7"/>
  <c r="K65" i="7"/>
  <c r="M44" i="7"/>
  <c r="O44" i="7" s="1"/>
  <c r="S288" i="7"/>
  <c r="T288" i="7" s="1"/>
  <c r="V288" i="7" s="1"/>
  <c r="M72" i="7"/>
  <c r="O72" i="7" s="1"/>
  <c r="S183" i="7"/>
  <c r="T183" i="7" s="1"/>
  <c r="V183" i="7" s="1"/>
  <c r="M113" i="7"/>
  <c r="O113" i="7" s="1"/>
  <c r="M288" i="7"/>
  <c r="O288" i="7" s="1"/>
  <c r="M259" i="7"/>
  <c r="O259" i="7" s="1"/>
  <c r="L39" i="7"/>
  <c r="S163" i="7"/>
  <c r="T163" i="7" s="1"/>
  <c r="V163" i="7" s="1"/>
  <c r="R7" i="7"/>
  <c r="J334" i="7"/>
  <c r="L276" i="7"/>
  <c r="M276" i="7" s="1"/>
  <c r="O276" i="7" s="1"/>
  <c r="S93" i="7"/>
  <c r="T93" i="7" s="1"/>
  <c r="V93" i="7" s="1"/>
  <c r="Q295" i="7"/>
  <c r="M104" i="7"/>
  <c r="O104" i="7" s="1"/>
  <c r="L68" i="7"/>
  <c r="M68" i="7" s="1"/>
  <c r="O68" i="7" s="1"/>
  <c r="K120" i="7"/>
  <c r="P352" i="7"/>
  <c r="S352" i="7" s="1"/>
  <c r="T352" i="7" s="1"/>
  <c r="V352" i="7" s="1"/>
  <c r="S261" i="7"/>
  <c r="T261" i="7" s="1"/>
  <c r="V261" i="7" s="1"/>
  <c r="L258" i="7"/>
  <c r="K224" i="7"/>
  <c r="M352" i="7"/>
  <c r="O352" i="7" s="1"/>
  <c r="S276" i="7"/>
  <c r="T276" i="7" s="1"/>
  <c r="V276" i="7" s="1"/>
  <c r="M391" i="7"/>
  <c r="O391" i="7" s="1"/>
  <c r="M152" i="7"/>
  <c r="O152" i="7" s="1"/>
  <c r="M394" i="7"/>
  <c r="O394" i="7" s="1"/>
  <c r="O163" i="7"/>
  <c r="M29" i="7"/>
  <c r="O29" i="7" s="1"/>
  <c r="S191" i="7"/>
  <c r="T191" i="7" s="1"/>
  <c r="V191" i="7" s="1"/>
  <c r="S20" i="7"/>
  <c r="T20" i="7" s="1"/>
  <c r="V20" i="7" s="1"/>
  <c r="R390" i="7"/>
  <c r="L390" i="7"/>
  <c r="R386" i="7"/>
  <c r="L386" i="7"/>
  <c r="R362" i="7"/>
  <c r="L362" i="7"/>
  <c r="M362" i="7" s="1"/>
  <c r="O362" i="7" s="1"/>
  <c r="R292" i="7"/>
  <c r="L292" i="7"/>
  <c r="M292" i="7" s="1"/>
  <c r="O292" i="7" s="1"/>
  <c r="J248" i="7"/>
  <c r="M248" i="7" s="1"/>
  <c r="O248" i="7" s="1"/>
  <c r="P248" i="7"/>
  <c r="S248" i="7" s="1"/>
  <c r="T248" i="7" s="1"/>
  <c r="V248" i="7" s="1"/>
  <c r="R324" i="7"/>
  <c r="L324" i="7"/>
  <c r="M324" i="7" s="1"/>
  <c r="O324" i="7" s="1"/>
  <c r="Q327" i="7"/>
  <c r="K327" i="7"/>
  <c r="K280" i="7"/>
  <c r="Q280" i="7"/>
  <c r="S280" i="7" s="1"/>
  <c r="T280" i="7" s="1"/>
  <c r="V280" i="7" s="1"/>
  <c r="R180" i="7"/>
  <c r="S180" i="7" s="1"/>
  <c r="T180" i="7" s="1"/>
  <c r="V180" i="7" s="1"/>
  <c r="L180" i="7"/>
  <c r="M180" i="7" s="1"/>
  <c r="O180" i="7" s="1"/>
  <c r="P294" i="7"/>
  <c r="J294" i="7"/>
  <c r="R208" i="7"/>
  <c r="L208" i="7"/>
  <c r="P214" i="7"/>
  <c r="J214" i="7"/>
  <c r="R97" i="7"/>
  <c r="L97" i="7"/>
  <c r="L243" i="7"/>
  <c r="M243" i="7" s="1"/>
  <c r="O243" i="7" s="1"/>
  <c r="R243" i="7"/>
  <c r="R225" i="7"/>
  <c r="L225" i="7"/>
  <c r="R195" i="7"/>
  <c r="L195" i="7"/>
  <c r="J150" i="7"/>
  <c r="P150" i="7"/>
  <c r="K52" i="7"/>
  <c r="Q52" i="7"/>
  <c r="R24" i="7"/>
  <c r="L24" i="7"/>
  <c r="K56" i="7"/>
  <c r="Q56" i="7"/>
  <c r="K60" i="7"/>
  <c r="Q60" i="7"/>
  <c r="R16" i="7"/>
  <c r="L16" i="7"/>
  <c r="M16" i="7" s="1"/>
  <c r="O16" i="7" s="1"/>
  <c r="R233" i="7"/>
  <c r="L233" i="7"/>
  <c r="Q17" i="7"/>
  <c r="K17" i="7"/>
  <c r="J295" i="7"/>
  <c r="M295" i="7" s="1"/>
  <c r="O295" i="7" s="1"/>
  <c r="P295" i="7"/>
  <c r="Q322" i="7"/>
  <c r="K322" i="7"/>
  <c r="P238" i="7"/>
  <c r="S238" i="7" s="1"/>
  <c r="T238" i="7" s="1"/>
  <c r="V238" i="7" s="1"/>
  <c r="J238" i="7"/>
  <c r="M238" i="7" s="1"/>
  <c r="O238" i="7" s="1"/>
  <c r="L268" i="7"/>
  <c r="R268" i="7"/>
  <c r="S268" i="7" s="1"/>
  <c r="T268" i="7" s="1"/>
  <c r="V268" i="7" s="1"/>
  <c r="L187" i="7"/>
  <c r="R187" i="7"/>
  <c r="R120" i="7"/>
  <c r="S120" i="7" s="1"/>
  <c r="T120" i="7" s="1"/>
  <c r="V120" i="7" s="1"/>
  <c r="L120" i="7"/>
  <c r="P249" i="7"/>
  <c r="J249" i="7"/>
  <c r="J171" i="7"/>
  <c r="M171" i="7" s="1"/>
  <c r="O171" i="7" s="1"/>
  <c r="P171" i="7"/>
  <c r="S171" i="7" s="1"/>
  <c r="T171" i="7" s="1"/>
  <c r="V171" i="7" s="1"/>
  <c r="J80" i="7"/>
  <c r="M80" i="7" s="1"/>
  <c r="O80" i="7" s="1"/>
  <c r="P80" i="7"/>
  <c r="K294" i="7"/>
  <c r="Q294" i="7"/>
  <c r="Q208" i="7"/>
  <c r="K208" i="7"/>
  <c r="P218" i="7"/>
  <c r="S218" i="7" s="1"/>
  <c r="T218" i="7" s="1"/>
  <c r="V218" i="7" s="1"/>
  <c r="J218" i="7"/>
  <c r="M218" i="7" s="1"/>
  <c r="O218" i="7" s="1"/>
  <c r="L125" i="7"/>
  <c r="R125" i="7"/>
  <c r="Q148" i="7"/>
  <c r="K148" i="7"/>
  <c r="R227" i="7"/>
  <c r="L227" i="7"/>
  <c r="M227" i="7" s="1"/>
  <c r="O227" i="7" s="1"/>
  <c r="R56" i="7"/>
  <c r="L56" i="7"/>
  <c r="P109" i="7"/>
  <c r="J109" i="7"/>
  <c r="R378" i="7"/>
  <c r="L378" i="7"/>
  <c r="J378" i="7"/>
  <c r="P378" i="7"/>
  <c r="J386" i="7"/>
  <c r="P386" i="7"/>
  <c r="Q291" i="7"/>
  <c r="K291" i="7"/>
  <c r="M291" i="7" s="1"/>
  <c r="O291" i="7" s="1"/>
  <c r="L311" i="7"/>
  <c r="R311" i="7"/>
  <c r="P311" i="7"/>
  <c r="J311" i="7"/>
  <c r="R315" i="7"/>
  <c r="S315" i="7" s="1"/>
  <c r="T315" i="7" s="1"/>
  <c r="V315" i="7" s="1"/>
  <c r="L315" i="7"/>
  <c r="R267" i="7"/>
  <c r="S267" i="7" s="1"/>
  <c r="T267" i="7" s="1"/>
  <c r="V267" i="7" s="1"/>
  <c r="L267" i="7"/>
  <c r="M267" i="7" s="1"/>
  <c r="O267" i="7" s="1"/>
  <c r="J186" i="7"/>
  <c r="P186" i="7"/>
  <c r="J245" i="7"/>
  <c r="P245" i="7"/>
  <c r="J208" i="7"/>
  <c r="P208" i="7"/>
  <c r="K151" i="7"/>
  <c r="M151" i="7" s="1"/>
  <c r="O151" i="7" s="1"/>
  <c r="Q151" i="7"/>
  <c r="S151" i="7" s="1"/>
  <c r="T151" i="7" s="1"/>
  <c r="V151" i="7" s="1"/>
  <c r="Q167" i="7"/>
  <c r="K167" i="7"/>
  <c r="P131" i="7"/>
  <c r="J131" i="7"/>
  <c r="M131" i="7" s="1"/>
  <c r="O131" i="7" s="1"/>
  <c r="Q125" i="7"/>
  <c r="K125" i="7"/>
  <c r="Q225" i="7"/>
  <c r="K225" i="7"/>
  <c r="R60" i="7"/>
  <c r="L60" i="7"/>
  <c r="K201" i="7"/>
  <c r="Q201" i="7"/>
  <c r="K141" i="7"/>
  <c r="Q141" i="7"/>
  <c r="K109" i="7"/>
  <c r="Q109" i="7"/>
  <c r="J100" i="7"/>
  <c r="M100" i="7" s="1"/>
  <c r="O100" i="7" s="1"/>
  <c r="P100" i="7"/>
  <c r="Q37" i="7"/>
  <c r="S37" i="7" s="1"/>
  <c r="T37" i="7" s="1"/>
  <c r="V37" i="7" s="1"/>
  <c r="K37" i="7"/>
  <c r="M37" i="7" s="1"/>
  <c r="O37" i="7" s="1"/>
  <c r="Q5" i="7"/>
  <c r="S5" i="7" s="1"/>
  <c r="T5" i="7" s="1"/>
  <c r="V5" i="7" s="1"/>
  <c r="K5" i="7"/>
  <c r="M5" i="7" s="1"/>
  <c r="O5" i="7" s="1"/>
  <c r="M347" i="7"/>
  <c r="O347" i="7" s="1"/>
  <c r="M307" i="7"/>
  <c r="O307" i="7" s="1"/>
  <c r="S348" i="7"/>
  <c r="T348" i="7" s="1"/>
  <c r="V348" i="7" s="1"/>
  <c r="S162" i="7"/>
  <c r="T162" i="7" s="1"/>
  <c r="V162" i="7" s="1"/>
  <c r="L385" i="7"/>
  <c r="M385" i="7" s="1"/>
  <c r="O385" i="7" s="1"/>
  <c r="R385" i="7"/>
  <c r="S385" i="7" s="1"/>
  <c r="T385" i="7" s="1"/>
  <c r="V385" i="7" s="1"/>
  <c r="P384" i="7"/>
  <c r="S384" i="7" s="1"/>
  <c r="T384" i="7" s="1"/>
  <c r="V384" i="7" s="1"/>
  <c r="J384" i="7"/>
  <c r="M384" i="7" s="1"/>
  <c r="O384" i="7" s="1"/>
  <c r="P325" i="7"/>
  <c r="S325" i="7" s="1"/>
  <c r="T325" i="7" s="1"/>
  <c r="V325" i="7" s="1"/>
  <c r="J325" i="7"/>
  <c r="M325" i="7" s="1"/>
  <c r="O325" i="7" s="1"/>
  <c r="K334" i="7"/>
  <c r="Q334" i="7"/>
  <c r="P343" i="7"/>
  <c r="J343" i="7"/>
  <c r="P322" i="7"/>
  <c r="J322" i="7"/>
  <c r="J331" i="7"/>
  <c r="P331" i="7"/>
  <c r="Q277" i="7"/>
  <c r="K277" i="7"/>
  <c r="J226" i="7"/>
  <c r="M226" i="7" s="1"/>
  <c r="O226" i="7" s="1"/>
  <c r="P226" i="7"/>
  <c r="S226" i="7" s="1"/>
  <c r="T226" i="7" s="1"/>
  <c r="V226" i="7" s="1"/>
  <c r="Q245" i="7"/>
  <c r="K245" i="7"/>
  <c r="L170" i="7"/>
  <c r="M170" i="7" s="1"/>
  <c r="O170" i="7" s="1"/>
  <c r="R170" i="7"/>
  <c r="S170" i="7" s="1"/>
  <c r="T170" i="7" s="1"/>
  <c r="V170" i="7" s="1"/>
  <c r="J167" i="7"/>
  <c r="P167" i="7"/>
  <c r="R275" i="7"/>
  <c r="L275" i="7"/>
  <c r="M275" i="7" s="1"/>
  <c r="O275" i="7" s="1"/>
  <c r="P87" i="7"/>
  <c r="J87" i="7"/>
  <c r="M87" i="7" s="1"/>
  <c r="O87" i="7" s="1"/>
  <c r="P241" i="7"/>
  <c r="J241" i="7"/>
  <c r="R25" i="7"/>
  <c r="L25" i="7"/>
  <c r="J48" i="7"/>
  <c r="P48" i="7"/>
  <c r="S48" i="7" s="1"/>
  <c r="T48" i="7" s="1"/>
  <c r="V48" i="7" s="1"/>
  <c r="L109" i="7"/>
  <c r="R109" i="7"/>
  <c r="P55" i="7"/>
  <c r="J55" i="7"/>
  <c r="M55" i="7" s="1"/>
  <c r="O55" i="7" s="1"/>
  <c r="R36" i="7"/>
  <c r="S36" i="7" s="1"/>
  <c r="T36" i="7" s="1"/>
  <c r="V36" i="7" s="1"/>
  <c r="L36" i="7"/>
  <c r="M36" i="7" s="1"/>
  <c r="O36" i="7" s="1"/>
  <c r="R4" i="7"/>
  <c r="S4" i="7" s="1"/>
  <c r="T4" i="7" s="1"/>
  <c r="V4" i="7" s="1"/>
  <c r="L4" i="7"/>
  <c r="M4" i="7" s="1"/>
  <c r="O4" i="7" s="1"/>
  <c r="Q382" i="7"/>
  <c r="S382" i="7" s="1"/>
  <c r="T382" i="7" s="1"/>
  <c r="V382" i="7" s="1"/>
  <c r="K382" i="7"/>
  <c r="M382" i="7" s="1"/>
  <c r="O382" i="7" s="1"/>
  <c r="P302" i="7"/>
  <c r="S302" i="7" s="1"/>
  <c r="T302" i="7" s="1"/>
  <c r="V302" i="7" s="1"/>
  <c r="J302" i="7"/>
  <c r="M302" i="7" s="1"/>
  <c r="O302" i="7" s="1"/>
  <c r="R374" i="7"/>
  <c r="L374" i="7"/>
  <c r="R356" i="7"/>
  <c r="L356" i="7"/>
  <c r="M356" i="7" s="1"/>
  <c r="O356" i="7" s="1"/>
  <c r="P359" i="7"/>
  <c r="J359" i="7"/>
  <c r="L309" i="7"/>
  <c r="R309" i="7"/>
  <c r="Q331" i="7"/>
  <c r="K331" i="7"/>
  <c r="R266" i="7"/>
  <c r="S266" i="7" s="1"/>
  <c r="T266" i="7" s="1"/>
  <c r="V266" i="7" s="1"/>
  <c r="L266" i="7"/>
  <c r="M266" i="7" s="1"/>
  <c r="O266" i="7" s="1"/>
  <c r="L82" i="7"/>
  <c r="R82" i="7"/>
  <c r="S82" i="7" s="1"/>
  <c r="T82" i="7" s="1"/>
  <c r="V82" i="7" s="1"/>
  <c r="L186" i="7"/>
  <c r="R186" i="7"/>
  <c r="K203" i="7"/>
  <c r="M203" i="7" s="1"/>
  <c r="O203" i="7" s="1"/>
  <c r="Q203" i="7"/>
  <c r="S203" i="7" s="1"/>
  <c r="T203" i="7" s="1"/>
  <c r="V203" i="7" s="1"/>
  <c r="K231" i="7"/>
  <c r="M231" i="7" s="1"/>
  <c r="O231" i="7" s="1"/>
  <c r="Q231" i="7"/>
  <c r="L235" i="7"/>
  <c r="M235" i="7" s="1"/>
  <c r="O235" i="7" s="1"/>
  <c r="R235" i="7"/>
  <c r="S84" i="7"/>
  <c r="T84" i="7" s="1"/>
  <c r="V84" i="7" s="1"/>
  <c r="Q33" i="7"/>
  <c r="K33" i="7"/>
  <c r="P112" i="7"/>
  <c r="J112" i="7"/>
  <c r="M112" i="7" s="1"/>
  <c r="O112" i="7" s="1"/>
  <c r="R241" i="7"/>
  <c r="L241" i="7"/>
  <c r="J59" i="7"/>
  <c r="P59" i="7"/>
  <c r="S222" i="7"/>
  <c r="T222" i="7" s="1"/>
  <c r="V222" i="7" s="1"/>
  <c r="S251" i="7"/>
  <c r="T251" i="7" s="1"/>
  <c r="V251" i="7" s="1"/>
  <c r="J374" i="7"/>
  <c r="P374" i="7"/>
  <c r="R334" i="7"/>
  <c r="L334" i="7"/>
  <c r="Q343" i="7"/>
  <c r="K343" i="7"/>
  <c r="Q309" i="7"/>
  <c r="K309" i="7"/>
  <c r="P258" i="7"/>
  <c r="S258" i="7" s="1"/>
  <c r="T258" i="7" s="1"/>
  <c r="V258" i="7" s="1"/>
  <c r="J258" i="7"/>
  <c r="P160" i="7"/>
  <c r="J160" i="7"/>
  <c r="K97" i="7"/>
  <c r="Q97" i="7"/>
  <c r="K119" i="7"/>
  <c r="Q119" i="7"/>
  <c r="L273" i="7"/>
  <c r="R273" i="7"/>
  <c r="L148" i="7"/>
  <c r="R148" i="7"/>
  <c r="R32" i="7"/>
  <c r="L32" i="7"/>
  <c r="S68" i="7"/>
  <c r="T68" i="7" s="1"/>
  <c r="V68" i="7" s="1"/>
  <c r="J52" i="7"/>
  <c r="P52" i="7"/>
  <c r="Q13" i="7"/>
  <c r="S13" i="7" s="1"/>
  <c r="T13" i="7" s="1"/>
  <c r="V13" i="7" s="1"/>
  <c r="K13" i="7"/>
  <c r="M13" i="7" s="1"/>
  <c r="O13" i="7" s="1"/>
  <c r="P274" i="7"/>
  <c r="J274" i="7"/>
  <c r="J198" i="7"/>
  <c r="P198" i="7"/>
  <c r="R116" i="7"/>
  <c r="L116" i="7"/>
  <c r="M316" i="7"/>
  <c r="O316" i="7" s="1"/>
  <c r="M179" i="7"/>
  <c r="O179" i="7" s="1"/>
  <c r="M205" i="7"/>
  <c r="O205" i="7" s="1"/>
  <c r="R335" i="7"/>
  <c r="S335" i="7" s="1"/>
  <c r="T335" i="7" s="1"/>
  <c r="V335" i="7" s="1"/>
  <c r="L335" i="7"/>
  <c r="K390" i="7"/>
  <c r="Q390" i="7"/>
  <c r="Q363" i="7"/>
  <c r="K363" i="7"/>
  <c r="M363" i="7" s="1"/>
  <c r="O363" i="7" s="1"/>
  <c r="L359" i="7"/>
  <c r="R359" i="7"/>
  <c r="P326" i="7"/>
  <c r="J326" i="7"/>
  <c r="J184" i="7"/>
  <c r="M184" i="7" s="1"/>
  <c r="O184" i="7" s="1"/>
  <c r="P184" i="7"/>
  <c r="R282" i="7"/>
  <c r="L282" i="7"/>
  <c r="Q214" i="7"/>
  <c r="K214" i="7"/>
  <c r="Q160" i="7"/>
  <c r="K160" i="7"/>
  <c r="L119" i="7"/>
  <c r="R119" i="7"/>
  <c r="K108" i="7"/>
  <c r="M108" i="7" s="1"/>
  <c r="O108" i="7" s="1"/>
  <c r="Q108" i="7"/>
  <c r="K40" i="7"/>
  <c r="M40" i="7" s="1"/>
  <c r="O40" i="7" s="1"/>
  <c r="Q40" i="7"/>
  <c r="S40" i="7" s="1"/>
  <c r="T40" i="7" s="1"/>
  <c r="V40" i="7" s="1"/>
  <c r="S211" i="7"/>
  <c r="T211" i="7" s="1"/>
  <c r="V211" i="7" s="1"/>
  <c r="R137" i="7"/>
  <c r="L137" i="7"/>
  <c r="Q88" i="7"/>
  <c r="K88" i="7"/>
  <c r="R12" i="7"/>
  <c r="S12" i="7" s="1"/>
  <c r="T12" i="7" s="1"/>
  <c r="V12" i="7" s="1"/>
  <c r="L12" i="7"/>
  <c r="M12" i="7" s="1"/>
  <c r="O12" i="7" s="1"/>
  <c r="Q66" i="7"/>
  <c r="K66" i="7"/>
  <c r="M289" i="7"/>
  <c r="O289" i="7" s="1"/>
  <c r="S223" i="7"/>
  <c r="T223" i="7" s="1"/>
  <c r="V223" i="7" s="1"/>
  <c r="S113" i="7"/>
  <c r="T113" i="7" s="1"/>
  <c r="V113" i="7" s="1"/>
  <c r="S28" i="7"/>
  <c r="T28" i="7" s="1"/>
  <c r="V28" i="7" s="1"/>
  <c r="K360" i="7"/>
  <c r="M360" i="7" s="1"/>
  <c r="O360" i="7" s="1"/>
  <c r="Q360" i="7"/>
  <c r="S360" i="7" s="1"/>
  <c r="T360" i="7" s="1"/>
  <c r="V360" i="7" s="1"/>
  <c r="P388" i="7"/>
  <c r="J388" i="7"/>
  <c r="Q386" i="7"/>
  <c r="K386" i="7"/>
  <c r="J279" i="7"/>
  <c r="M279" i="7" s="1"/>
  <c r="O279" i="7" s="1"/>
  <c r="P279" i="7"/>
  <c r="S279" i="7" s="1"/>
  <c r="T279" i="7" s="1"/>
  <c r="V279" i="7" s="1"/>
  <c r="L326" i="7"/>
  <c r="R326" i="7"/>
  <c r="Q354" i="7"/>
  <c r="K354" i="7"/>
  <c r="L327" i="7"/>
  <c r="R327" i="7"/>
  <c r="L130" i="7"/>
  <c r="M130" i="7" s="1"/>
  <c r="O130" i="7" s="1"/>
  <c r="R130" i="7"/>
  <c r="S130" i="7" s="1"/>
  <c r="T130" i="7" s="1"/>
  <c r="V130" i="7" s="1"/>
  <c r="R146" i="7"/>
  <c r="S146" i="7" s="1"/>
  <c r="T146" i="7" s="1"/>
  <c r="V146" i="7" s="1"/>
  <c r="L146" i="7"/>
  <c r="M146" i="7" s="1"/>
  <c r="O146" i="7" s="1"/>
  <c r="Q282" i="7"/>
  <c r="K282" i="7"/>
  <c r="R158" i="7"/>
  <c r="S158" i="7" s="1"/>
  <c r="T158" i="7" s="1"/>
  <c r="V158" i="7" s="1"/>
  <c r="L158" i="7"/>
  <c r="M158" i="7" s="1"/>
  <c r="O158" i="7" s="1"/>
  <c r="R128" i="7"/>
  <c r="S128" i="7" s="1"/>
  <c r="T128" i="7" s="1"/>
  <c r="V128" i="7" s="1"/>
  <c r="L128" i="7"/>
  <c r="M128" i="7" s="1"/>
  <c r="O128" i="7" s="1"/>
  <c r="J195" i="7"/>
  <c r="P195" i="7"/>
  <c r="Q150" i="7"/>
  <c r="K150" i="7"/>
  <c r="R33" i="7"/>
  <c r="L33" i="7"/>
  <c r="J155" i="7"/>
  <c r="M155" i="7" s="1"/>
  <c r="O155" i="7" s="1"/>
  <c r="P155" i="7"/>
  <c r="R88" i="7"/>
  <c r="L88" i="7"/>
  <c r="Q25" i="7"/>
  <c r="K25" i="7"/>
  <c r="J116" i="7"/>
  <c r="P116" i="7"/>
  <c r="R17" i="7"/>
  <c r="L17" i="7"/>
  <c r="L400" i="7"/>
  <c r="M400" i="7" s="1"/>
  <c r="O400" i="7" s="1"/>
  <c r="R400" i="7"/>
  <c r="K395" i="7"/>
  <c r="Q395" i="7"/>
  <c r="K393" i="7"/>
  <c r="Q393" i="7"/>
  <c r="L397" i="7"/>
  <c r="R397" i="7"/>
  <c r="L389" i="7"/>
  <c r="R389" i="7"/>
  <c r="L375" i="7"/>
  <c r="R375" i="7"/>
  <c r="Q367" i="7"/>
  <c r="K367" i="7"/>
  <c r="K355" i="7"/>
  <c r="M355" i="7" s="1"/>
  <c r="O355" i="7" s="1"/>
  <c r="Q355" i="7"/>
  <c r="S355" i="7" s="1"/>
  <c r="T355" i="7" s="1"/>
  <c r="V355" i="7" s="1"/>
  <c r="R341" i="7"/>
  <c r="S341" i="7" s="1"/>
  <c r="T341" i="7" s="1"/>
  <c r="V341" i="7" s="1"/>
  <c r="L341" i="7"/>
  <c r="M341" i="7" s="1"/>
  <c r="O341" i="7" s="1"/>
  <c r="L371" i="7"/>
  <c r="R371" i="7"/>
  <c r="S366" i="7"/>
  <c r="T366" i="7" s="1"/>
  <c r="V366" i="7" s="1"/>
  <c r="R328" i="7"/>
  <c r="L328" i="7"/>
  <c r="R290" i="7"/>
  <c r="L290" i="7"/>
  <c r="R339" i="7"/>
  <c r="L339" i="7"/>
  <c r="J330" i="7"/>
  <c r="P330" i="7"/>
  <c r="R338" i="7"/>
  <c r="L338" i="7"/>
  <c r="J329" i="7"/>
  <c r="P329" i="7"/>
  <c r="R318" i="7"/>
  <c r="L318" i="7"/>
  <c r="J313" i="7"/>
  <c r="P313" i="7"/>
  <c r="S310" i="7"/>
  <c r="T310" i="7" s="1"/>
  <c r="V310" i="7" s="1"/>
  <c r="L269" i="7"/>
  <c r="R269" i="7"/>
  <c r="L256" i="7"/>
  <c r="R256" i="7"/>
  <c r="S256" i="7" s="1"/>
  <c r="T256" i="7" s="1"/>
  <c r="V256" i="7" s="1"/>
  <c r="K287" i="7"/>
  <c r="Q287" i="7"/>
  <c r="K273" i="7"/>
  <c r="Q273" i="7"/>
  <c r="P240" i="7"/>
  <c r="J240" i="7"/>
  <c r="L278" i="7"/>
  <c r="R278" i="7"/>
  <c r="Q272" i="7"/>
  <c r="S272" i="7" s="1"/>
  <c r="T272" i="7" s="1"/>
  <c r="V272" i="7" s="1"/>
  <c r="K272" i="7"/>
  <c r="M272" i="7" s="1"/>
  <c r="O272" i="7" s="1"/>
  <c r="K271" i="7"/>
  <c r="Q271" i="7"/>
  <c r="R236" i="7"/>
  <c r="L236" i="7"/>
  <c r="R217" i="7"/>
  <c r="L217" i="7"/>
  <c r="P252" i="7"/>
  <c r="J252" i="7"/>
  <c r="K264" i="7"/>
  <c r="Q264" i="7"/>
  <c r="P254" i="7"/>
  <c r="J254" i="7"/>
  <c r="J207" i="7"/>
  <c r="P207" i="7"/>
  <c r="Q232" i="7"/>
  <c r="K232" i="7"/>
  <c r="L209" i="7"/>
  <c r="R209" i="7"/>
  <c r="J216" i="7"/>
  <c r="P216" i="7"/>
  <c r="J199" i="7"/>
  <c r="P199" i="7"/>
  <c r="L242" i="7"/>
  <c r="R242" i="7"/>
  <c r="P212" i="7"/>
  <c r="J212" i="7"/>
  <c r="K190" i="7"/>
  <c r="Q190" i="7"/>
  <c r="K168" i="7"/>
  <c r="Q168" i="7"/>
  <c r="P168" i="7"/>
  <c r="J168" i="7"/>
  <c r="L194" i="7"/>
  <c r="R194" i="7"/>
  <c r="R161" i="7"/>
  <c r="L161" i="7"/>
  <c r="P161" i="7"/>
  <c r="J161" i="7"/>
  <c r="L178" i="7"/>
  <c r="R178" i="7"/>
  <c r="L153" i="7"/>
  <c r="R153" i="7"/>
  <c r="Q175" i="7"/>
  <c r="K175" i="7"/>
  <c r="Q164" i="7"/>
  <c r="K164" i="7"/>
  <c r="P145" i="7"/>
  <c r="J145" i="7"/>
  <c r="P122" i="7"/>
  <c r="S122" i="7" s="1"/>
  <c r="T122" i="7" s="1"/>
  <c r="V122" i="7" s="1"/>
  <c r="J122" i="7"/>
  <c r="M122" i="7" s="1"/>
  <c r="O122" i="7" s="1"/>
  <c r="R96" i="7"/>
  <c r="L96" i="7"/>
  <c r="L62" i="7"/>
  <c r="R62" i="7"/>
  <c r="K83" i="7"/>
  <c r="Q83" i="7"/>
  <c r="L107" i="7"/>
  <c r="R107" i="7"/>
  <c r="L47" i="7"/>
  <c r="R47" i="7"/>
  <c r="S98" i="7"/>
  <c r="T98" i="7" s="1"/>
  <c r="V98" i="7" s="1"/>
  <c r="Q57" i="7"/>
  <c r="S57" i="7" s="1"/>
  <c r="T57" i="7" s="1"/>
  <c r="V57" i="7" s="1"/>
  <c r="K57" i="7"/>
  <c r="M57" i="7" s="1"/>
  <c r="O57" i="7" s="1"/>
  <c r="K34" i="7"/>
  <c r="Q34" i="7"/>
  <c r="J26" i="7"/>
  <c r="P26" i="7"/>
  <c r="Q102" i="7"/>
  <c r="K102" i="7"/>
  <c r="R92" i="7"/>
  <c r="S92" i="7" s="1"/>
  <c r="T92" i="7" s="1"/>
  <c r="V92" i="7" s="1"/>
  <c r="L92" i="7"/>
  <c r="M92" i="7" s="1"/>
  <c r="O92" i="7" s="1"/>
  <c r="J24" i="7"/>
  <c r="P24" i="7"/>
  <c r="Q399" i="7"/>
  <c r="K399" i="7"/>
  <c r="J387" i="7"/>
  <c r="P387" i="7"/>
  <c r="L354" i="7"/>
  <c r="R354" i="7"/>
  <c r="L367" i="7"/>
  <c r="R367" i="7"/>
  <c r="P354" i="7"/>
  <c r="J354" i="7"/>
  <c r="K326" i="7"/>
  <c r="Q326" i="7"/>
  <c r="K337" i="7"/>
  <c r="M337" i="7" s="1"/>
  <c r="O337" i="7" s="1"/>
  <c r="Q337" i="7"/>
  <c r="S337" i="7" s="1"/>
  <c r="T337" i="7" s="1"/>
  <c r="V337" i="7" s="1"/>
  <c r="M366" i="7"/>
  <c r="O366" i="7" s="1"/>
  <c r="Q290" i="7"/>
  <c r="K290" i="7"/>
  <c r="P338" i="7"/>
  <c r="J338" i="7"/>
  <c r="J323" i="7"/>
  <c r="P323" i="7"/>
  <c r="K263" i="7"/>
  <c r="M263" i="7" s="1"/>
  <c r="O263" i="7" s="1"/>
  <c r="Q263" i="7"/>
  <c r="S263" i="7" s="1"/>
  <c r="T263" i="7" s="1"/>
  <c r="V263" i="7" s="1"/>
  <c r="J287" i="7"/>
  <c r="P287" i="7"/>
  <c r="J273" i="7"/>
  <c r="P273" i="7"/>
  <c r="Q239" i="7"/>
  <c r="K239" i="7"/>
  <c r="Q278" i="7"/>
  <c r="K278" i="7"/>
  <c r="R271" i="7"/>
  <c r="L271" i="7"/>
  <c r="Q217" i="7"/>
  <c r="K217" i="7"/>
  <c r="L264" i="7"/>
  <c r="R264" i="7"/>
  <c r="K221" i="7"/>
  <c r="Q221" i="7"/>
  <c r="Q206" i="7"/>
  <c r="K206" i="7"/>
  <c r="L232" i="7"/>
  <c r="R232" i="7"/>
  <c r="P206" i="7"/>
  <c r="J206" i="7"/>
  <c r="P220" i="7"/>
  <c r="J220" i="7"/>
  <c r="Q216" i="7"/>
  <c r="K216" i="7"/>
  <c r="R199" i="7"/>
  <c r="L199" i="7"/>
  <c r="Q212" i="7"/>
  <c r="K212" i="7"/>
  <c r="J190" i="7"/>
  <c r="P190" i="7"/>
  <c r="L166" i="7"/>
  <c r="R166" i="7"/>
  <c r="K166" i="7"/>
  <c r="Q166" i="7"/>
  <c r="K194" i="7"/>
  <c r="Q194" i="7"/>
  <c r="K173" i="7"/>
  <c r="Q173" i="7"/>
  <c r="K161" i="7"/>
  <c r="Q161" i="7"/>
  <c r="P193" i="7"/>
  <c r="J193" i="7"/>
  <c r="P189" i="7"/>
  <c r="J189" i="7"/>
  <c r="P129" i="7"/>
  <c r="J129" i="7"/>
  <c r="Q105" i="7"/>
  <c r="K105" i="7"/>
  <c r="J135" i="7"/>
  <c r="P135" i="7"/>
  <c r="Q126" i="7"/>
  <c r="K126" i="7"/>
  <c r="R175" i="7"/>
  <c r="L175" i="7"/>
  <c r="R145" i="7"/>
  <c r="L145" i="7"/>
  <c r="P42" i="7"/>
  <c r="J42" i="7"/>
  <c r="P107" i="7"/>
  <c r="J107" i="7"/>
  <c r="K18" i="7"/>
  <c r="Q18" i="7"/>
  <c r="J69" i="7"/>
  <c r="P69" i="7"/>
  <c r="J31" i="7"/>
  <c r="M31" i="7" s="1"/>
  <c r="O31" i="7" s="1"/>
  <c r="P31" i="7"/>
  <c r="S31" i="7" s="1"/>
  <c r="T31" i="7" s="1"/>
  <c r="V31" i="7" s="1"/>
  <c r="R102" i="7"/>
  <c r="L102" i="7"/>
  <c r="P18" i="7"/>
  <c r="J18" i="7"/>
  <c r="L38" i="7"/>
  <c r="R38" i="7"/>
  <c r="L22" i="7"/>
  <c r="R22" i="7"/>
  <c r="K3" i="7"/>
  <c r="Q3" i="7"/>
  <c r="J3" i="7"/>
  <c r="P3" i="7"/>
  <c r="R387" i="7"/>
  <c r="L387" i="7"/>
  <c r="R350" i="7"/>
  <c r="L350" i="7"/>
  <c r="P353" i="7"/>
  <c r="J353" i="7"/>
  <c r="P372" i="7"/>
  <c r="J372" i="7"/>
  <c r="K361" i="7"/>
  <c r="Q361" i="7"/>
  <c r="K349" i="7"/>
  <c r="Q349" i="7"/>
  <c r="J339" i="7"/>
  <c r="P339" i="7"/>
  <c r="L308" i="7"/>
  <c r="R308" i="7"/>
  <c r="P300" i="7"/>
  <c r="J300" i="7"/>
  <c r="M300" i="7" s="1"/>
  <c r="O300" i="7" s="1"/>
  <c r="S319" i="7"/>
  <c r="T319" i="7" s="1"/>
  <c r="V319" i="7" s="1"/>
  <c r="K318" i="7"/>
  <c r="Q318" i="7"/>
  <c r="Q323" i="7"/>
  <c r="K323" i="7"/>
  <c r="J312" i="7"/>
  <c r="P312" i="7"/>
  <c r="K262" i="7"/>
  <c r="Q262" i="7"/>
  <c r="J247" i="7"/>
  <c r="M247" i="7" s="1"/>
  <c r="O247" i="7" s="1"/>
  <c r="P247" i="7"/>
  <c r="S247" i="7" s="1"/>
  <c r="T247" i="7" s="1"/>
  <c r="V247" i="7" s="1"/>
  <c r="J286" i="7"/>
  <c r="P286" i="7"/>
  <c r="J269" i="7"/>
  <c r="P269" i="7"/>
  <c r="K237" i="7"/>
  <c r="Q237" i="7"/>
  <c r="P233" i="7"/>
  <c r="J233" i="7"/>
  <c r="J255" i="7"/>
  <c r="P255" i="7"/>
  <c r="K250" i="7"/>
  <c r="M250" i="7" s="1"/>
  <c r="O250" i="7" s="1"/>
  <c r="Q250" i="7"/>
  <c r="S250" i="7" s="1"/>
  <c r="T250" i="7" s="1"/>
  <c r="V250" i="7" s="1"/>
  <c r="L220" i="7"/>
  <c r="R220" i="7"/>
  <c r="P197" i="7"/>
  <c r="J197" i="7"/>
  <c r="R216" i="7"/>
  <c r="L216" i="7"/>
  <c r="P242" i="7"/>
  <c r="J242" i="7"/>
  <c r="Q157" i="7"/>
  <c r="S157" i="7" s="1"/>
  <c r="T157" i="7" s="1"/>
  <c r="V157" i="7" s="1"/>
  <c r="K157" i="7"/>
  <c r="M157" i="7" s="1"/>
  <c r="O157" i="7" s="1"/>
  <c r="P192" i="7"/>
  <c r="J192" i="7"/>
  <c r="R176" i="7"/>
  <c r="L176" i="7"/>
  <c r="L173" i="7"/>
  <c r="R173" i="7"/>
  <c r="L149" i="7"/>
  <c r="R149" i="7"/>
  <c r="K193" i="7"/>
  <c r="Q193" i="7"/>
  <c r="M183" i="7"/>
  <c r="O183" i="7" s="1"/>
  <c r="O140" i="7"/>
  <c r="K129" i="7"/>
  <c r="Q129" i="7"/>
  <c r="P178" i="7"/>
  <c r="J178" i="7"/>
  <c r="R105" i="7"/>
  <c r="L105" i="7"/>
  <c r="K153" i="7"/>
  <c r="Q153" i="7"/>
  <c r="K135" i="7"/>
  <c r="Q135" i="7"/>
  <c r="R126" i="7"/>
  <c r="L126" i="7"/>
  <c r="L164" i="7"/>
  <c r="R164" i="7"/>
  <c r="Q134" i="7"/>
  <c r="K134" i="7"/>
  <c r="K145" i="7"/>
  <c r="Q145" i="7"/>
  <c r="R121" i="7"/>
  <c r="L121" i="7"/>
  <c r="M121" i="7" s="1"/>
  <c r="O121" i="7" s="1"/>
  <c r="J22" i="7"/>
  <c r="P22" i="7"/>
  <c r="P73" i="7"/>
  <c r="J73" i="7"/>
  <c r="K107" i="7"/>
  <c r="Q107" i="7"/>
  <c r="P10" i="7"/>
  <c r="J10" i="7"/>
  <c r="P118" i="7"/>
  <c r="J118" i="7"/>
  <c r="L67" i="7"/>
  <c r="M67" i="7" s="1"/>
  <c r="O67" i="7" s="1"/>
  <c r="R67" i="7"/>
  <c r="P23" i="7"/>
  <c r="S23" i="7" s="1"/>
  <c r="T23" i="7" s="1"/>
  <c r="V23" i="7" s="1"/>
  <c r="J23" i="7"/>
  <c r="M23" i="7" s="1"/>
  <c r="O23" i="7" s="1"/>
  <c r="P95" i="7"/>
  <c r="J95" i="7"/>
  <c r="K35" i="7"/>
  <c r="Q35" i="7"/>
  <c r="K19" i="7"/>
  <c r="M19" i="7" s="1"/>
  <c r="O19" i="7" s="1"/>
  <c r="Q19" i="7"/>
  <c r="S19" i="7" s="1"/>
  <c r="T19" i="7" s="1"/>
  <c r="V19" i="7" s="1"/>
  <c r="L393" i="7"/>
  <c r="R393" i="7"/>
  <c r="L388" i="7"/>
  <c r="R388" i="7"/>
  <c r="M380" i="7"/>
  <c r="O380" i="7" s="1"/>
  <c r="Q376" i="7"/>
  <c r="S376" i="7" s="1"/>
  <c r="T376" i="7" s="1"/>
  <c r="V376" i="7" s="1"/>
  <c r="K376" i="7"/>
  <c r="M376" i="7" s="1"/>
  <c r="O376" i="7" s="1"/>
  <c r="K350" i="7"/>
  <c r="Q350" i="7"/>
  <c r="J365" i="7"/>
  <c r="M365" i="7" s="1"/>
  <c r="O365" i="7" s="1"/>
  <c r="P365" i="7"/>
  <c r="S365" i="7" s="1"/>
  <c r="T365" i="7" s="1"/>
  <c r="V365" i="7" s="1"/>
  <c r="Q353" i="7"/>
  <c r="K353" i="7"/>
  <c r="Q372" i="7"/>
  <c r="K372" i="7"/>
  <c r="Q379" i="7"/>
  <c r="K379" i="7"/>
  <c r="R361" i="7"/>
  <c r="L361" i="7"/>
  <c r="L349" i="7"/>
  <c r="R349" i="7"/>
  <c r="R298" i="7"/>
  <c r="L298" i="7"/>
  <c r="P364" i="7"/>
  <c r="J364" i="7"/>
  <c r="R301" i="7"/>
  <c r="L301" i="7"/>
  <c r="K342" i="7"/>
  <c r="Q342" i="7"/>
  <c r="K338" i="7"/>
  <c r="Q338" i="7"/>
  <c r="J340" i="7"/>
  <c r="P340" i="7"/>
  <c r="P333" i="7"/>
  <c r="J333" i="7"/>
  <c r="J320" i="7"/>
  <c r="P320" i="7"/>
  <c r="J308" i="7"/>
  <c r="P308" i="7"/>
  <c r="M319" i="7"/>
  <c r="O319" i="7" s="1"/>
  <c r="P318" i="7"/>
  <c r="J318" i="7"/>
  <c r="S303" i="7"/>
  <c r="T303" i="7" s="1"/>
  <c r="V303" i="7" s="1"/>
  <c r="L297" i="7"/>
  <c r="R297" i="7"/>
  <c r="J260" i="7"/>
  <c r="P260" i="7"/>
  <c r="L246" i="7"/>
  <c r="M246" i="7" s="1"/>
  <c r="O246" i="7" s="1"/>
  <c r="R246" i="7"/>
  <c r="S246" i="7" s="1"/>
  <c r="T246" i="7" s="1"/>
  <c r="V246" i="7" s="1"/>
  <c r="Q286" i="7"/>
  <c r="K286" i="7"/>
  <c r="Q270" i="7"/>
  <c r="K270" i="7"/>
  <c r="L237" i="7"/>
  <c r="R237" i="7"/>
  <c r="K233" i="7"/>
  <c r="Q233" i="7"/>
  <c r="R255" i="7"/>
  <c r="L255" i="7"/>
  <c r="P228" i="7"/>
  <c r="J228" i="7"/>
  <c r="P265" i="7"/>
  <c r="J265" i="7"/>
  <c r="P264" i="7"/>
  <c r="J264" i="7"/>
  <c r="Q252" i="7"/>
  <c r="K252" i="7"/>
  <c r="L221" i="7"/>
  <c r="R221" i="7"/>
  <c r="J210" i="7"/>
  <c r="P210" i="7"/>
  <c r="Q229" i="7"/>
  <c r="K229" i="7"/>
  <c r="J244" i="7"/>
  <c r="P244" i="7"/>
  <c r="Q204" i="7"/>
  <c r="K204" i="7"/>
  <c r="L212" i="7"/>
  <c r="R212" i="7"/>
  <c r="P188" i="7"/>
  <c r="J188" i="7"/>
  <c r="Q156" i="7"/>
  <c r="K156" i="7"/>
  <c r="K202" i="7"/>
  <c r="Q202" i="7"/>
  <c r="P156" i="7"/>
  <c r="J156" i="7"/>
  <c r="J215" i="7"/>
  <c r="P215" i="7"/>
  <c r="J173" i="7"/>
  <c r="P173" i="7"/>
  <c r="K143" i="7"/>
  <c r="Q143" i="7"/>
  <c r="P123" i="7"/>
  <c r="J123" i="7"/>
  <c r="P153" i="7"/>
  <c r="J153" i="7"/>
  <c r="J132" i="7"/>
  <c r="P132" i="7"/>
  <c r="J175" i="7"/>
  <c r="P175" i="7"/>
  <c r="R134" i="7"/>
  <c r="L134" i="7"/>
  <c r="K142" i="7"/>
  <c r="Q142" i="7"/>
  <c r="P74" i="7"/>
  <c r="J74" i="7"/>
  <c r="P53" i="7"/>
  <c r="J53" i="7"/>
  <c r="L90" i="7"/>
  <c r="R90" i="7"/>
  <c r="Q118" i="7"/>
  <c r="K118" i="7"/>
  <c r="K103" i="7"/>
  <c r="Q103" i="7"/>
  <c r="J15" i="7"/>
  <c r="P15" i="7"/>
  <c r="S15" i="7" s="1"/>
  <c r="T15" i="7" s="1"/>
  <c r="V15" i="7" s="1"/>
  <c r="K99" i="7"/>
  <c r="Q99" i="7"/>
  <c r="L103" i="7"/>
  <c r="R103" i="7"/>
  <c r="R115" i="7"/>
  <c r="L115" i="7"/>
  <c r="P94" i="7"/>
  <c r="J94" i="7"/>
  <c r="P65" i="7"/>
  <c r="S65" i="7" s="1"/>
  <c r="T65" i="7" s="1"/>
  <c r="V65" i="7" s="1"/>
  <c r="J65" i="7"/>
  <c r="P54" i="7"/>
  <c r="J54" i="7"/>
  <c r="M54" i="7" s="1"/>
  <c r="O54" i="7" s="1"/>
  <c r="S44" i="7"/>
  <c r="T44" i="7" s="1"/>
  <c r="V44" i="7" s="1"/>
  <c r="J30" i="7"/>
  <c r="P30" i="7"/>
  <c r="S380" i="7"/>
  <c r="T380" i="7" s="1"/>
  <c r="V380" i="7" s="1"/>
  <c r="P383" i="7"/>
  <c r="J383" i="7"/>
  <c r="P368" i="7"/>
  <c r="J368" i="7"/>
  <c r="Q375" i="7"/>
  <c r="K375" i="7"/>
  <c r="R353" i="7"/>
  <c r="L353" i="7"/>
  <c r="J298" i="7"/>
  <c r="P298" i="7"/>
  <c r="L364" i="7"/>
  <c r="R364" i="7"/>
  <c r="S345" i="7"/>
  <c r="T345" i="7" s="1"/>
  <c r="V345" i="7" s="1"/>
  <c r="Q301" i="7"/>
  <c r="K301" i="7"/>
  <c r="R274" i="7"/>
  <c r="L274" i="7"/>
  <c r="L342" i="7"/>
  <c r="R342" i="7"/>
  <c r="L333" i="7"/>
  <c r="R333" i="7"/>
  <c r="K340" i="7"/>
  <c r="Q340" i="7"/>
  <c r="Q333" i="7"/>
  <c r="K333" i="7"/>
  <c r="R320" i="7"/>
  <c r="L320" i="7"/>
  <c r="K317" i="7"/>
  <c r="M317" i="7" s="1"/>
  <c r="O317" i="7" s="1"/>
  <c r="Q317" i="7"/>
  <c r="S317" i="7" s="1"/>
  <c r="T317" i="7" s="1"/>
  <c r="V317" i="7" s="1"/>
  <c r="R306" i="7"/>
  <c r="L306" i="7"/>
  <c r="P277" i="7"/>
  <c r="J277" i="7"/>
  <c r="P297" i="7"/>
  <c r="J297" i="7"/>
  <c r="Q312" i="7"/>
  <c r="K312" i="7"/>
  <c r="L286" i="7"/>
  <c r="R286" i="7"/>
  <c r="Q269" i="7"/>
  <c r="K269" i="7"/>
  <c r="Q281" i="7"/>
  <c r="K281" i="7"/>
  <c r="L270" i="7"/>
  <c r="R270" i="7"/>
  <c r="K230" i="7"/>
  <c r="Q230" i="7"/>
  <c r="Q228" i="7"/>
  <c r="K228" i="7"/>
  <c r="R252" i="7"/>
  <c r="L252" i="7"/>
  <c r="R198" i="7"/>
  <c r="L198" i="7"/>
  <c r="P209" i="7"/>
  <c r="J209" i="7"/>
  <c r="L185" i="7"/>
  <c r="M185" i="7" s="1"/>
  <c r="O185" i="7" s="1"/>
  <c r="R185" i="7"/>
  <c r="S185" i="7" s="1"/>
  <c r="T185" i="7" s="1"/>
  <c r="V185" i="7" s="1"/>
  <c r="L229" i="7"/>
  <c r="R229" i="7"/>
  <c r="Q188" i="7"/>
  <c r="K188" i="7"/>
  <c r="K215" i="7"/>
  <c r="Q215" i="7"/>
  <c r="K174" i="7"/>
  <c r="Q174" i="7"/>
  <c r="R144" i="7"/>
  <c r="L144" i="7"/>
  <c r="R143" i="7"/>
  <c r="L143" i="7"/>
  <c r="Q172" i="7"/>
  <c r="K172" i="7"/>
  <c r="L133" i="7"/>
  <c r="R133" i="7"/>
  <c r="K123" i="7"/>
  <c r="Q123" i="7"/>
  <c r="P136" i="7"/>
  <c r="J136" i="7"/>
  <c r="J134" i="7"/>
  <c r="P134" i="7"/>
  <c r="S205" i="7"/>
  <c r="T205" i="7" s="1"/>
  <c r="V205" i="7" s="1"/>
  <c r="R142" i="7"/>
  <c r="L142" i="7"/>
  <c r="M162" i="7"/>
  <c r="O162" i="7" s="1"/>
  <c r="Q73" i="7"/>
  <c r="K73" i="7"/>
  <c r="R51" i="7"/>
  <c r="L51" i="7"/>
  <c r="P62" i="7"/>
  <c r="J62" i="7"/>
  <c r="K59" i="7"/>
  <c r="Q59" i="7"/>
  <c r="K2" i="7"/>
  <c r="Q2" i="7"/>
  <c r="R118" i="7"/>
  <c r="L118" i="7"/>
  <c r="J102" i="7"/>
  <c r="P102" i="7"/>
  <c r="K79" i="7"/>
  <c r="Q79" i="7"/>
  <c r="K10" i="7"/>
  <c r="Q10" i="7"/>
  <c r="R91" i="7"/>
  <c r="L91" i="7"/>
  <c r="P115" i="7"/>
  <c r="J115" i="7"/>
  <c r="L94" i="7"/>
  <c r="R94" i="7"/>
  <c r="P86" i="7"/>
  <c r="S86" i="7" s="1"/>
  <c r="T86" i="7" s="1"/>
  <c r="V86" i="7" s="1"/>
  <c r="J86" i="7"/>
  <c r="M86" i="7" s="1"/>
  <c r="O86" i="7" s="1"/>
  <c r="S76" i="7"/>
  <c r="T76" i="7" s="1"/>
  <c r="V76" i="7" s="1"/>
  <c r="Q53" i="7"/>
  <c r="K53" i="7"/>
  <c r="J32" i="7"/>
  <c r="P32" i="7"/>
  <c r="L14" i="7"/>
  <c r="R14" i="7"/>
  <c r="K38" i="7"/>
  <c r="Q38" i="7"/>
  <c r="P399" i="7"/>
  <c r="J399" i="7"/>
  <c r="P392" i="7"/>
  <c r="J392" i="7"/>
  <c r="K389" i="7"/>
  <c r="Q389" i="7"/>
  <c r="R377" i="7"/>
  <c r="L377" i="7"/>
  <c r="Q383" i="7"/>
  <c r="K383" i="7"/>
  <c r="L381" i="7"/>
  <c r="R381" i="7"/>
  <c r="K368" i="7"/>
  <c r="Q368" i="7"/>
  <c r="P379" i="7"/>
  <c r="J379" i="7"/>
  <c r="S347" i="7"/>
  <c r="T347" i="7" s="1"/>
  <c r="V347" i="7" s="1"/>
  <c r="J344" i="7"/>
  <c r="P344" i="7"/>
  <c r="K299" i="7"/>
  <c r="M299" i="7" s="1"/>
  <c r="O299" i="7" s="1"/>
  <c r="Q299" i="7"/>
  <c r="S299" i="7" s="1"/>
  <c r="T299" i="7" s="1"/>
  <c r="V299" i="7" s="1"/>
  <c r="R293" i="7"/>
  <c r="L293" i="7"/>
  <c r="Q274" i="7"/>
  <c r="K274" i="7"/>
  <c r="R340" i="7"/>
  <c r="L340" i="7"/>
  <c r="Q304" i="7"/>
  <c r="K304" i="7"/>
  <c r="K306" i="7"/>
  <c r="Q306" i="7"/>
  <c r="L305" i="7"/>
  <c r="R305" i="7"/>
  <c r="R277" i="7"/>
  <c r="L277" i="7"/>
  <c r="R314" i="7"/>
  <c r="L314" i="7"/>
  <c r="R312" i="7"/>
  <c r="L312" i="7"/>
  <c r="Q240" i="7"/>
  <c r="K240" i="7"/>
  <c r="P262" i="7"/>
  <c r="J262" i="7"/>
  <c r="P285" i="7"/>
  <c r="J285" i="7"/>
  <c r="P281" i="7"/>
  <c r="J281" i="7"/>
  <c r="J230" i="7"/>
  <c r="P230" i="7"/>
  <c r="R228" i="7"/>
  <c r="L228" i="7"/>
  <c r="L265" i="7"/>
  <c r="R265" i="7"/>
  <c r="J213" i="7"/>
  <c r="P213" i="7"/>
  <c r="L197" i="7"/>
  <c r="R197" i="7"/>
  <c r="K209" i="7"/>
  <c r="Q209" i="7"/>
  <c r="Q244" i="7"/>
  <c r="K244" i="7"/>
  <c r="S224" i="7"/>
  <c r="T224" i="7" s="1"/>
  <c r="V224" i="7" s="1"/>
  <c r="L204" i="7"/>
  <c r="R204" i="7"/>
  <c r="R188" i="7"/>
  <c r="L188" i="7"/>
  <c r="P202" i="7"/>
  <c r="J202" i="7"/>
  <c r="P177" i="7"/>
  <c r="J177" i="7"/>
  <c r="P174" i="7"/>
  <c r="J174" i="7"/>
  <c r="J176" i="7"/>
  <c r="P176" i="7"/>
  <c r="Q149" i="7"/>
  <c r="K149" i="7"/>
  <c r="R172" i="7"/>
  <c r="L172" i="7"/>
  <c r="J133" i="7"/>
  <c r="P133" i="7"/>
  <c r="S179" i="7"/>
  <c r="T179" i="7" s="1"/>
  <c r="V179" i="7" s="1"/>
  <c r="R136" i="7"/>
  <c r="L136" i="7"/>
  <c r="K182" i="7"/>
  <c r="Q182" i="7"/>
  <c r="Q165" i="7"/>
  <c r="K165" i="7"/>
  <c r="J124" i="7"/>
  <c r="M124" i="7" s="1"/>
  <c r="O124" i="7" s="1"/>
  <c r="P124" i="7"/>
  <c r="S124" i="7" s="1"/>
  <c r="T124" i="7" s="1"/>
  <c r="V124" i="7" s="1"/>
  <c r="Q110" i="7"/>
  <c r="K110" i="7"/>
  <c r="K51" i="7"/>
  <c r="Q51" i="7"/>
  <c r="M106" i="7"/>
  <c r="O106" i="7" s="1"/>
  <c r="J81" i="7"/>
  <c r="M81" i="7" s="1"/>
  <c r="O81" i="7" s="1"/>
  <c r="P81" i="7"/>
  <c r="S81" i="7" s="1"/>
  <c r="T81" i="7" s="1"/>
  <c r="V81" i="7" s="1"/>
  <c r="P70" i="7"/>
  <c r="S70" i="7" s="1"/>
  <c r="T70" i="7" s="1"/>
  <c r="V70" i="7" s="1"/>
  <c r="J70" i="7"/>
  <c r="M70" i="7" s="1"/>
  <c r="O70" i="7" s="1"/>
  <c r="L58" i="7"/>
  <c r="R58" i="7"/>
  <c r="J39" i="7"/>
  <c r="P39" i="7"/>
  <c r="S39" i="7" s="1"/>
  <c r="T39" i="7" s="1"/>
  <c r="V39" i="7" s="1"/>
  <c r="J2" i="7"/>
  <c r="P2" i="7"/>
  <c r="P91" i="7"/>
  <c r="J91" i="7"/>
  <c r="L78" i="7"/>
  <c r="M78" i="7" s="1"/>
  <c r="O78" i="7" s="1"/>
  <c r="R78" i="7"/>
  <c r="S78" i="7" s="1"/>
  <c r="T78" i="7" s="1"/>
  <c r="V78" i="7" s="1"/>
  <c r="K47" i="7"/>
  <c r="Q47" i="7"/>
  <c r="P7" i="7"/>
  <c r="J7" i="7"/>
  <c r="M7" i="7" s="1"/>
  <c r="O7" i="7" s="1"/>
  <c r="K91" i="7"/>
  <c r="Q91" i="7"/>
  <c r="K115" i="7"/>
  <c r="Q115" i="7"/>
  <c r="Q85" i="7"/>
  <c r="K85" i="7"/>
  <c r="R63" i="7"/>
  <c r="L63" i="7"/>
  <c r="K43" i="7"/>
  <c r="M43" i="7" s="1"/>
  <c r="O43" i="7" s="1"/>
  <c r="Q43" i="7"/>
  <c r="K11" i="7"/>
  <c r="M11" i="7" s="1"/>
  <c r="O11" i="7" s="1"/>
  <c r="Q11" i="7"/>
  <c r="S11" i="7" s="1"/>
  <c r="T11" i="7" s="1"/>
  <c r="V11" i="7" s="1"/>
  <c r="J35" i="7"/>
  <c r="P35" i="7"/>
  <c r="P6" i="7"/>
  <c r="J6" i="7"/>
  <c r="R399" i="7"/>
  <c r="L399" i="7"/>
  <c r="L392" i="7"/>
  <c r="R392" i="7"/>
  <c r="P389" i="7"/>
  <c r="J389" i="7"/>
  <c r="P377" i="7"/>
  <c r="J377" i="7"/>
  <c r="R383" i="7"/>
  <c r="L383" i="7"/>
  <c r="J381" i="7"/>
  <c r="P381" i="7"/>
  <c r="J375" i="7"/>
  <c r="P375" i="7"/>
  <c r="L372" i="7"/>
  <c r="R372" i="7"/>
  <c r="L358" i="7"/>
  <c r="M358" i="7" s="1"/>
  <c r="O358" i="7" s="1"/>
  <c r="R358" i="7"/>
  <c r="S358" i="7" s="1"/>
  <c r="T358" i="7" s="1"/>
  <c r="V358" i="7" s="1"/>
  <c r="L379" i="7"/>
  <c r="R379" i="7"/>
  <c r="P371" i="7"/>
  <c r="J371" i="7"/>
  <c r="K364" i="7"/>
  <c r="Q364" i="7"/>
  <c r="R344" i="7"/>
  <c r="L344" i="7"/>
  <c r="P293" i="7"/>
  <c r="J293" i="7"/>
  <c r="P342" i="7"/>
  <c r="J342" i="7"/>
  <c r="R330" i="7"/>
  <c r="L330" i="7"/>
  <c r="L329" i="7"/>
  <c r="R329" i="7"/>
  <c r="P304" i="7"/>
  <c r="J304" i="7"/>
  <c r="J306" i="7"/>
  <c r="P306" i="7"/>
  <c r="Q313" i="7"/>
  <c r="K313" i="7"/>
  <c r="K314" i="7"/>
  <c r="Q314" i="7"/>
  <c r="P257" i="7"/>
  <c r="J257" i="7"/>
  <c r="R239" i="7"/>
  <c r="L239" i="7"/>
  <c r="Q285" i="7"/>
  <c r="K285" i="7"/>
  <c r="P270" i="7"/>
  <c r="J270" i="7"/>
  <c r="K254" i="7"/>
  <c r="Q254" i="7"/>
  <c r="Q213" i="7"/>
  <c r="K213" i="7"/>
  <c r="Q196" i="7"/>
  <c r="S196" i="7" s="1"/>
  <c r="T196" i="7" s="1"/>
  <c r="V196" i="7" s="1"/>
  <c r="K196" i="7"/>
  <c r="M196" i="7" s="1"/>
  <c r="O196" i="7" s="1"/>
  <c r="L201" i="7"/>
  <c r="R201" i="7"/>
  <c r="L244" i="7"/>
  <c r="R244" i="7"/>
  <c r="R202" i="7"/>
  <c r="L202" i="7"/>
  <c r="R177" i="7"/>
  <c r="L177" i="7"/>
  <c r="R215" i="7"/>
  <c r="L215" i="7"/>
  <c r="K144" i="7"/>
  <c r="Q144" i="7"/>
  <c r="P149" i="7"/>
  <c r="J149" i="7"/>
  <c r="K136" i="7"/>
  <c r="Q136" i="7"/>
  <c r="L182" i="7"/>
  <c r="R182" i="7"/>
  <c r="L165" i="7"/>
  <c r="R165" i="7"/>
  <c r="L132" i="7"/>
  <c r="R132" i="7"/>
  <c r="J142" i="7"/>
  <c r="P142" i="7"/>
  <c r="R123" i="7"/>
  <c r="L123" i="7"/>
  <c r="L110" i="7"/>
  <c r="R110" i="7"/>
  <c r="P85" i="7"/>
  <c r="J85" i="7"/>
  <c r="J96" i="7"/>
  <c r="P96" i="7"/>
  <c r="Q69" i="7"/>
  <c r="K69" i="7"/>
  <c r="J34" i="7"/>
  <c r="P34" i="7"/>
  <c r="P90" i="7"/>
  <c r="J90" i="7"/>
  <c r="L46" i="7"/>
  <c r="R46" i="7"/>
  <c r="S46" i="7" s="1"/>
  <c r="T46" i="7" s="1"/>
  <c r="V46" i="7" s="1"/>
  <c r="K75" i="7"/>
  <c r="M75" i="7" s="1"/>
  <c r="O75" i="7" s="1"/>
  <c r="Q75" i="7"/>
  <c r="S75" i="7" s="1"/>
  <c r="T75" i="7" s="1"/>
  <c r="V75" i="7" s="1"/>
  <c r="L42" i="7"/>
  <c r="R42" i="7"/>
  <c r="L30" i="7"/>
  <c r="R30" i="7"/>
  <c r="J395" i="7"/>
  <c r="P395" i="7"/>
  <c r="P397" i="7"/>
  <c r="J397" i="7"/>
  <c r="K392" i="7"/>
  <c r="Q392" i="7"/>
  <c r="K381" i="7"/>
  <c r="Q381" i="7"/>
  <c r="J367" i="7"/>
  <c r="P367" i="7"/>
  <c r="K357" i="7"/>
  <c r="M357" i="7" s="1"/>
  <c r="O357" i="7" s="1"/>
  <c r="Q357" i="7"/>
  <c r="S357" i="7" s="1"/>
  <c r="T357" i="7" s="1"/>
  <c r="V357" i="7" s="1"/>
  <c r="Q371" i="7"/>
  <c r="K371" i="7"/>
  <c r="L332" i="7"/>
  <c r="M332" i="7" s="1"/>
  <c r="O332" i="7" s="1"/>
  <c r="R332" i="7"/>
  <c r="S332" i="7" s="1"/>
  <c r="T332" i="7" s="1"/>
  <c r="V332" i="7" s="1"/>
  <c r="P328" i="7"/>
  <c r="J328" i="7"/>
  <c r="Q293" i="7"/>
  <c r="K293" i="7"/>
  <c r="K339" i="7"/>
  <c r="Q339" i="7"/>
  <c r="Q330" i="7"/>
  <c r="K330" i="7"/>
  <c r="Q329" i="7"/>
  <c r="K329" i="7"/>
  <c r="R304" i="7"/>
  <c r="L304" i="7"/>
  <c r="J305" i="7"/>
  <c r="P305" i="7"/>
  <c r="K305" i="7"/>
  <c r="Q305" i="7"/>
  <c r="R323" i="7"/>
  <c r="L323" i="7"/>
  <c r="L313" i="7"/>
  <c r="R313" i="7"/>
  <c r="P314" i="7"/>
  <c r="J314" i="7"/>
  <c r="K257" i="7"/>
  <c r="Q257" i="7"/>
  <c r="R287" i="7"/>
  <c r="L287" i="7"/>
  <c r="R260" i="7"/>
  <c r="L260" i="7"/>
  <c r="R285" i="7"/>
  <c r="L285" i="7"/>
  <c r="J278" i="7"/>
  <c r="P278" i="7"/>
  <c r="J271" i="7"/>
  <c r="P271" i="7"/>
  <c r="K249" i="7"/>
  <c r="M249" i="7" s="1"/>
  <c r="O249" i="7" s="1"/>
  <c r="Q249" i="7"/>
  <c r="Q236" i="7"/>
  <c r="K236" i="7"/>
  <c r="M261" i="7"/>
  <c r="O261" i="7" s="1"/>
  <c r="K265" i="7"/>
  <c r="Q265" i="7"/>
  <c r="J232" i="7"/>
  <c r="P232" i="7"/>
  <c r="L213" i="7"/>
  <c r="R213" i="7"/>
  <c r="L210" i="7"/>
  <c r="R210" i="7"/>
  <c r="L200" i="7"/>
  <c r="R200" i="7"/>
  <c r="P200" i="7"/>
  <c r="J200" i="7"/>
  <c r="K242" i="7"/>
  <c r="Q242" i="7"/>
  <c r="K192" i="7"/>
  <c r="Q192" i="7"/>
  <c r="P137" i="7"/>
  <c r="J137" i="7"/>
  <c r="K177" i="7"/>
  <c r="Q177" i="7"/>
  <c r="P194" i="7"/>
  <c r="J194" i="7"/>
  <c r="J143" i="7"/>
  <c r="P143" i="7"/>
  <c r="K176" i="7"/>
  <c r="Q176" i="7"/>
  <c r="J172" i="7"/>
  <c r="P172" i="7"/>
  <c r="R193" i="7"/>
  <c r="L193" i="7"/>
  <c r="L189" i="7"/>
  <c r="R189" i="7"/>
  <c r="K178" i="7"/>
  <c r="Q178" i="7"/>
  <c r="J182" i="7"/>
  <c r="P182" i="7"/>
  <c r="J165" i="7"/>
  <c r="P165" i="7"/>
  <c r="R83" i="7"/>
  <c r="L83" i="7"/>
  <c r="K63" i="7"/>
  <c r="Q63" i="7"/>
  <c r="Q96" i="7"/>
  <c r="K96" i="7"/>
  <c r="L99" i="7"/>
  <c r="R99" i="7"/>
  <c r="L79" i="7"/>
  <c r="R79" i="7"/>
  <c r="J49" i="7"/>
  <c r="M49" i="7" s="1"/>
  <c r="O49" i="7" s="1"/>
  <c r="P49" i="7"/>
  <c r="S49" i="7" s="1"/>
  <c r="T49" i="7" s="1"/>
  <c r="V49" i="7" s="1"/>
  <c r="Q26" i="7"/>
  <c r="K26" i="7"/>
  <c r="P99" i="7"/>
  <c r="J99" i="7"/>
  <c r="Q89" i="7"/>
  <c r="S89" i="7" s="1"/>
  <c r="T89" i="7" s="1"/>
  <c r="V89" i="7" s="1"/>
  <c r="K89" i="7"/>
  <c r="M89" i="7" s="1"/>
  <c r="O89" i="7" s="1"/>
  <c r="P58" i="7"/>
  <c r="J58" i="7"/>
  <c r="L74" i="7"/>
  <c r="R74" i="7"/>
  <c r="K27" i="7"/>
  <c r="M27" i="7" s="1"/>
  <c r="O27" i="7" s="1"/>
  <c r="Q27" i="7"/>
  <c r="S27" i="7" s="1"/>
  <c r="T27" i="7" s="1"/>
  <c r="V27" i="7" s="1"/>
  <c r="L6" i="7"/>
  <c r="R6" i="7"/>
  <c r="K14" i="7"/>
  <c r="Q14" i="7"/>
  <c r="M95" i="7" l="1"/>
  <c r="O95" i="7" s="1"/>
  <c r="M137" i="7"/>
  <c r="O137" i="7" s="1"/>
  <c r="M224" i="7"/>
  <c r="O224" i="7" s="1"/>
  <c r="S231" i="7"/>
  <c r="T231" i="7" s="1"/>
  <c r="V231" i="7" s="1"/>
  <c r="M280" i="7"/>
  <c r="O280" i="7" s="1"/>
  <c r="S219" i="7"/>
  <c r="T219" i="7" s="1"/>
  <c r="V219" i="7" s="1"/>
  <c r="S324" i="7"/>
  <c r="T324" i="7" s="1"/>
  <c r="V324" i="7" s="1"/>
  <c r="S400" i="7"/>
  <c r="T400" i="7" s="1"/>
  <c r="V400" i="7" s="1"/>
  <c r="M15" i="7"/>
  <c r="O15" i="7" s="1"/>
  <c r="S16" i="7"/>
  <c r="T16" i="7" s="1"/>
  <c r="V16" i="7" s="1"/>
  <c r="S32" i="7"/>
  <c r="T32" i="7" s="1"/>
  <c r="V32" i="7" s="1"/>
  <c r="S328" i="7"/>
  <c r="T328" i="7" s="1"/>
  <c r="V328" i="7" s="1"/>
  <c r="S59" i="7"/>
  <c r="T59" i="7" s="1"/>
  <c r="V59" i="7" s="1"/>
  <c r="S201" i="7"/>
  <c r="T201" i="7" s="1"/>
  <c r="V201" i="7" s="1"/>
  <c r="M207" i="7"/>
  <c r="O207" i="7" s="1"/>
  <c r="S108" i="7"/>
  <c r="T108" i="7" s="1"/>
  <c r="V108" i="7" s="1"/>
  <c r="S95" i="7"/>
  <c r="T95" i="7" s="1"/>
  <c r="V95" i="7" s="1"/>
  <c r="S7" i="7"/>
  <c r="T7" i="7" s="1"/>
  <c r="V7" i="7" s="1"/>
  <c r="S66" i="7"/>
  <c r="T66" i="7" s="1"/>
  <c r="V66" i="7" s="1"/>
  <c r="M256" i="7"/>
  <c r="O256" i="7" s="1"/>
  <c r="M32" i="7"/>
  <c r="O32" i="7" s="1"/>
  <c r="M198" i="7"/>
  <c r="O198" i="7" s="1"/>
  <c r="S17" i="7"/>
  <c r="T17" i="7" s="1"/>
  <c r="V17" i="7" s="1"/>
  <c r="M65" i="7"/>
  <c r="O65" i="7" s="1"/>
  <c r="M125" i="7"/>
  <c r="O125" i="7" s="1"/>
  <c r="M39" i="7"/>
  <c r="O39" i="7" s="1"/>
  <c r="S67" i="7"/>
  <c r="T67" i="7" s="1"/>
  <c r="V67" i="7" s="1"/>
  <c r="S155" i="7"/>
  <c r="T155" i="7" s="1"/>
  <c r="V155" i="7" s="1"/>
  <c r="M34" i="7"/>
  <c r="O34" i="7" s="1"/>
  <c r="M83" i="7"/>
  <c r="O83" i="7" s="1"/>
  <c r="M239" i="7"/>
  <c r="O239" i="7" s="1"/>
  <c r="M141" i="7"/>
  <c r="O141" i="7" s="1"/>
  <c r="S271" i="7"/>
  <c r="T271" i="7" s="1"/>
  <c r="V271" i="7" s="1"/>
  <c r="S395" i="7"/>
  <c r="T395" i="7" s="1"/>
  <c r="V395" i="7" s="1"/>
  <c r="S35" i="7"/>
  <c r="T35" i="7" s="1"/>
  <c r="V35" i="7" s="1"/>
  <c r="M335" i="7"/>
  <c r="O335" i="7" s="1"/>
  <c r="S87" i="7"/>
  <c r="T87" i="7" s="1"/>
  <c r="V87" i="7" s="1"/>
  <c r="S121" i="7"/>
  <c r="T121" i="7" s="1"/>
  <c r="V121" i="7" s="1"/>
  <c r="S300" i="7"/>
  <c r="T300" i="7" s="1"/>
  <c r="V300" i="7" s="1"/>
  <c r="S184" i="7"/>
  <c r="T184" i="7" s="1"/>
  <c r="V184" i="7" s="1"/>
  <c r="S54" i="7"/>
  <c r="T54" i="7" s="1"/>
  <c r="V54" i="7" s="1"/>
  <c r="M232" i="7"/>
  <c r="O232" i="7" s="1"/>
  <c r="S43" i="7"/>
  <c r="T43" i="7" s="1"/>
  <c r="V43" i="7" s="1"/>
  <c r="M46" i="7"/>
  <c r="O46" i="7" s="1"/>
  <c r="M367" i="7"/>
  <c r="O367" i="7" s="1"/>
  <c r="S198" i="7"/>
  <c r="T198" i="7" s="1"/>
  <c r="V198" i="7" s="1"/>
  <c r="S356" i="7"/>
  <c r="T356" i="7" s="1"/>
  <c r="V356" i="7" s="1"/>
  <c r="S275" i="7"/>
  <c r="T275" i="7" s="1"/>
  <c r="V275" i="7" s="1"/>
  <c r="M66" i="7"/>
  <c r="O66" i="7" s="1"/>
  <c r="S363" i="7"/>
  <c r="T363" i="7" s="1"/>
  <c r="V363" i="7" s="1"/>
  <c r="M48" i="7"/>
  <c r="O48" i="7" s="1"/>
  <c r="S112" i="7"/>
  <c r="T112" i="7" s="1"/>
  <c r="V112" i="7" s="1"/>
  <c r="S52" i="7"/>
  <c r="T52" i="7" s="1"/>
  <c r="V52" i="7" s="1"/>
  <c r="S38" i="7"/>
  <c r="T38" i="7" s="1"/>
  <c r="V38" i="7" s="1"/>
  <c r="M262" i="7"/>
  <c r="O262" i="7" s="1"/>
  <c r="S55" i="7"/>
  <c r="T55" i="7" s="1"/>
  <c r="V55" i="7" s="1"/>
  <c r="S141" i="7"/>
  <c r="T141" i="7" s="1"/>
  <c r="V141" i="7" s="1"/>
  <c r="M315" i="7"/>
  <c r="O315" i="7" s="1"/>
  <c r="S243" i="7"/>
  <c r="T243" i="7" s="1"/>
  <c r="V243" i="7" s="1"/>
  <c r="M97" i="7"/>
  <c r="O97" i="7" s="1"/>
  <c r="S390" i="7"/>
  <c r="T390" i="7" s="1"/>
  <c r="V390" i="7" s="1"/>
  <c r="S375" i="7"/>
  <c r="T375" i="7" s="1"/>
  <c r="V375" i="7" s="1"/>
  <c r="S100" i="7"/>
  <c r="T100" i="7" s="1"/>
  <c r="V100" i="7" s="1"/>
  <c r="S235" i="7"/>
  <c r="T235" i="7" s="1"/>
  <c r="V235" i="7" s="1"/>
  <c r="S291" i="7"/>
  <c r="T291" i="7" s="1"/>
  <c r="V291" i="7" s="1"/>
  <c r="M390" i="7"/>
  <c r="O390" i="7" s="1"/>
  <c r="M24" i="7"/>
  <c r="O24" i="7" s="1"/>
  <c r="M264" i="7"/>
  <c r="O264" i="7" s="1"/>
  <c r="M82" i="7"/>
  <c r="O82" i="7" s="1"/>
  <c r="M50" i="7"/>
  <c r="O50" i="7" s="1"/>
  <c r="S125" i="7"/>
  <c r="T125" i="7" s="1"/>
  <c r="V125" i="7" s="1"/>
  <c r="S186" i="7"/>
  <c r="T186" i="7" s="1"/>
  <c r="V186" i="7" s="1"/>
  <c r="S278" i="7"/>
  <c r="T278" i="7" s="1"/>
  <c r="V278" i="7" s="1"/>
  <c r="M318" i="7"/>
  <c r="O318" i="7" s="1"/>
  <c r="M195" i="7"/>
  <c r="O195" i="7" s="1"/>
  <c r="M17" i="7"/>
  <c r="O17" i="7" s="1"/>
  <c r="M187" i="7"/>
  <c r="O187" i="7" s="1"/>
  <c r="S236" i="7"/>
  <c r="T236" i="7" s="1"/>
  <c r="V236" i="7" s="1"/>
  <c r="S194" i="7"/>
  <c r="T194" i="7" s="1"/>
  <c r="V194" i="7" s="1"/>
  <c r="M397" i="7"/>
  <c r="O397" i="7" s="1"/>
  <c r="M328" i="7"/>
  <c r="O328" i="7" s="1"/>
  <c r="M138" i="7"/>
  <c r="O138" i="7" s="1"/>
  <c r="S25" i="7"/>
  <c r="T25" i="7" s="1"/>
  <c r="V25" i="7" s="1"/>
  <c r="S60" i="7"/>
  <c r="T60" i="7" s="1"/>
  <c r="V60" i="7" s="1"/>
  <c r="S195" i="7"/>
  <c r="T195" i="7" s="1"/>
  <c r="V195" i="7" s="1"/>
  <c r="M349" i="7"/>
  <c r="O349" i="7" s="1"/>
  <c r="S350" i="7"/>
  <c r="T350" i="7" s="1"/>
  <c r="V350" i="7" s="1"/>
  <c r="M221" i="7"/>
  <c r="O221" i="7" s="1"/>
  <c r="S367" i="7"/>
  <c r="T367" i="7" s="1"/>
  <c r="V367" i="7" s="1"/>
  <c r="M194" i="7"/>
  <c r="O194" i="7" s="1"/>
  <c r="S34" i="7"/>
  <c r="T34" i="7" s="1"/>
  <c r="V34" i="7" s="1"/>
  <c r="S237" i="7"/>
  <c r="T237" i="7" s="1"/>
  <c r="V237" i="7" s="1"/>
  <c r="M62" i="7"/>
  <c r="O62" i="7" s="1"/>
  <c r="S175" i="7"/>
  <c r="T175" i="7" s="1"/>
  <c r="V175" i="7" s="1"/>
  <c r="S374" i="7"/>
  <c r="T374" i="7" s="1"/>
  <c r="V374" i="7" s="1"/>
  <c r="S97" i="7"/>
  <c r="T97" i="7" s="1"/>
  <c r="V97" i="7" s="1"/>
  <c r="S295" i="7"/>
  <c r="T295" i="7" s="1"/>
  <c r="V295" i="7" s="1"/>
  <c r="S142" i="7"/>
  <c r="T142" i="7" s="1"/>
  <c r="V142" i="7" s="1"/>
  <c r="M148" i="7"/>
  <c r="O148" i="7" s="1"/>
  <c r="S80" i="7"/>
  <c r="T80" i="7" s="1"/>
  <c r="V80" i="7" s="1"/>
  <c r="M217" i="7"/>
  <c r="O217" i="7" s="1"/>
  <c r="S131" i="7"/>
  <c r="T131" i="7" s="1"/>
  <c r="V131" i="7" s="1"/>
  <c r="M144" i="7"/>
  <c r="O144" i="7" s="1"/>
  <c r="S227" i="7"/>
  <c r="T227" i="7" s="1"/>
  <c r="V227" i="7" s="1"/>
  <c r="S362" i="7"/>
  <c r="T362" i="7" s="1"/>
  <c r="V362" i="7" s="1"/>
  <c r="M322" i="7"/>
  <c r="O322" i="7" s="1"/>
  <c r="S187" i="7"/>
  <c r="T187" i="7" s="1"/>
  <c r="V187" i="7" s="1"/>
  <c r="M230" i="7"/>
  <c r="O230" i="7" s="1"/>
  <c r="M237" i="7"/>
  <c r="O237" i="7" s="1"/>
  <c r="S225" i="7"/>
  <c r="T225" i="7" s="1"/>
  <c r="V225" i="7" s="1"/>
  <c r="S281" i="7"/>
  <c r="T281" i="7" s="1"/>
  <c r="V281" i="7" s="1"/>
  <c r="M190" i="7"/>
  <c r="O190" i="7" s="1"/>
  <c r="M334" i="7"/>
  <c r="O334" i="7" s="1"/>
  <c r="S292" i="7"/>
  <c r="T292" i="7" s="1"/>
  <c r="V292" i="7" s="1"/>
  <c r="M350" i="7"/>
  <c r="O350" i="7" s="1"/>
  <c r="S217" i="7"/>
  <c r="T217" i="7" s="1"/>
  <c r="V217" i="7" s="1"/>
  <c r="M395" i="7"/>
  <c r="O395" i="7" s="1"/>
  <c r="S62" i="7"/>
  <c r="T62" i="7" s="1"/>
  <c r="V62" i="7" s="1"/>
  <c r="S301" i="7"/>
  <c r="T301" i="7" s="1"/>
  <c r="V301" i="7" s="1"/>
  <c r="S232" i="7"/>
  <c r="T232" i="7" s="1"/>
  <c r="V232" i="7" s="1"/>
  <c r="M388" i="7"/>
  <c r="O388" i="7" s="1"/>
  <c r="M14" i="7"/>
  <c r="O14" i="7" s="1"/>
  <c r="S239" i="7"/>
  <c r="T239" i="7" s="1"/>
  <c r="V239" i="7" s="1"/>
  <c r="M2" i="7"/>
  <c r="O2" i="7" s="1"/>
  <c r="S116" i="7"/>
  <c r="T116" i="7" s="1"/>
  <c r="V116" i="7" s="1"/>
  <c r="M56" i="7"/>
  <c r="O56" i="7" s="1"/>
  <c r="M278" i="7"/>
  <c r="O278" i="7" s="1"/>
  <c r="M258" i="7"/>
  <c r="O258" i="7" s="1"/>
  <c r="S47" i="7"/>
  <c r="T47" i="7" s="1"/>
  <c r="V47" i="7" s="1"/>
  <c r="M59" i="7"/>
  <c r="O59" i="7" s="1"/>
  <c r="S51" i="7"/>
  <c r="T51" i="7" s="1"/>
  <c r="V51" i="7" s="1"/>
  <c r="S102" i="7"/>
  <c r="T102" i="7" s="1"/>
  <c r="V102" i="7" s="1"/>
  <c r="M38" i="7"/>
  <c r="O38" i="7" s="1"/>
  <c r="M52" i="7"/>
  <c r="O52" i="7" s="1"/>
  <c r="S3" i="7"/>
  <c r="T3" i="7" s="1"/>
  <c r="V3" i="7" s="1"/>
  <c r="M377" i="7"/>
  <c r="O377" i="7" s="1"/>
  <c r="M309" i="7"/>
  <c r="O309" i="7" s="1"/>
  <c r="M186" i="7"/>
  <c r="O186" i="7" s="1"/>
  <c r="S378" i="7"/>
  <c r="T378" i="7" s="1"/>
  <c r="V378" i="7" s="1"/>
  <c r="M268" i="7"/>
  <c r="O268" i="7" s="1"/>
  <c r="S24" i="7"/>
  <c r="T24" i="7" s="1"/>
  <c r="V24" i="7" s="1"/>
  <c r="S167" i="7"/>
  <c r="T167" i="7" s="1"/>
  <c r="V167" i="7" s="1"/>
  <c r="S249" i="7"/>
  <c r="T249" i="7" s="1"/>
  <c r="V249" i="7" s="1"/>
  <c r="M274" i="7"/>
  <c r="O274" i="7" s="1"/>
  <c r="S153" i="7"/>
  <c r="T153" i="7" s="1"/>
  <c r="V153" i="7" s="1"/>
  <c r="S208" i="7"/>
  <c r="T208" i="7" s="1"/>
  <c r="V208" i="7" s="1"/>
  <c r="S63" i="7"/>
  <c r="T63" i="7" s="1"/>
  <c r="V63" i="7" s="1"/>
  <c r="M35" i="7"/>
  <c r="O35" i="7" s="1"/>
  <c r="M47" i="7"/>
  <c r="O47" i="7" s="1"/>
  <c r="M301" i="7"/>
  <c r="O301" i="7" s="1"/>
  <c r="M25" i="7"/>
  <c r="O25" i="7" s="1"/>
  <c r="S327" i="7"/>
  <c r="T327" i="7" s="1"/>
  <c r="V327" i="7" s="1"/>
  <c r="M102" i="7"/>
  <c r="O102" i="7" s="1"/>
  <c r="S326" i="7"/>
  <c r="T326" i="7" s="1"/>
  <c r="V326" i="7" s="1"/>
  <c r="M311" i="7"/>
  <c r="O311" i="7" s="1"/>
  <c r="S397" i="7"/>
  <c r="T397" i="7" s="1"/>
  <c r="V397" i="7" s="1"/>
  <c r="S207" i="7"/>
  <c r="T207" i="7" s="1"/>
  <c r="V207" i="7" s="1"/>
  <c r="S14" i="7"/>
  <c r="T14" i="7" s="1"/>
  <c r="V14" i="7" s="1"/>
  <c r="S322" i="7"/>
  <c r="T322" i="7" s="1"/>
  <c r="V322" i="7" s="1"/>
  <c r="M282" i="7"/>
  <c r="O282" i="7" s="1"/>
  <c r="M290" i="7"/>
  <c r="O290" i="7" s="1"/>
  <c r="S306" i="7"/>
  <c r="T306" i="7" s="1"/>
  <c r="V306" i="7" s="1"/>
  <c r="S172" i="7"/>
  <c r="T172" i="7" s="1"/>
  <c r="V172" i="7" s="1"/>
  <c r="S165" i="7"/>
  <c r="T165" i="7" s="1"/>
  <c r="V165" i="7" s="1"/>
  <c r="M165" i="7"/>
  <c r="O165" i="7" s="1"/>
  <c r="M172" i="7"/>
  <c r="O172" i="7" s="1"/>
  <c r="S314" i="7"/>
  <c r="T314" i="7" s="1"/>
  <c r="V314" i="7" s="1"/>
  <c r="M142" i="7"/>
  <c r="O142" i="7" s="1"/>
  <c r="S2" i="7"/>
  <c r="T2" i="7" s="1"/>
  <c r="V2" i="7" s="1"/>
  <c r="M90" i="7"/>
  <c r="O90" i="7" s="1"/>
  <c r="M270" i="7"/>
  <c r="O270" i="7" s="1"/>
  <c r="S274" i="7"/>
  <c r="T274" i="7" s="1"/>
  <c r="V274" i="7" s="1"/>
  <c r="M133" i="7"/>
  <c r="O133" i="7" s="1"/>
  <c r="S174" i="7"/>
  <c r="T174" i="7" s="1"/>
  <c r="V174" i="7" s="1"/>
  <c r="M99" i="7"/>
  <c r="O99" i="7" s="1"/>
  <c r="M281" i="7"/>
  <c r="O281" i="7" s="1"/>
  <c r="M375" i="7"/>
  <c r="O375" i="7" s="1"/>
  <c r="M22" i="7"/>
  <c r="O22" i="7" s="1"/>
  <c r="S119" i="7"/>
  <c r="T119" i="7" s="1"/>
  <c r="V119" i="7" s="1"/>
  <c r="S298" i="7"/>
  <c r="T298" i="7" s="1"/>
  <c r="V298" i="7" s="1"/>
  <c r="M273" i="7"/>
  <c r="O273" i="7" s="1"/>
  <c r="M354" i="7"/>
  <c r="O354" i="7" s="1"/>
  <c r="M182" i="7"/>
  <c r="O182" i="7" s="1"/>
  <c r="M58" i="7"/>
  <c r="O58" i="7" s="1"/>
  <c r="S58" i="7"/>
  <c r="T58" i="7" s="1"/>
  <c r="V58" i="7" s="1"/>
  <c r="M63" i="7"/>
  <c r="O63" i="7" s="1"/>
  <c r="S90" i="7"/>
  <c r="T90" i="7" s="1"/>
  <c r="V90" i="7" s="1"/>
  <c r="S149" i="7"/>
  <c r="T149" i="7" s="1"/>
  <c r="V149" i="7" s="1"/>
  <c r="M174" i="7"/>
  <c r="O174" i="7" s="1"/>
  <c r="S262" i="7"/>
  <c r="T262" i="7" s="1"/>
  <c r="V262" i="7" s="1"/>
  <c r="S309" i="7"/>
  <c r="T309" i="7" s="1"/>
  <c r="V309" i="7" s="1"/>
  <c r="M120" i="7"/>
  <c r="O120" i="7" s="1"/>
  <c r="S126" i="7"/>
  <c r="T126" i="7" s="1"/>
  <c r="V126" i="7" s="1"/>
  <c r="S99" i="7"/>
  <c r="T99" i="7" s="1"/>
  <c r="V99" i="7" s="1"/>
  <c r="M201" i="7"/>
  <c r="O201" i="7" s="1"/>
  <c r="M306" i="7"/>
  <c r="O306" i="7" s="1"/>
  <c r="M342" i="7"/>
  <c r="O342" i="7" s="1"/>
  <c r="S377" i="7"/>
  <c r="T377" i="7" s="1"/>
  <c r="V377" i="7" s="1"/>
  <c r="S134" i="7"/>
  <c r="T134" i="7" s="1"/>
  <c r="V134" i="7" s="1"/>
  <c r="M297" i="7"/>
  <c r="O297" i="7" s="1"/>
  <c r="S264" i="7"/>
  <c r="T264" i="7" s="1"/>
  <c r="V264" i="7" s="1"/>
  <c r="S318" i="7"/>
  <c r="T318" i="7" s="1"/>
  <c r="V318" i="7" s="1"/>
  <c r="S137" i="7"/>
  <c r="T137" i="7" s="1"/>
  <c r="V137" i="7" s="1"/>
  <c r="S342" i="7"/>
  <c r="T342" i="7" s="1"/>
  <c r="V342" i="7" s="1"/>
  <c r="S297" i="7"/>
  <c r="T297" i="7" s="1"/>
  <c r="V297" i="7" s="1"/>
  <c r="M166" i="7"/>
  <c r="O166" i="7" s="1"/>
  <c r="S143" i="7"/>
  <c r="T143" i="7" s="1"/>
  <c r="V143" i="7" s="1"/>
  <c r="M271" i="7"/>
  <c r="O271" i="7" s="1"/>
  <c r="M85" i="7"/>
  <c r="O85" i="7" s="1"/>
  <c r="M149" i="7"/>
  <c r="O149" i="7" s="1"/>
  <c r="S389" i="7"/>
  <c r="T389" i="7" s="1"/>
  <c r="V389" i="7" s="1"/>
  <c r="S273" i="7"/>
  <c r="T273" i="7" s="1"/>
  <c r="V273" i="7" s="1"/>
  <c r="M326" i="7"/>
  <c r="O326" i="7" s="1"/>
  <c r="S241" i="7"/>
  <c r="T241" i="7" s="1"/>
  <c r="V241" i="7" s="1"/>
  <c r="M143" i="7"/>
  <c r="O143" i="7" s="1"/>
  <c r="S85" i="7"/>
  <c r="T85" i="7" s="1"/>
  <c r="V85" i="7" s="1"/>
  <c r="S270" i="7"/>
  <c r="T270" i="7" s="1"/>
  <c r="V270" i="7" s="1"/>
  <c r="S230" i="7"/>
  <c r="T230" i="7" s="1"/>
  <c r="V230" i="7" s="1"/>
  <c r="M175" i="7"/>
  <c r="O175" i="7" s="1"/>
  <c r="M308" i="7"/>
  <c r="O308" i="7" s="1"/>
  <c r="M236" i="7"/>
  <c r="O236" i="7" s="1"/>
  <c r="S173" i="7"/>
  <c r="T173" i="7" s="1"/>
  <c r="V173" i="7" s="1"/>
  <c r="S388" i="7"/>
  <c r="T388" i="7" s="1"/>
  <c r="V388" i="7" s="1"/>
  <c r="S18" i="7"/>
  <c r="T18" i="7" s="1"/>
  <c r="V18" i="7" s="1"/>
  <c r="S311" i="7"/>
  <c r="T311" i="7" s="1"/>
  <c r="V311" i="7" s="1"/>
  <c r="M153" i="7"/>
  <c r="O153" i="7" s="1"/>
  <c r="M331" i="7"/>
  <c r="O331" i="7" s="1"/>
  <c r="M204" i="7"/>
  <c r="O204" i="7" s="1"/>
  <c r="M88" i="7"/>
  <c r="O88" i="7" s="1"/>
  <c r="M119" i="7"/>
  <c r="O119" i="7" s="1"/>
  <c r="M33" i="7"/>
  <c r="O33" i="7" s="1"/>
  <c r="M225" i="7"/>
  <c r="O225" i="7" s="1"/>
  <c r="M51" i="7"/>
  <c r="O51" i="7" s="1"/>
  <c r="M298" i="7"/>
  <c r="O298" i="7" s="1"/>
  <c r="M3" i="7"/>
  <c r="O3" i="7" s="1"/>
  <c r="S354" i="7"/>
  <c r="T354" i="7" s="1"/>
  <c r="V354" i="7" s="1"/>
  <c r="S282" i="7"/>
  <c r="T282" i="7" s="1"/>
  <c r="V282" i="7" s="1"/>
  <c r="S88" i="7"/>
  <c r="T88" i="7" s="1"/>
  <c r="V88" i="7" s="1"/>
  <c r="S33" i="7"/>
  <c r="T33" i="7" s="1"/>
  <c r="V33" i="7" s="1"/>
  <c r="M343" i="7"/>
  <c r="O343" i="7" s="1"/>
  <c r="M314" i="7"/>
  <c r="O314" i="7" s="1"/>
  <c r="S305" i="7"/>
  <c r="T305" i="7" s="1"/>
  <c r="V305" i="7" s="1"/>
  <c r="M103" i="7"/>
  <c r="O103" i="7" s="1"/>
  <c r="S245" i="7"/>
  <c r="T245" i="7" s="1"/>
  <c r="V245" i="7" s="1"/>
  <c r="S148" i="7"/>
  <c r="T148" i="7" s="1"/>
  <c r="V148" i="7" s="1"/>
  <c r="S334" i="7"/>
  <c r="T334" i="7" s="1"/>
  <c r="V334" i="7" s="1"/>
  <c r="M378" i="7"/>
  <c r="O378" i="7" s="1"/>
  <c r="M229" i="7"/>
  <c r="O229" i="7" s="1"/>
  <c r="S349" i="7"/>
  <c r="T349" i="7" s="1"/>
  <c r="V349" i="7" s="1"/>
  <c r="S160" i="7"/>
  <c r="T160" i="7" s="1"/>
  <c r="V160" i="7" s="1"/>
  <c r="M167" i="7"/>
  <c r="O167" i="7" s="1"/>
  <c r="M116" i="7"/>
  <c r="O116" i="7" s="1"/>
  <c r="S359" i="7"/>
  <c r="T359" i="7" s="1"/>
  <c r="V359" i="7" s="1"/>
  <c r="S331" i="7"/>
  <c r="T331" i="7" s="1"/>
  <c r="V331" i="7" s="1"/>
  <c r="S56" i="7"/>
  <c r="T56" i="7" s="1"/>
  <c r="V56" i="7" s="1"/>
  <c r="M150" i="7"/>
  <c r="O150" i="7" s="1"/>
  <c r="M200" i="7"/>
  <c r="O200" i="7" s="1"/>
  <c r="M110" i="7"/>
  <c r="O110" i="7" s="1"/>
  <c r="S103" i="7"/>
  <c r="T103" i="7" s="1"/>
  <c r="V103" i="7" s="1"/>
  <c r="S204" i="7"/>
  <c r="T204" i="7" s="1"/>
  <c r="V204" i="7" s="1"/>
  <c r="S168" i="7"/>
  <c r="T168" i="7" s="1"/>
  <c r="V168" i="7" s="1"/>
  <c r="M359" i="7"/>
  <c r="O359" i="7" s="1"/>
  <c r="M208" i="7"/>
  <c r="O208" i="7" s="1"/>
  <c r="S386" i="7"/>
  <c r="T386" i="7" s="1"/>
  <c r="V386" i="7" s="1"/>
  <c r="S22" i="7"/>
  <c r="T22" i="7" s="1"/>
  <c r="V22" i="7" s="1"/>
  <c r="S190" i="7"/>
  <c r="T190" i="7" s="1"/>
  <c r="V190" i="7" s="1"/>
  <c r="M386" i="7"/>
  <c r="O386" i="7" s="1"/>
  <c r="M214" i="7"/>
  <c r="O214" i="7" s="1"/>
  <c r="M389" i="7"/>
  <c r="O389" i="7" s="1"/>
  <c r="S91" i="7"/>
  <c r="T91" i="7" s="1"/>
  <c r="V91" i="7" s="1"/>
  <c r="M173" i="7"/>
  <c r="O173" i="7" s="1"/>
  <c r="S221" i="7"/>
  <c r="T221" i="7" s="1"/>
  <c r="V221" i="7" s="1"/>
  <c r="S290" i="7"/>
  <c r="T290" i="7" s="1"/>
  <c r="V290" i="7" s="1"/>
  <c r="M245" i="7"/>
  <c r="O245" i="7" s="1"/>
  <c r="S214" i="7"/>
  <c r="T214" i="7" s="1"/>
  <c r="V214" i="7" s="1"/>
  <c r="M327" i="7"/>
  <c r="O327" i="7" s="1"/>
  <c r="M134" i="7"/>
  <c r="O134" i="7" s="1"/>
  <c r="S229" i="7"/>
  <c r="T229" i="7" s="1"/>
  <c r="V229" i="7" s="1"/>
  <c r="M374" i="7"/>
  <c r="O374" i="7" s="1"/>
  <c r="S343" i="7"/>
  <c r="T343" i="7" s="1"/>
  <c r="V343" i="7" s="1"/>
  <c r="S133" i="7"/>
  <c r="T133" i="7" s="1"/>
  <c r="V133" i="7" s="1"/>
  <c r="S79" i="7"/>
  <c r="T79" i="7" s="1"/>
  <c r="V79" i="7" s="1"/>
  <c r="M156" i="7"/>
  <c r="O156" i="7" s="1"/>
  <c r="S166" i="7"/>
  <c r="T166" i="7" s="1"/>
  <c r="V166" i="7" s="1"/>
  <c r="S206" i="7"/>
  <c r="T206" i="7" s="1"/>
  <c r="V206" i="7" s="1"/>
  <c r="M109" i="7"/>
  <c r="O109" i="7" s="1"/>
  <c r="M294" i="7"/>
  <c r="O294" i="7" s="1"/>
  <c r="S182" i="7"/>
  <c r="T182" i="7" s="1"/>
  <c r="V182" i="7" s="1"/>
  <c r="S144" i="7"/>
  <c r="T144" i="7" s="1"/>
  <c r="V144" i="7" s="1"/>
  <c r="S156" i="7"/>
  <c r="T156" i="7" s="1"/>
  <c r="V156" i="7" s="1"/>
  <c r="S308" i="7"/>
  <c r="T308" i="7" s="1"/>
  <c r="V308" i="7" s="1"/>
  <c r="M160" i="7"/>
  <c r="O160" i="7" s="1"/>
  <c r="M241" i="7"/>
  <c r="O241" i="7" s="1"/>
  <c r="S109" i="7"/>
  <c r="T109" i="7" s="1"/>
  <c r="V109" i="7" s="1"/>
  <c r="S294" i="7"/>
  <c r="T294" i="7" s="1"/>
  <c r="V294" i="7" s="1"/>
  <c r="M60" i="7"/>
  <c r="O60" i="7" s="1"/>
  <c r="S150" i="7"/>
  <c r="T150" i="7" s="1"/>
  <c r="V150" i="7" s="1"/>
  <c r="S200" i="7"/>
  <c r="T200" i="7" s="1"/>
  <c r="V200" i="7" s="1"/>
  <c r="M381" i="7"/>
  <c r="O381" i="7" s="1"/>
  <c r="S344" i="7"/>
  <c r="T344" i="7" s="1"/>
  <c r="V344" i="7" s="1"/>
  <c r="S392" i="7"/>
  <c r="T392" i="7" s="1"/>
  <c r="V392" i="7" s="1"/>
  <c r="M74" i="7"/>
  <c r="O74" i="7" s="1"/>
  <c r="M210" i="7"/>
  <c r="O210" i="7" s="1"/>
  <c r="S265" i="7"/>
  <c r="T265" i="7" s="1"/>
  <c r="V265" i="7" s="1"/>
  <c r="S260" i="7"/>
  <c r="T260" i="7" s="1"/>
  <c r="V260" i="7" s="1"/>
  <c r="M340" i="7"/>
  <c r="O340" i="7" s="1"/>
  <c r="S364" i="7"/>
  <c r="T364" i="7" s="1"/>
  <c r="V364" i="7" s="1"/>
  <c r="M118" i="7"/>
  <c r="O118" i="7" s="1"/>
  <c r="S242" i="7"/>
  <c r="T242" i="7" s="1"/>
  <c r="V242" i="7" s="1"/>
  <c r="S269" i="7"/>
  <c r="T269" i="7" s="1"/>
  <c r="V269" i="7" s="1"/>
  <c r="S312" i="7"/>
  <c r="T312" i="7" s="1"/>
  <c r="V312" i="7" s="1"/>
  <c r="S361" i="7"/>
  <c r="T361" i="7" s="1"/>
  <c r="V361" i="7" s="1"/>
  <c r="M18" i="7"/>
  <c r="O18" i="7" s="1"/>
  <c r="M69" i="7"/>
  <c r="O69" i="7" s="1"/>
  <c r="M105" i="7"/>
  <c r="O105" i="7" s="1"/>
  <c r="S220" i="7"/>
  <c r="T220" i="7" s="1"/>
  <c r="V220" i="7" s="1"/>
  <c r="M287" i="7"/>
  <c r="O287" i="7" s="1"/>
  <c r="S83" i="7"/>
  <c r="T83" i="7" s="1"/>
  <c r="V83" i="7" s="1"/>
  <c r="M199" i="7"/>
  <c r="O199" i="7" s="1"/>
  <c r="S329" i="7"/>
  <c r="T329" i="7" s="1"/>
  <c r="V329" i="7" s="1"/>
  <c r="M393" i="7"/>
  <c r="O393" i="7" s="1"/>
  <c r="S213" i="7"/>
  <c r="T213" i="7" s="1"/>
  <c r="V213" i="7" s="1"/>
  <c r="M344" i="7"/>
  <c r="O344" i="7" s="1"/>
  <c r="M399" i="7"/>
  <c r="O399" i="7" s="1"/>
  <c r="S74" i="7"/>
  <c r="T74" i="7" s="1"/>
  <c r="V74" i="7" s="1"/>
  <c r="S132" i="7"/>
  <c r="T132" i="7" s="1"/>
  <c r="V132" i="7" s="1"/>
  <c r="M228" i="7"/>
  <c r="O228" i="7" s="1"/>
  <c r="M260" i="7"/>
  <c r="O260" i="7" s="1"/>
  <c r="S118" i="7"/>
  <c r="T118" i="7" s="1"/>
  <c r="V118" i="7" s="1"/>
  <c r="S255" i="7"/>
  <c r="T255" i="7" s="1"/>
  <c r="V255" i="7" s="1"/>
  <c r="M269" i="7"/>
  <c r="O269" i="7" s="1"/>
  <c r="M312" i="7"/>
  <c r="O312" i="7" s="1"/>
  <c r="M361" i="7"/>
  <c r="O361" i="7" s="1"/>
  <c r="S105" i="7"/>
  <c r="T105" i="7" s="1"/>
  <c r="V105" i="7" s="1"/>
  <c r="M206" i="7"/>
  <c r="O206" i="7" s="1"/>
  <c r="M145" i="7"/>
  <c r="O145" i="7" s="1"/>
  <c r="S216" i="7"/>
  <c r="T216" i="7" s="1"/>
  <c r="V216" i="7" s="1"/>
  <c r="M254" i="7"/>
  <c r="O254" i="7" s="1"/>
  <c r="M240" i="7"/>
  <c r="O240" i="7" s="1"/>
  <c r="M329" i="7"/>
  <c r="O329" i="7" s="1"/>
  <c r="M177" i="7"/>
  <c r="O177" i="7" s="1"/>
  <c r="M213" i="7"/>
  <c r="O213" i="7" s="1"/>
  <c r="S399" i="7"/>
  <c r="T399" i="7" s="1"/>
  <c r="V399" i="7" s="1"/>
  <c r="M79" i="7"/>
  <c r="O79" i="7" s="1"/>
  <c r="M132" i="7"/>
  <c r="O132" i="7" s="1"/>
  <c r="S228" i="7"/>
  <c r="T228" i="7" s="1"/>
  <c r="V228" i="7" s="1"/>
  <c r="M10" i="7"/>
  <c r="O10" i="7" s="1"/>
  <c r="M178" i="7"/>
  <c r="O178" i="7" s="1"/>
  <c r="M255" i="7"/>
  <c r="O255" i="7" s="1"/>
  <c r="S286" i="7"/>
  <c r="T286" i="7" s="1"/>
  <c r="V286" i="7" s="1"/>
  <c r="M372" i="7"/>
  <c r="O372" i="7" s="1"/>
  <c r="M129" i="7"/>
  <c r="O129" i="7" s="1"/>
  <c r="S145" i="7"/>
  <c r="T145" i="7" s="1"/>
  <c r="V145" i="7" s="1"/>
  <c r="M212" i="7"/>
  <c r="O212" i="7" s="1"/>
  <c r="M216" i="7"/>
  <c r="O216" i="7" s="1"/>
  <c r="S254" i="7"/>
  <c r="T254" i="7" s="1"/>
  <c r="V254" i="7" s="1"/>
  <c r="S240" i="7"/>
  <c r="T240" i="7" s="1"/>
  <c r="V240" i="7" s="1"/>
  <c r="S177" i="7"/>
  <c r="T177" i="7" s="1"/>
  <c r="V177" i="7" s="1"/>
  <c r="M379" i="7"/>
  <c r="O379" i="7" s="1"/>
  <c r="M115" i="7"/>
  <c r="O115" i="7" s="1"/>
  <c r="S244" i="7"/>
  <c r="T244" i="7" s="1"/>
  <c r="V244" i="7" s="1"/>
  <c r="S320" i="7"/>
  <c r="T320" i="7" s="1"/>
  <c r="V320" i="7" s="1"/>
  <c r="S10" i="7"/>
  <c r="T10" i="7" s="1"/>
  <c r="V10" i="7" s="1"/>
  <c r="S178" i="7"/>
  <c r="T178" i="7" s="1"/>
  <c r="V178" i="7" s="1"/>
  <c r="M192" i="7"/>
  <c r="O192" i="7" s="1"/>
  <c r="M197" i="7"/>
  <c r="O197" i="7" s="1"/>
  <c r="M233" i="7"/>
  <c r="O233" i="7" s="1"/>
  <c r="M286" i="7"/>
  <c r="O286" i="7" s="1"/>
  <c r="S372" i="7"/>
  <c r="T372" i="7" s="1"/>
  <c r="V372" i="7" s="1"/>
  <c r="S129" i="7"/>
  <c r="T129" i="7" s="1"/>
  <c r="V129" i="7" s="1"/>
  <c r="S323" i="7"/>
  <c r="T323" i="7" s="1"/>
  <c r="V323" i="7" s="1"/>
  <c r="M164" i="7"/>
  <c r="O164" i="7" s="1"/>
  <c r="S212" i="7"/>
  <c r="T212" i="7" s="1"/>
  <c r="V212" i="7" s="1"/>
  <c r="S96" i="7"/>
  <c r="T96" i="7" s="1"/>
  <c r="V96" i="7" s="1"/>
  <c r="M91" i="7"/>
  <c r="O91" i="7" s="1"/>
  <c r="S110" i="7"/>
  <c r="T110" i="7" s="1"/>
  <c r="V110" i="7" s="1"/>
  <c r="M202" i="7"/>
  <c r="O202" i="7" s="1"/>
  <c r="S379" i="7"/>
  <c r="T379" i="7" s="1"/>
  <c r="V379" i="7" s="1"/>
  <c r="S115" i="7"/>
  <c r="T115" i="7" s="1"/>
  <c r="V115" i="7" s="1"/>
  <c r="M136" i="7"/>
  <c r="O136" i="7" s="1"/>
  <c r="M368" i="7"/>
  <c r="O368" i="7" s="1"/>
  <c r="M244" i="7"/>
  <c r="O244" i="7" s="1"/>
  <c r="M320" i="7"/>
  <c r="O320" i="7" s="1"/>
  <c r="S192" i="7"/>
  <c r="T192" i="7" s="1"/>
  <c r="V192" i="7" s="1"/>
  <c r="S197" i="7"/>
  <c r="T197" i="7" s="1"/>
  <c r="V197" i="7" s="1"/>
  <c r="S233" i="7"/>
  <c r="T233" i="7" s="1"/>
  <c r="V233" i="7" s="1"/>
  <c r="S339" i="7"/>
  <c r="T339" i="7" s="1"/>
  <c r="V339" i="7" s="1"/>
  <c r="M353" i="7"/>
  <c r="O353" i="7" s="1"/>
  <c r="M107" i="7"/>
  <c r="O107" i="7" s="1"/>
  <c r="M126" i="7"/>
  <c r="O126" i="7" s="1"/>
  <c r="M189" i="7"/>
  <c r="O189" i="7" s="1"/>
  <c r="M323" i="7"/>
  <c r="O323" i="7" s="1"/>
  <c r="S26" i="7"/>
  <c r="T26" i="7" s="1"/>
  <c r="V26" i="7" s="1"/>
  <c r="S164" i="7"/>
  <c r="T164" i="7" s="1"/>
  <c r="V164" i="7" s="1"/>
  <c r="M161" i="7"/>
  <c r="O161" i="7" s="1"/>
  <c r="M168" i="7"/>
  <c r="O168" i="7" s="1"/>
  <c r="S313" i="7"/>
  <c r="T313" i="7" s="1"/>
  <c r="V313" i="7" s="1"/>
  <c r="S330" i="7"/>
  <c r="T330" i="7" s="1"/>
  <c r="V330" i="7" s="1"/>
  <c r="M96" i="7"/>
  <c r="O96" i="7" s="1"/>
  <c r="M257" i="7"/>
  <c r="O257" i="7" s="1"/>
  <c r="M371" i="7"/>
  <c r="O371" i="7" s="1"/>
  <c r="M6" i="7"/>
  <c r="O6" i="7" s="1"/>
  <c r="S202" i="7"/>
  <c r="T202" i="7" s="1"/>
  <c r="V202" i="7" s="1"/>
  <c r="M285" i="7"/>
  <c r="O285" i="7" s="1"/>
  <c r="S136" i="7"/>
  <c r="T136" i="7" s="1"/>
  <c r="V136" i="7" s="1"/>
  <c r="M277" i="7"/>
  <c r="O277" i="7" s="1"/>
  <c r="S368" i="7"/>
  <c r="T368" i="7" s="1"/>
  <c r="V368" i="7" s="1"/>
  <c r="M94" i="7"/>
  <c r="O94" i="7" s="1"/>
  <c r="M123" i="7"/>
  <c r="O123" i="7" s="1"/>
  <c r="S215" i="7"/>
  <c r="T215" i="7" s="1"/>
  <c r="V215" i="7" s="1"/>
  <c r="M188" i="7"/>
  <c r="O188" i="7" s="1"/>
  <c r="M333" i="7"/>
  <c r="O333" i="7" s="1"/>
  <c r="M339" i="7"/>
  <c r="O339" i="7" s="1"/>
  <c r="S353" i="7"/>
  <c r="T353" i="7" s="1"/>
  <c r="V353" i="7" s="1"/>
  <c r="S107" i="7"/>
  <c r="T107" i="7" s="1"/>
  <c r="V107" i="7" s="1"/>
  <c r="S189" i="7"/>
  <c r="T189" i="7" s="1"/>
  <c r="V189" i="7" s="1"/>
  <c r="M338" i="7"/>
  <c r="O338" i="7" s="1"/>
  <c r="S387" i="7"/>
  <c r="T387" i="7" s="1"/>
  <c r="V387" i="7" s="1"/>
  <c r="M26" i="7"/>
  <c r="O26" i="7" s="1"/>
  <c r="S161" i="7"/>
  <c r="T161" i="7" s="1"/>
  <c r="V161" i="7" s="1"/>
  <c r="M252" i="7"/>
  <c r="O252" i="7" s="1"/>
  <c r="M313" i="7"/>
  <c r="O313" i="7" s="1"/>
  <c r="M330" i="7"/>
  <c r="O330" i="7" s="1"/>
  <c r="S257" i="7"/>
  <c r="T257" i="7" s="1"/>
  <c r="V257" i="7" s="1"/>
  <c r="M304" i="7"/>
  <c r="O304" i="7" s="1"/>
  <c r="M293" i="7"/>
  <c r="O293" i="7" s="1"/>
  <c r="S371" i="7"/>
  <c r="T371" i="7" s="1"/>
  <c r="V371" i="7" s="1"/>
  <c r="S6" i="7"/>
  <c r="T6" i="7" s="1"/>
  <c r="V6" i="7" s="1"/>
  <c r="S176" i="7"/>
  <c r="T176" i="7" s="1"/>
  <c r="V176" i="7" s="1"/>
  <c r="S285" i="7"/>
  <c r="T285" i="7" s="1"/>
  <c r="V285" i="7" s="1"/>
  <c r="M209" i="7"/>
  <c r="O209" i="7" s="1"/>
  <c r="S277" i="7"/>
  <c r="T277" i="7" s="1"/>
  <c r="V277" i="7" s="1"/>
  <c r="M383" i="7"/>
  <c r="O383" i="7" s="1"/>
  <c r="S30" i="7"/>
  <c r="T30" i="7" s="1"/>
  <c r="V30" i="7" s="1"/>
  <c r="S94" i="7"/>
  <c r="T94" i="7" s="1"/>
  <c r="V94" i="7" s="1"/>
  <c r="M53" i="7"/>
  <c r="O53" i="7" s="1"/>
  <c r="S123" i="7"/>
  <c r="T123" i="7" s="1"/>
  <c r="V123" i="7" s="1"/>
  <c r="M215" i="7"/>
  <c r="O215" i="7" s="1"/>
  <c r="S188" i="7"/>
  <c r="T188" i="7" s="1"/>
  <c r="V188" i="7" s="1"/>
  <c r="S333" i="7"/>
  <c r="T333" i="7" s="1"/>
  <c r="V333" i="7" s="1"/>
  <c r="M73" i="7"/>
  <c r="O73" i="7" s="1"/>
  <c r="M42" i="7"/>
  <c r="O42" i="7" s="1"/>
  <c r="S135" i="7"/>
  <c r="T135" i="7" s="1"/>
  <c r="V135" i="7" s="1"/>
  <c r="M193" i="7"/>
  <c r="O193" i="7" s="1"/>
  <c r="S338" i="7"/>
  <c r="T338" i="7" s="1"/>
  <c r="V338" i="7" s="1"/>
  <c r="M387" i="7"/>
  <c r="O387" i="7" s="1"/>
  <c r="S252" i="7"/>
  <c r="T252" i="7" s="1"/>
  <c r="V252" i="7" s="1"/>
  <c r="M305" i="7"/>
  <c r="O305" i="7" s="1"/>
  <c r="S304" i="7"/>
  <c r="T304" i="7" s="1"/>
  <c r="V304" i="7" s="1"/>
  <c r="S293" i="7"/>
  <c r="T293" i="7" s="1"/>
  <c r="V293" i="7" s="1"/>
  <c r="S381" i="7"/>
  <c r="T381" i="7" s="1"/>
  <c r="V381" i="7" s="1"/>
  <c r="M176" i="7"/>
  <c r="O176" i="7" s="1"/>
  <c r="M392" i="7"/>
  <c r="O392" i="7" s="1"/>
  <c r="S209" i="7"/>
  <c r="T209" i="7" s="1"/>
  <c r="V209" i="7" s="1"/>
  <c r="S383" i="7"/>
  <c r="T383" i="7" s="1"/>
  <c r="V383" i="7" s="1"/>
  <c r="M30" i="7"/>
  <c r="O30" i="7" s="1"/>
  <c r="S53" i="7"/>
  <c r="T53" i="7" s="1"/>
  <c r="V53" i="7" s="1"/>
  <c r="S210" i="7"/>
  <c r="T210" i="7" s="1"/>
  <c r="V210" i="7" s="1"/>
  <c r="M265" i="7"/>
  <c r="O265" i="7" s="1"/>
  <c r="S340" i="7"/>
  <c r="T340" i="7" s="1"/>
  <c r="V340" i="7" s="1"/>
  <c r="M364" i="7"/>
  <c r="O364" i="7" s="1"/>
  <c r="S73" i="7"/>
  <c r="T73" i="7" s="1"/>
  <c r="V73" i="7" s="1"/>
  <c r="M242" i="7"/>
  <c r="O242" i="7" s="1"/>
  <c r="S69" i="7"/>
  <c r="T69" i="7" s="1"/>
  <c r="V69" i="7" s="1"/>
  <c r="S42" i="7"/>
  <c r="T42" i="7" s="1"/>
  <c r="V42" i="7" s="1"/>
  <c r="M135" i="7"/>
  <c r="O135" i="7" s="1"/>
  <c r="S193" i="7"/>
  <c r="T193" i="7" s="1"/>
  <c r="V193" i="7" s="1"/>
  <c r="M220" i="7"/>
  <c r="O220" i="7" s="1"/>
  <c r="S287" i="7"/>
  <c r="T287" i="7" s="1"/>
  <c r="V287" i="7" s="1"/>
  <c r="S199" i="7"/>
  <c r="T199" i="7" s="1"/>
  <c r="V199" i="7" s="1"/>
  <c r="S393" i="7"/>
  <c r="T393" i="7" s="1"/>
  <c r="V393" i="7" s="1"/>
  <c r="B60" i="8" l="1"/>
  <c r="B35" i="8"/>
  <c r="B42" i="8"/>
  <c r="B26" i="8"/>
  <c r="B10" i="8"/>
  <c r="B170" i="8"/>
  <c r="B241" i="8"/>
  <c r="B324" i="8"/>
  <c r="B388" i="8"/>
  <c r="B290" i="8"/>
  <c r="B178" i="8"/>
  <c r="B224" i="8"/>
  <c r="B229" i="8"/>
  <c r="B378" i="8"/>
  <c r="B181" i="8"/>
  <c r="B211" i="8"/>
  <c r="B328" i="8"/>
  <c r="B221" i="8"/>
  <c r="B390" i="8"/>
  <c r="B189" i="8"/>
  <c r="B164" i="8"/>
  <c r="B242" i="8"/>
  <c r="B217" i="8"/>
  <c r="B336" i="8"/>
  <c r="B249" i="8"/>
  <c r="B106" i="8"/>
  <c r="B268" i="8"/>
  <c r="B138" i="8"/>
  <c r="B385" i="8"/>
  <c r="B375" i="8"/>
  <c r="B169" i="8"/>
  <c r="B262" i="8"/>
  <c r="B115" i="8"/>
  <c r="B124" i="8"/>
  <c r="B303" i="8"/>
  <c r="B70" i="8"/>
  <c r="B359" i="8"/>
  <c r="B333" i="8"/>
  <c r="B66" i="8"/>
  <c r="B135" i="8"/>
  <c r="B238" i="8"/>
  <c r="B277" i="8"/>
  <c r="B76" i="8"/>
  <c r="B165" i="8"/>
  <c r="B307" i="8"/>
  <c r="B327" i="8"/>
  <c r="B247" i="8"/>
  <c r="B33" i="8"/>
  <c r="B17" i="8"/>
  <c r="B36" i="8"/>
  <c r="B27" i="8"/>
  <c r="B64" i="8"/>
  <c r="B48" i="8"/>
  <c r="B32" i="8"/>
  <c r="B16" i="8"/>
  <c r="B52" i="8"/>
  <c r="B28" i="8"/>
  <c r="B31" i="8"/>
  <c r="B46" i="8"/>
  <c r="B30" i="8"/>
  <c r="B14" i="8"/>
  <c r="B4" i="8"/>
  <c r="B7" i="8"/>
  <c r="B37" i="8"/>
  <c r="B21" i="8"/>
  <c r="B5" i="8"/>
  <c r="B58" i="8"/>
  <c r="B173" i="8"/>
  <c r="B252" i="8"/>
  <c r="B332" i="8"/>
  <c r="B396" i="8"/>
  <c r="B306" i="8"/>
  <c r="B183" i="8"/>
  <c r="B235" i="8"/>
  <c r="B261" i="8"/>
  <c r="B394" i="8"/>
  <c r="B185" i="8"/>
  <c r="B243" i="8"/>
  <c r="B366" i="8"/>
  <c r="B253" i="8"/>
  <c r="B286" i="8"/>
  <c r="B219" i="8"/>
  <c r="B168" i="8"/>
  <c r="B251" i="8"/>
  <c r="B226" i="8"/>
  <c r="B342" i="8"/>
  <c r="B310" i="8"/>
  <c r="B113" i="8"/>
  <c r="B128" i="8"/>
  <c r="B90" i="8"/>
  <c r="B156" i="8"/>
  <c r="B311" i="8"/>
  <c r="B151" i="8"/>
  <c r="B132" i="8"/>
  <c r="B371" i="8"/>
  <c r="B393" i="8"/>
  <c r="B270" i="8"/>
  <c r="B153" i="8"/>
  <c r="B295" i="8"/>
  <c r="B329" i="8"/>
  <c r="B161" i="8"/>
  <c r="B345" i="8"/>
  <c r="B283" i="8"/>
  <c r="B309" i="8"/>
  <c r="B167" i="8"/>
  <c r="B137" i="8"/>
  <c r="B289" i="8"/>
  <c r="B104" i="8"/>
  <c r="B122" i="8"/>
  <c r="B49" i="8"/>
  <c r="B62" i="8"/>
  <c r="B55" i="8"/>
  <c r="B43" i="8"/>
  <c r="B180" i="8"/>
  <c r="B276" i="8"/>
  <c r="B340" i="8"/>
  <c r="B176" i="8"/>
  <c r="B322" i="8"/>
  <c r="B186" i="8"/>
  <c r="B250" i="8"/>
  <c r="B282" i="8"/>
  <c r="B175" i="8"/>
  <c r="B197" i="8"/>
  <c r="B259" i="8"/>
  <c r="B398" i="8"/>
  <c r="B288" i="8"/>
  <c r="B174" i="8"/>
  <c r="B248" i="8"/>
  <c r="B172" i="8"/>
  <c r="B258" i="8"/>
  <c r="B272" i="8"/>
  <c r="B374" i="8"/>
  <c r="B368" i="8"/>
  <c r="B131" i="8"/>
  <c r="B387" i="8"/>
  <c r="B145" i="8"/>
  <c r="B96" i="8"/>
  <c r="B100" i="8"/>
  <c r="B119" i="8"/>
  <c r="B287" i="8"/>
  <c r="B116" i="8"/>
  <c r="B379" i="8"/>
  <c r="B215" i="8"/>
  <c r="B121" i="8"/>
  <c r="B246" i="8"/>
  <c r="B337" i="8"/>
  <c r="B147" i="8"/>
  <c r="B353" i="8"/>
  <c r="B130" i="8"/>
  <c r="B305" i="8"/>
  <c r="B158" i="8"/>
  <c r="B105" i="8"/>
  <c r="B160" i="8"/>
  <c r="B263" i="8"/>
  <c r="B74" i="8"/>
  <c r="B65" i="8"/>
  <c r="B188" i="8"/>
  <c r="B284" i="8"/>
  <c r="B348" i="8"/>
  <c r="B194" i="8"/>
  <c r="B338" i="8"/>
  <c r="B191" i="8"/>
  <c r="B256" i="8"/>
  <c r="B298" i="8"/>
  <c r="B182" i="8"/>
  <c r="B208" i="8"/>
  <c r="B266" i="8"/>
  <c r="B179" i="8"/>
  <c r="B320" i="8"/>
  <c r="B205" i="8"/>
  <c r="B260" i="8"/>
  <c r="B184" i="8"/>
  <c r="B280" i="8"/>
  <c r="B223" i="8"/>
  <c r="B400" i="8"/>
  <c r="B206" i="8"/>
  <c r="B254" i="8"/>
  <c r="B291" i="8"/>
  <c r="B99" i="8"/>
  <c r="B355" i="8"/>
  <c r="B231" i="8"/>
  <c r="B87" i="8"/>
  <c r="B255" i="8"/>
  <c r="B343" i="8"/>
  <c r="B369" i="8"/>
  <c r="B150" i="8"/>
  <c r="B89" i="8"/>
  <c r="B271" i="8"/>
  <c r="B148" i="8"/>
  <c r="B83" i="8"/>
  <c r="B92" i="8"/>
  <c r="B97" i="8"/>
  <c r="B377" i="8"/>
  <c r="B142" i="8"/>
  <c r="B73" i="8"/>
  <c r="B315" i="8"/>
  <c r="B157" i="8"/>
  <c r="B81" i="8"/>
  <c r="B53" i="8"/>
  <c r="B59" i="8"/>
  <c r="B12" i="8"/>
  <c r="B19" i="8"/>
  <c r="B50" i="8"/>
  <c r="B34" i="8"/>
  <c r="B18" i="8"/>
  <c r="B20" i="8"/>
  <c r="B3" i="8"/>
  <c r="B198" i="8"/>
  <c r="B292" i="8"/>
  <c r="B356" i="8"/>
  <c r="B202" i="8"/>
  <c r="B354" i="8"/>
  <c r="B196" i="8"/>
  <c r="B267" i="8"/>
  <c r="B314" i="8"/>
  <c r="B190" i="8"/>
  <c r="B236" i="8"/>
  <c r="B269" i="8"/>
  <c r="B195" i="8"/>
  <c r="B326" i="8"/>
  <c r="B209" i="8"/>
  <c r="B264" i="8"/>
  <c r="B200" i="8"/>
  <c r="B312" i="8"/>
  <c r="B245" i="8"/>
  <c r="B334" i="8"/>
  <c r="B93" i="8"/>
  <c r="B239" i="8"/>
  <c r="B230" i="8"/>
  <c r="B297" i="8"/>
  <c r="B381" i="8"/>
  <c r="B163" i="8"/>
  <c r="B109" i="8"/>
  <c r="B114" i="8"/>
  <c r="B162" i="8"/>
  <c r="B331" i="8"/>
  <c r="B134" i="8"/>
  <c r="B139" i="8"/>
  <c r="B141" i="8"/>
  <c r="B351" i="8"/>
  <c r="B321" i="8"/>
  <c r="B361" i="8"/>
  <c r="B317" i="8"/>
  <c r="B84" i="8"/>
  <c r="B126" i="8"/>
  <c r="B155" i="8"/>
  <c r="B323" i="8"/>
  <c r="B125" i="8"/>
  <c r="B67" i="8"/>
  <c r="B25" i="8"/>
  <c r="B9" i="8"/>
  <c r="B11" i="8"/>
  <c r="B56" i="8"/>
  <c r="B40" i="8"/>
  <c r="B24" i="8"/>
  <c r="B8" i="8"/>
  <c r="B23" i="8"/>
  <c r="B15" i="8"/>
  <c r="B38" i="8"/>
  <c r="B22" i="8"/>
  <c r="B6" i="8"/>
  <c r="B29" i="8"/>
  <c r="B13" i="8"/>
  <c r="B44" i="8"/>
  <c r="B212" i="8"/>
  <c r="B300" i="8"/>
  <c r="B364" i="8"/>
  <c r="B233" i="8"/>
  <c r="B370" i="8"/>
  <c r="B204" i="8"/>
  <c r="B274" i="8"/>
  <c r="B330" i="8"/>
  <c r="B193" i="8"/>
  <c r="B240" i="8"/>
  <c r="B273" i="8"/>
  <c r="B227" i="8"/>
  <c r="B352" i="8"/>
  <c r="B225" i="8"/>
  <c r="B318" i="8"/>
  <c r="B203" i="8"/>
  <c r="B344" i="8"/>
  <c r="B275" i="8"/>
  <c r="B392" i="8"/>
  <c r="B111" i="8"/>
  <c r="B103" i="8"/>
  <c r="B313" i="8"/>
  <c r="B108" i="8"/>
  <c r="B363" i="8"/>
  <c r="B133" i="8"/>
  <c r="B127" i="8"/>
  <c r="B82" i="8"/>
  <c r="B71" i="8"/>
  <c r="B281" i="8"/>
  <c r="B118" i="8"/>
  <c r="B107" i="8"/>
  <c r="B77" i="8"/>
  <c r="B140" i="8"/>
  <c r="B395" i="8"/>
  <c r="B347" i="8"/>
  <c r="B339" i="8"/>
  <c r="B399" i="8"/>
  <c r="B110" i="8"/>
  <c r="B123" i="8"/>
  <c r="B285" i="8"/>
  <c r="B143" i="8"/>
  <c r="B341" i="8"/>
  <c r="B57" i="8"/>
  <c r="B41" i="8"/>
  <c r="B51" i="8"/>
  <c r="B54" i="8"/>
  <c r="B63" i="8"/>
  <c r="B218" i="8"/>
  <c r="B308" i="8"/>
  <c r="B372" i="8"/>
  <c r="B244" i="8"/>
  <c r="B386" i="8"/>
  <c r="B207" i="8"/>
  <c r="B199" i="8"/>
  <c r="B346" i="8"/>
  <c r="B201" i="8"/>
  <c r="B360" i="8"/>
  <c r="B296" i="8"/>
  <c r="B234" i="8"/>
  <c r="B358" i="8"/>
  <c r="B294" i="8"/>
  <c r="B350" i="8"/>
  <c r="B228" i="8"/>
  <c r="B376" i="8"/>
  <c r="B278" i="8"/>
  <c r="B213" i="8"/>
  <c r="B383" i="8"/>
  <c r="B120" i="8"/>
  <c r="B319" i="8"/>
  <c r="B85" i="8"/>
  <c r="B293" i="8"/>
  <c r="B101" i="8"/>
  <c r="B325" i="8"/>
  <c r="B171" i="8"/>
  <c r="B389" i="8"/>
  <c r="B80" i="8"/>
  <c r="B102" i="8"/>
  <c r="B75" i="8"/>
  <c r="B159" i="8"/>
  <c r="B146" i="8"/>
  <c r="B68" i="8"/>
  <c r="B349" i="8"/>
  <c r="B301" i="8"/>
  <c r="B335" i="8"/>
  <c r="B94" i="8"/>
  <c r="B91" i="8"/>
  <c r="B357" i="8"/>
  <c r="B79" i="8"/>
  <c r="B279" i="8"/>
  <c r="B39" i="8"/>
  <c r="B45" i="8"/>
  <c r="B237" i="8"/>
  <c r="B316" i="8"/>
  <c r="B380" i="8"/>
  <c r="B265" i="8"/>
  <c r="B210" i="8"/>
  <c r="B216" i="8"/>
  <c r="B362" i="8"/>
  <c r="B214" i="8"/>
  <c r="B192" i="8"/>
  <c r="B302" i="8"/>
  <c r="B257" i="8"/>
  <c r="B384" i="8"/>
  <c r="B177" i="8"/>
  <c r="B382" i="8"/>
  <c r="B232" i="8"/>
  <c r="B187" i="8"/>
  <c r="B304" i="8"/>
  <c r="B220" i="8"/>
  <c r="B154" i="8"/>
  <c r="B397" i="8"/>
  <c r="B72" i="8"/>
  <c r="B88" i="8"/>
  <c r="B112" i="8"/>
  <c r="B69" i="8"/>
  <c r="B373" i="8"/>
  <c r="B129" i="8"/>
  <c r="B365" i="8"/>
  <c r="B367" i="8"/>
  <c r="B86" i="8"/>
  <c r="B166" i="8"/>
  <c r="B95" i="8"/>
  <c r="B98" i="8"/>
  <c r="B117" i="8"/>
  <c r="B299" i="8"/>
  <c r="B222" i="8"/>
  <c r="B136" i="8"/>
  <c r="B78" i="8"/>
  <c r="B152" i="8"/>
  <c r="B391" i="8"/>
  <c r="B144" i="8"/>
  <c r="B149" i="8"/>
  <c r="B47" i="8"/>
  <c r="B61" i="8"/>
  <c r="B2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<sst xmlns="http://schemas.openxmlformats.org/spreadsheetml/2006/main" count="9191" uniqueCount="328">
  <si>
    <t xml:space="preserve"> Suivi des maladies des travailleurs</t>
  </si>
  <si>
    <t>Agence de Genval - Août 2021</t>
  </si>
  <si>
    <t>ID Travailleur</t>
  </si>
  <si>
    <t>Nom</t>
  </si>
  <si>
    <t>Prénom</t>
  </si>
  <si>
    <t>Date début</t>
  </si>
  <si>
    <t>Date fin</t>
  </si>
  <si>
    <t>Type maladie</t>
  </si>
  <si>
    <t>8095</t>
  </si>
  <si>
    <t>AFTOUH</t>
  </si>
  <si>
    <t>Hafida</t>
  </si>
  <si>
    <t>Maladie de plus d'un an</t>
  </si>
  <si>
    <t>24601</t>
  </si>
  <si>
    <t>BAKELA</t>
  </si>
  <si>
    <t>Jason Samira</t>
  </si>
  <si>
    <t>Maladie - Force Majeure</t>
  </si>
  <si>
    <t>24366</t>
  </si>
  <si>
    <t>BALAN</t>
  </si>
  <si>
    <t>Oana-Adriana</t>
  </si>
  <si>
    <t>Congé de maternité</t>
  </si>
  <si>
    <t>3120</t>
  </si>
  <si>
    <t>BALTOS</t>
  </si>
  <si>
    <t>Nicoleta Mariana</t>
  </si>
  <si>
    <t>23794</t>
  </si>
  <si>
    <t>BORDEIANU</t>
  </si>
  <si>
    <t>Mariana-Iulia</t>
  </si>
  <si>
    <t>23765</t>
  </si>
  <si>
    <t>DUARTE FERREIRA</t>
  </si>
  <si>
    <t>Sandra Sofia</t>
  </si>
  <si>
    <t>24696</t>
  </si>
  <si>
    <t>JUSUF</t>
  </si>
  <si>
    <t>Sophia</t>
  </si>
  <si>
    <t>Congé d'allaitement ou de grossesse</t>
  </si>
  <si>
    <t>24687</t>
  </si>
  <si>
    <t>LUTALADIO</t>
  </si>
  <si>
    <t>Massamba</t>
  </si>
  <si>
    <t>24389</t>
  </si>
  <si>
    <t>MPOZEMBIZI</t>
  </si>
  <si>
    <t>Marry Claudine</t>
  </si>
  <si>
    <t>24667</t>
  </si>
  <si>
    <t>OKE</t>
  </si>
  <si>
    <t>Tawufiki</t>
  </si>
  <si>
    <t>24684</t>
  </si>
  <si>
    <t>PINTO</t>
  </si>
  <si>
    <t>Valérie</t>
  </si>
  <si>
    <t>24675</t>
  </si>
  <si>
    <t>SILVA BORGES</t>
  </si>
  <si>
    <t>Flavia Cristina</t>
  </si>
  <si>
    <t>24651</t>
  </si>
  <si>
    <t>TERRANOVA</t>
  </si>
  <si>
    <t>Eva</t>
  </si>
  <si>
    <t>24736</t>
  </si>
  <si>
    <t>THIRY</t>
  </si>
  <si>
    <t>Géraldine</t>
  </si>
  <si>
    <t>24680</t>
  </si>
  <si>
    <t>WILHELM</t>
  </si>
  <si>
    <t>Marie</t>
  </si>
  <si>
    <t>24287</t>
  </si>
  <si>
    <t>ZOYNOVA</t>
  </si>
  <si>
    <t>Korneliya</t>
  </si>
  <si>
    <t>Page 1 sur 1</t>
  </si>
  <si>
    <t>Agence</t>
  </si>
  <si>
    <t>Travailleur</t>
  </si>
  <si>
    <t>Heures au contrat</t>
  </si>
  <si>
    <t>Heures au planning</t>
  </si>
  <si>
    <t>Heures prestées</t>
  </si>
  <si>
    <t>Heures AMC</t>
  </si>
  <si>
    <t>Titres
Q1 + Q2</t>
  </si>
  <si>
    <t>Titres
reçus</t>
  </si>
  <si>
    <t>Statut</t>
  </si>
  <si>
    <t>ABIBIANDO SAIDI Neema</t>
  </si>
  <si>
    <t>Validé</t>
  </si>
  <si>
    <t>AFTOUH Hafida</t>
  </si>
  <si>
    <t>ANDRONIK Nataliia</t>
  </si>
  <si>
    <t>APARASCHIVEI Cristina-Maria</t>
  </si>
  <si>
    <t>BAKELA Jason Samira</t>
  </si>
  <si>
    <t>BALAN Oana-Adriana</t>
  </si>
  <si>
    <t>BALDE Hawe</t>
  </si>
  <si>
    <t>BALTOS Nicoleta Mariana</t>
  </si>
  <si>
    <t>BARTELS Marianne</t>
  </si>
  <si>
    <t>BEN MOULOUD Nadia</t>
  </si>
  <si>
    <t>BESEDINA Daiga</t>
  </si>
  <si>
    <t>BORDEIANU Mariana-Iulia</t>
  </si>
  <si>
    <t>CHEBOUROU Faical</t>
  </si>
  <si>
    <t>CLOSAS-CABRE Rosa-Maria</t>
  </si>
  <si>
    <t>COLLAZOS UGARTE Marta Elena</t>
  </si>
  <si>
    <t>DE BROWNE DE TIEGE Catherine</t>
  </si>
  <si>
    <t>DEGAUGUE Mélissa</t>
  </si>
  <si>
    <t>DIALLO Fatoumata Diaraye</t>
  </si>
  <si>
    <t>DIALLO Mariame</t>
  </si>
  <si>
    <t>DUARTE FERREIRA Sandra Sofia</t>
  </si>
  <si>
    <t>DUARTE Iracelma Mendes</t>
  </si>
  <si>
    <t>A valider</t>
  </si>
  <si>
    <t>EJSMONT Paulina</t>
  </si>
  <si>
    <t>EL OUAJDI Ahmed</t>
  </si>
  <si>
    <t>GONZALES ARANGO Ruth Avigael</t>
  </si>
  <si>
    <t>HASANOVA Syulbie</t>
  </si>
  <si>
    <t>HENKEL Dana Mihaela</t>
  </si>
  <si>
    <t>HUCHON Virginie</t>
  </si>
  <si>
    <t>ILIE Daniela</t>
  </si>
  <si>
    <t>JUSUF Sophia</t>
  </si>
  <si>
    <t>KAPINGA MANDA Fanny</t>
  </si>
  <si>
    <t>KARAMYPOUR Madieh</t>
  </si>
  <si>
    <t>KERA Rezarta</t>
  </si>
  <si>
    <t>LACKO Cindy</t>
  </si>
  <si>
    <t>LANET Marie-Cécile</t>
  </si>
  <si>
    <t>LAOUINI Loubna</t>
  </si>
  <si>
    <t>LOPY Mariane</t>
  </si>
  <si>
    <t>LUTALADIO Massamba</t>
  </si>
  <si>
    <t>MARTIN Laetitia</t>
  </si>
  <si>
    <t>MGROYAN Shamiram</t>
  </si>
  <si>
    <t>MISENGA TSHIDIMBOMBO Marie-Louise</t>
  </si>
  <si>
    <t>MPOZEMBIZI Marry Claudine</t>
  </si>
  <si>
    <t>NENE ETISE Juliana</t>
  </si>
  <si>
    <t>NKAIMA LUPETE Deborah</t>
  </si>
  <si>
    <t>NSANZICANYE Willy Fred</t>
  </si>
  <si>
    <t>NUKI Ruth</t>
  </si>
  <si>
    <t>OKE Tawufiki</t>
  </si>
  <si>
    <t>PINTO Valérie</t>
  </si>
  <si>
    <t>PIRVULESCU Daniela</t>
  </si>
  <si>
    <t>RAPETERA Kianja Samuel</t>
  </si>
  <si>
    <t>SALAN ESCOBAR Carlos Roberto</t>
  </si>
  <si>
    <t>SALAN ESCOBAR Olga Narciza</t>
  </si>
  <si>
    <t>SILVA BORGES Flavia Cristina</t>
  </si>
  <si>
    <t>SIMION Valica</t>
  </si>
  <si>
    <t>SPERA Laeticia</t>
  </si>
  <si>
    <t>SYLLA Aicha</t>
  </si>
  <si>
    <t>TERRANOVA Eva</t>
  </si>
  <si>
    <t>THIRY Géraldine</t>
  </si>
  <si>
    <t>TOROSYAN Vahida</t>
  </si>
  <si>
    <t>TOURE Aminata</t>
  </si>
  <si>
    <t>VENCSEL Anemarie Alina</t>
  </si>
  <si>
    <t>WILHELM Marie</t>
  </si>
  <si>
    <t>YUJRA CALLISAYA Julio</t>
  </si>
  <si>
    <t>ZAPOROJAN Doina</t>
  </si>
  <si>
    <t>ZHANG Yu Ying</t>
  </si>
  <si>
    <t>ZOYNOVA Korneliya</t>
  </si>
  <si>
    <t>Numéro</t>
  </si>
  <si>
    <t>Heures
réelles</t>
  </si>
  <si>
    <t>Titres déclarés Q1</t>
  </si>
  <si>
    <t>Acompte</t>
  </si>
  <si>
    <t>Acompte
à payer</t>
  </si>
  <si>
    <t>Date</t>
  </si>
  <si>
    <t>Uilisateur</t>
  </si>
  <si>
    <t>0</t>
  </si>
  <si>
    <t>Payé</t>
  </si>
  <si>
    <t>FSAOUTI</t>
  </si>
  <si>
    <t>Total</t>
  </si>
  <si>
    <t>ANC.NO D'EMPL</t>
  </si>
  <si>
    <t>NOUV.NO D'EMPL</t>
  </si>
  <si>
    <t>NO TRAV.</t>
  </si>
  <si>
    <t>EX.SALARIAL</t>
  </si>
  <si>
    <t>PERIODE DU</t>
  </si>
  <si>
    <t>PERIODE AU</t>
  </si>
  <si>
    <t>DATE DE CALCUL</t>
  </si>
  <si>
    <t>DEPARTEMENT</t>
  </si>
  <si>
    <t>GROUPE</t>
  </si>
  <si>
    <t>CODE SAL.</t>
  </si>
  <si>
    <t>DESCRIPTION DU CODE SAL.</t>
  </si>
  <si>
    <t>MONTANT</t>
  </si>
  <si>
    <t>ORIGINE</t>
  </si>
  <si>
    <t>STATUT</t>
  </si>
  <si>
    <t>NOM TRAV.</t>
  </si>
  <si>
    <t>1CI0115</t>
  </si>
  <si>
    <t xml:space="preserve">jours de travail                                            </t>
  </si>
  <si>
    <t>D</t>
  </si>
  <si>
    <t>B</t>
  </si>
  <si>
    <t>JUSUF SOPHIA</t>
  </si>
  <si>
    <t xml:space="preserve">jour d'inactivité                                           </t>
  </si>
  <si>
    <t>G</t>
  </si>
  <si>
    <t xml:space="preserve">cotisation ONSS                                             </t>
  </si>
  <si>
    <t xml:space="preserve">bonus de travail                                            </t>
  </si>
  <si>
    <t xml:space="preserve">partie nette à charge de l'ONEM (Activa Bruxelles)          </t>
  </si>
  <si>
    <t>40B3</t>
  </si>
  <si>
    <t xml:space="preserve">prov.fisc.pécule de vacances ouvr./pourb./artist.           </t>
  </si>
  <si>
    <t xml:space="preserve">base ONSS normal                                            </t>
  </si>
  <si>
    <t xml:space="preserve">base réduction AIP PME                                      </t>
  </si>
  <si>
    <t xml:space="preserve">imposable 274.10 pour comptabilité                          </t>
  </si>
  <si>
    <t xml:space="preserve">base précompte normal                                       </t>
  </si>
  <si>
    <t xml:space="preserve">base net à charge de l'ONEM                                 </t>
  </si>
  <si>
    <t xml:space="preserve">salaire imposable donnant lieu à des allocations            </t>
  </si>
  <si>
    <t xml:space="preserve">salaire net non scriptural                                  </t>
  </si>
  <si>
    <t xml:space="preserve">salaire net                                                 </t>
  </si>
  <si>
    <t xml:space="preserve">cotisation ONSS spéciale chômage temporaire                 </t>
  </si>
  <si>
    <t xml:space="preserve">cotisation ONSS fermeture d'entreprises                     </t>
  </si>
  <si>
    <t xml:space="preserve">cotisation spéciale fermeture d'entreprises                 </t>
  </si>
  <si>
    <t xml:space="preserve">gestion calcul salarial                                     </t>
  </si>
  <si>
    <t xml:space="preserve">sécurité d'existence pour ouvriers                          </t>
  </si>
  <si>
    <t xml:space="preserve">réduction structurelle des charges                          </t>
  </si>
  <si>
    <t>SPERA LAETICIA</t>
  </si>
  <si>
    <t>NSANZICANYE,WILLY FRED</t>
  </si>
  <si>
    <t>ZOYNOVA KORNELIYA</t>
  </si>
  <si>
    <t>TERRANOVA EVA</t>
  </si>
  <si>
    <t xml:space="preserve">précompte ordinaire                                         </t>
  </si>
  <si>
    <t xml:space="preserve">allocation activa renforcee 1100,00 eur                     </t>
  </si>
  <si>
    <t xml:space="preserve">reduction d'impots sur le bonus a l'emploi                  </t>
  </si>
  <si>
    <t xml:space="preserve">précompte 274.10 pour comptabilité                          </t>
  </si>
  <si>
    <t>PINTO VALERIE</t>
  </si>
  <si>
    <t>NENE ETISE JULIANA</t>
  </si>
  <si>
    <t>07A1</t>
  </si>
  <si>
    <t xml:space="preserve">force majeure ouvriers - coronavirus                        </t>
  </si>
  <si>
    <t>97A1</t>
  </si>
  <si>
    <t>TOURE AMINATA</t>
  </si>
  <si>
    <t>SYLLA AICHA</t>
  </si>
  <si>
    <t>HENKEL,DANA MIHAELA</t>
  </si>
  <si>
    <t xml:space="preserve">recuperation jour ferie remunere                            </t>
  </si>
  <si>
    <t xml:space="preserve">indemnite entretien vetement de travail                     </t>
  </si>
  <si>
    <t>I</t>
  </si>
  <si>
    <t xml:space="preserve">cotisation spéciale à la sécurité sociale                   </t>
  </si>
  <si>
    <t xml:space="preserve">acompte                                                     </t>
  </si>
  <si>
    <t xml:space="preserve">cotisation travailleur chèques-repas                        </t>
  </si>
  <si>
    <t xml:space="preserve">solde jours de conge                                        </t>
  </si>
  <si>
    <t xml:space="preserve">cheques-repas ouvriers                                      </t>
  </si>
  <si>
    <t xml:space="preserve">montant patr. cheque-repas                                  </t>
  </si>
  <si>
    <t xml:space="preserve">écrêtement légal réduction des charges                      </t>
  </si>
  <si>
    <t xml:space="preserve">jour férié rémunéré                                         </t>
  </si>
  <si>
    <t xml:space="preserve">pas de salaire garanti maladie pour chôm. tempor.           </t>
  </si>
  <si>
    <t>BALTOS,NICOLETA MARIANA</t>
  </si>
  <si>
    <t>CLOSAS-CABRE ROSA-MARIA</t>
  </si>
  <si>
    <t xml:space="preserve">deplacement domicile-travail imposable                      </t>
  </si>
  <si>
    <t>YUJRA CALLISAYA JULIO</t>
  </si>
  <si>
    <t xml:space="preserve">deplacements entre 2 clients                                </t>
  </si>
  <si>
    <t xml:space="preserve">abonnement social imposable                                 </t>
  </si>
  <si>
    <t xml:space="preserve">réduction groupe-cible complète pour travailleurs âgés      </t>
  </si>
  <si>
    <t xml:space="preserve">réduction groupe-cible limitée pour travailleurs âgés       </t>
  </si>
  <si>
    <t xml:space="preserve">jours de maladie après 1 an de maladie                      </t>
  </si>
  <si>
    <t>AFTOUH HAFIDA</t>
  </si>
  <si>
    <t xml:space="preserve">jours de maladie après 1 an                                 </t>
  </si>
  <si>
    <t>ANDRONIK NATALIIA</t>
  </si>
  <si>
    <t>SIMION VALICA</t>
  </si>
  <si>
    <t xml:space="preserve">vacances légales ouvrier                                    </t>
  </si>
  <si>
    <t xml:space="preserve">abonnement social (transport public sauf train)             </t>
  </si>
  <si>
    <t>DE BROWNE DE TIEGE CATHERINE</t>
  </si>
  <si>
    <t>HASANOVA SYULBIE</t>
  </si>
  <si>
    <t>DUARTE FERREIRA,SANDRA SOFIA</t>
  </si>
  <si>
    <t>ILIE DANIELA</t>
  </si>
  <si>
    <t xml:space="preserve">jour d'absence autorisée                                    </t>
  </si>
  <si>
    <t>BORDEIANU MARIANA-IULIA</t>
  </si>
  <si>
    <t xml:space="preserve">conge sans solde                                            </t>
  </si>
  <si>
    <t>EJSMONT PAULINA</t>
  </si>
  <si>
    <t xml:space="preserve">absence injustifiée                                         </t>
  </si>
  <si>
    <t>HUCHON VIRGINIE</t>
  </si>
  <si>
    <t>MARTIN LAETITIA</t>
  </si>
  <si>
    <t>BESEDINA DAIGA</t>
  </si>
  <si>
    <t>ZAPOROJAN DOINA</t>
  </si>
  <si>
    <t>VENCSEL,ANEMARIE ALINA</t>
  </si>
  <si>
    <t>KERA REZARTA</t>
  </si>
  <si>
    <t>MGROYAN SHAMIRAM</t>
  </si>
  <si>
    <t xml:space="preserve">congé de maternité                                          </t>
  </si>
  <si>
    <t>BALAN OANA-ADRIANA</t>
  </si>
  <si>
    <t>LACKO CINDY</t>
  </si>
  <si>
    <t>MPOZEMBIZI,MARRY CLAUDINE</t>
  </si>
  <si>
    <t>LANET MARIE-CECILE</t>
  </si>
  <si>
    <t>ZHANG,YU YING</t>
  </si>
  <si>
    <t>GONZALES ARANGO,RUTH AVIGAEL</t>
  </si>
  <si>
    <t xml:space="preserve">partie fiscalement exonérée indemnité vélo                  </t>
  </si>
  <si>
    <t>35C0</t>
  </si>
  <si>
    <t xml:space="preserve">volontariat fiscal (sur la demande du travailleur)          </t>
  </si>
  <si>
    <t>F</t>
  </si>
  <si>
    <t xml:space="preserve">nombre de km à vélo                                         </t>
  </si>
  <si>
    <t>PIRVULESCU DANIELA</t>
  </si>
  <si>
    <t>EL OUAJDI AHMED</t>
  </si>
  <si>
    <t>DIALLO,FATOUMATA DIARAYE</t>
  </si>
  <si>
    <t>TOROSYAN VAHIDA</t>
  </si>
  <si>
    <t>SALAN ESCOBAR,OLGA NARCIZA</t>
  </si>
  <si>
    <t>BARTELS MARIANNE</t>
  </si>
  <si>
    <t>KAPINGA MANDA FANNY</t>
  </si>
  <si>
    <t>BAKELA,JASON SAMIRA</t>
  </si>
  <si>
    <t>BEN MOULOUD NADIA</t>
  </si>
  <si>
    <t>SALAN ESCOBAR,CARLOS ROBERTO</t>
  </si>
  <si>
    <t xml:space="preserve">congé de naissance à charge de l'INAMI                      </t>
  </si>
  <si>
    <t>DEGAUGUE MELISSA</t>
  </si>
  <si>
    <t>OKE TAWUFIKI</t>
  </si>
  <si>
    <t>SILVA BORGES,FLAVIA CRISTINA</t>
  </si>
  <si>
    <t>LUTALADIO MASSAMBA</t>
  </si>
  <si>
    <t>MISENGA TSHIDIMBOMBO MARIE-LOU</t>
  </si>
  <si>
    <t xml:space="preserve">protection de la maternité                                  </t>
  </si>
  <si>
    <t>KARAMYPOUR MADIEH</t>
  </si>
  <si>
    <t>LOPY MARIANE</t>
  </si>
  <si>
    <t>RAPETERA,KIANJA SAMUEL</t>
  </si>
  <si>
    <t>LAOUINI LOUBNA</t>
  </si>
  <si>
    <t xml:space="preserve">formation accueil nouveaux travailleurs                     </t>
  </si>
  <si>
    <t xml:space="preserve">formation professionnelle formelle                          </t>
  </si>
  <si>
    <t>THIRY GERALDINE</t>
  </si>
  <si>
    <t>BALDE HAWE</t>
  </si>
  <si>
    <t>DUARTE,IRACELMA MENDES</t>
  </si>
  <si>
    <t>CHEBOUROU FAICAL</t>
  </si>
  <si>
    <t xml:space="preserve">remboursement                                               </t>
  </si>
  <si>
    <t>DIALLO MARIAME</t>
  </si>
  <si>
    <t>ABIBIANDO SAIDI NEEMA</t>
  </si>
  <si>
    <t>COLLAZOS UGARTE,MARTA ELENA</t>
  </si>
  <si>
    <t>NKAIMA LUPETE DEBORAH</t>
  </si>
  <si>
    <t xml:space="preserve">cotisation de solidarité étudiants jobistes                 </t>
  </si>
  <si>
    <t>AM</t>
  </si>
  <si>
    <t>date de naissance</t>
  </si>
  <si>
    <t>âge</t>
  </si>
  <si>
    <t>date entrée</t>
  </si>
  <si>
    <t>"+1an"</t>
  </si>
  <si>
    <t>"+2 ans"</t>
  </si>
  <si>
    <t>"+3 ans"</t>
  </si>
  <si>
    <t>barème 1 an ce mois</t>
  </si>
  <si>
    <t>barème 2 an ce mois</t>
  </si>
  <si>
    <t>barème 3 an ce mois</t>
  </si>
  <si>
    <t>barème à changer</t>
  </si>
  <si>
    <t>1ere ou 2eme quinzaine?</t>
  </si>
  <si>
    <t>à changer ce mois ci?</t>
  </si>
  <si>
    <t>ancienneté</t>
  </si>
  <si>
    <t>résultat</t>
  </si>
  <si>
    <t>barème onem</t>
  </si>
  <si>
    <t>ancien barème</t>
  </si>
  <si>
    <t>barème</t>
  </si>
  <si>
    <t>salaire net</t>
  </si>
  <si>
    <t>HP</t>
  </si>
  <si>
    <t>Barème</t>
  </si>
  <si>
    <t>date de sortie</t>
  </si>
  <si>
    <t>arthur</t>
  </si>
  <si>
    <t>riri</t>
  </si>
  <si>
    <t>fifi</t>
  </si>
  <si>
    <t>salaire hp</t>
  </si>
  <si>
    <t>Salaire HP</t>
  </si>
  <si>
    <t>acompte</t>
  </si>
  <si>
    <t>solde net</t>
  </si>
  <si>
    <t>jours de travail</t>
  </si>
  <si>
    <t>données pour comparaison</t>
  </si>
  <si>
    <t>allocation</t>
  </si>
  <si>
    <t>Impulsion/Activa?</t>
  </si>
  <si>
    <t>allocation 2</t>
  </si>
  <si>
    <t xml:space="preserve">alloc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</si>
</sst>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\ dd\ mmmm\ yyyy"/>
    <numFmt numFmtId="165" formatCode="##0.00"/>
    <numFmt numFmtId="166" formatCode="##0"/>
    <numFmt numFmtId="167" formatCode="########0"/>
    <numFmt numFmtId="168" formatCode="#,##0.00\ &quot;€&quot;"/>
    <numFmt numFmtId="169" formatCode="#,##0.00_ ;[Red]\-#,##0.00\ 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0" xfId="1" applyFont="1" applyAlignment="1">
      <alignment horizontal="left" vertical="center"/>
    </xf>
    <xf numFmtId="0" fontId="0" fillId="0" borderId="0" xfId="1" applyFont="1" applyAlignment="1">
      <alignment horizontal="left" vertical="center" wrapText="1" readingOrder="1"/>
    </xf>
    <xf numFmtId="0" fontId="0" fillId="0" borderId="0" xfId="1" applyFont="1" applyAlignment="1">
      <alignment horizontal="right" vertical="center" readingOrder="1"/>
    </xf>
    <xf numFmtId="0" fontId="0" fillId="0" borderId="0" xfId="1" applyFont="1" applyAlignment="1">
      <alignment horizontal="center" vertical="center" wrapText="1" readingOrder="1"/>
    </xf>
    <xf numFmtId="0" fontId="0" fillId="0" borderId="0" xfId="1" applyFont="1" applyAlignment="1">
      <alignment horizontal="left" vertical="center" readingOrder="1"/>
    </xf>
    <xf numFmtId="14" fontId="0" fillId="0" borderId="0" xfId="1" applyNumberFormat="1" applyFont="1" applyAlignment="1">
      <alignment horizontal="left" vertical="center" readingOrder="1"/>
    </xf>
    <xf numFmtId="22" fontId="0" fillId="0" borderId="0" xfId="1" applyNumberFormat="1" applyFont="1" applyAlignment="1">
      <alignment horizontal="left" vertical="center" readingOrder="1"/>
    </xf>
    <xf numFmtId="164" fontId="0" fillId="0" borderId="0" xfId="1" applyNumberFormat="1" applyFont="1" applyAlignment="1">
      <alignment horizontal="left" vertical="center" readingOrder="1"/>
    </xf>
    <xf numFmtId="0" fontId="0" fillId="0" borderId="0" xfId="1" applyFont="1" applyAlignment="1">
      <alignment horizontal="center" vertical="center" wrapText="1"/>
    </xf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 wrapText="1"/>
    </xf>
    <xf numFmtId="165" fontId="0" fillId="0" borderId="0" xfId="1" applyNumberFormat="1" applyFont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165" fontId="0" fillId="0" borderId="0" xfId="1" applyNumberFormat="1" applyFont="1" applyAlignment="1">
      <alignment horizontal="right" vertical="center"/>
    </xf>
    <xf numFmtId="3" fontId="0" fillId="0" borderId="0" xfId="1" applyNumberFormat="1" applyFont="1" applyAlignment="1">
      <alignment horizontal="right" vertical="center"/>
    </xf>
    <xf numFmtId="166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 wrapText="1"/>
    </xf>
    <xf numFmtId="167" fontId="0" fillId="0" borderId="0" xfId="1" applyNumberFormat="1" applyFont="1" applyAlignment="1">
      <alignment horizontal="right" vertical="center"/>
    </xf>
    <xf numFmtId="168" fontId="0" fillId="0" borderId="0" xfId="1" applyNumberFormat="1" applyFont="1" applyAlignment="1">
      <alignment horizontal="right" vertical="center"/>
    </xf>
    <xf numFmtId="22" fontId="0" fillId="0" borderId="0" xfId="1" applyNumberFormat="1" applyFont="1" applyAlignment="1">
      <alignment horizontal="right" vertic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0" fillId="2" borderId="0" xfId="0" applyFill="1"/>
    <xf numFmtId="14" fontId="3" fillId="2" borderId="0" xfId="1" applyNumberFormat="1" applyFont="1" applyFill="1" applyAlignment="1">
      <alignment horizontal="center" vertical="center"/>
    </xf>
    <xf numFmtId="14" fontId="2" fillId="2" borderId="0" xfId="1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169" fontId="0" fillId="0" borderId="0" xfId="0" applyNumberFormat="1" applyAlignment="1">
      <alignment horizontal="center"/>
    </xf>
  </cellXfs>
  <cellStyles count="2">
    <cellStyle name="Normal" xfId="0" builtinId="0"/>
    <cellStyle name="RowLevel_4" xfId="1" builtinId="1" iLevel="3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aison-Net%20(Team%20Folder)\1.%20Gestion%20agences%20Maison%20Net\SALAIRES\Contr&#244;le%20des%20&#233;tats%20de%20salaire\Zone%20de%20d&#233;veloppement%20-%20Lorence\Contr&#244;le%20des%20&#233;tats%20de%20salaire%20essai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aison-Net%20(Team%20Folder)\1.%20Gestion%20agences%20Maison%20Net\AIDES%20A%20L'EMPLOI\Suivi%202021%20des%20montants%20des%20aides%20&#224;%20l'emplo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Maladies"/>
      <sheetName val="Export AM"/>
      <sheetName val="AM et barème"/>
      <sheetName val="AM 12,28"/>
      <sheetName val="Acomptes"/>
      <sheetName val="Export feuilles de presta"/>
      <sheetName val="Base de calcul"/>
      <sheetName val="corrections"/>
      <sheetName val="CSV états de salaire"/>
    </sheetNames>
    <sheetDataSet>
      <sheetData sheetId="0"/>
      <sheetData sheetId="1"/>
      <sheetData sheetId="2"/>
      <sheetData sheetId="3"/>
      <sheetData sheetId="4">
        <row r="1">
          <cell r="A1" t="str">
            <v>AFTOUH Hafida</v>
          </cell>
          <cell r="B1">
            <v>12.28</v>
          </cell>
        </row>
        <row r="2">
          <cell r="A2" t="str">
            <v>ACHIM Mihaela</v>
          </cell>
          <cell r="B2">
            <v>12.28</v>
          </cell>
        </row>
        <row r="3">
          <cell r="A3" t="str">
            <v>AJOLIAN BONOCOB Fatima</v>
          </cell>
          <cell r="B3">
            <v>12.28</v>
          </cell>
        </row>
        <row r="4">
          <cell r="A4" t="str">
            <v>ANDREI Mariana</v>
          </cell>
          <cell r="B4">
            <v>12.28</v>
          </cell>
        </row>
        <row r="5">
          <cell r="A5" t="str">
            <v>BAYONA AMADO Edilma</v>
          </cell>
          <cell r="B5">
            <v>12.28</v>
          </cell>
        </row>
        <row r="6">
          <cell r="A6" t="str">
            <v>BERNEA Anisoara</v>
          </cell>
          <cell r="B6">
            <v>12.28</v>
          </cell>
        </row>
        <row r="7">
          <cell r="A7" t="str">
            <v>CANDELA GOMEZ Luz Marina</v>
          </cell>
          <cell r="B7">
            <v>12.28</v>
          </cell>
        </row>
        <row r="8">
          <cell r="A8" t="str">
            <v>CHAMSI Sanae</v>
          </cell>
          <cell r="B8">
            <v>12.28</v>
          </cell>
        </row>
        <row r="9">
          <cell r="A9" t="str">
            <v>CIORBA Maria (2)</v>
          </cell>
          <cell r="B9">
            <v>12.28</v>
          </cell>
        </row>
        <row r="10">
          <cell r="A10" t="str">
            <v>CUMBICUS ROJAS Alva Carmita</v>
          </cell>
          <cell r="B10">
            <v>12.28</v>
          </cell>
        </row>
        <row r="11">
          <cell r="A11" t="str">
            <v>DA CONCEICAO ANDRE Maria Manuela</v>
          </cell>
          <cell r="B11">
            <v>12.28</v>
          </cell>
        </row>
        <row r="12">
          <cell r="A12" t="str">
            <v>DA PAZ FREIRE CABRAL Valquiria</v>
          </cell>
          <cell r="B12">
            <v>12.28</v>
          </cell>
        </row>
        <row r="13">
          <cell r="A13" t="str">
            <v>DE LIMA BOUE Maria de Fatima</v>
          </cell>
          <cell r="B13">
            <v>12.28</v>
          </cell>
        </row>
        <row r="14">
          <cell r="A14" t="str">
            <v>DEMERJI Parascovia</v>
          </cell>
          <cell r="B14">
            <v>12.28</v>
          </cell>
        </row>
        <row r="15">
          <cell r="A15" t="str">
            <v>DIACONESCU Victorita Ramona</v>
          </cell>
          <cell r="B15">
            <v>12.28</v>
          </cell>
        </row>
        <row r="16">
          <cell r="A16" t="str">
            <v>DRAGOI Maria</v>
          </cell>
          <cell r="B16">
            <v>12.28</v>
          </cell>
        </row>
        <row r="17">
          <cell r="A17" t="str">
            <v>DUMITRU Ana - Gabriela</v>
          </cell>
          <cell r="B17">
            <v>12.28</v>
          </cell>
        </row>
        <row r="18">
          <cell r="A18" t="str">
            <v>DUMITRU Andreea Sorina</v>
          </cell>
          <cell r="B18">
            <v>12.28</v>
          </cell>
        </row>
        <row r="19">
          <cell r="A19" t="str">
            <v>ESLAMA Latifa</v>
          </cell>
          <cell r="B19">
            <v>12.28</v>
          </cell>
        </row>
        <row r="20">
          <cell r="A20" t="str">
            <v>ETTOINI Latifa</v>
          </cell>
          <cell r="B20">
            <v>12.28</v>
          </cell>
        </row>
        <row r="21">
          <cell r="A21" t="str">
            <v>FERREIRA PANIAGO Marcilene</v>
          </cell>
          <cell r="B21">
            <v>12.28</v>
          </cell>
        </row>
        <row r="22">
          <cell r="A22" t="str">
            <v>FILIP Melania</v>
          </cell>
          <cell r="B22">
            <v>12.28</v>
          </cell>
        </row>
        <row r="23">
          <cell r="A23" t="str">
            <v>FONSECA CUNALATA Fanny Fabiola</v>
          </cell>
          <cell r="B23">
            <v>12.28</v>
          </cell>
        </row>
        <row r="24">
          <cell r="A24" t="str">
            <v>FRAY FLOREZ Elieter Carlina</v>
          </cell>
          <cell r="B24">
            <v>12.28</v>
          </cell>
        </row>
        <row r="25">
          <cell r="A25" t="str">
            <v>GABAN Melania</v>
          </cell>
          <cell r="B25">
            <v>12.28</v>
          </cell>
        </row>
        <row r="26">
          <cell r="A26" t="str">
            <v>GAITAN Rahira</v>
          </cell>
          <cell r="B26">
            <v>12.28</v>
          </cell>
        </row>
        <row r="27">
          <cell r="A27" t="str">
            <v>GALINGANA Eden</v>
          </cell>
          <cell r="B27">
            <v>12.28</v>
          </cell>
        </row>
        <row r="28">
          <cell r="A28" t="str">
            <v>GAVRILESCU Simona maria</v>
          </cell>
          <cell r="B28">
            <v>12.28</v>
          </cell>
        </row>
        <row r="29">
          <cell r="A29" t="str">
            <v>GHERASIM Domnica</v>
          </cell>
          <cell r="B29">
            <v>12.28</v>
          </cell>
        </row>
        <row r="30">
          <cell r="A30" t="str">
            <v>GOMES DA COSTA Maria Fernanda</v>
          </cell>
          <cell r="B30">
            <v>12.28</v>
          </cell>
        </row>
        <row r="31">
          <cell r="A31" t="str">
            <v>GUANOTASIG PAULA Nancy Marisol</v>
          </cell>
          <cell r="B31">
            <v>12.28</v>
          </cell>
        </row>
        <row r="32">
          <cell r="A32" t="str">
            <v>GUIJARRO MELO Luis Fernando</v>
          </cell>
          <cell r="B32">
            <v>12.28</v>
          </cell>
        </row>
        <row r="33">
          <cell r="A33" t="str">
            <v>HUJA Eudochia</v>
          </cell>
          <cell r="B33">
            <v>12.28</v>
          </cell>
        </row>
        <row r="34">
          <cell r="A34" t="str">
            <v>IONESCU Elena Iuliana</v>
          </cell>
          <cell r="B34">
            <v>12.28</v>
          </cell>
        </row>
        <row r="35">
          <cell r="A35" t="str">
            <v>JURMESCU Maria Lidia</v>
          </cell>
          <cell r="B35">
            <v>12.28</v>
          </cell>
        </row>
        <row r="36">
          <cell r="A36" t="str">
            <v>LEVACQ Carine Joanna</v>
          </cell>
          <cell r="B36">
            <v>12.28</v>
          </cell>
        </row>
        <row r="37">
          <cell r="A37" t="str">
            <v>LIUTIC Florentina</v>
          </cell>
          <cell r="B37">
            <v>12.28</v>
          </cell>
        </row>
        <row r="38">
          <cell r="A38" t="str">
            <v>LOPES MARQUES COSTA Maria de Lurdes</v>
          </cell>
          <cell r="B38">
            <v>12.28</v>
          </cell>
        </row>
        <row r="39">
          <cell r="A39" t="str">
            <v>LOPEZ YUCAILLA Lizbeth Lorena</v>
          </cell>
          <cell r="B39">
            <v>12.28</v>
          </cell>
        </row>
        <row r="40">
          <cell r="A40" t="str">
            <v>LUNGU Nina</v>
          </cell>
          <cell r="B40">
            <v>12.28</v>
          </cell>
        </row>
        <row r="41">
          <cell r="A41" t="str">
            <v>MALALUAN Evelinda</v>
          </cell>
          <cell r="B41">
            <v>12.28</v>
          </cell>
        </row>
        <row r="42">
          <cell r="A42" t="str">
            <v>MANEA Mihaela Florica</v>
          </cell>
          <cell r="B42">
            <v>12.28</v>
          </cell>
        </row>
        <row r="43">
          <cell r="A43" t="str">
            <v>MARDARE Mihaela</v>
          </cell>
          <cell r="B43">
            <v>12.28</v>
          </cell>
        </row>
        <row r="44">
          <cell r="A44" t="str">
            <v>MARIN Elena-Luana</v>
          </cell>
          <cell r="B44">
            <v>12.28</v>
          </cell>
        </row>
        <row r="45">
          <cell r="A45" t="str">
            <v>MAZAREANU Ileana Laura</v>
          </cell>
          <cell r="B45">
            <v>12.28</v>
          </cell>
        </row>
        <row r="46">
          <cell r="A46" t="str">
            <v>MOLDVAI Marioara</v>
          </cell>
          <cell r="B46">
            <v>12.28</v>
          </cell>
        </row>
        <row r="47">
          <cell r="A47" t="str">
            <v>MOLLO MOLINA Dominga Aurora</v>
          </cell>
          <cell r="B47">
            <v>12.28</v>
          </cell>
        </row>
        <row r="48">
          <cell r="A48" t="str">
            <v>MONTOYA ZAPATA Maria Eugenia</v>
          </cell>
          <cell r="B48">
            <v>12.28</v>
          </cell>
        </row>
        <row r="49">
          <cell r="A49" t="str">
            <v>MOPOSITA CULQUI Ana Isabel</v>
          </cell>
          <cell r="B49">
            <v>12.28</v>
          </cell>
        </row>
        <row r="50">
          <cell r="A50" t="str">
            <v>NGUYEN Thi Kim</v>
          </cell>
          <cell r="B50">
            <v>12.28</v>
          </cell>
        </row>
        <row r="51">
          <cell r="A51" t="str">
            <v>OTERO OTERO Lucia Argenis</v>
          </cell>
          <cell r="B51">
            <v>12.28</v>
          </cell>
        </row>
        <row r="52">
          <cell r="A52" t="str">
            <v>PASCOV Dorina</v>
          </cell>
          <cell r="B52">
            <v>12.28</v>
          </cell>
        </row>
        <row r="53">
          <cell r="A53" t="str">
            <v>PATINO PESCA Luz Helian</v>
          </cell>
          <cell r="B53">
            <v>12.28</v>
          </cell>
        </row>
        <row r="54">
          <cell r="A54" t="str">
            <v>QUEIROS DA SILVA Maria Cristina</v>
          </cell>
          <cell r="B54">
            <v>12.28</v>
          </cell>
        </row>
        <row r="55">
          <cell r="A55" t="str">
            <v>RCHIKA Najat</v>
          </cell>
          <cell r="B55">
            <v>12.28</v>
          </cell>
        </row>
        <row r="56">
          <cell r="A56" t="str">
            <v>REIS OLIVEIRA Ana Claudia</v>
          </cell>
          <cell r="B56">
            <v>12.28</v>
          </cell>
        </row>
        <row r="57">
          <cell r="A57" t="str">
            <v>RIBEIRO SAMPAIO CRUZ Eva Da</v>
          </cell>
          <cell r="B57">
            <v>12.28</v>
          </cell>
        </row>
        <row r="58">
          <cell r="A58" t="str">
            <v>RIDICHE Aurora</v>
          </cell>
          <cell r="B58">
            <v>12.28</v>
          </cell>
        </row>
        <row r="59">
          <cell r="A59" t="str">
            <v>RODRIGUES BORGES Zeferina</v>
          </cell>
          <cell r="B59">
            <v>12.28</v>
          </cell>
        </row>
        <row r="60">
          <cell r="A60" t="str">
            <v>ROJAS ZAMBRANO Dimas Humberto</v>
          </cell>
          <cell r="B60">
            <v>12.28</v>
          </cell>
        </row>
        <row r="61">
          <cell r="A61" t="str">
            <v>ROMANSKII Veronica</v>
          </cell>
          <cell r="B61">
            <v>12.28</v>
          </cell>
        </row>
        <row r="62">
          <cell r="A62" t="str">
            <v>ROMERO FRANCO Carmen</v>
          </cell>
          <cell r="B62">
            <v>12.28</v>
          </cell>
        </row>
        <row r="63">
          <cell r="A63" t="str">
            <v>ROSOIU Nicoleta</v>
          </cell>
          <cell r="B63">
            <v>12.28</v>
          </cell>
        </row>
        <row r="64">
          <cell r="A64" t="str">
            <v>SANTOS PINEDA Maria Angelina</v>
          </cell>
          <cell r="B64">
            <v>12.28</v>
          </cell>
        </row>
        <row r="65">
          <cell r="A65" t="str">
            <v>SEVCENCO Iulia</v>
          </cell>
          <cell r="B65">
            <v>12.28</v>
          </cell>
        </row>
        <row r="66">
          <cell r="A66" t="str">
            <v>SIMON Monica</v>
          </cell>
          <cell r="B66">
            <v>12.28</v>
          </cell>
        </row>
        <row r="67">
          <cell r="A67" t="str">
            <v>SIPOS Gabriela</v>
          </cell>
          <cell r="B67">
            <v>12.28</v>
          </cell>
        </row>
        <row r="68">
          <cell r="A68" t="str">
            <v>STANCIU Dumitrita</v>
          </cell>
          <cell r="B68">
            <v>12.28</v>
          </cell>
        </row>
        <row r="69">
          <cell r="A69" t="str">
            <v>TAMEJJOU Hayat</v>
          </cell>
          <cell r="B69">
            <v>12.28</v>
          </cell>
        </row>
        <row r="70">
          <cell r="A70" t="str">
            <v>TOUIL Asmae</v>
          </cell>
          <cell r="B70">
            <v>12.28</v>
          </cell>
        </row>
        <row r="71">
          <cell r="A71" t="str">
            <v>TRA Thi Ngoc N</v>
          </cell>
          <cell r="B71">
            <v>12.28</v>
          </cell>
        </row>
        <row r="72">
          <cell r="A72" t="str">
            <v>VALLEJOS LEAL Isabel Margarita</v>
          </cell>
          <cell r="B72">
            <v>12.28</v>
          </cell>
        </row>
        <row r="73">
          <cell r="A73" t="str">
            <v>VILAN Ionela</v>
          </cell>
          <cell r="B73">
            <v>12.28</v>
          </cell>
        </row>
        <row r="74">
          <cell r="A74" t="str">
            <v>VINTURACHE Aura Sofia</v>
          </cell>
          <cell r="B74">
            <v>12.28</v>
          </cell>
        </row>
        <row r="75">
          <cell r="A75" t="str">
            <v>YUCALLA BARZOLA Bella Rosa</v>
          </cell>
          <cell r="B75">
            <v>12.28</v>
          </cell>
        </row>
        <row r="76">
          <cell r="A76" t="str">
            <v>ZENA MORENO Flor de Maria</v>
          </cell>
          <cell r="B76">
            <v>12.28</v>
          </cell>
        </row>
        <row r="77">
          <cell r="A77" t="str">
            <v>HENKEL Dana Mihaela</v>
          </cell>
          <cell r="B77">
            <v>12.28</v>
          </cell>
        </row>
        <row r="78">
          <cell r="A78" t="str">
            <v>BALTOS Nicoleta Mariana</v>
          </cell>
          <cell r="B78">
            <v>12.28</v>
          </cell>
        </row>
        <row r="79">
          <cell r="A79" t="str">
            <v>YUJRA CALLISAYA Julio</v>
          </cell>
          <cell r="B79">
            <v>12.28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llonie"/>
      <sheetName val="Bruxelles"/>
      <sheetName val="Suivi des phoenix"/>
      <sheetName val="engagements février 2021"/>
      <sheetName val="engagements avril 2021"/>
    </sheetNames>
    <sheetDataSet>
      <sheetData sheetId="0">
        <row r="1">
          <cell r="C1"/>
          <cell r="G1"/>
        </row>
        <row r="2">
          <cell r="C2"/>
          <cell r="G2"/>
        </row>
        <row r="3">
          <cell r="C3"/>
          <cell r="G3"/>
        </row>
        <row r="5">
          <cell r="C5"/>
          <cell r="G5" t="str">
            <v xml:space="preserve">Infos allocation </v>
          </cell>
        </row>
        <row r="6">
          <cell r="C6"/>
          <cell r="G6" t="str">
            <v>Type</v>
          </cell>
        </row>
        <row r="7">
          <cell r="C7" t="str">
            <v>BARTELS Marianne</v>
          </cell>
          <cell r="G7" t="str">
            <v>Impulsion 55+</v>
          </cell>
        </row>
        <row r="8">
          <cell r="C8" t="str">
            <v>AL-LAMI Kadija</v>
          </cell>
          <cell r="G8"/>
        </row>
        <row r="9">
          <cell r="C9" t="str">
            <v>BABACU Marian</v>
          </cell>
          <cell r="G9"/>
        </row>
        <row r="10">
          <cell r="C10" t="str">
            <v>BALDE Hawe</v>
          </cell>
          <cell r="G10" t="str">
            <v>Activa</v>
          </cell>
        </row>
        <row r="11">
          <cell r="C11" t="str">
            <v>DE GROOT Eden</v>
          </cell>
          <cell r="G11"/>
        </row>
        <row r="12">
          <cell r="C12" t="str">
            <v>DIALLO Fatoumata Diaraye</v>
          </cell>
          <cell r="G12" t="str">
            <v>Impulsion 12+</v>
          </cell>
        </row>
        <row r="13">
          <cell r="C13" t="str">
            <v>DUARTE Iracelma Mendes</v>
          </cell>
          <cell r="G13" t="str">
            <v>Impulsion -25</v>
          </cell>
        </row>
        <row r="14">
          <cell r="C14" t="str">
            <v>EL JATTARI Chaima</v>
          </cell>
          <cell r="G14"/>
        </row>
        <row r="15">
          <cell r="C15" t="str">
            <v>JUSUF Sophia</v>
          </cell>
          <cell r="G15" t="str">
            <v>Activa</v>
          </cell>
        </row>
        <row r="16">
          <cell r="C16" t="str">
            <v>LACKO Cindy</v>
          </cell>
          <cell r="G16"/>
        </row>
        <row r="17">
          <cell r="C17" t="str">
            <v>LAOUINI Loubna</v>
          </cell>
          <cell r="G17" t="str">
            <v>ACTIVA PHOENIX</v>
          </cell>
        </row>
        <row r="18">
          <cell r="C18" t="str">
            <v>LOPY Mariane</v>
          </cell>
          <cell r="G18" t="str">
            <v>Activa</v>
          </cell>
        </row>
        <row r="19">
          <cell r="C19" t="str">
            <v>LUTALADIO Massamba</v>
          </cell>
          <cell r="G19"/>
        </row>
        <row r="20">
          <cell r="C20" t="str">
            <v>MEULEMANS Estelle Camille</v>
          </cell>
          <cell r="G20" t="str">
            <v>Impulsion 12+</v>
          </cell>
        </row>
        <row r="21">
          <cell r="C21" t="str">
            <v>RONDAO PESTANA Thelma</v>
          </cell>
          <cell r="G21"/>
        </row>
        <row r="22">
          <cell r="C22" t="str">
            <v>SAFI Ali Reza</v>
          </cell>
          <cell r="G22" t="str">
            <v>Activa</v>
          </cell>
        </row>
        <row r="23">
          <cell r="C23" t="str">
            <v>SILVA BORGES Flavia Cristina</v>
          </cell>
          <cell r="G23"/>
        </row>
        <row r="24">
          <cell r="C24" t="str">
            <v>SYLLA Aicha</v>
          </cell>
          <cell r="G24" t="str">
            <v>Activa</v>
          </cell>
        </row>
        <row r="25">
          <cell r="C25" t="str">
            <v>TERRANOVA Eva</v>
          </cell>
          <cell r="G25" t="str">
            <v>Impulsion -25</v>
          </cell>
        </row>
        <row r="26">
          <cell r="C26" t="str">
            <v>THIRY Géraldine</v>
          </cell>
          <cell r="G26"/>
        </row>
        <row r="27">
          <cell r="C27" t="str">
            <v xml:space="preserve">TORKHANI Sarra </v>
          </cell>
          <cell r="G27"/>
        </row>
        <row r="28">
          <cell r="C28" t="str">
            <v>VAN DEN BORNE Kelly</v>
          </cell>
          <cell r="G28"/>
        </row>
        <row r="29">
          <cell r="C29" t="str">
            <v>WILHELM Marie</v>
          </cell>
          <cell r="G29" t="str">
            <v>Activa</v>
          </cell>
        </row>
        <row r="30">
          <cell r="C30"/>
          <cell r="G30"/>
        </row>
        <row r="31">
          <cell r="C31"/>
          <cell r="G31" t="str">
            <v xml:space="preserve">Infos allocation </v>
          </cell>
        </row>
        <row r="32">
          <cell r="C32"/>
          <cell r="G32" t="str">
            <v>Type</v>
          </cell>
        </row>
        <row r="33">
          <cell r="C33" t="str">
            <v>BAJOUX  Jennifer</v>
          </cell>
          <cell r="G33" t="str">
            <v>Impulsion 12+</v>
          </cell>
        </row>
        <row r="34">
          <cell r="C34" t="str">
            <v>DELCORPS Elie-Didier</v>
          </cell>
          <cell r="G34" t="str">
            <v>Impulsion -25</v>
          </cell>
        </row>
        <row r="35">
          <cell r="C35" t="str">
            <v>DHONT Mélissa</v>
          </cell>
          <cell r="G35" t="str">
            <v>Impulsion -25</v>
          </cell>
        </row>
        <row r="36">
          <cell r="C36" t="str">
            <v xml:space="preserve">GONCALVES Julie </v>
          </cell>
          <cell r="G36" t="str">
            <v>Impulsion 12+</v>
          </cell>
        </row>
        <row r="37">
          <cell r="C37" t="str">
            <v>HASSANI Fatima Zohra</v>
          </cell>
          <cell r="G37" t="str">
            <v>Impulsion 12+</v>
          </cell>
        </row>
        <row r="38">
          <cell r="C38" t="str">
            <v>IKUZWE Jean-Luc</v>
          </cell>
          <cell r="G38" t="str">
            <v>Impulsion 12+</v>
          </cell>
        </row>
        <row r="39">
          <cell r="C39" t="str">
            <v>KASSANDA Sylvie</v>
          </cell>
          <cell r="G39" t="str">
            <v>Impulsion 12+</v>
          </cell>
        </row>
        <row r="40">
          <cell r="C40" t="str">
            <v>KOLIE Francine</v>
          </cell>
          <cell r="G40" t="str">
            <v>Impulsion -25</v>
          </cell>
        </row>
        <row r="41">
          <cell r="C41" t="str">
            <v>MUHIGANA CYUSA Dieudonné</v>
          </cell>
          <cell r="G41" t="str">
            <v>Impulsion 12+</v>
          </cell>
        </row>
        <row r="42">
          <cell r="C42" t="str">
            <v>NKUIMI NSONA Mariane</v>
          </cell>
          <cell r="G42" t="str">
            <v>Impulsion 12+</v>
          </cell>
        </row>
        <row r="43">
          <cell r="C43" t="str">
            <v>NSHIMIRIMANA Nicole</v>
          </cell>
          <cell r="G43" t="str">
            <v>Impulsion 12+</v>
          </cell>
        </row>
        <row r="44">
          <cell r="C44" t="str">
            <v>SCHREVENS Camille</v>
          </cell>
          <cell r="G44" t="str">
            <v>Impulsion 12+</v>
          </cell>
        </row>
        <row r="45">
          <cell r="C45" t="str">
            <v>TURRIONI Cindy</v>
          </cell>
          <cell r="G45" t="str">
            <v>Impulsion 12+</v>
          </cell>
        </row>
        <row r="46">
          <cell r="C46" t="str">
            <v>VAN IMSCHOOT  Cathy</v>
          </cell>
          <cell r="G46" t="str">
            <v>Impulsion 12+</v>
          </cell>
        </row>
        <row r="47">
          <cell r="C47" t="str">
            <v>VERBRUGGEN  Isabelle</v>
          </cell>
          <cell r="G47" t="str">
            <v>Impulsion 12+</v>
          </cell>
        </row>
        <row r="48">
          <cell r="C48" t="str">
            <v>WOLTECHE  Stacy</v>
          </cell>
          <cell r="G48" t="str">
            <v>Impulsion 12+</v>
          </cell>
        </row>
        <row r="49">
          <cell r="C49" t="str">
            <v>VOYTSEKHOVSKA Nataliya</v>
          </cell>
          <cell r="G49" t="str">
            <v>Impulsion 12+</v>
          </cell>
        </row>
        <row r="50">
          <cell r="G50"/>
        </row>
        <row r="51">
          <cell r="C51"/>
          <cell r="G51"/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35746E-217E-4D19-9BD6-61A9EC6700A2}" name="t_CSV" displayName="t_CSV" ref="A1:O1713" totalsRowShown="0">
  <autoFilter ref="A1:O1713" xr:uid="{F035746E-217E-4D19-9BD6-61A9EC6700A2}"/>
  <tableColumns count="15">
    <tableColumn id="1" xr3:uid="{FA276557-F9E4-46BD-B7C5-7DCDE9A9CB4C}" name="ANC.NO D'EMPL"/>
    <tableColumn id="2" xr3:uid="{5CB3E1A4-37E2-4C0F-90E9-A0DB769DE9AC}" name="NOUV.NO D'EMPL"/>
    <tableColumn id="3" xr3:uid="{86E1EE28-0E3E-4B29-8376-2CC50C7444E2}" name="NO TRAV."/>
    <tableColumn id="4" xr3:uid="{A228BEEE-9AC6-433B-8325-8D908DABAAA1}" name="EX.SALARIAL"/>
    <tableColumn id="5" xr3:uid="{202BBB06-8016-4BBC-BAAC-9E93B8E0097F}" name="PERIODE DU" dataDxfId="4"/>
    <tableColumn id="6" xr3:uid="{B093D2E7-DB0E-4B0D-9CD9-344C8314A438}" name="PERIODE AU" dataDxfId="3"/>
    <tableColumn id="7" xr3:uid="{DDC03746-FFEC-46DC-BB54-E9DA8D4E700B}" name="DATE DE CALCUL" dataDxfId="2"/>
    <tableColumn id="8" xr3:uid="{24D68840-8628-4C1A-95AC-C2AE000375B7}" name="DEPARTEMENT"/>
    <tableColumn id="9" xr3:uid="{4BC9787B-E8AF-41C9-98F8-82CEBDB1DB85}" name="GROUPE"/>
    <tableColumn id="10" xr3:uid="{5DB09E3D-EC78-46D8-8503-166297094727}" name="CODE SAL."/>
    <tableColumn id="11" xr3:uid="{BB36A68E-157A-4A48-A641-A9DD7BA924D9}" name="DESCRIPTION DU CODE SAL."/>
    <tableColumn id="12" xr3:uid="{19E895ED-00C8-4097-8854-BCA02A09A1E9}" name="MONTANT"/>
    <tableColumn id="13" xr3:uid="{3E894565-3DE0-4764-9D83-525AE0E8AA5C}" name="ORIGINE"/>
    <tableColumn id="14" xr3:uid="{72D50728-A8A3-4AD3-92F2-1FCF9F46CE86}" name="STATUT"/>
    <tableColumn id="15" xr3:uid="{82F69574-3C14-46D7-9F99-068EC2F1C504}" name="NOM TRAV.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F266C-2271-407E-9CCE-8D31A69105AE}">
  <sheetPr codeName="Feuil9">
    <tabColor rgb="FFFFFF00"/>
  </sheetPr>
  <dimension ref="A1:O1713"/>
  <sheetViews>
    <sheetView topLeftCell="B1" workbookViewId="0">
      <selection activeCell="E14" sqref="E14"/>
    </sheetView>
  </sheetViews>
  <sheetFormatPr defaultColWidth="11.42578125" defaultRowHeight="15" x14ac:dyDescent="0.25"/>
  <cols>
    <col min="1" max="1" width="17.28515625" customWidth="1"/>
    <col min="2" max="2" width="18.85546875" customWidth="1"/>
    <col min="3" max="3" width="11.7109375" customWidth="1"/>
    <col min="4" max="4" width="14.140625" customWidth="1"/>
    <col min="5" max="6" width="13.7109375" customWidth="1"/>
    <col min="7" max="7" width="17.42578125" customWidth="1"/>
    <col min="8" max="8" width="16.140625" customWidth="1"/>
    <col min="10" max="10" width="12.140625" customWidth="1"/>
    <col min="11" max="11" width="48.7109375" bestFit="1" customWidth="1"/>
    <col min="12" max="12" width="12.42578125" customWidth="1"/>
    <col min="15" max="15" width="13.42578125" customWidth="1"/>
  </cols>
  <sheetData>
    <row r="1" spans="1:15" x14ac:dyDescent="0.25">
      <c r="A1" t="s">
        <v>148</v>
      </c>
      <c r="B1" t="s">
        <v>149</v>
      </c>
      <c r="C1" t="s">
        <v>150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J1" t="s">
        <v>157</v>
      </c>
      <c r="K1" t="s">
        <v>158</v>
      </c>
      <c r="L1" t="s">
        <v>159</v>
      </c>
      <c r="M1" t="s">
        <v>160</v>
      </c>
      <c r="N1" t="s">
        <v>161</v>
      </c>
      <c r="O1" t="s">
        <v>162</v>
      </c>
    </row>
    <row r="2" spans="1:15" x14ac:dyDescent="0.25">
      <c r="A2" t="s">
        <v>163</v>
      </c>
      <c r="B2">
        <v>8092800</v>
      </c>
      <c r="C2">
        <v>189102</v>
      </c>
      <c r="D2">
        <v>2021</v>
      </c>
      <c r="E2" s="22">
        <v>44409</v>
      </c>
      <c r="F2" s="22">
        <v>44439</v>
      </c>
      <c r="G2" s="22">
        <v>44441</v>
      </c>
      <c r="H2">
        <v>8092804</v>
      </c>
      <c r="I2">
        <v>41</v>
      </c>
      <c r="J2">
        <v>5010</v>
      </c>
      <c r="K2" t="s">
        <v>170</v>
      </c>
      <c r="L2">
        <v>547.99</v>
      </c>
      <c r="M2" t="s">
        <v>166</v>
      </c>
      <c r="N2" t="s">
        <v>166</v>
      </c>
      <c r="O2" t="s">
        <v>315</v>
      </c>
    </row>
    <row r="3" spans="1:15" x14ac:dyDescent="0.25">
      <c r="A3" t="s">
        <v>163</v>
      </c>
      <c r="B3">
        <v>8092800</v>
      </c>
      <c r="C3">
        <v>189102</v>
      </c>
      <c r="D3">
        <v>2021</v>
      </c>
      <c r="E3" s="22">
        <v>44409</v>
      </c>
      <c r="F3" s="22">
        <v>44439</v>
      </c>
      <c r="G3" s="22">
        <v>44441</v>
      </c>
      <c r="H3">
        <v>8092804</v>
      </c>
      <c r="I3">
        <v>41</v>
      </c>
      <c r="J3">
        <v>5013</v>
      </c>
      <c r="K3" t="s">
        <v>183</v>
      </c>
      <c r="L3">
        <v>1.69</v>
      </c>
      <c r="M3" t="s">
        <v>166</v>
      </c>
      <c r="N3" t="s">
        <v>166</v>
      </c>
      <c r="O3" t="s">
        <v>315</v>
      </c>
    </row>
    <row r="4" spans="1:15" x14ac:dyDescent="0.25">
      <c r="A4" t="s">
        <v>163</v>
      </c>
      <c r="B4">
        <v>8092800</v>
      </c>
      <c r="C4">
        <v>189102</v>
      </c>
      <c r="D4">
        <v>2021</v>
      </c>
      <c r="E4" s="22">
        <v>44409</v>
      </c>
      <c r="F4" s="22">
        <v>44439</v>
      </c>
      <c r="G4" s="22">
        <v>44441</v>
      </c>
      <c r="H4">
        <v>8092804</v>
      </c>
      <c r="I4">
        <v>41</v>
      </c>
      <c r="J4">
        <v>5030</v>
      </c>
      <c r="K4" t="s">
        <v>184</v>
      </c>
      <c r="L4">
        <v>3.06</v>
      </c>
      <c r="M4" t="s">
        <v>166</v>
      </c>
      <c r="N4" t="s">
        <v>166</v>
      </c>
      <c r="O4" t="s">
        <v>315</v>
      </c>
    </row>
    <row r="5" spans="1:15" x14ac:dyDescent="0.25">
      <c r="A5" t="s">
        <v>163</v>
      </c>
      <c r="B5">
        <v>8092800</v>
      </c>
      <c r="C5">
        <v>189102</v>
      </c>
      <c r="D5">
        <v>2021</v>
      </c>
      <c r="E5" s="22">
        <v>44409</v>
      </c>
      <c r="F5" s="22">
        <v>44439</v>
      </c>
      <c r="G5" s="22">
        <v>44441</v>
      </c>
      <c r="H5">
        <v>8092804</v>
      </c>
      <c r="I5">
        <v>41</v>
      </c>
      <c r="J5">
        <v>5031</v>
      </c>
      <c r="K5" t="s">
        <v>185</v>
      </c>
      <c r="L5">
        <v>2.38</v>
      </c>
      <c r="M5" t="s">
        <v>166</v>
      </c>
      <c r="N5" t="s">
        <v>166</v>
      </c>
      <c r="O5" t="s">
        <v>315</v>
      </c>
    </row>
    <row r="6" spans="1:15" x14ac:dyDescent="0.25">
      <c r="A6" t="s">
        <v>163</v>
      </c>
      <c r="B6">
        <v>8092800</v>
      </c>
      <c r="C6">
        <v>189102</v>
      </c>
      <c r="D6">
        <v>2021</v>
      </c>
      <c r="E6" s="22">
        <v>44409</v>
      </c>
      <c r="F6" s="22">
        <v>44439</v>
      </c>
      <c r="G6" s="22">
        <v>44441</v>
      </c>
      <c r="H6">
        <v>8092804</v>
      </c>
      <c r="I6">
        <v>41</v>
      </c>
      <c r="J6">
        <v>5090</v>
      </c>
      <c r="K6" t="s">
        <v>186</v>
      </c>
      <c r="L6">
        <v>7.94</v>
      </c>
      <c r="M6" t="s">
        <v>166</v>
      </c>
      <c r="N6" t="s">
        <v>166</v>
      </c>
      <c r="O6" t="s">
        <v>315</v>
      </c>
    </row>
    <row r="7" spans="1:15" x14ac:dyDescent="0.25">
      <c r="A7" t="s">
        <v>163</v>
      </c>
      <c r="B7">
        <v>8092800</v>
      </c>
      <c r="C7">
        <v>189102</v>
      </c>
      <c r="D7">
        <v>2021</v>
      </c>
      <c r="E7" s="22">
        <v>44409</v>
      </c>
      <c r="F7" s="22">
        <v>44439</v>
      </c>
      <c r="G7" s="22">
        <v>44441</v>
      </c>
      <c r="H7">
        <v>8092804</v>
      </c>
      <c r="I7">
        <v>41</v>
      </c>
      <c r="J7">
        <v>5103</v>
      </c>
      <c r="K7" t="s">
        <v>187</v>
      </c>
      <c r="L7">
        <v>118.66</v>
      </c>
      <c r="M7" t="s">
        <v>166</v>
      </c>
      <c r="N7" t="s">
        <v>166</v>
      </c>
      <c r="O7" t="s">
        <v>315</v>
      </c>
    </row>
    <row r="8" spans="1:15" x14ac:dyDescent="0.25">
      <c r="A8" t="s">
        <v>163</v>
      </c>
      <c r="B8">
        <v>8092800</v>
      </c>
      <c r="C8">
        <v>189102</v>
      </c>
      <c r="D8">
        <v>2021</v>
      </c>
      <c r="E8" s="22">
        <v>44409</v>
      </c>
      <c r="F8" s="22">
        <v>44439</v>
      </c>
      <c r="G8" s="22">
        <v>44441</v>
      </c>
      <c r="H8">
        <v>8092804</v>
      </c>
      <c r="I8">
        <v>41</v>
      </c>
      <c r="J8">
        <v>5130</v>
      </c>
      <c r="K8" t="s">
        <v>213</v>
      </c>
      <c r="L8">
        <v>78.56</v>
      </c>
      <c r="M8" t="s">
        <v>207</v>
      </c>
      <c r="N8" t="s">
        <v>166</v>
      </c>
      <c r="O8" t="s">
        <v>315</v>
      </c>
    </row>
    <row r="9" spans="1:15" x14ac:dyDescent="0.25">
      <c r="A9" t="s">
        <v>163</v>
      </c>
      <c r="B9">
        <v>8092800</v>
      </c>
      <c r="C9">
        <v>189102</v>
      </c>
      <c r="D9">
        <v>2021</v>
      </c>
      <c r="E9" s="22">
        <v>44409</v>
      </c>
      <c r="F9" s="22">
        <v>44439</v>
      </c>
      <c r="G9" s="22">
        <v>44441</v>
      </c>
      <c r="H9">
        <v>8092804</v>
      </c>
      <c r="I9">
        <v>41</v>
      </c>
      <c r="J9">
        <v>5800</v>
      </c>
      <c r="K9" t="s">
        <v>188</v>
      </c>
      <c r="L9">
        <v>-134.66</v>
      </c>
      <c r="M9" t="s">
        <v>166</v>
      </c>
      <c r="N9" t="s">
        <v>166</v>
      </c>
      <c r="O9" t="s">
        <v>315</v>
      </c>
    </row>
    <row r="10" spans="1:15" x14ac:dyDescent="0.25">
      <c r="A10" t="s">
        <v>163</v>
      </c>
      <c r="B10">
        <v>8092800</v>
      </c>
      <c r="C10">
        <v>189102</v>
      </c>
      <c r="D10">
        <v>2021</v>
      </c>
      <c r="E10" s="22">
        <v>44409</v>
      </c>
      <c r="F10" s="22">
        <v>44439</v>
      </c>
      <c r="G10" s="22">
        <v>44441</v>
      </c>
      <c r="H10">
        <v>8092804</v>
      </c>
      <c r="I10">
        <v>41</v>
      </c>
      <c r="J10">
        <v>5801</v>
      </c>
      <c r="K10" t="s">
        <v>214</v>
      </c>
      <c r="L10">
        <v>-23.58</v>
      </c>
      <c r="M10" t="s">
        <v>166</v>
      </c>
      <c r="N10" t="s">
        <v>166</v>
      </c>
      <c r="O10" t="s">
        <v>315</v>
      </c>
    </row>
    <row r="11" spans="1:15" x14ac:dyDescent="0.25">
      <c r="A11" t="s">
        <v>163</v>
      </c>
      <c r="B11">
        <v>8092800</v>
      </c>
      <c r="C11">
        <v>189102</v>
      </c>
      <c r="D11">
        <v>2021</v>
      </c>
      <c r="E11" s="22">
        <v>44409</v>
      </c>
      <c r="F11" s="22">
        <v>44439</v>
      </c>
      <c r="G11" s="22">
        <v>44441</v>
      </c>
      <c r="H11">
        <v>8092804</v>
      </c>
      <c r="I11">
        <v>41</v>
      </c>
      <c r="J11">
        <v>7010</v>
      </c>
      <c r="K11" t="s">
        <v>164</v>
      </c>
      <c r="L11">
        <v>120</v>
      </c>
      <c r="M11" t="s">
        <v>165</v>
      </c>
      <c r="N11" t="s">
        <v>166</v>
      </c>
      <c r="O11" t="s">
        <v>315</v>
      </c>
    </row>
    <row r="12" spans="1:15" x14ac:dyDescent="0.25">
      <c r="A12" t="s">
        <v>163</v>
      </c>
      <c r="B12">
        <v>8092800</v>
      </c>
      <c r="C12">
        <v>189102</v>
      </c>
      <c r="D12">
        <v>2021</v>
      </c>
      <c r="E12" s="22">
        <v>44409</v>
      </c>
      <c r="F12" s="22">
        <v>44439</v>
      </c>
      <c r="G12" s="22">
        <v>44441</v>
      </c>
      <c r="H12">
        <v>8092804</v>
      </c>
      <c r="I12">
        <v>41</v>
      </c>
      <c r="J12">
        <v>7351</v>
      </c>
      <c r="K12" t="s">
        <v>215</v>
      </c>
      <c r="L12">
        <v>8</v>
      </c>
      <c r="M12" t="s">
        <v>165</v>
      </c>
      <c r="N12" t="s">
        <v>166</v>
      </c>
      <c r="O12" t="s">
        <v>315</v>
      </c>
    </row>
    <row r="13" spans="1:15" x14ac:dyDescent="0.25">
      <c r="A13" t="s">
        <v>163</v>
      </c>
      <c r="B13">
        <v>8092800</v>
      </c>
      <c r="C13">
        <v>312002</v>
      </c>
      <c r="D13">
        <v>2021</v>
      </c>
      <c r="E13" s="22">
        <v>44409</v>
      </c>
      <c r="F13" s="22">
        <v>44439</v>
      </c>
      <c r="G13" s="22">
        <v>44441</v>
      </c>
      <c r="H13">
        <v>8092804</v>
      </c>
      <c r="I13">
        <v>41</v>
      </c>
      <c r="J13">
        <v>7010</v>
      </c>
      <c r="K13" t="s">
        <v>216</v>
      </c>
      <c r="L13">
        <v>22</v>
      </c>
      <c r="M13" t="s">
        <v>165</v>
      </c>
      <c r="N13" t="s">
        <v>166</v>
      </c>
      <c r="O13" t="s">
        <v>316</v>
      </c>
    </row>
    <row r="14" spans="1:15" x14ac:dyDescent="0.25">
      <c r="A14" t="s">
        <v>163</v>
      </c>
      <c r="B14">
        <v>8092800</v>
      </c>
      <c r="C14">
        <v>312002</v>
      </c>
      <c r="D14">
        <v>2021</v>
      </c>
      <c r="E14" s="22">
        <v>44409</v>
      </c>
      <c r="F14" s="22">
        <v>44439</v>
      </c>
      <c r="G14" s="22">
        <v>44441</v>
      </c>
      <c r="H14">
        <v>8092804</v>
      </c>
      <c r="I14">
        <v>41</v>
      </c>
      <c r="J14">
        <v>7010</v>
      </c>
      <c r="K14" t="s">
        <v>211</v>
      </c>
      <c r="L14">
        <v>19</v>
      </c>
      <c r="M14" t="s">
        <v>207</v>
      </c>
      <c r="N14" t="s">
        <v>166</v>
      </c>
      <c r="O14" t="s">
        <v>317</v>
      </c>
    </row>
    <row r="15" spans="1:15" x14ac:dyDescent="0.25">
      <c r="A15" t="s">
        <v>163</v>
      </c>
      <c r="B15">
        <v>8092800</v>
      </c>
      <c r="C15">
        <v>312002</v>
      </c>
      <c r="D15">
        <v>2021</v>
      </c>
      <c r="E15" s="22">
        <v>44409</v>
      </c>
      <c r="F15" s="22">
        <v>44439</v>
      </c>
      <c r="G15" s="22">
        <v>44441</v>
      </c>
      <c r="H15">
        <v>8092804</v>
      </c>
      <c r="I15">
        <v>41</v>
      </c>
      <c r="J15">
        <v>5090</v>
      </c>
      <c r="K15" t="s">
        <v>186</v>
      </c>
      <c r="L15">
        <v>7.94</v>
      </c>
      <c r="M15" t="s">
        <v>166</v>
      </c>
      <c r="N15" t="s">
        <v>166</v>
      </c>
      <c r="O15" t="s">
        <v>217</v>
      </c>
    </row>
    <row r="16" spans="1:15" x14ac:dyDescent="0.25">
      <c r="A16" t="s">
        <v>163</v>
      </c>
      <c r="B16">
        <v>8092800</v>
      </c>
      <c r="C16">
        <v>312002</v>
      </c>
      <c r="D16">
        <v>2021</v>
      </c>
      <c r="E16" s="22">
        <v>44409</v>
      </c>
      <c r="F16" s="22">
        <v>44439</v>
      </c>
      <c r="G16" s="22">
        <v>44441</v>
      </c>
      <c r="H16">
        <v>8092804</v>
      </c>
      <c r="I16">
        <v>41</v>
      </c>
      <c r="J16">
        <v>9506</v>
      </c>
      <c r="K16" t="s">
        <v>216</v>
      </c>
      <c r="L16">
        <v>88</v>
      </c>
      <c r="M16" t="s">
        <v>165</v>
      </c>
      <c r="N16" t="s">
        <v>166</v>
      </c>
      <c r="O16" t="s">
        <v>217</v>
      </c>
    </row>
    <row r="17" spans="1:15" x14ac:dyDescent="0.25">
      <c r="A17" t="s">
        <v>163</v>
      </c>
      <c r="B17">
        <v>8092800</v>
      </c>
      <c r="C17">
        <v>773803</v>
      </c>
      <c r="D17">
        <v>2021</v>
      </c>
      <c r="E17" s="22">
        <v>44409</v>
      </c>
      <c r="F17" s="22">
        <v>44439</v>
      </c>
      <c r="G17" s="22">
        <v>44441</v>
      </c>
      <c r="H17">
        <v>8092804</v>
      </c>
      <c r="I17">
        <v>41</v>
      </c>
      <c r="J17">
        <v>10</v>
      </c>
      <c r="K17" t="s">
        <v>164</v>
      </c>
      <c r="L17">
        <v>8</v>
      </c>
      <c r="M17" t="s">
        <v>165</v>
      </c>
      <c r="N17" t="s">
        <v>166</v>
      </c>
      <c r="O17" t="s">
        <v>218</v>
      </c>
    </row>
    <row r="18" spans="1:15" x14ac:dyDescent="0.25">
      <c r="A18" t="s">
        <v>163</v>
      </c>
      <c r="B18">
        <v>8092800</v>
      </c>
      <c r="C18">
        <v>773803</v>
      </c>
      <c r="D18">
        <v>2021</v>
      </c>
      <c r="E18" s="22">
        <v>44409</v>
      </c>
      <c r="F18" s="22">
        <v>44439</v>
      </c>
      <c r="G18" s="22">
        <v>44441</v>
      </c>
      <c r="H18">
        <v>8092804</v>
      </c>
      <c r="I18">
        <v>41</v>
      </c>
      <c r="J18">
        <v>351</v>
      </c>
      <c r="K18" t="s">
        <v>205</v>
      </c>
      <c r="L18">
        <v>1</v>
      </c>
      <c r="M18" t="s">
        <v>165</v>
      </c>
      <c r="N18" t="s">
        <v>166</v>
      </c>
      <c r="O18" t="s">
        <v>218</v>
      </c>
    </row>
    <row r="19" spans="1:15" x14ac:dyDescent="0.25">
      <c r="A19" t="s">
        <v>163</v>
      </c>
      <c r="B19">
        <v>8092800</v>
      </c>
      <c r="C19">
        <v>773803</v>
      </c>
      <c r="D19">
        <v>2021</v>
      </c>
      <c r="E19" s="22">
        <v>44409</v>
      </c>
      <c r="F19" s="22">
        <v>44439</v>
      </c>
      <c r="G19" s="22">
        <v>44441</v>
      </c>
      <c r="H19">
        <v>8092804</v>
      </c>
      <c r="I19">
        <v>41</v>
      </c>
      <c r="J19" t="s">
        <v>199</v>
      </c>
      <c r="K19" t="s">
        <v>200</v>
      </c>
      <c r="L19">
        <v>2</v>
      </c>
      <c r="M19" t="s">
        <v>165</v>
      </c>
      <c r="N19" t="s">
        <v>166</v>
      </c>
      <c r="O19" t="s">
        <v>218</v>
      </c>
    </row>
    <row r="20" spans="1:15" x14ac:dyDescent="0.25">
      <c r="A20" t="s">
        <v>163</v>
      </c>
      <c r="B20">
        <v>8092800</v>
      </c>
      <c r="C20">
        <v>773803</v>
      </c>
      <c r="D20">
        <v>2021</v>
      </c>
      <c r="E20" s="22">
        <v>44409</v>
      </c>
      <c r="F20" s="22">
        <v>44439</v>
      </c>
      <c r="G20" s="22">
        <v>44441</v>
      </c>
      <c r="H20">
        <v>8092804</v>
      </c>
      <c r="I20">
        <v>41</v>
      </c>
      <c r="J20">
        <v>990</v>
      </c>
      <c r="K20" t="s">
        <v>168</v>
      </c>
      <c r="L20">
        <v>4</v>
      </c>
      <c r="M20" t="s">
        <v>169</v>
      </c>
      <c r="N20" t="s">
        <v>166</v>
      </c>
      <c r="O20" t="s">
        <v>218</v>
      </c>
    </row>
    <row r="21" spans="1:15" x14ac:dyDescent="0.25">
      <c r="A21" t="s">
        <v>163</v>
      </c>
      <c r="B21">
        <v>8092800</v>
      </c>
      <c r="C21">
        <v>773803</v>
      </c>
      <c r="D21">
        <v>2021</v>
      </c>
      <c r="E21" s="22">
        <v>44409</v>
      </c>
      <c r="F21" s="22">
        <v>44439</v>
      </c>
      <c r="G21" s="22">
        <v>44441</v>
      </c>
      <c r="H21">
        <v>8092804</v>
      </c>
      <c r="I21">
        <v>41</v>
      </c>
      <c r="J21">
        <v>1010</v>
      </c>
      <c r="K21" t="s">
        <v>164</v>
      </c>
      <c r="L21">
        <v>392.96</v>
      </c>
      <c r="M21" t="s">
        <v>165</v>
      </c>
      <c r="N21" t="s">
        <v>166</v>
      </c>
      <c r="O21" t="s">
        <v>218</v>
      </c>
    </row>
    <row r="22" spans="1:15" x14ac:dyDescent="0.25">
      <c r="A22" t="s">
        <v>163</v>
      </c>
      <c r="B22">
        <v>8092800</v>
      </c>
      <c r="C22">
        <v>773803</v>
      </c>
      <c r="D22">
        <v>2021</v>
      </c>
      <c r="E22" s="22">
        <v>44409</v>
      </c>
      <c r="F22" s="22">
        <v>44439</v>
      </c>
      <c r="G22" s="22">
        <v>44441</v>
      </c>
      <c r="H22">
        <v>8092804</v>
      </c>
      <c r="I22">
        <v>41</v>
      </c>
      <c r="J22">
        <v>1351</v>
      </c>
      <c r="K22" t="s">
        <v>205</v>
      </c>
      <c r="L22">
        <v>49.12</v>
      </c>
      <c r="M22" t="s">
        <v>165</v>
      </c>
      <c r="N22" t="s">
        <v>166</v>
      </c>
      <c r="O22" t="s">
        <v>218</v>
      </c>
    </row>
    <row r="23" spans="1:15" x14ac:dyDescent="0.25">
      <c r="A23" t="s">
        <v>163</v>
      </c>
      <c r="B23">
        <v>8092800</v>
      </c>
      <c r="C23">
        <v>773803</v>
      </c>
      <c r="D23">
        <v>2021</v>
      </c>
      <c r="E23" s="22">
        <v>44409</v>
      </c>
      <c r="F23" s="22">
        <v>44439</v>
      </c>
      <c r="G23" s="22">
        <v>44441</v>
      </c>
      <c r="H23">
        <v>8092804</v>
      </c>
      <c r="I23">
        <v>41</v>
      </c>
      <c r="J23">
        <v>2500</v>
      </c>
      <c r="K23" t="s">
        <v>170</v>
      </c>
      <c r="L23">
        <v>62.4</v>
      </c>
      <c r="M23" t="s">
        <v>166</v>
      </c>
      <c r="N23" t="s">
        <v>166</v>
      </c>
      <c r="O23" t="s">
        <v>218</v>
      </c>
    </row>
    <row r="24" spans="1:15" x14ac:dyDescent="0.25">
      <c r="A24" t="s">
        <v>163</v>
      </c>
      <c r="B24">
        <v>8092800</v>
      </c>
      <c r="C24">
        <v>773803</v>
      </c>
      <c r="D24">
        <v>2021</v>
      </c>
      <c r="E24" s="22">
        <v>44409</v>
      </c>
      <c r="F24" s="22">
        <v>44439</v>
      </c>
      <c r="G24" s="22">
        <v>44441</v>
      </c>
      <c r="H24">
        <v>8092804</v>
      </c>
      <c r="I24">
        <v>41</v>
      </c>
      <c r="J24">
        <v>2509</v>
      </c>
      <c r="K24" t="s">
        <v>171</v>
      </c>
      <c r="L24">
        <v>-30.8</v>
      </c>
      <c r="M24" t="s">
        <v>166</v>
      </c>
      <c r="N24" t="s">
        <v>166</v>
      </c>
      <c r="O24" t="s">
        <v>218</v>
      </c>
    </row>
    <row r="25" spans="1:15" x14ac:dyDescent="0.25">
      <c r="A25" t="s">
        <v>163</v>
      </c>
      <c r="B25">
        <v>8092800</v>
      </c>
      <c r="C25">
        <v>773803</v>
      </c>
      <c r="D25">
        <v>2021</v>
      </c>
      <c r="E25" s="22">
        <v>44409</v>
      </c>
      <c r="F25" s="22">
        <v>44439</v>
      </c>
      <c r="G25" s="22">
        <v>44441</v>
      </c>
      <c r="H25">
        <v>8092804</v>
      </c>
      <c r="I25">
        <v>41</v>
      </c>
      <c r="J25">
        <v>3010</v>
      </c>
      <c r="K25" t="s">
        <v>219</v>
      </c>
      <c r="L25">
        <v>17.16</v>
      </c>
      <c r="M25" t="s">
        <v>207</v>
      </c>
      <c r="N25" t="s">
        <v>166</v>
      </c>
      <c r="O25" t="s">
        <v>218</v>
      </c>
    </row>
    <row r="26" spans="1:15" x14ac:dyDescent="0.25">
      <c r="A26" t="s">
        <v>163</v>
      </c>
      <c r="B26">
        <v>8092800</v>
      </c>
      <c r="C26">
        <v>773803</v>
      </c>
      <c r="D26">
        <v>2021</v>
      </c>
      <c r="E26" s="22">
        <v>44409</v>
      </c>
      <c r="F26" s="22">
        <v>44439</v>
      </c>
      <c r="G26" s="22">
        <v>44441</v>
      </c>
      <c r="H26">
        <v>8092804</v>
      </c>
      <c r="I26">
        <v>41</v>
      </c>
      <c r="J26">
        <v>3305</v>
      </c>
      <c r="K26" t="s">
        <v>206</v>
      </c>
      <c r="L26">
        <v>0.96</v>
      </c>
      <c r="M26" t="s">
        <v>207</v>
      </c>
      <c r="N26" t="s">
        <v>166</v>
      </c>
      <c r="O26" t="s">
        <v>218</v>
      </c>
    </row>
    <row r="27" spans="1:15" x14ac:dyDescent="0.25">
      <c r="A27" t="s">
        <v>163</v>
      </c>
      <c r="B27">
        <v>8092800</v>
      </c>
      <c r="C27">
        <v>773803</v>
      </c>
      <c r="D27">
        <v>2021</v>
      </c>
      <c r="E27" s="22">
        <v>44409</v>
      </c>
      <c r="F27" s="22">
        <v>44439</v>
      </c>
      <c r="G27" s="22">
        <v>44441</v>
      </c>
      <c r="H27">
        <v>8092804</v>
      </c>
      <c r="I27">
        <v>41</v>
      </c>
      <c r="J27">
        <v>3800</v>
      </c>
      <c r="K27" t="s">
        <v>209</v>
      </c>
      <c r="L27">
        <v>110</v>
      </c>
      <c r="M27" t="s">
        <v>207</v>
      </c>
      <c r="N27" t="s">
        <v>166</v>
      </c>
      <c r="O27" t="s">
        <v>218</v>
      </c>
    </row>
    <row r="28" spans="1:15" x14ac:dyDescent="0.25">
      <c r="A28" t="s">
        <v>163</v>
      </c>
      <c r="B28">
        <v>8092800</v>
      </c>
      <c r="C28">
        <v>773803</v>
      </c>
      <c r="D28">
        <v>2021</v>
      </c>
      <c r="E28" s="22">
        <v>44409</v>
      </c>
      <c r="F28" s="22">
        <v>44439</v>
      </c>
      <c r="G28" s="22">
        <v>44441</v>
      </c>
      <c r="H28">
        <v>8092804</v>
      </c>
      <c r="I28">
        <v>41</v>
      </c>
      <c r="J28">
        <v>3970</v>
      </c>
      <c r="K28" t="s">
        <v>210</v>
      </c>
      <c r="L28">
        <v>4.3600000000000003</v>
      </c>
      <c r="M28" t="s">
        <v>207</v>
      </c>
      <c r="N28" t="s">
        <v>166</v>
      </c>
      <c r="O28" t="s">
        <v>218</v>
      </c>
    </row>
    <row r="29" spans="1:15" x14ac:dyDescent="0.25">
      <c r="A29" t="s">
        <v>163</v>
      </c>
      <c r="B29">
        <v>8092800</v>
      </c>
      <c r="C29">
        <v>773803</v>
      </c>
      <c r="D29">
        <v>2021</v>
      </c>
      <c r="E29" s="22">
        <v>44409</v>
      </c>
      <c r="F29" s="22">
        <v>44439</v>
      </c>
      <c r="G29" s="22">
        <v>44441</v>
      </c>
      <c r="H29">
        <v>8092804</v>
      </c>
      <c r="I29">
        <v>41</v>
      </c>
      <c r="J29">
        <v>4011</v>
      </c>
      <c r="K29" t="s">
        <v>211</v>
      </c>
      <c r="L29">
        <v>13</v>
      </c>
      <c r="M29" t="s">
        <v>207</v>
      </c>
      <c r="N29" t="s">
        <v>166</v>
      </c>
      <c r="O29" t="s">
        <v>218</v>
      </c>
    </row>
    <row r="30" spans="1:15" x14ac:dyDescent="0.25">
      <c r="A30" t="s">
        <v>163</v>
      </c>
      <c r="B30">
        <v>8092800</v>
      </c>
      <c r="C30">
        <v>773803</v>
      </c>
      <c r="D30">
        <v>2021</v>
      </c>
      <c r="E30" s="22">
        <v>44409</v>
      </c>
      <c r="F30" s="22">
        <v>44439</v>
      </c>
      <c r="G30" s="22">
        <v>44441</v>
      </c>
      <c r="H30">
        <v>8092804</v>
      </c>
      <c r="I30">
        <v>41</v>
      </c>
      <c r="J30" t="s">
        <v>173</v>
      </c>
      <c r="K30" t="s">
        <v>174</v>
      </c>
      <c r="L30">
        <v>49.03</v>
      </c>
      <c r="M30" t="s">
        <v>166</v>
      </c>
      <c r="N30" t="s">
        <v>166</v>
      </c>
      <c r="O30" t="s">
        <v>218</v>
      </c>
    </row>
    <row r="31" spans="1:15" x14ac:dyDescent="0.25">
      <c r="A31" t="s">
        <v>163</v>
      </c>
      <c r="B31">
        <v>8092800</v>
      </c>
      <c r="C31">
        <v>773803</v>
      </c>
      <c r="D31">
        <v>2021</v>
      </c>
      <c r="E31" s="22">
        <v>44409</v>
      </c>
      <c r="F31" s="22">
        <v>44439</v>
      </c>
      <c r="G31" s="22">
        <v>44441</v>
      </c>
      <c r="H31">
        <v>8092804</v>
      </c>
      <c r="I31">
        <v>41</v>
      </c>
      <c r="J31">
        <v>4220</v>
      </c>
      <c r="K31" t="s">
        <v>212</v>
      </c>
      <c r="L31">
        <v>4</v>
      </c>
      <c r="M31" t="s">
        <v>207</v>
      </c>
      <c r="N31" t="s">
        <v>166</v>
      </c>
      <c r="O31" t="s">
        <v>218</v>
      </c>
    </row>
    <row r="32" spans="1:15" x14ac:dyDescent="0.25">
      <c r="A32" t="s">
        <v>163</v>
      </c>
      <c r="B32">
        <v>8092800</v>
      </c>
      <c r="C32">
        <v>773803</v>
      </c>
      <c r="D32">
        <v>2021</v>
      </c>
      <c r="E32" s="22">
        <v>44409</v>
      </c>
      <c r="F32" s="22">
        <v>44439</v>
      </c>
      <c r="G32" s="22">
        <v>44441</v>
      </c>
      <c r="H32">
        <v>8092804</v>
      </c>
      <c r="I32">
        <v>41</v>
      </c>
      <c r="J32">
        <v>4420</v>
      </c>
      <c r="K32" t="s">
        <v>175</v>
      </c>
      <c r="L32">
        <v>477.45</v>
      </c>
      <c r="M32" t="s">
        <v>166</v>
      </c>
      <c r="N32" t="s">
        <v>166</v>
      </c>
      <c r="O32" t="s">
        <v>218</v>
      </c>
    </row>
    <row r="33" spans="1:15" x14ac:dyDescent="0.25">
      <c r="A33" t="s">
        <v>163</v>
      </c>
      <c r="B33">
        <v>8092800</v>
      </c>
      <c r="C33">
        <v>773803</v>
      </c>
      <c r="D33">
        <v>2021</v>
      </c>
      <c r="E33" s="22">
        <v>44409</v>
      </c>
      <c r="F33" s="22">
        <v>44439</v>
      </c>
      <c r="G33" s="22">
        <v>44441</v>
      </c>
      <c r="H33">
        <v>8092804</v>
      </c>
      <c r="I33">
        <v>41</v>
      </c>
      <c r="J33">
        <v>4486</v>
      </c>
      <c r="K33" t="s">
        <v>176</v>
      </c>
      <c r="L33">
        <v>459.24</v>
      </c>
      <c r="M33" t="s">
        <v>166</v>
      </c>
      <c r="N33" t="s">
        <v>166</v>
      </c>
      <c r="O33" t="s">
        <v>218</v>
      </c>
    </row>
    <row r="34" spans="1:15" x14ac:dyDescent="0.25">
      <c r="A34" t="s">
        <v>163</v>
      </c>
      <c r="B34">
        <v>8092800</v>
      </c>
      <c r="C34">
        <v>773803</v>
      </c>
      <c r="D34">
        <v>2021</v>
      </c>
      <c r="E34" s="22">
        <v>44409</v>
      </c>
      <c r="F34" s="22">
        <v>44439</v>
      </c>
      <c r="G34" s="22">
        <v>44441</v>
      </c>
      <c r="H34">
        <v>8092804</v>
      </c>
      <c r="I34">
        <v>41</v>
      </c>
      <c r="J34">
        <v>4650</v>
      </c>
      <c r="K34" t="s">
        <v>177</v>
      </c>
      <c r="L34">
        <v>427.64</v>
      </c>
      <c r="M34" t="s">
        <v>166</v>
      </c>
      <c r="N34" t="s">
        <v>166</v>
      </c>
      <c r="O34" t="s">
        <v>218</v>
      </c>
    </row>
    <row r="35" spans="1:15" x14ac:dyDescent="0.25">
      <c r="A35" t="s">
        <v>163</v>
      </c>
      <c r="B35">
        <v>8092800</v>
      </c>
      <c r="C35">
        <v>773803</v>
      </c>
      <c r="D35">
        <v>2021</v>
      </c>
      <c r="E35" s="22">
        <v>44409</v>
      </c>
      <c r="F35" s="22">
        <v>44439</v>
      </c>
      <c r="G35" s="22">
        <v>44441</v>
      </c>
      <c r="H35">
        <v>8092804</v>
      </c>
      <c r="I35">
        <v>41</v>
      </c>
      <c r="J35">
        <v>4780</v>
      </c>
      <c r="K35" t="s">
        <v>178</v>
      </c>
      <c r="L35">
        <v>410.48</v>
      </c>
      <c r="M35" t="s">
        <v>166</v>
      </c>
      <c r="N35" t="s">
        <v>166</v>
      </c>
      <c r="O35" t="s">
        <v>218</v>
      </c>
    </row>
    <row r="36" spans="1:15" x14ac:dyDescent="0.25">
      <c r="A36" t="s">
        <v>163</v>
      </c>
      <c r="B36">
        <v>8092800</v>
      </c>
      <c r="C36">
        <v>773803</v>
      </c>
      <c r="D36">
        <v>2021</v>
      </c>
      <c r="E36" s="22">
        <v>44409</v>
      </c>
      <c r="F36" s="22">
        <v>44439</v>
      </c>
      <c r="G36" s="22">
        <v>44441</v>
      </c>
      <c r="H36">
        <v>8092804</v>
      </c>
      <c r="I36">
        <v>41</v>
      </c>
      <c r="J36">
        <v>4970</v>
      </c>
      <c r="K36" t="s">
        <v>181</v>
      </c>
      <c r="L36">
        <v>314.24</v>
      </c>
      <c r="M36" t="s">
        <v>166</v>
      </c>
      <c r="N36" t="s">
        <v>166</v>
      </c>
      <c r="O36" t="s">
        <v>218</v>
      </c>
    </row>
    <row r="37" spans="1:15" x14ac:dyDescent="0.25">
      <c r="A37" t="s">
        <v>163</v>
      </c>
      <c r="B37">
        <v>8092800</v>
      </c>
      <c r="C37">
        <v>773803</v>
      </c>
      <c r="D37">
        <v>2021</v>
      </c>
      <c r="E37" s="22">
        <v>44409</v>
      </c>
      <c r="F37" s="22">
        <v>44439</v>
      </c>
      <c r="G37" s="22">
        <v>44441</v>
      </c>
      <c r="H37">
        <v>8092804</v>
      </c>
      <c r="I37">
        <v>41</v>
      </c>
      <c r="J37">
        <v>4990</v>
      </c>
      <c r="K37" t="s">
        <v>182</v>
      </c>
      <c r="L37">
        <v>314.24</v>
      </c>
      <c r="M37" t="s">
        <v>166</v>
      </c>
      <c r="N37" t="s">
        <v>166</v>
      </c>
      <c r="O37" t="s">
        <v>218</v>
      </c>
    </row>
    <row r="38" spans="1:15" x14ac:dyDescent="0.25">
      <c r="A38" t="s">
        <v>163</v>
      </c>
      <c r="B38">
        <v>8092800</v>
      </c>
      <c r="C38">
        <v>773803</v>
      </c>
      <c r="D38">
        <v>2021</v>
      </c>
      <c r="E38" s="22">
        <v>44409</v>
      </c>
      <c r="F38" s="22">
        <v>44439</v>
      </c>
      <c r="G38" s="22">
        <v>44441</v>
      </c>
      <c r="H38">
        <v>8092804</v>
      </c>
      <c r="I38">
        <v>41</v>
      </c>
      <c r="J38">
        <v>5010</v>
      </c>
      <c r="K38" t="s">
        <v>170</v>
      </c>
      <c r="L38">
        <v>154.12</v>
      </c>
      <c r="M38" t="s">
        <v>166</v>
      </c>
      <c r="N38" t="s">
        <v>166</v>
      </c>
      <c r="O38" t="s">
        <v>218</v>
      </c>
    </row>
    <row r="39" spans="1:15" x14ac:dyDescent="0.25">
      <c r="A39" t="s">
        <v>163</v>
      </c>
      <c r="B39">
        <v>8092800</v>
      </c>
      <c r="C39">
        <v>773803</v>
      </c>
      <c r="D39">
        <v>2021</v>
      </c>
      <c r="E39" s="22">
        <v>44409</v>
      </c>
      <c r="F39" s="22">
        <v>44439</v>
      </c>
      <c r="G39" s="22">
        <v>44441</v>
      </c>
      <c r="H39">
        <v>8092804</v>
      </c>
      <c r="I39">
        <v>41</v>
      </c>
      <c r="J39">
        <v>5013</v>
      </c>
      <c r="K39" t="s">
        <v>183</v>
      </c>
      <c r="L39">
        <v>0.48</v>
      </c>
      <c r="M39" t="s">
        <v>166</v>
      </c>
      <c r="N39" t="s">
        <v>166</v>
      </c>
      <c r="O39" t="s">
        <v>218</v>
      </c>
    </row>
    <row r="40" spans="1:15" x14ac:dyDescent="0.25">
      <c r="A40" t="s">
        <v>163</v>
      </c>
      <c r="B40">
        <v>8092800</v>
      </c>
      <c r="C40">
        <v>773803</v>
      </c>
      <c r="D40">
        <v>2021</v>
      </c>
      <c r="E40" s="22">
        <v>44409</v>
      </c>
      <c r="F40" s="22">
        <v>44439</v>
      </c>
      <c r="G40" s="22">
        <v>44441</v>
      </c>
      <c r="H40">
        <v>8092804</v>
      </c>
      <c r="I40">
        <v>41</v>
      </c>
      <c r="J40">
        <v>5030</v>
      </c>
      <c r="K40" t="s">
        <v>184</v>
      </c>
      <c r="L40">
        <v>0.86</v>
      </c>
      <c r="M40" t="s">
        <v>166</v>
      </c>
      <c r="N40" t="s">
        <v>166</v>
      </c>
      <c r="O40" t="s">
        <v>218</v>
      </c>
    </row>
    <row r="41" spans="1:15" x14ac:dyDescent="0.25">
      <c r="A41" t="s">
        <v>163</v>
      </c>
      <c r="B41">
        <v>8092800</v>
      </c>
      <c r="C41">
        <v>773803</v>
      </c>
      <c r="D41">
        <v>2021</v>
      </c>
      <c r="E41" s="22">
        <v>44409</v>
      </c>
      <c r="F41" s="22">
        <v>44439</v>
      </c>
      <c r="G41" s="22">
        <v>44441</v>
      </c>
      <c r="H41">
        <v>8092804</v>
      </c>
      <c r="I41">
        <v>41</v>
      </c>
      <c r="J41">
        <v>5031</v>
      </c>
      <c r="K41" t="s">
        <v>185</v>
      </c>
      <c r="L41">
        <v>0.67</v>
      </c>
      <c r="M41" t="s">
        <v>166</v>
      </c>
      <c r="N41" t="s">
        <v>166</v>
      </c>
      <c r="O41" t="s">
        <v>218</v>
      </c>
    </row>
    <row r="42" spans="1:15" x14ac:dyDescent="0.25">
      <c r="A42" t="s">
        <v>163</v>
      </c>
      <c r="B42">
        <v>8092800</v>
      </c>
      <c r="C42">
        <v>773803</v>
      </c>
      <c r="D42">
        <v>2021</v>
      </c>
      <c r="E42" s="22">
        <v>44409</v>
      </c>
      <c r="F42" s="22">
        <v>44439</v>
      </c>
      <c r="G42" s="22">
        <v>44441</v>
      </c>
      <c r="H42">
        <v>8092804</v>
      </c>
      <c r="I42">
        <v>41</v>
      </c>
      <c r="J42">
        <v>5090</v>
      </c>
      <c r="K42" t="s">
        <v>186</v>
      </c>
      <c r="L42">
        <v>7.94</v>
      </c>
      <c r="M42" t="s">
        <v>166</v>
      </c>
      <c r="N42" t="s">
        <v>166</v>
      </c>
      <c r="O42" t="s">
        <v>218</v>
      </c>
    </row>
    <row r="43" spans="1:15" x14ac:dyDescent="0.25">
      <c r="A43" t="s">
        <v>163</v>
      </c>
      <c r="B43">
        <v>8092800</v>
      </c>
      <c r="C43">
        <v>773803</v>
      </c>
      <c r="D43">
        <v>2021</v>
      </c>
      <c r="E43" s="22">
        <v>44409</v>
      </c>
      <c r="F43" s="22">
        <v>44439</v>
      </c>
      <c r="G43" s="22">
        <v>44441</v>
      </c>
      <c r="H43">
        <v>8092804</v>
      </c>
      <c r="I43">
        <v>41</v>
      </c>
      <c r="J43">
        <v>5103</v>
      </c>
      <c r="K43" t="s">
        <v>187</v>
      </c>
      <c r="L43">
        <v>33.369999999999997</v>
      </c>
      <c r="M43" t="s">
        <v>166</v>
      </c>
      <c r="N43" t="s">
        <v>166</v>
      </c>
      <c r="O43" t="s">
        <v>218</v>
      </c>
    </row>
    <row r="44" spans="1:15" x14ac:dyDescent="0.25">
      <c r="A44" t="s">
        <v>163</v>
      </c>
      <c r="B44">
        <v>8092800</v>
      </c>
      <c r="C44">
        <v>773803</v>
      </c>
      <c r="D44">
        <v>2021</v>
      </c>
      <c r="E44" s="22">
        <v>44409</v>
      </c>
      <c r="F44" s="22">
        <v>44439</v>
      </c>
      <c r="G44" s="22">
        <v>44441</v>
      </c>
      <c r="H44">
        <v>8092804</v>
      </c>
      <c r="I44">
        <v>41</v>
      </c>
      <c r="J44">
        <v>5130</v>
      </c>
      <c r="K44" t="s">
        <v>213</v>
      </c>
      <c r="L44">
        <v>19.64</v>
      </c>
      <c r="M44" t="s">
        <v>207</v>
      </c>
      <c r="N44" t="s">
        <v>166</v>
      </c>
      <c r="O44" t="s">
        <v>218</v>
      </c>
    </row>
    <row r="45" spans="1:15" x14ac:dyDescent="0.25">
      <c r="A45" t="s">
        <v>163</v>
      </c>
      <c r="B45">
        <v>8092800</v>
      </c>
      <c r="C45">
        <v>773803</v>
      </c>
      <c r="D45">
        <v>2021</v>
      </c>
      <c r="E45" s="22">
        <v>44409</v>
      </c>
      <c r="F45" s="22">
        <v>44439</v>
      </c>
      <c r="G45" s="22">
        <v>44441</v>
      </c>
      <c r="H45">
        <v>8092804</v>
      </c>
      <c r="I45">
        <v>41</v>
      </c>
      <c r="J45">
        <v>7010</v>
      </c>
      <c r="K45" t="s">
        <v>164</v>
      </c>
      <c r="L45">
        <v>32</v>
      </c>
      <c r="M45" t="s">
        <v>165</v>
      </c>
      <c r="N45" t="s">
        <v>166</v>
      </c>
      <c r="O45" t="s">
        <v>218</v>
      </c>
    </row>
    <row r="46" spans="1:15" x14ac:dyDescent="0.25">
      <c r="A46" t="s">
        <v>163</v>
      </c>
      <c r="B46">
        <v>8092800</v>
      </c>
      <c r="C46">
        <v>773803</v>
      </c>
      <c r="D46">
        <v>2021</v>
      </c>
      <c r="E46" s="22">
        <v>44409</v>
      </c>
      <c r="F46" s="22">
        <v>44439</v>
      </c>
      <c r="G46" s="22">
        <v>44441</v>
      </c>
      <c r="H46">
        <v>8092804</v>
      </c>
      <c r="I46">
        <v>41</v>
      </c>
      <c r="J46">
        <v>7351</v>
      </c>
      <c r="K46" t="s">
        <v>215</v>
      </c>
      <c r="L46">
        <v>4</v>
      </c>
      <c r="M46" t="s">
        <v>165</v>
      </c>
      <c r="N46" t="s">
        <v>166</v>
      </c>
      <c r="O46" t="s">
        <v>218</v>
      </c>
    </row>
    <row r="47" spans="1:15" x14ac:dyDescent="0.25">
      <c r="A47" t="s">
        <v>163</v>
      </c>
      <c r="B47">
        <v>8092800</v>
      </c>
      <c r="C47">
        <v>773803</v>
      </c>
      <c r="D47">
        <v>2021</v>
      </c>
      <c r="E47" s="22">
        <v>44409</v>
      </c>
      <c r="F47" s="22">
        <v>44439</v>
      </c>
      <c r="G47" s="22">
        <v>44441</v>
      </c>
      <c r="H47">
        <v>8092804</v>
      </c>
      <c r="I47">
        <v>41</v>
      </c>
      <c r="J47" t="s">
        <v>201</v>
      </c>
      <c r="K47" t="s">
        <v>200</v>
      </c>
      <c r="L47">
        <v>9</v>
      </c>
      <c r="M47" t="s">
        <v>165</v>
      </c>
      <c r="N47" t="s">
        <v>166</v>
      </c>
      <c r="O47" t="s">
        <v>218</v>
      </c>
    </row>
    <row r="48" spans="1:15" x14ac:dyDescent="0.25">
      <c r="A48" t="s">
        <v>163</v>
      </c>
      <c r="B48">
        <v>8092800</v>
      </c>
      <c r="C48">
        <v>787503</v>
      </c>
      <c r="D48">
        <v>2021</v>
      </c>
      <c r="E48" s="22">
        <v>44409</v>
      </c>
      <c r="F48" s="22">
        <v>44439</v>
      </c>
      <c r="G48" s="22">
        <v>44441</v>
      </c>
      <c r="H48">
        <v>8092804</v>
      </c>
      <c r="I48">
        <v>41</v>
      </c>
      <c r="J48">
        <v>10</v>
      </c>
      <c r="K48" t="s">
        <v>164</v>
      </c>
      <c r="L48">
        <v>21</v>
      </c>
      <c r="M48" t="s">
        <v>165</v>
      </c>
      <c r="N48" t="s">
        <v>166</v>
      </c>
      <c r="O48" t="s">
        <v>220</v>
      </c>
    </row>
    <row r="49" spans="1:15" x14ac:dyDescent="0.25">
      <c r="A49" t="s">
        <v>163</v>
      </c>
      <c r="B49">
        <v>8092800</v>
      </c>
      <c r="C49">
        <v>787503</v>
      </c>
      <c r="D49">
        <v>2021</v>
      </c>
      <c r="E49" s="22">
        <v>44409</v>
      </c>
      <c r="F49" s="22">
        <v>44439</v>
      </c>
      <c r="G49" s="22">
        <v>44441</v>
      </c>
      <c r="H49">
        <v>8092804</v>
      </c>
      <c r="I49">
        <v>41</v>
      </c>
      <c r="J49">
        <v>351</v>
      </c>
      <c r="K49" t="s">
        <v>205</v>
      </c>
      <c r="L49">
        <v>1</v>
      </c>
      <c r="M49" t="s">
        <v>165</v>
      </c>
      <c r="N49" t="s">
        <v>166</v>
      </c>
      <c r="O49" t="s">
        <v>220</v>
      </c>
    </row>
    <row r="50" spans="1:15" x14ac:dyDescent="0.25">
      <c r="A50" t="s">
        <v>163</v>
      </c>
      <c r="B50">
        <v>8092800</v>
      </c>
      <c r="C50">
        <v>787503</v>
      </c>
      <c r="D50">
        <v>2021</v>
      </c>
      <c r="E50" s="22">
        <v>44409</v>
      </c>
      <c r="F50" s="22">
        <v>44439</v>
      </c>
      <c r="G50" s="22">
        <v>44441</v>
      </c>
      <c r="H50">
        <v>8092804</v>
      </c>
      <c r="I50">
        <v>41</v>
      </c>
      <c r="J50">
        <v>1010</v>
      </c>
      <c r="K50" t="s">
        <v>164</v>
      </c>
      <c r="L50">
        <v>1952.52</v>
      </c>
      <c r="M50" t="s">
        <v>165</v>
      </c>
      <c r="N50" t="s">
        <v>166</v>
      </c>
      <c r="O50" t="s">
        <v>220</v>
      </c>
    </row>
    <row r="51" spans="1:15" x14ac:dyDescent="0.25">
      <c r="A51" t="s">
        <v>163</v>
      </c>
      <c r="B51">
        <v>8092800</v>
      </c>
      <c r="C51">
        <v>787503</v>
      </c>
      <c r="D51">
        <v>2021</v>
      </c>
      <c r="E51" s="22">
        <v>44409</v>
      </c>
      <c r="F51" s="22">
        <v>44439</v>
      </c>
      <c r="G51" s="22">
        <v>44441</v>
      </c>
      <c r="H51">
        <v>8092804</v>
      </c>
      <c r="I51">
        <v>41</v>
      </c>
      <c r="J51">
        <v>1351</v>
      </c>
      <c r="K51" t="s">
        <v>205</v>
      </c>
      <c r="L51">
        <v>98.24</v>
      </c>
      <c r="M51" t="s">
        <v>165</v>
      </c>
      <c r="N51" t="s">
        <v>166</v>
      </c>
      <c r="O51" t="s">
        <v>220</v>
      </c>
    </row>
    <row r="52" spans="1:15" x14ac:dyDescent="0.25">
      <c r="A52" t="s">
        <v>163</v>
      </c>
      <c r="B52">
        <v>8092800</v>
      </c>
      <c r="C52">
        <v>787503</v>
      </c>
      <c r="D52">
        <v>2021</v>
      </c>
      <c r="E52" s="22">
        <v>44409</v>
      </c>
      <c r="F52" s="22">
        <v>44439</v>
      </c>
      <c r="G52" s="22">
        <v>44441</v>
      </c>
      <c r="H52">
        <v>8092804</v>
      </c>
      <c r="I52">
        <v>41</v>
      </c>
      <c r="J52">
        <v>2500</v>
      </c>
      <c r="K52" t="s">
        <v>170</v>
      </c>
      <c r="L52">
        <v>289.47000000000003</v>
      </c>
      <c r="M52" t="s">
        <v>166</v>
      </c>
      <c r="N52" t="s">
        <v>166</v>
      </c>
      <c r="O52" t="s">
        <v>220</v>
      </c>
    </row>
    <row r="53" spans="1:15" x14ac:dyDescent="0.25">
      <c r="A53" t="s">
        <v>163</v>
      </c>
      <c r="B53">
        <v>8092800</v>
      </c>
      <c r="C53">
        <v>787503</v>
      </c>
      <c r="D53">
        <v>2021</v>
      </c>
      <c r="E53" s="22">
        <v>44409</v>
      </c>
      <c r="F53" s="22">
        <v>44439</v>
      </c>
      <c r="G53" s="22">
        <v>44441</v>
      </c>
      <c r="H53">
        <v>8092804</v>
      </c>
      <c r="I53">
        <v>41</v>
      </c>
      <c r="J53">
        <v>2509</v>
      </c>
      <c r="K53" t="s">
        <v>171</v>
      </c>
      <c r="L53">
        <v>-132.94999999999999</v>
      </c>
      <c r="M53" t="s">
        <v>166</v>
      </c>
      <c r="N53" t="s">
        <v>166</v>
      </c>
      <c r="O53" t="s">
        <v>220</v>
      </c>
    </row>
    <row r="54" spans="1:15" x14ac:dyDescent="0.25">
      <c r="A54" t="s">
        <v>163</v>
      </c>
      <c r="B54">
        <v>8092800</v>
      </c>
      <c r="C54">
        <v>787503</v>
      </c>
      <c r="D54">
        <v>2021</v>
      </c>
      <c r="E54" s="22">
        <v>44409</v>
      </c>
      <c r="F54" s="22">
        <v>44439</v>
      </c>
      <c r="G54" s="22">
        <v>44441</v>
      </c>
      <c r="H54">
        <v>8092804</v>
      </c>
      <c r="I54">
        <v>41</v>
      </c>
      <c r="J54">
        <v>3010</v>
      </c>
      <c r="K54" t="s">
        <v>219</v>
      </c>
      <c r="L54">
        <v>56.89</v>
      </c>
      <c r="M54" t="s">
        <v>207</v>
      </c>
      <c r="N54" t="s">
        <v>166</v>
      </c>
      <c r="O54" t="s">
        <v>220</v>
      </c>
    </row>
    <row r="55" spans="1:15" x14ac:dyDescent="0.25">
      <c r="A55" t="s">
        <v>163</v>
      </c>
      <c r="B55">
        <v>8092800</v>
      </c>
      <c r="C55">
        <v>787503</v>
      </c>
      <c r="D55">
        <v>2021</v>
      </c>
      <c r="E55" s="22">
        <v>44409</v>
      </c>
      <c r="F55" s="22">
        <v>44439</v>
      </c>
      <c r="G55" s="22">
        <v>44441</v>
      </c>
      <c r="H55">
        <v>8092804</v>
      </c>
      <c r="I55">
        <v>41</v>
      </c>
      <c r="J55">
        <v>3302</v>
      </c>
      <c r="K55" t="s">
        <v>221</v>
      </c>
      <c r="L55">
        <v>22.17</v>
      </c>
      <c r="M55" t="s">
        <v>207</v>
      </c>
      <c r="N55" t="s">
        <v>166</v>
      </c>
      <c r="O55" t="s">
        <v>220</v>
      </c>
    </row>
    <row r="56" spans="1:15" x14ac:dyDescent="0.25">
      <c r="A56" t="s">
        <v>163</v>
      </c>
      <c r="B56">
        <v>8092800</v>
      </c>
      <c r="C56">
        <v>787503</v>
      </c>
      <c r="D56">
        <v>2021</v>
      </c>
      <c r="E56" s="22">
        <v>44409</v>
      </c>
      <c r="F56" s="22">
        <v>44439</v>
      </c>
      <c r="G56" s="22">
        <v>44441</v>
      </c>
      <c r="H56">
        <v>8092804</v>
      </c>
      <c r="I56">
        <v>41</v>
      </c>
      <c r="J56">
        <v>3305</v>
      </c>
      <c r="K56" t="s">
        <v>206</v>
      </c>
      <c r="L56">
        <v>2.52</v>
      </c>
      <c r="M56" t="s">
        <v>207</v>
      </c>
      <c r="N56" t="s">
        <v>166</v>
      </c>
      <c r="O56" t="s">
        <v>220</v>
      </c>
    </row>
    <row r="57" spans="1:15" x14ac:dyDescent="0.25">
      <c r="A57" t="s">
        <v>163</v>
      </c>
      <c r="B57">
        <v>8092800</v>
      </c>
      <c r="C57">
        <v>787503</v>
      </c>
      <c r="D57">
        <v>2021</v>
      </c>
      <c r="E57" s="22">
        <v>44409</v>
      </c>
      <c r="F57" s="22">
        <v>44439</v>
      </c>
      <c r="G57" s="22">
        <v>44441</v>
      </c>
      <c r="H57">
        <v>8092804</v>
      </c>
      <c r="I57">
        <v>41</v>
      </c>
      <c r="J57">
        <v>3500</v>
      </c>
      <c r="K57" t="s">
        <v>193</v>
      </c>
      <c r="L57">
        <v>261.87</v>
      </c>
      <c r="M57" t="s">
        <v>166</v>
      </c>
      <c r="N57" t="s">
        <v>166</v>
      </c>
      <c r="O57" t="s">
        <v>220</v>
      </c>
    </row>
    <row r="58" spans="1:15" x14ac:dyDescent="0.25">
      <c r="A58" t="s">
        <v>163</v>
      </c>
      <c r="B58">
        <v>8092800</v>
      </c>
      <c r="C58">
        <v>787503</v>
      </c>
      <c r="D58">
        <v>2021</v>
      </c>
      <c r="E58" s="22">
        <v>44409</v>
      </c>
      <c r="F58" s="22">
        <v>44439</v>
      </c>
      <c r="G58" s="22">
        <v>44441</v>
      </c>
      <c r="H58">
        <v>8092804</v>
      </c>
      <c r="I58">
        <v>41</v>
      </c>
      <c r="J58">
        <v>3650</v>
      </c>
      <c r="K58" t="s">
        <v>208</v>
      </c>
      <c r="L58">
        <v>18.87</v>
      </c>
      <c r="M58" t="s">
        <v>166</v>
      </c>
      <c r="N58" t="s">
        <v>166</v>
      </c>
      <c r="O58" t="s">
        <v>220</v>
      </c>
    </row>
    <row r="59" spans="1:15" x14ac:dyDescent="0.25">
      <c r="A59" t="s">
        <v>163</v>
      </c>
      <c r="B59">
        <v>8092800</v>
      </c>
      <c r="C59">
        <v>787503</v>
      </c>
      <c r="D59">
        <v>2021</v>
      </c>
      <c r="E59" s="22">
        <v>44409</v>
      </c>
      <c r="F59" s="22">
        <v>44439</v>
      </c>
      <c r="G59" s="22">
        <v>44441</v>
      </c>
      <c r="H59">
        <v>8092804</v>
      </c>
      <c r="I59">
        <v>41</v>
      </c>
      <c r="J59">
        <v>3702</v>
      </c>
      <c r="K59" t="s">
        <v>195</v>
      </c>
      <c r="L59">
        <v>-44.06</v>
      </c>
      <c r="M59" t="s">
        <v>166</v>
      </c>
      <c r="N59" t="s">
        <v>166</v>
      </c>
      <c r="O59" t="s">
        <v>220</v>
      </c>
    </row>
    <row r="60" spans="1:15" x14ac:dyDescent="0.25">
      <c r="A60" t="s">
        <v>163</v>
      </c>
      <c r="B60">
        <v>8092800</v>
      </c>
      <c r="C60">
        <v>787503</v>
      </c>
      <c r="D60">
        <v>2021</v>
      </c>
      <c r="E60" s="22">
        <v>44409</v>
      </c>
      <c r="F60" s="22">
        <v>44439</v>
      </c>
      <c r="G60" s="22">
        <v>44441</v>
      </c>
      <c r="H60">
        <v>8092804</v>
      </c>
      <c r="I60">
        <v>41</v>
      </c>
      <c r="J60">
        <v>3800</v>
      </c>
      <c r="K60" t="s">
        <v>209</v>
      </c>
      <c r="L60">
        <v>302.5</v>
      </c>
      <c r="M60" t="s">
        <v>207</v>
      </c>
      <c r="N60" t="s">
        <v>166</v>
      </c>
      <c r="O60" t="s">
        <v>220</v>
      </c>
    </row>
    <row r="61" spans="1:15" x14ac:dyDescent="0.25">
      <c r="A61" t="s">
        <v>163</v>
      </c>
      <c r="B61">
        <v>8092800</v>
      </c>
      <c r="C61">
        <v>787503</v>
      </c>
      <c r="D61">
        <v>2021</v>
      </c>
      <c r="E61" s="22">
        <v>44409</v>
      </c>
      <c r="F61" s="22">
        <v>44439</v>
      </c>
      <c r="G61" s="22">
        <v>44441</v>
      </c>
      <c r="H61">
        <v>8092804</v>
      </c>
      <c r="I61">
        <v>41</v>
      </c>
      <c r="J61">
        <v>3970</v>
      </c>
      <c r="K61" t="s">
        <v>210</v>
      </c>
      <c r="L61">
        <v>22.89</v>
      </c>
      <c r="M61" t="s">
        <v>207</v>
      </c>
      <c r="N61" t="s">
        <v>166</v>
      </c>
      <c r="O61" t="s">
        <v>220</v>
      </c>
    </row>
    <row r="62" spans="1:15" x14ac:dyDescent="0.25">
      <c r="A62" t="s">
        <v>163</v>
      </c>
      <c r="B62">
        <v>8092800</v>
      </c>
      <c r="C62">
        <v>787503</v>
      </c>
      <c r="D62">
        <v>2021</v>
      </c>
      <c r="E62" s="22">
        <v>44409</v>
      </c>
      <c r="F62" s="22">
        <v>44439</v>
      </c>
      <c r="G62" s="22">
        <v>44441</v>
      </c>
      <c r="H62">
        <v>8092804</v>
      </c>
      <c r="I62">
        <v>41</v>
      </c>
      <c r="J62">
        <v>4011</v>
      </c>
      <c r="K62" t="s">
        <v>211</v>
      </c>
      <c r="L62">
        <v>20</v>
      </c>
      <c r="M62" t="s">
        <v>207</v>
      </c>
      <c r="N62" t="s">
        <v>166</v>
      </c>
      <c r="O62" t="s">
        <v>220</v>
      </c>
    </row>
    <row r="63" spans="1:15" x14ac:dyDescent="0.25">
      <c r="A63" t="s">
        <v>163</v>
      </c>
      <c r="B63">
        <v>8092800</v>
      </c>
      <c r="C63">
        <v>787503</v>
      </c>
      <c r="D63">
        <v>2021</v>
      </c>
      <c r="E63" s="22">
        <v>44409</v>
      </c>
      <c r="F63" s="22">
        <v>44439</v>
      </c>
      <c r="G63" s="22">
        <v>44441</v>
      </c>
      <c r="H63">
        <v>8092804</v>
      </c>
      <c r="I63">
        <v>41</v>
      </c>
      <c r="J63" t="s">
        <v>173</v>
      </c>
      <c r="K63" t="s">
        <v>174</v>
      </c>
      <c r="L63">
        <v>227.46</v>
      </c>
      <c r="M63" t="s">
        <v>166</v>
      </c>
      <c r="N63" t="s">
        <v>166</v>
      </c>
      <c r="O63" t="s">
        <v>220</v>
      </c>
    </row>
    <row r="64" spans="1:15" x14ac:dyDescent="0.25">
      <c r="A64" t="s">
        <v>163</v>
      </c>
      <c r="B64">
        <v>8092800</v>
      </c>
      <c r="C64">
        <v>787503</v>
      </c>
      <c r="D64">
        <v>2021</v>
      </c>
      <c r="E64" s="22">
        <v>44409</v>
      </c>
      <c r="F64" s="22">
        <v>44439</v>
      </c>
      <c r="G64" s="22">
        <v>44441</v>
      </c>
      <c r="H64">
        <v>8092804</v>
      </c>
      <c r="I64">
        <v>41</v>
      </c>
      <c r="J64">
        <v>4220</v>
      </c>
      <c r="K64" t="s">
        <v>212</v>
      </c>
      <c r="L64">
        <v>21</v>
      </c>
      <c r="M64" t="s">
        <v>207</v>
      </c>
      <c r="N64" t="s">
        <v>166</v>
      </c>
      <c r="O64" t="s">
        <v>220</v>
      </c>
    </row>
    <row r="65" spans="1:15" x14ac:dyDescent="0.25">
      <c r="A65" t="s">
        <v>163</v>
      </c>
      <c r="B65">
        <v>8092800</v>
      </c>
      <c r="C65">
        <v>787503</v>
      </c>
      <c r="D65">
        <v>2021</v>
      </c>
      <c r="E65" s="22">
        <v>44409</v>
      </c>
      <c r="F65" s="22">
        <v>44439</v>
      </c>
      <c r="G65" s="22">
        <v>44441</v>
      </c>
      <c r="H65">
        <v>8092804</v>
      </c>
      <c r="I65">
        <v>41</v>
      </c>
      <c r="J65">
        <v>4420</v>
      </c>
      <c r="K65" t="s">
        <v>175</v>
      </c>
      <c r="L65">
        <v>2214.8200000000002</v>
      </c>
      <c r="M65" t="s">
        <v>166</v>
      </c>
      <c r="N65" t="s">
        <v>166</v>
      </c>
      <c r="O65" t="s">
        <v>220</v>
      </c>
    </row>
    <row r="66" spans="1:15" x14ac:dyDescent="0.25">
      <c r="A66" t="s">
        <v>163</v>
      </c>
      <c r="B66">
        <v>8092800</v>
      </c>
      <c r="C66">
        <v>787503</v>
      </c>
      <c r="D66">
        <v>2021</v>
      </c>
      <c r="E66" s="22">
        <v>44409</v>
      </c>
      <c r="F66" s="22">
        <v>44439</v>
      </c>
      <c r="G66" s="22">
        <v>44441</v>
      </c>
      <c r="H66">
        <v>8092804</v>
      </c>
      <c r="I66">
        <v>41</v>
      </c>
      <c r="J66">
        <v>4486</v>
      </c>
      <c r="K66" t="s">
        <v>176</v>
      </c>
      <c r="L66">
        <v>2107.65</v>
      </c>
      <c r="M66" t="s">
        <v>166</v>
      </c>
      <c r="N66" t="s">
        <v>166</v>
      </c>
      <c r="O66" t="s">
        <v>220</v>
      </c>
    </row>
    <row r="67" spans="1:15" x14ac:dyDescent="0.25">
      <c r="A67" t="s">
        <v>163</v>
      </c>
      <c r="B67">
        <v>8092800</v>
      </c>
      <c r="C67">
        <v>787503</v>
      </c>
      <c r="D67">
        <v>2021</v>
      </c>
      <c r="E67" s="22">
        <v>44409</v>
      </c>
      <c r="F67" s="22">
        <v>44439</v>
      </c>
      <c r="G67" s="22">
        <v>44441</v>
      </c>
      <c r="H67">
        <v>8092804</v>
      </c>
      <c r="I67">
        <v>41</v>
      </c>
      <c r="J67">
        <v>4600</v>
      </c>
      <c r="K67" t="s">
        <v>196</v>
      </c>
      <c r="L67">
        <v>217.81</v>
      </c>
      <c r="M67" t="s">
        <v>166</v>
      </c>
      <c r="N67" t="s">
        <v>166</v>
      </c>
      <c r="O67" t="s">
        <v>220</v>
      </c>
    </row>
    <row r="68" spans="1:15" x14ac:dyDescent="0.25">
      <c r="A68" t="s">
        <v>163</v>
      </c>
      <c r="B68">
        <v>8092800</v>
      </c>
      <c r="C68">
        <v>787503</v>
      </c>
      <c r="D68">
        <v>2021</v>
      </c>
      <c r="E68" s="22">
        <v>44409</v>
      </c>
      <c r="F68" s="22">
        <v>44439</v>
      </c>
      <c r="G68" s="22">
        <v>44441</v>
      </c>
      <c r="H68">
        <v>8092804</v>
      </c>
      <c r="I68">
        <v>41</v>
      </c>
      <c r="J68">
        <v>4650</v>
      </c>
      <c r="K68" t="s">
        <v>177</v>
      </c>
      <c r="L68">
        <v>1951.13</v>
      </c>
      <c r="M68" t="s">
        <v>166</v>
      </c>
      <c r="N68" t="s">
        <v>166</v>
      </c>
      <c r="O68" t="s">
        <v>220</v>
      </c>
    </row>
    <row r="69" spans="1:15" x14ac:dyDescent="0.25">
      <c r="A69" t="s">
        <v>163</v>
      </c>
      <c r="B69">
        <v>8092800</v>
      </c>
      <c r="C69">
        <v>787503</v>
      </c>
      <c r="D69">
        <v>2021</v>
      </c>
      <c r="E69" s="22">
        <v>44409</v>
      </c>
      <c r="F69" s="22">
        <v>44439</v>
      </c>
      <c r="G69" s="22">
        <v>44441</v>
      </c>
      <c r="H69">
        <v>8092804</v>
      </c>
      <c r="I69">
        <v>41</v>
      </c>
      <c r="J69">
        <v>4700</v>
      </c>
      <c r="K69" t="s">
        <v>222</v>
      </c>
      <c r="L69">
        <v>21.89</v>
      </c>
      <c r="M69" t="s">
        <v>166</v>
      </c>
      <c r="N69" t="s">
        <v>166</v>
      </c>
      <c r="O69" t="s">
        <v>220</v>
      </c>
    </row>
    <row r="70" spans="1:15" x14ac:dyDescent="0.25">
      <c r="A70" t="s">
        <v>163</v>
      </c>
      <c r="B70">
        <v>8092800</v>
      </c>
      <c r="C70">
        <v>787503</v>
      </c>
      <c r="D70">
        <v>2021</v>
      </c>
      <c r="E70" s="22">
        <v>44409</v>
      </c>
      <c r="F70" s="22">
        <v>44439</v>
      </c>
      <c r="G70" s="22">
        <v>44441</v>
      </c>
      <c r="H70">
        <v>8092804</v>
      </c>
      <c r="I70">
        <v>41</v>
      </c>
      <c r="J70">
        <v>4780</v>
      </c>
      <c r="K70" t="s">
        <v>178</v>
      </c>
      <c r="L70">
        <v>1916.13</v>
      </c>
      <c r="M70" t="s">
        <v>166</v>
      </c>
      <c r="N70" t="s">
        <v>166</v>
      </c>
      <c r="O70" t="s">
        <v>220</v>
      </c>
    </row>
    <row r="71" spans="1:15" x14ac:dyDescent="0.25">
      <c r="A71" t="s">
        <v>163</v>
      </c>
      <c r="B71">
        <v>8092800</v>
      </c>
      <c r="C71">
        <v>787503</v>
      </c>
      <c r="D71">
        <v>2021</v>
      </c>
      <c r="E71" s="22">
        <v>44409</v>
      </c>
      <c r="F71" s="22">
        <v>44439</v>
      </c>
      <c r="G71" s="22">
        <v>44441</v>
      </c>
      <c r="H71">
        <v>8092804</v>
      </c>
      <c r="I71">
        <v>41</v>
      </c>
      <c r="J71">
        <v>4970</v>
      </c>
      <c r="K71" t="s">
        <v>181</v>
      </c>
      <c r="L71">
        <v>1413.75</v>
      </c>
      <c r="M71" t="s">
        <v>166</v>
      </c>
      <c r="N71" t="s">
        <v>166</v>
      </c>
      <c r="O71" t="s">
        <v>220</v>
      </c>
    </row>
    <row r="72" spans="1:15" x14ac:dyDescent="0.25">
      <c r="A72" t="s">
        <v>163</v>
      </c>
      <c r="B72">
        <v>8092800</v>
      </c>
      <c r="C72">
        <v>787503</v>
      </c>
      <c r="D72">
        <v>2021</v>
      </c>
      <c r="E72" s="22">
        <v>44409</v>
      </c>
      <c r="F72" s="22">
        <v>44439</v>
      </c>
      <c r="G72" s="22">
        <v>44441</v>
      </c>
      <c r="H72">
        <v>8092804</v>
      </c>
      <c r="I72">
        <v>41</v>
      </c>
      <c r="J72">
        <v>4990</v>
      </c>
      <c r="K72" t="s">
        <v>182</v>
      </c>
      <c r="L72">
        <v>1413.75</v>
      </c>
      <c r="M72" t="s">
        <v>166</v>
      </c>
      <c r="N72" t="s">
        <v>166</v>
      </c>
      <c r="O72" t="s">
        <v>220</v>
      </c>
    </row>
    <row r="73" spans="1:15" x14ac:dyDescent="0.25">
      <c r="A73" t="s">
        <v>163</v>
      </c>
      <c r="B73">
        <v>8092800</v>
      </c>
      <c r="C73">
        <v>787503</v>
      </c>
      <c r="D73">
        <v>2021</v>
      </c>
      <c r="E73" s="22">
        <v>44409</v>
      </c>
      <c r="F73" s="22">
        <v>44439</v>
      </c>
      <c r="G73" s="22">
        <v>44441</v>
      </c>
      <c r="H73">
        <v>8092804</v>
      </c>
      <c r="I73">
        <v>41</v>
      </c>
      <c r="J73">
        <v>5010</v>
      </c>
      <c r="K73" t="s">
        <v>170</v>
      </c>
      <c r="L73">
        <v>714.95</v>
      </c>
      <c r="M73" t="s">
        <v>166</v>
      </c>
      <c r="N73" t="s">
        <v>166</v>
      </c>
      <c r="O73" t="s">
        <v>220</v>
      </c>
    </row>
    <row r="74" spans="1:15" x14ac:dyDescent="0.25">
      <c r="A74" t="s">
        <v>163</v>
      </c>
      <c r="B74">
        <v>8092800</v>
      </c>
      <c r="C74">
        <v>787503</v>
      </c>
      <c r="D74">
        <v>2021</v>
      </c>
      <c r="E74" s="22">
        <v>44409</v>
      </c>
      <c r="F74" s="22">
        <v>44439</v>
      </c>
      <c r="G74" s="22">
        <v>44441</v>
      </c>
      <c r="H74">
        <v>8092804</v>
      </c>
      <c r="I74">
        <v>41</v>
      </c>
      <c r="J74">
        <v>5013</v>
      </c>
      <c r="K74" t="s">
        <v>183</v>
      </c>
      <c r="L74">
        <v>2.21</v>
      </c>
      <c r="M74" t="s">
        <v>166</v>
      </c>
      <c r="N74" t="s">
        <v>166</v>
      </c>
      <c r="O74" t="s">
        <v>220</v>
      </c>
    </row>
    <row r="75" spans="1:15" x14ac:dyDescent="0.25">
      <c r="A75" t="s">
        <v>163</v>
      </c>
      <c r="B75">
        <v>8092800</v>
      </c>
      <c r="C75">
        <v>787503</v>
      </c>
      <c r="D75">
        <v>2021</v>
      </c>
      <c r="E75" s="22">
        <v>44409</v>
      </c>
      <c r="F75" s="22">
        <v>44439</v>
      </c>
      <c r="G75" s="22">
        <v>44441</v>
      </c>
      <c r="H75">
        <v>8092804</v>
      </c>
      <c r="I75">
        <v>41</v>
      </c>
      <c r="J75">
        <v>5030</v>
      </c>
      <c r="K75" t="s">
        <v>184</v>
      </c>
      <c r="L75">
        <v>3.98</v>
      </c>
      <c r="M75" t="s">
        <v>166</v>
      </c>
      <c r="N75" t="s">
        <v>166</v>
      </c>
      <c r="O75" t="s">
        <v>220</v>
      </c>
    </row>
    <row r="76" spans="1:15" x14ac:dyDescent="0.25">
      <c r="A76" t="s">
        <v>163</v>
      </c>
      <c r="B76">
        <v>8092800</v>
      </c>
      <c r="C76">
        <v>787503</v>
      </c>
      <c r="D76">
        <v>2021</v>
      </c>
      <c r="E76" s="22">
        <v>44409</v>
      </c>
      <c r="F76" s="22">
        <v>44439</v>
      </c>
      <c r="G76" s="22">
        <v>44441</v>
      </c>
      <c r="H76">
        <v>8092804</v>
      </c>
      <c r="I76">
        <v>41</v>
      </c>
      <c r="J76">
        <v>5031</v>
      </c>
      <c r="K76" t="s">
        <v>185</v>
      </c>
      <c r="L76">
        <v>3.1</v>
      </c>
      <c r="M76" t="s">
        <v>166</v>
      </c>
      <c r="N76" t="s">
        <v>166</v>
      </c>
      <c r="O76" t="s">
        <v>220</v>
      </c>
    </row>
    <row r="77" spans="1:15" x14ac:dyDescent="0.25">
      <c r="A77" t="s">
        <v>163</v>
      </c>
      <c r="B77">
        <v>8092800</v>
      </c>
      <c r="C77">
        <v>787503</v>
      </c>
      <c r="D77">
        <v>2021</v>
      </c>
      <c r="E77" s="22">
        <v>44409</v>
      </c>
      <c r="F77" s="22">
        <v>44439</v>
      </c>
      <c r="G77" s="22">
        <v>44441</v>
      </c>
      <c r="H77">
        <v>8092804</v>
      </c>
      <c r="I77">
        <v>41</v>
      </c>
      <c r="J77">
        <v>5090</v>
      </c>
      <c r="K77" t="s">
        <v>186</v>
      </c>
      <c r="L77">
        <v>7.94</v>
      </c>
      <c r="M77" t="s">
        <v>166</v>
      </c>
      <c r="N77" t="s">
        <v>166</v>
      </c>
      <c r="O77" t="s">
        <v>220</v>
      </c>
    </row>
    <row r="78" spans="1:15" x14ac:dyDescent="0.25">
      <c r="A78" t="s">
        <v>163</v>
      </c>
      <c r="B78">
        <v>8092800</v>
      </c>
      <c r="C78">
        <v>787503</v>
      </c>
      <c r="D78">
        <v>2021</v>
      </c>
      <c r="E78" s="22">
        <v>44409</v>
      </c>
      <c r="F78" s="22">
        <v>44439</v>
      </c>
      <c r="G78" s="22">
        <v>44441</v>
      </c>
      <c r="H78">
        <v>8092804</v>
      </c>
      <c r="I78">
        <v>41</v>
      </c>
      <c r="J78">
        <v>5103</v>
      </c>
      <c r="K78" t="s">
        <v>187</v>
      </c>
      <c r="L78">
        <v>154.82</v>
      </c>
      <c r="M78" t="s">
        <v>166</v>
      </c>
      <c r="N78" t="s">
        <v>166</v>
      </c>
      <c r="O78" t="s">
        <v>220</v>
      </c>
    </row>
    <row r="79" spans="1:15" x14ac:dyDescent="0.25">
      <c r="A79" t="s">
        <v>163</v>
      </c>
      <c r="B79">
        <v>8092800</v>
      </c>
      <c r="C79">
        <v>787503</v>
      </c>
      <c r="D79">
        <v>2021</v>
      </c>
      <c r="E79" s="22">
        <v>44409</v>
      </c>
      <c r="F79" s="22">
        <v>44439</v>
      </c>
      <c r="G79" s="22">
        <v>44441</v>
      </c>
      <c r="H79">
        <v>8092804</v>
      </c>
      <c r="I79">
        <v>41</v>
      </c>
      <c r="J79">
        <v>5130</v>
      </c>
      <c r="K79" t="s">
        <v>213</v>
      </c>
      <c r="L79">
        <v>103.11</v>
      </c>
      <c r="M79" t="s">
        <v>207</v>
      </c>
      <c r="N79" t="s">
        <v>166</v>
      </c>
      <c r="O79" t="s">
        <v>220</v>
      </c>
    </row>
    <row r="80" spans="1:15" x14ac:dyDescent="0.25">
      <c r="A80" t="s">
        <v>163</v>
      </c>
      <c r="B80">
        <v>8092800</v>
      </c>
      <c r="C80">
        <v>787503</v>
      </c>
      <c r="D80">
        <v>2021</v>
      </c>
      <c r="E80" s="22">
        <v>44409</v>
      </c>
      <c r="F80" s="22">
        <v>44439</v>
      </c>
      <c r="G80" s="22">
        <v>44441</v>
      </c>
      <c r="H80">
        <v>8092804</v>
      </c>
      <c r="I80">
        <v>41</v>
      </c>
      <c r="J80">
        <v>5650</v>
      </c>
      <c r="K80" t="s">
        <v>223</v>
      </c>
      <c r="L80">
        <v>-642.6</v>
      </c>
      <c r="M80" t="s">
        <v>166</v>
      </c>
      <c r="N80" t="s">
        <v>166</v>
      </c>
      <c r="O80" t="s">
        <v>220</v>
      </c>
    </row>
    <row r="81" spans="1:15" x14ac:dyDescent="0.25">
      <c r="A81" t="s">
        <v>163</v>
      </c>
      <c r="B81">
        <v>8092800</v>
      </c>
      <c r="C81">
        <v>787503</v>
      </c>
      <c r="D81">
        <v>2021</v>
      </c>
      <c r="E81" s="22">
        <v>44409</v>
      </c>
      <c r="F81" s="22">
        <v>44439</v>
      </c>
      <c r="G81" s="22">
        <v>44441</v>
      </c>
      <c r="H81">
        <v>8092804</v>
      </c>
      <c r="I81">
        <v>41</v>
      </c>
      <c r="J81">
        <v>5660</v>
      </c>
      <c r="K81" t="s">
        <v>224</v>
      </c>
      <c r="L81">
        <v>276.47000000000003</v>
      </c>
      <c r="M81" t="s">
        <v>166</v>
      </c>
      <c r="N81" t="s">
        <v>166</v>
      </c>
      <c r="O81" t="s">
        <v>220</v>
      </c>
    </row>
    <row r="82" spans="1:15" x14ac:dyDescent="0.25">
      <c r="A82" t="s">
        <v>163</v>
      </c>
      <c r="B82">
        <v>8092800</v>
      </c>
      <c r="C82">
        <v>787503</v>
      </c>
      <c r="D82">
        <v>2021</v>
      </c>
      <c r="E82" s="22">
        <v>44409</v>
      </c>
      <c r="F82" s="22">
        <v>44439</v>
      </c>
      <c r="G82" s="22">
        <v>44441</v>
      </c>
      <c r="H82">
        <v>8092804</v>
      </c>
      <c r="I82">
        <v>41</v>
      </c>
      <c r="J82">
        <v>5800</v>
      </c>
      <c r="K82" t="s">
        <v>188</v>
      </c>
      <c r="L82">
        <v>-187.57</v>
      </c>
      <c r="M82" t="s">
        <v>166</v>
      </c>
      <c r="N82" t="s">
        <v>166</v>
      </c>
      <c r="O82" t="s">
        <v>220</v>
      </c>
    </row>
    <row r="83" spans="1:15" x14ac:dyDescent="0.25">
      <c r="A83" t="s">
        <v>163</v>
      </c>
      <c r="B83">
        <v>8092800</v>
      </c>
      <c r="C83">
        <v>787503</v>
      </c>
      <c r="D83">
        <v>2021</v>
      </c>
      <c r="E83" s="22">
        <v>44409</v>
      </c>
      <c r="F83" s="22">
        <v>44439</v>
      </c>
      <c r="G83" s="22">
        <v>44441</v>
      </c>
      <c r="H83">
        <v>8092804</v>
      </c>
      <c r="I83">
        <v>41</v>
      </c>
      <c r="J83">
        <v>7010</v>
      </c>
      <c r="K83" t="s">
        <v>164</v>
      </c>
      <c r="L83">
        <v>159</v>
      </c>
      <c r="M83" t="s">
        <v>165</v>
      </c>
      <c r="N83" t="s">
        <v>166</v>
      </c>
      <c r="O83" t="s">
        <v>220</v>
      </c>
    </row>
    <row r="84" spans="1:15" x14ac:dyDescent="0.25">
      <c r="A84" t="s">
        <v>163</v>
      </c>
      <c r="B84">
        <v>8092800</v>
      </c>
      <c r="C84">
        <v>787503</v>
      </c>
      <c r="D84">
        <v>2021</v>
      </c>
      <c r="E84" s="22">
        <v>44409</v>
      </c>
      <c r="F84" s="22">
        <v>44439</v>
      </c>
      <c r="G84" s="22">
        <v>44441</v>
      </c>
      <c r="H84">
        <v>8092804</v>
      </c>
      <c r="I84">
        <v>41</v>
      </c>
      <c r="J84">
        <v>7351</v>
      </c>
      <c r="K84" t="s">
        <v>215</v>
      </c>
      <c r="L84">
        <v>8</v>
      </c>
      <c r="M84" t="s">
        <v>165</v>
      </c>
      <c r="N84" t="s">
        <v>166</v>
      </c>
      <c r="O84" t="s">
        <v>220</v>
      </c>
    </row>
    <row r="85" spans="1:15" x14ac:dyDescent="0.25">
      <c r="A85" t="s">
        <v>163</v>
      </c>
      <c r="B85">
        <v>8092800</v>
      </c>
      <c r="C85">
        <v>809502</v>
      </c>
      <c r="D85">
        <v>2021</v>
      </c>
      <c r="E85" s="22">
        <v>44409</v>
      </c>
      <c r="F85" s="22">
        <v>44439</v>
      </c>
      <c r="G85" s="22">
        <v>44441</v>
      </c>
      <c r="H85">
        <v>8092804</v>
      </c>
      <c r="I85">
        <v>41</v>
      </c>
      <c r="J85">
        <v>780</v>
      </c>
      <c r="K85" t="s">
        <v>225</v>
      </c>
      <c r="L85">
        <v>22</v>
      </c>
      <c r="M85" t="s">
        <v>165</v>
      </c>
      <c r="N85" t="s">
        <v>166</v>
      </c>
      <c r="O85" t="s">
        <v>226</v>
      </c>
    </row>
    <row r="86" spans="1:15" x14ac:dyDescent="0.25">
      <c r="A86" t="s">
        <v>163</v>
      </c>
      <c r="B86">
        <v>8092800</v>
      </c>
      <c r="C86">
        <v>809502</v>
      </c>
      <c r="D86">
        <v>2021</v>
      </c>
      <c r="E86" s="22">
        <v>44409</v>
      </c>
      <c r="F86" s="22">
        <v>44439</v>
      </c>
      <c r="G86" s="22">
        <v>44441</v>
      </c>
      <c r="H86">
        <v>8092804</v>
      </c>
      <c r="I86">
        <v>41</v>
      </c>
      <c r="J86">
        <v>4011</v>
      </c>
      <c r="K86" t="s">
        <v>211</v>
      </c>
      <c r="L86">
        <v>19</v>
      </c>
      <c r="M86" t="s">
        <v>207</v>
      </c>
      <c r="N86" t="s">
        <v>166</v>
      </c>
      <c r="O86" t="s">
        <v>226</v>
      </c>
    </row>
    <row r="87" spans="1:15" x14ac:dyDescent="0.25">
      <c r="A87" t="s">
        <v>163</v>
      </c>
      <c r="B87">
        <v>8092800</v>
      </c>
      <c r="C87">
        <v>809502</v>
      </c>
      <c r="D87">
        <v>2021</v>
      </c>
      <c r="E87" s="22">
        <v>44409</v>
      </c>
      <c r="F87" s="22">
        <v>44439</v>
      </c>
      <c r="G87" s="22">
        <v>44441</v>
      </c>
      <c r="H87">
        <v>8092804</v>
      </c>
      <c r="I87">
        <v>41</v>
      </c>
      <c r="J87">
        <v>5090</v>
      </c>
      <c r="K87" t="s">
        <v>186</v>
      </c>
      <c r="L87">
        <v>7.94</v>
      </c>
      <c r="M87" t="s">
        <v>166</v>
      </c>
      <c r="N87" t="s">
        <v>166</v>
      </c>
      <c r="O87" t="s">
        <v>226</v>
      </c>
    </row>
    <row r="88" spans="1:15" x14ac:dyDescent="0.25">
      <c r="A88" t="s">
        <v>163</v>
      </c>
      <c r="B88">
        <v>8092800</v>
      </c>
      <c r="C88">
        <v>809502</v>
      </c>
      <c r="D88">
        <v>2021</v>
      </c>
      <c r="E88" s="22">
        <v>44409</v>
      </c>
      <c r="F88" s="22">
        <v>44439</v>
      </c>
      <c r="G88" s="22">
        <v>44441</v>
      </c>
      <c r="H88">
        <v>8092804</v>
      </c>
      <c r="I88">
        <v>41</v>
      </c>
      <c r="J88">
        <v>9780</v>
      </c>
      <c r="K88" t="s">
        <v>227</v>
      </c>
      <c r="L88">
        <v>148</v>
      </c>
      <c r="M88" t="s">
        <v>165</v>
      </c>
      <c r="N88" t="s">
        <v>166</v>
      </c>
      <c r="O88" t="s">
        <v>226</v>
      </c>
    </row>
    <row r="89" spans="1:15" x14ac:dyDescent="0.25">
      <c r="A89" t="s">
        <v>163</v>
      </c>
      <c r="B89">
        <v>8092800</v>
      </c>
      <c r="C89">
        <v>2241202</v>
      </c>
      <c r="D89">
        <v>2021</v>
      </c>
      <c r="E89" s="22">
        <v>44409</v>
      </c>
      <c r="F89" s="22">
        <v>44439</v>
      </c>
      <c r="G89" s="22">
        <v>44441</v>
      </c>
      <c r="H89">
        <v>8092804</v>
      </c>
      <c r="I89">
        <v>41</v>
      </c>
      <c r="J89">
        <v>10</v>
      </c>
      <c r="K89" t="s">
        <v>164</v>
      </c>
      <c r="L89">
        <v>23</v>
      </c>
      <c r="M89" t="s">
        <v>165</v>
      </c>
      <c r="N89" t="s">
        <v>166</v>
      </c>
      <c r="O89" t="s">
        <v>228</v>
      </c>
    </row>
    <row r="90" spans="1:15" x14ac:dyDescent="0.25">
      <c r="A90" t="s">
        <v>163</v>
      </c>
      <c r="B90">
        <v>8092800</v>
      </c>
      <c r="C90">
        <v>2241202</v>
      </c>
      <c r="D90">
        <v>2021</v>
      </c>
      <c r="E90" s="22">
        <v>44409</v>
      </c>
      <c r="F90" s="22">
        <v>44439</v>
      </c>
      <c r="G90" s="22">
        <v>44441</v>
      </c>
      <c r="H90">
        <v>8092804</v>
      </c>
      <c r="I90">
        <v>41</v>
      </c>
      <c r="J90">
        <v>351</v>
      </c>
      <c r="K90" t="s">
        <v>205</v>
      </c>
      <c r="L90">
        <v>1</v>
      </c>
      <c r="M90" t="s">
        <v>165</v>
      </c>
      <c r="N90" t="s">
        <v>166</v>
      </c>
      <c r="O90" t="s">
        <v>228</v>
      </c>
    </row>
    <row r="91" spans="1:15" x14ac:dyDescent="0.25">
      <c r="A91" t="s">
        <v>163</v>
      </c>
      <c r="B91">
        <v>8092800</v>
      </c>
      <c r="C91">
        <v>2241202</v>
      </c>
      <c r="D91">
        <v>2021</v>
      </c>
      <c r="E91" s="22">
        <v>44409</v>
      </c>
      <c r="F91" s="22">
        <v>44439</v>
      </c>
      <c r="G91" s="22">
        <v>44441</v>
      </c>
      <c r="H91">
        <v>8092804</v>
      </c>
      <c r="I91">
        <v>41</v>
      </c>
      <c r="J91">
        <v>999</v>
      </c>
      <c r="K91" t="s">
        <v>168</v>
      </c>
      <c r="L91">
        <v>-2</v>
      </c>
      <c r="M91" t="s">
        <v>169</v>
      </c>
      <c r="N91" t="s">
        <v>166</v>
      </c>
      <c r="O91" t="s">
        <v>228</v>
      </c>
    </row>
    <row r="92" spans="1:15" x14ac:dyDescent="0.25">
      <c r="A92" t="s">
        <v>163</v>
      </c>
      <c r="B92">
        <v>8092800</v>
      </c>
      <c r="C92">
        <v>2241202</v>
      </c>
      <c r="D92">
        <v>2021</v>
      </c>
      <c r="E92" s="22">
        <v>44409</v>
      </c>
      <c r="F92" s="22">
        <v>44439</v>
      </c>
      <c r="G92" s="22">
        <v>44441</v>
      </c>
      <c r="H92">
        <v>8092804</v>
      </c>
      <c r="I92">
        <v>41</v>
      </c>
      <c r="J92">
        <v>1010</v>
      </c>
      <c r="K92" t="s">
        <v>164</v>
      </c>
      <c r="L92">
        <v>1374.84</v>
      </c>
      <c r="M92" t="s">
        <v>165</v>
      </c>
      <c r="N92" t="s">
        <v>166</v>
      </c>
      <c r="O92" t="s">
        <v>228</v>
      </c>
    </row>
    <row r="93" spans="1:15" x14ac:dyDescent="0.25">
      <c r="A93" t="s">
        <v>163</v>
      </c>
      <c r="B93">
        <v>8092800</v>
      </c>
      <c r="C93">
        <v>2241202</v>
      </c>
      <c r="D93">
        <v>2021</v>
      </c>
      <c r="E93" s="22">
        <v>44409</v>
      </c>
      <c r="F93" s="22">
        <v>44439</v>
      </c>
      <c r="G93" s="22">
        <v>44441</v>
      </c>
      <c r="H93">
        <v>8092804</v>
      </c>
      <c r="I93">
        <v>41</v>
      </c>
      <c r="J93">
        <v>1351</v>
      </c>
      <c r="K93" t="s">
        <v>205</v>
      </c>
      <c r="L93">
        <v>60.3</v>
      </c>
      <c r="M93" t="s">
        <v>165</v>
      </c>
      <c r="N93" t="s">
        <v>166</v>
      </c>
      <c r="O93" t="s">
        <v>228</v>
      </c>
    </row>
    <row r="94" spans="1:15" x14ac:dyDescent="0.25">
      <c r="A94" t="s">
        <v>163</v>
      </c>
      <c r="B94">
        <v>8092800</v>
      </c>
      <c r="C94">
        <v>2241202</v>
      </c>
      <c r="D94">
        <v>2021</v>
      </c>
      <c r="E94" s="22">
        <v>44409</v>
      </c>
      <c r="F94" s="22">
        <v>44439</v>
      </c>
      <c r="G94" s="22">
        <v>44441</v>
      </c>
      <c r="H94">
        <v>8092804</v>
      </c>
      <c r="I94">
        <v>41</v>
      </c>
      <c r="J94">
        <v>2500</v>
      </c>
      <c r="K94" t="s">
        <v>170</v>
      </c>
      <c r="L94">
        <v>202.57</v>
      </c>
      <c r="M94" t="s">
        <v>166</v>
      </c>
      <c r="N94" t="s">
        <v>166</v>
      </c>
      <c r="O94" t="s">
        <v>228</v>
      </c>
    </row>
    <row r="95" spans="1:15" x14ac:dyDescent="0.25">
      <c r="A95" t="s">
        <v>163</v>
      </c>
      <c r="B95">
        <v>8092800</v>
      </c>
      <c r="C95">
        <v>2241202</v>
      </c>
      <c r="D95">
        <v>2021</v>
      </c>
      <c r="E95" s="22">
        <v>44409</v>
      </c>
      <c r="F95" s="22">
        <v>44439</v>
      </c>
      <c r="G95" s="22">
        <v>44441</v>
      </c>
      <c r="H95">
        <v>8092804</v>
      </c>
      <c r="I95">
        <v>41</v>
      </c>
      <c r="J95">
        <v>2509</v>
      </c>
      <c r="K95" t="s">
        <v>171</v>
      </c>
      <c r="L95">
        <v>-100.17</v>
      </c>
      <c r="M95" t="s">
        <v>166</v>
      </c>
      <c r="N95" t="s">
        <v>166</v>
      </c>
      <c r="O95" t="s">
        <v>228</v>
      </c>
    </row>
    <row r="96" spans="1:15" x14ac:dyDescent="0.25">
      <c r="A96" t="s">
        <v>163</v>
      </c>
      <c r="B96">
        <v>8092800</v>
      </c>
      <c r="C96">
        <v>2241202</v>
      </c>
      <c r="D96">
        <v>2021</v>
      </c>
      <c r="E96" s="22">
        <v>44409</v>
      </c>
      <c r="F96" s="22">
        <v>44439</v>
      </c>
      <c r="G96" s="22">
        <v>44441</v>
      </c>
      <c r="H96">
        <v>8092804</v>
      </c>
      <c r="I96">
        <v>41</v>
      </c>
      <c r="J96">
        <v>3305</v>
      </c>
      <c r="K96" t="s">
        <v>206</v>
      </c>
      <c r="L96">
        <v>2.76</v>
      </c>
      <c r="M96" t="s">
        <v>207</v>
      </c>
      <c r="N96" t="s">
        <v>166</v>
      </c>
      <c r="O96" t="s">
        <v>228</v>
      </c>
    </row>
    <row r="97" spans="1:15" x14ac:dyDescent="0.25">
      <c r="A97" t="s">
        <v>163</v>
      </c>
      <c r="B97">
        <v>8092800</v>
      </c>
      <c r="C97">
        <v>2241202</v>
      </c>
      <c r="D97">
        <v>2021</v>
      </c>
      <c r="E97" s="22">
        <v>44409</v>
      </c>
      <c r="F97" s="22">
        <v>44439</v>
      </c>
      <c r="G97" s="22">
        <v>44441</v>
      </c>
      <c r="H97">
        <v>8092804</v>
      </c>
      <c r="I97">
        <v>41</v>
      </c>
      <c r="J97">
        <v>3800</v>
      </c>
      <c r="K97" t="s">
        <v>209</v>
      </c>
      <c r="L97">
        <v>185</v>
      </c>
      <c r="M97" t="s">
        <v>207</v>
      </c>
      <c r="N97" t="s">
        <v>166</v>
      </c>
      <c r="O97" t="s">
        <v>228</v>
      </c>
    </row>
    <row r="98" spans="1:15" x14ac:dyDescent="0.25">
      <c r="A98" t="s">
        <v>163</v>
      </c>
      <c r="B98">
        <v>8092800</v>
      </c>
      <c r="C98">
        <v>2241202</v>
      </c>
      <c r="D98">
        <v>2021</v>
      </c>
      <c r="E98" s="22">
        <v>44409</v>
      </c>
      <c r="F98" s="22">
        <v>44439</v>
      </c>
      <c r="G98" s="22">
        <v>44441</v>
      </c>
      <c r="H98">
        <v>8092804</v>
      </c>
      <c r="I98">
        <v>41</v>
      </c>
      <c r="J98">
        <v>3970</v>
      </c>
      <c r="K98" t="s">
        <v>210</v>
      </c>
      <c r="L98">
        <v>16.350000000000001</v>
      </c>
      <c r="M98" t="s">
        <v>207</v>
      </c>
      <c r="N98" t="s">
        <v>166</v>
      </c>
      <c r="O98" t="s">
        <v>228</v>
      </c>
    </row>
    <row r="99" spans="1:15" x14ac:dyDescent="0.25">
      <c r="A99" t="s">
        <v>163</v>
      </c>
      <c r="B99">
        <v>8092800</v>
      </c>
      <c r="C99">
        <v>2241202</v>
      </c>
      <c r="D99">
        <v>2021</v>
      </c>
      <c r="E99" s="22">
        <v>44409</v>
      </c>
      <c r="F99" s="22">
        <v>44439</v>
      </c>
      <c r="G99" s="22">
        <v>44441</v>
      </c>
      <c r="H99">
        <v>8092804</v>
      </c>
      <c r="I99">
        <v>41</v>
      </c>
      <c r="J99">
        <v>4011</v>
      </c>
      <c r="K99" t="s">
        <v>211</v>
      </c>
      <c r="L99">
        <v>14</v>
      </c>
      <c r="M99" t="s">
        <v>207</v>
      </c>
      <c r="N99" t="s">
        <v>166</v>
      </c>
      <c r="O99" t="s">
        <v>228</v>
      </c>
    </row>
    <row r="100" spans="1:15" x14ac:dyDescent="0.25">
      <c r="A100" t="s">
        <v>163</v>
      </c>
      <c r="B100">
        <v>8092800</v>
      </c>
      <c r="C100">
        <v>2241202</v>
      </c>
      <c r="D100">
        <v>2021</v>
      </c>
      <c r="E100" s="22">
        <v>44409</v>
      </c>
      <c r="F100" s="22">
        <v>44439</v>
      </c>
      <c r="G100" s="22">
        <v>44441</v>
      </c>
      <c r="H100">
        <v>8092804</v>
      </c>
      <c r="I100">
        <v>41</v>
      </c>
      <c r="J100" t="s">
        <v>173</v>
      </c>
      <c r="K100" t="s">
        <v>174</v>
      </c>
      <c r="L100">
        <v>159.18</v>
      </c>
      <c r="M100" t="s">
        <v>166</v>
      </c>
      <c r="N100" t="s">
        <v>166</v>
      </c>
      <c r="O100" t="s">
        <v>228</v>
      </c>
    </row>
    <row r="101" spans="1:15" x14ac:dyDescent="0.25">
      <c r="A101" t="s">
        <v>163</v>
      </c>
      <c r="B101">
        <v>8092800</v>
      </c>
      <c r="C101">
        <v>2241202</v>
      </c>
      <c r="D101">
        <v>2021</v>
      </c>
      <c r="E101" s="22">
        <v>44409</v>
      </c>
      <c r="F101" s="22">
        <v>44439</v>
      </c>
      <c r="G101" s="22">
        <v>44441</v>
      </c>
      <c r="H101">
        <v>8092804</v>
      </c>
      <c r="I101">
        <v>41</v>
      </c>
      <c r="J101">
        <v>4220</v>
      </c>
      <c r="K101" t="s">
        <v>212</v>
      </c>
      <c r="L101">
        <v>15</v>
      </c>
      <c r="M101" t="s">
        <v>207</v>
      </c>
      <c r="N101" t="s">
        <v>166</v>
      </c>
      <c r="O101" t="s">
        <v>228</v>
      </c>
    </row>
    <row r="102" spans="1:15" x14ac:dyDescent="0.25">
      <c r="A102" t="s">
        <v>163</v>
      </c>
      <c r="B102">
        <v>8092800</v>
      </c>
      <c r="C102">
        <v>2241202</v>
      </c>
      <c r="D102">
        <v>2021</v>
      </c>
      <c r="E102" s="22">
        <v>44409</v>
      </c>
      <c r="F102" s="22">
        <v>44439</v>
      </c>
      <c r="G102" s="22">
        <v>44441</v>
      </c>
      <c r="H102">
        <v>8092804</v>
      </c>
      <c r="I102">
        <v>41</v>
      </c>
      <c r="J102">
        <v>4420</v>
      </c>
      <c r="K102" t="s">
        <v>175</v>
      </c>
      <c r="L102">
        <v>1549.95</v>
      </c>
      <c r="M102" t="s">
        <v>166</v>
      </c>
      <c r="N102" t="s">
        <v>166</v>
      </c>
      <c r="O102" t="s">
        <v>228</v>
      </c>
    </row>
    <row r="103" spans="1:15" x14ac:dyDescent="0.25">
      <c r="A103" t="s">
        <v>163</v>
      </c>
      <c r="B103">
        <v>8092800</v>
      </c>
      <c r="C103">
        <v>2241202</v>
      </c>
      <c r="D103">
        <v>2021</v>
      </c>
      <c r="E103" s="22">
        <v>44409</v>
      </c>
      <c r="F103" s="22">
        <v>44439</v>
      </c>
      <c r="G103" s="22">
        <v>44441</v>
      </c>
      <c r="H103">
        <v>8092804</v>
      </c>
      <c r="I103">
        <v>41</v>
      </c>
      <c r="J103">
        <v>4486</v>
      </c>
      <c r="K103" t="s">
        <v>176</v>
      </c>
      <c r="L103">
        <v>1435.14</v>
      </c>
      <c r="M103" t="s">
        <v>166</v>
      </c>
      <c r="N103" t="s">
        <v>166</v>
      </c>
      <c r="O103" t="s">
        <v>228</v>
      </c>
    </row>
    <row r="104" spans="1:15" x14ac:dyDescent="0.25">
      <c r="A104" t="s">
        <v>163</v>
      </c>
      <c r="B104">
        <v>8092800</v>
      </c>
      <c r="C104">
        <v>2241202</v>
      </c>
      <c r="D104">
        <v>2021</v>
      </c>
      <c r="E104" s="22">
        <v>44409</v>
      </c>
      <c r="F104" s="22">
        <v>44439</v>
      </c>
      <c r="G104" s="22">
        <v>44441</v>
      </c>
      <c r="H104">
        <v>8092804</v>
      </c>
      <c r="I104">
        <v>41</v>
      </c>
      <c r="J104">
        <v>4650</v>
      </c>
      <c r="K104" t="s">
        <v>177</v>
      </c>
      <c r="L104">
        <v>1332.74</v>
      </c>
      <c r="M104" t="s">
        <v>166</v>
      </c>
      <c r="N104" t="s">
        <v>166</v>
      </c>
      <c r="O104" t="s">
        <v>228</v>
      </c>
    </row>
    <row r="105" spans="1:15" x14ac:dyDescent="0.25">
      <c r="A105" t="s">
        <v>163</v>
      </c>
      <c r="B105">
        <v>8092800</v>
      </c>
      <c r="C105">
        <v>2241202</v>
      </c>
      <c r="D105">
        <v>2021</v>
      </c>
      <c r="E105" s="22">
        <v>44409</v>
      </c>
      <c r="F105" s="22">
        <v>44439</v>
      </c>
      <c r="G105" s="22">
        <v>44441</v>
      </c>
      <c r="H105">
        <v>8092804</v>
      </c>
      <c r="I105">
        <v>41</v>
      </c>
      <c r="J105">
        <v>4780</v>
      </c>
      <c r="K105" t="s">
        <v>178</v>
      </c>
      <c r="L105">
        <v>1332.74</v>
      </c>
      <c r="M105" t="s">
        <v>166</v>
      </c>
      <c r="N105" t="s">
        <v>166</v>
      </c>
      <c r="O105" t="s">
        <v>228</v>
      </c>
    </row>
    <row r="106" spans="1:15" x14ac:dyDescent="0.25">
      <c r="A106" t="s">
        <v>163</v>
      </c>
      <c r="B106">
        <v>8092800</v>
      </c>
      <c r="C106">
        <v>2241202</v>
      </c>
      <c r="D106">
        <v>2021</v>
      </c>
      <c r="E106" s="22">
        <v>44409</v>
      </c>
      <c r="F106" s="22">
        <v>44439</v>
      </c>
      <c r="G106" s="22">
        <v>44441</v>
      </c>
      <c r="H106">
        <v>8092804</v>
      </c>
      <c r="I106">
        <v>41</v>
      </c>
      <c r="J106">
        <v>4970</v>
      </c>
      <c r="K106" t="s">
        <v>181</v>
      </c>
      <c r="L106">
        <v>1134.1500000000001</v>
      </c>
      <c r="M106" t="s">
        <v>166</v>
      </c>
      <c r="N106" t="s">
        <v>166</v>
      </c>
      <c r="O106" t="s">
        <v>228</v>
      </c>
    </row>
    <row r="107" spans="1:15" x14ac:dyDescent="0.25">
      <c r="A107" t="s">
        <v>163</v>
      </c>
      <c r="B107">
        <v>8092800</v>
      </c>
      <c r="C107">
        <v>2241202</v>
      </c>
      <c r="D107">
        <v>2021</v>
      </c>
      <c r="E107" s="22">
        <v>44409</v>
      </c>
      <c r="F107" s="22">
        <v>44439</v>
      </c>
      <c r="G107" s="22">
        <v>44441</v>
      </c>
      <c r="H107">
        <v>8092804</v>
      </c>
      <c r="I107">
        <v>41</v>
      </c>
      <c r="J107">
        <v>4990</v>
      </c>
      <c r="K107" t="s">
        <v>182</v>
      </c>
      <c r="L107">
        <v>1134.1500000000001</v>
      </c>
      <c r="M107" t="s">
        <v>166</v>
      </c>
      <c r="N107" t="s">
        <v>166</v>
      </c>
      <c r="O107" t="s">
        <v>228</v>
      </c>
    </row>
    <row r="108" spans="1:15" x14ac:dyDescent="0.25">
      <c r="A108" t="s">
        <v>163</v>
      </c>
      <c r="B108">
        <v>8092800</v>
      </c>
      <c r="C108">
        <v>2241202</v>
      </c>
      <c r="D108">
        <v>2021</v>
      </c>
      <c r="E108" s="22">
        <v>44409</v>
      </c>
      <c r="F108" s="22">
        <v>44439</v>
      </c>
      <c r="G108" s="22">
        <v>44441</v>
      </c>
      <c r="H108">
        <v>8092804</v>
      </c>
      <c r="I108">
        <v>41</v>
      </c>
      <c r="J108">
        <v>5010</v>
      </c>
      <c r="K108" t="s">
        <v>170</v>
      </c>
      <c r="L108">
        <v>500.33</v>
      </c>
      <c r="M108" t="s">
        <v>166</v>
      </c>
      <c r="N108" t="s">
        <v>166</v>
      </c>
      <c r="O108" t="s">
        <v>228</v>
      </c>
    </row>
    <row r="109" spans="1:15" x14ac:dyDescent="0.25">
      <c r="A109" t="s">
        <v>163</v>
      </c>
      <c r="B109">
        <v>8092800</v>
      </c>
      <c r="C109">
        <v>2241202</v>
      </c>
      <c r="D109">
        <v>2021</v>
      </c>
      <c r="E109" s="22">
        <v>44409</v>
      </c>
      <c r="F109" s="22">
        <v>44439</v>
      </c>
      <c r="G109" s="22">
        <v>44441</v>
      </c>
      <c r="H109">
        <v>8092804</v>
      </c>
      <c r="I109">
        <v>41</v>
      </c>
      <c r="J109">
        <v>5013</v>
      </c>
      <c r="K109" t="s">
        <v>183</v>
      </c>
      <c r="L109">
        <v>1.55</v>
      </c>
      <c r="M109" t="s">
        <v>166</v>
      </c>
      <c r="N109" t="s">
        <v>166</v>
      </c>
      <c r="O109" t="s">
        <v>228</v>
      </c>
    </row>
    <row r="110" spans="1:15" x14ac:dyDescent="0.25">
      <c r="A110" t="s">
        <v>163</v>
      </c>
      <c r="B110">
        <v>8092800</v>
      </c>
      <c r="C110">
        <v>2241202</v>
      </c>
      <c r="D110">
        <v>2021</v>
      </c>
      <c r="E110" s="22">
        <v>44409</v>
      </c>
      <c r="F110" s="22">
        <v>44439</v>
      </c>
      <c r="G110" s="22">
        <v>44441</v>
      </c>
      <c r="H110">
        <v>8092804</v>
      </c>
      <c r="I110">
        <v>41</v>
      </c>
      <c r="J110">
        <v>5030</v>
      </c>
      <c r="K110" t="s">
        <v>184</v>
      </c>
      <c r="L110">
        <v>2.79</v>
      </c>
      <c r="M110" t="s">
        <v>166</v>
      </c>
      <c r="N110" t="s">
        <v>166</v>
      </c>
      <c r="O110" t="s">
        <v>228</v>
      </c>
    </row>
    <row r="111" spans="1:15" x14ac:dyDescent="0.25">
      <c r="A111" t="s">
        <v>163</v>
      </c>
      <c r="B111">
        <v>8092800</v>
      </c>
      <c r="C111">
        <v>2241202</v>
      </c>
      <c r="D111">
        <v>2021</v>
      </c>
      <c r="E111" s="22">
        <v>44409</v>
      </c>
      <c r="F111" s="22">
        <v>44439</v>
      </c>
      <c r="G111" s="22">
        <v>44441</v>
      </c>
      <c r="H111">
        <v>8092804</v>
      </c>
      <c r="I111">
        <v>41</v>
      </c>
      <c r="J111">
        <v>5031</v>
      </c>
      <c r="K111" t="s">
        <v>185</v>
      </c>
      <c r="L111">
        <v>2.17</v>
      </c>
      <c r="M111" t="s">
        <v>166</v>
      </c>
      <c r="N111" t="s">
        <v>166</v>
      </c>
      <c r="O111" t="s">
        <v>228</v>
      </c>
    </row>
    <row r="112" spans="1:15" x14ac:dyDescent="0.25">
      <c r="A112" t="s">
        <v>163</v>
      </c>
      <c r="B112">
        <v>8092800</v>
      </c>
      <c r="C112">
        <v>2241202</v>
      </c>
      <c r="D112">
        <v>2021</v>
      </c>
      <c r="E112" s="22">
        <v>44409</v>
      </c>
      <c r="F112" s="22">
        <v>44439</v>
      </c>
      <c r="G112" s="22">
        <v>44441</v>
      </c>
      <c r="H112">
        <v>8092804</v>
      </c>
      <c r="I112">
        <v>41</v>
      </c>
      <c r="J112">
        <v>5090</v>
      </c>
      <c r="K112" t="s">
        <v>186</v>
      </c>
      <c r="L112">
        <v>7.94</v>
      </c>
      <c r="M112" t="s">
        <v>166</v>
      </c>
      <c r="N112" t="s">
        <v>166</v>
      </c>
      <c r="O112" t="s">
        <v>228</v>
      </c>
    </row>
    <row r="113" spans="1:15" x14ac:dyDescent="0.25">
      <c r="A113" t="s">
        <v>163</v>
      </c>
      <c r="B113">
        <v>8092800</v>
      </c>
      <c r="C113">
        <v>2241202</v>
      </c>
      <c r="D113">
        <v>2021</v>
      </c>
      <c r="E113" s="22">
        <v>44409</v>
      </c>
      <c r="F113" s="22">
        <v>44439</v>
      </c>
      <c r="G113" s="22">
        <v>44441</v>
      </c>
      <c r="H113">
        <v>8092804</v>
      </c>
      <c r="I113">
        <v>41</v>
      </c>
      <c r="J113">
        <v>5103</v>
      </c>
      <c r="K113" t="s">
        <v>187</v>
      </c>
      <c r="L113">
        <v>108.34</v>
      </c>
      <c r="M113" t="s">
        <v>166</v>
      </c>
      <c r="N113" t="s">
        <v>166</v>
      </c>
      <c r="O113" t="s">
        <v>228</v>
      </c>
    </row>
    <row r="114" spans="1:15" x14ac:dyDescent="0.25">
      <c r="A114" t="s">
        <v>163</v>
      </c>
      <c r="B114">
        <v>8092800</v>
      </c>
      <c r="C114">
        <v>2241202</v>
      </c>
      <c r="D114">
        <v>2021</v>
      </c>
      <c r="E114" s="22">
        <v>44409</v>
      </c>
      <c r="F114" s="22">
        <v>44439</v>
      </c>
      <c r="G114" s="22">
        <v>44441</v>
      </c>
      <c r="H114">
        <v>8092804</v>
      </c>
      <c r="I114">
        <v>41</v>
      </c>
      <c r="J114">
        <v>5130</v>
      </c>
      <c r="K114" t="s">
        <v>213</v>
      </c>
      <c r="L114">
        <v>73.650000000000006</v>
      </c>
      <c r="M114" t="s">
        <v>207</v>
      </c>
      <c r="N114" t="s">
        <v>166</v>
      </c>
      <c r="O114" t="s">
        <v>228</v>
      </c>
    </row>
    <row r="115" spans="1:15" x14ac:dyDescent="0.25">
      <c r="A115" t="s">
        <v>163</v>
      </c>
      <c r="B115">
        <v>8092800</v>
      </c>
      <c r="C115">
        <v>2241202</v>
      </c>
      <c r="D115">
        <v>2021</v>
      </c>
      <c r="E115" s="22">
        <v>44409</v>
      </c>
      <c r="F115" s="22">
        <v>44439</v>
      </c>
      <c r="G115" s="22">
        <v>44441</v>
      </c>
      <c r="H115">
        <v>8092804</v>
      </c>
      <c r="I115">
        <v>41</v>
      </c>
      <c r="J115">
        <v>5800</v>
      </c>
      <c r="K115" t="s">
        <v>188</v>
      </c>
      <c r="L115">
        <v>-128.03</v>
      </c>
      <c r="M115" t="s">
        <v>166</v>
      </c>
      <c r="N115" t="s">
        <v>166</v>
      </c>
      <c r="O115" t="s">
        <v>228</v>
      </c>
    </row>
    <row r="116" spans="1:15" x14ac:dyDescent="0.25">
      <c r="A116" t="s">
        <v>163</v>
      </c>
      <c r="B116">
        <v>8092800</v>
      </c>
      <c r="C116">
        <v>2241202</v>
      </c>
      <c r="D116">
        <v>2021</v>
      </c>
      <c r="E116" s="22">
        <v>44409</v>
      </c>
      <c r="F116" s="22">
        <v>44439</v>
      </c>
      <c r="G116" s="22">
        <v>44441</v>
      </c>
      <c r="H116">
        <v>8092804</v>
      </c>
      <c r="I116">
        <v>41</v>
      </c>
      <c r="J116">
        <v>7010</v>
      </c>
      <c r="K116" t="s">
        <v>164</v>
      </c>
      <c r="L116">
        <v>114</v>
      </c>
      <c r="M116" t="s">
        <v>165</v>
      </c>
      <c r="N116" t="s">
        <v>166</v>
      </c>
      <c r="O116" t="s">
        <v>228</v>
      </c>
    </row>
    <row r="117" spans="1:15" x14ac:dyDescent="0.25">
      <c r="A117" t="s">
        <v>163</v>
      </c>
      <c r="B117">
        <v>8092800</v>
      </c>
      <c r="C117">
        <v>2241202</v>
      </c>
      <c r="D117">
        <v>2021</v>
      </c>
      <c r="E117" s="22">
        <v>44409</v>
      </c>
      <c r="F117" s="22">
        <v>44439</v>
      </c>
      <c r="G117" s="22">
        <v>44441</v>
      </c>
      <c r="H117">
        <v>8092804</v>
      </c>
      <c r="I117">
        <v>41</v>
      </c>
      <c r="J117">
        <v>7351</v>
      </c>
      <c r="K117" t="s">
        <v>215</v>
      </c>
      <c r="L117">
        <v>5</v>
      </c>
      <c r="M117" t="s">
        <v>165</v>
      </c>
      <c r="N117" t="s">
        <v>166</v>
      </c>
      <c r="O117" t="s">
        <v>228</v>
      </c>
    </row>
    <row r="118" spans="1:15" x14ac:dyDescent="0.25">
      <c r="A118" t="s">
        <v>163</v>
      </c>
      <c r="B118">
        <v>8092800</v>
      </c>
      <c r="C118">
        <v>2257603</v>
      </c>
      <c r="D118">
        <v>2021</v>
      </c>
      <c r="E118" s="22">
        <v>44409</v>
      </c>
      <c r="F118" s="22">
        <v>44439</v>
      </c>
      <c r="G118" s="22">
        <v>44441</v>
      </c>
      <c r="H118">
        <v>8092804</v>
      </c>
      <c r="I118">
        <v>41</v>
      </c>
      <c r="J118">
        <v>10</v>
      </c>
      <c r="K118" t="s">
        <v>164</v>
      </c>
      <c r="L118">
        <v>22</v>
      </c>
      <c r="M118" t="s">
        <v>165</v>
      </c>
      <c r="N118" t="s">
        <v>166</v>
      </c>
      <c r="O118" t="s">
        <v>229</v>
      </c>
    </row>
    <row r="119" spans="1:15" x14ac:dyDescent="0.25">
      <c r="A119" t="s">
        <v>163</v>
      </c>
      <c r="B119">
        <v>8092800</v>
      </c>
      <c r="C119">
        <v>2257603</v>
      </c>
      <c r="D119">
        <v>2021</v>
      </c>
      <c r="E119" s="22">
        <v>44409</v>
      </c>
      <c r="F119" s="22">
        <v>44439</v>
      </c>
      <c r="G119" s="22">
        <v>44441</v>
      </c>
      <c r="H119">
        <v>8092804</v>
      </c>
      <c r="I119">
        <v>41</v>
      </c>
      <c r="J119">
        <v>250</v>
      </c>
      <c r="K119" t="s">
        <v>230</v>
      </c>
      <c r="L119">
        <v>1</v>
      </c>
      <c r="M119" t="s">
        <v>165</v>
      </c>
      <c r="N119" t="s">
        <v>166</v>
      </c>
      <c r="O119" t="s">
        <v>229</v>
      </c>
    </row>
    <row r="120" spans="1:15" x14ac:dyDescent="0.25">
      <c r="A120" t="s">
        <v>163</v>
      </c>
      <c r="B120">
        <v>8092800</v>
      </c>
      <c r="C120">
        <v>2257603</v>
      </c>
      <c r="D120">
        <v>2021</v>
      </c>
      <c r="E120" s="22">
        <v>44409</v>
      </c>
      <c r="F120" s="22">
        <v>44439</v>
      </c>
      <c r="G120" s="22">
        <v>44441</v>
      </c>
      <c r="H120">
        <v>8092804</v>
      </c>
      <c r="I120">
        <v>41</v>
      </c>
      <c r="J120">
        <v>351</v>
      </c>
      <c r="K120" t="s">
        <v>205</v>
      </c>
      <c r="L120">
        <v>1</v>
      </c>
      <c r="M120" t="s">
        <v>165</v>
      </c>
      <c r="N120" t="s">
        <v>166</v>
      </c>
      <c r="O120" t="s">
        <v>229</v>
      </c>
    </row>
    <row r="121" spans="1:15" x14ac:dyDescent="0.25">
      <c r="A121" t="s">
        <v>163</v>
      </c>
      <c r="B121">
        <v>8092800</v>
      </c>
      <c r="C121">
        <v>2257603</v>
      </c>
      <c r="D121">
        <v>2021</v>
      </c>
      <c r="E121" s="22">
        <v>44409</v>
      </c>
      <c r="F121" s="22">
        <v>44439</v>
      </c>
      <c r="G121" s="22">
        <v>44441</v>
      </c>
      <c r="H121">
        <v>8092804</v>
      </c>
      <c r="I121">
        <v>41</v>
      </c>
      <c r="J121" t="s">
        <v>199</v>
      </c>
      <c r="K121" t="s">
        <v>200</v>
      </c>
      <c r="L121">
        <v>2</v>
      </c>
      <c r="M121" t="s">
        <v>165</v>
      </c>
      <c r="N121" t="s">
        <v>166</v>
      </c>
      <c r="O121" t="s">
        <v>229</v>
      </c>
    </row>
    <row r="122" spans="1:15" x14ac:dyDescent="0.25">
      <c r="A122" t="s">
        <v>163</v>
      </c>
      <c r="B122">
        <v>8092800</v>
      </c>
      <c r="C122">
        <v>2257603</v>
      </c>
      <c r="D122">
        <v>2021</v>
      </c>
      <c r="E122" s="22">
        <v>44409</v>
      </c>
      <c r="F122" s="22">
        <v>44439</v>
      </c>
      <c r="G122" s="22">
        <v>44441</v>
      </c>
      <c r="H122">
        <v>8092804</v>
      </c>
      <c r="I122">
        <v>41</v>
      </c>
      <c r="J122">
        <v>1010</v>
      </c>
      <c r="K122" t="s">
        <v>164</v>
      </c>
      <c r="L122">
        <v>1543.68</v>
      </c>
      <c r="M122" t="s">
        <v>165</v>
      </c>
      <c r="N122" t="s">
        <v>166</v>
      </c>
      <c r="O122" t="s">
        <v>229</v>
      </c>
    </row>
    <row r="123" spans="1:15" x14ac:dyDescent="0.25">
      <c r="A123" t="s">
        <v>163</v>
      </c>
      <c r="B123">
        <v>8092800</v>
      </c>
      <c r="C123">
        <v>2257603</v>
      </c>
      <c r="D123">
        <v>2021</v>
      </c>
      <c r="E123" s="22">
        <v>44409</v>
      </c>
      <c r="F123" s="22">
        <v>44439</v>
      </c>
      <c r="G123" s="22">
        <v>44441</v>
      </c>
      <c r="H123">
        <v>8092804</v>
      </c>
      <c r="I123">
        <v>41</v>
      </c>
      <c r="J123">
        <v>1351</v>
      </c>
      <c r="K123" t="s">
        <v>205</v>
      </c>
      <c r="L123">
        <v>72.36</v>
      </c>
      <c r="M123" t="s">
        <v>165</v>
      </c>
      <c r="N123" t="s">
        <v>166</v>
      </c>
      <c r="O123" t="s">
        <v>229</v>
      </c>
    </row>
    <row r="124" spans="1:15" x14ac:dyDescent="0.25">
      <c r="A124" t="s">
        <v>163</v>
      </c>
      <c r="B124">
        <v>8092800</v>
      </c>
      <c r="C124">
        <v>2257603</v>
      </c>
      <c r="D124">
        <v>2021</v>
      </c>
      <c r="E124" s="22">
        <v>44409</v>
      </c>
      <c r="F124" s="22">
        <v>44439</v>
      </c>
      <c r="G124" s="22">
        <v>44441</v>
      </c>
      <c r="H124">
        <v>8092804</v>
      </c>
      <c r="I124">
        <v>41</v>
      </c>
      <c r="J124">
        <v>2500</v>
      </c>
      <c r="K124" t="s">
        <v>170</v>
      </c>
      <c r="L124">
        <v>228.11</v>
      </c>
      <c r="M124" t="s">
        <v>166</v>
      </c>
      <c r="N124" t="s">
        <v>166</v>
      </c>
      <c r="O124" t="s">
        <v>229</v>
      </c>
    </row>
    <row r="125" spans="1:15" x14ac:dyDescent="0.25">
      <c r="A125" t="s">
        <v>163</v>
      </c>
      <c r="B125">
        <v>8092800</v>
      </c>
      <c r="C125">
        <v>2257603</v>
      </c>
      <c r="D125">
        <v>2021</v>
      </c>
      <c r="E125" s="22">
        <v>44409</v>
      </c>
      <c r="F125" s="22">
        <v>44439</v>
      </c>
      <c r="G125" s="22">
        <v>44441</v>
      </c>
      <c r="H125">
        <v>8092804</v>
      </c>
      <c r="I125">
        <v>41</v>
      </c>
      <c r="J125">
        <v>2509</v>
      </c>
      <c r="K125" t="s">
        <v>171</v>
      </c>
      <c r="L125">
        <v>-120.33</v>
      </c>
      <c r="M125" t="s">
        <v>166</v>
      </c>
      <c r="N125" t="s">
        <v>166</v>
      </c>
      <c r="O125" t="s">
        <v>229</v>
      </c>
    </row>
    <row r="126" spans="1:15" x14ac:dyDescent="0.25">
      <c r="A126" t="s">
        <v>163</v>
      </c>
      <c r="B126">
        <v>8092800</v>
      </c>
      <c r="C126">
        <v>2257603</v>
      </c>
      <c r="D126">
        <v>2021</v>
      </c>
      <c r="E126" s="22">
        <v>44409</v>
      </c>
      <c r="F126" s="22">
        <v>44439</v>
      </c>
      <c r="G126" s="22">
        <v>44441</v>
      </c>
      <c r="H126">
        <v>8092804</v>
      </c>
      <c r="I126">
        <v>41</v>
      </c>
      <c r="J126">
        <v>3030</v>
      </c>
      <c r="K126" t="s">
        <v>231</v>
      </c>
      <c r="L126">
        <v>69.44</v>
      </c>
      <c r="M126" t="s">
        <v>207</v>
      </c>
      <c r="N126" t="s">
        <v>166</v>
      </c>
      <c r="O126" t="s">
        <v>229</v>
      </c>
    </row>
    <row r="127" spans="1:15" x14ac:dyDescent="0.25">
      <c r="A127" t="s">
        <v>163</v>
      </c>
      <c r="B127">
        <v>8092800</v>
      </c>
      <c r="C127">
        <v>2257603</v>
      </c>
      <c r="D127">
        <v>2021</v>
      </c>
      <c r="E127" s="22">
        <v>44409</v>
      </c>
      <c r="F127" s="22">
        <v>44439</v>
      </c>
      <c r="G127" s="22">
        <v>44441</v>
      </c>
      <c r="H127">
        <v>8092804</v>
      </c>
      <c r="I127">
        <v>41</v>
      </c>
      <c r="J127">
        <v>3305</v>
      </c>
      <c r="K127" t="s">
        <v>206</v>
      </c>
      <c r="L127">
        <v>2.64</v>
      </c>
      <c r="M127" t="s">
        <v>207</v>
      </c>
      <c r="N127" t="s">
        <v>166</v>
      </c>
      <c r="O127" t="s">
        <v>229</v>
      </c>
    </row>
    <row r="128" spans="1:15" x14ac:dyDescent="0.25">
      <c r="A128" t="s">
        <v>163</v>
      </c>
      <c r="B128">
        <v>8092800</v>
      </c>
      <c r="C128">
        <v>2257603</v>
      </c>
      <c r="D128">
        <v>2021</v>
      </c>
      <c r="E128" s="22">
        <v>44409</v>
      </c>
      <c r="F128" s="22">
        <v>44439</v>
      </c>
      <c r="G128" s="22">
        <v>44441</v>
      </c>
      <c r="H128">
        <v>8092804</v>
      </c>
      <c r="I128">
        <v>41</v>
      </c>
      <c r="J128">
        <v>3500</v>
      </c>
      <c r="K128" t="s">
        <v>193</v>
      </c>
      <c r="L128">
        <v>8.4700000000000006</v>
      </c>
      <c r="M128" t="s">
        <v>166</v>
      </c>
      <c r="N128" t="s">
        <v>166</v>
      </c>
      <c r="O128" t="s">
        <v>229</v>
      </c>
    </row>
    <row r="129" spans="1:15" x14ac:dyDescent="0.25">
      <c r="A129" t="s">
        <v>163</v>
      </c>
      <c r="B129">
        <v>8092800</v>
      </c>
      <c r="C129">
        <v>2257603</v>
      </c>
      <c r="D129">
        <v>2021</v>
      </c>
      <c r="E129" s="22">
        <v>44409</v>
      </c>
      <c r="F129" s="22">
        <v>44439</v>
      </c>
      <c r="G129" s="22">
        <v>44441</v>
      </c>
      <c r="H129">
        <v>8092804</v>
      </c>
      <c r="I129">
        <v>41</v>
      </c>
      <c r="J129">
        <v>3702</v>
      </c>
      <c r="K129" t="s">
        <v>195</v>
      </c>
      <c r="L129">
        <v>-8.4700000000000006</v>
      </c>
      <c r="M129" t="s">
        <v>166</v>
      </c>
      <c r="N129" t="s">
        <v>166</v>
      </c>
      <c r="O129" t="s">
        <v>229</v>
      </c>
    </row>
    <row r="130" spans="1:15" x14ac:dyDescent="0.25">
      <c r="A130" t="s">
        <v>163</v>
      </c>
      <c r="B130">
        <v>8092800</v>
      </c>
      <c r="C130">
        <v>2257603</v>
      </c>
      <c r="D130">
        <v>2021</v>
      </c>
      <c r="E130" s="22">
        <v>44409</v>
      </c>
      <c r="F130" s="22">
        <v>44439</v>
      </c>
      <c r="G130" s="22">
        <v>44441</v>
      </c>
      <c r="H130">
        <v>8092804</v>
      </c>
      <c r="I130">
        <v>41</v>
      </c>
      <c r="J130">
        <v>3970</v>
      </c>
      <c r="K130" t="s">
        <v>210</v>
      </c>
      <c r="L130">
        <v>18.53</v>
      </c>
      <c r="M130" t="s">
        <v>207</v>
      </c>
      <c r="N130" t="s">
        <v>166</v>
      </c>
      <c r="O130" t="s">
        <v>229</v>
      </c>
    </row>
    <row r="131" spans="1:15" x14ac:dyDescent="0.25">
      <c r="A131" t="s">
        <v>163</v>
      </c>
      <c r="B131">
        <v>8092800</v>
      </c>
      <c r="C131">
        <v>2257603</v>
      </c>
      <c r="D131">
        <v>2021</v>
      </c>
      <c r="E131" s="22">
        <v>44409</v>
      </c>
      <c r="F131" s="22">
        <v>44439</v>
      </c>
      <c r="G131" s="22">
        <v>44441</v>
      </c>
      <c r="H131">
        <v>8092804</v>
      </c>
      <c r="I131">
        <v>41</v>
      </c>
      <c r="J131">
        <v>4011</v>
      </c>
      <c r="K131" t="s">
        <v>211</v>
      </c>
      <c r="L131">
        <v>20</v>
      </c>
      <c r="M131" t="s">
        <v>207</v>
      </c>
      <c r="N131" t="s">
        <v>166</v>
      </c>
      <c r="O131" t="s">
        <v>229</v>
      </c>
    </row>
    <row r="132" spans="1:15" x14ac:dyDescent="0.25">
      <c r="A132" t="s">
        <v>163</v>
      </c>
      <c r="B132">
        <v>8092800</v>
      </c>
      <c r="C132">
        <v>2257603</v>
      </c>
      <c r="D132">
        <v>2021</v>
      </c>
      <c r="E132" s="22">
        <v>44409</v>
      </c>
      <c r="F132" s="22">
        <v>44439</v>
      </c>
      <c r="G132" s="22">
        <v>44441</v>
      </c>
      <c r="H132">
        <v>8092804</v>
      </c>
      <c r="I132">
        <v>41</v>
      </c>
      <c r="J132" t="s">
        <v>173</v>
      </c>
      <c r="K132" t="s">
        <v>174</v>
      </c>
      <c r="L132">
        <v>179.24</v>
      </c>
      <c r="M132" t="s">
        <v>166</v>
      </c>
      <c r="N132" t="s">
        <v>166</v>
      </c>
      <c r="O132" t="s">
        <v>229</v>
      </c>
    </row>
    <row r="133" spans="1:15" x14ac:dyDescent="0.25">
      <c r="A133" t="s">
        <v>163</v>
      </c>
      <c r="B133">
        <v>8092800</v>
      </c>
      <c r="C133">
        <v>2257603</v>
      </c>
      <c r="D133">
        <v>2021</v>
      </c>
      <c r="E133" s="22">
        <v>44409</v>
      </c>
      <c r="F133" s="22">
        <v>44439</v>
      </c>
      <c r="G133" s="22">
        <v>44441</v>
      </c>
      <c r="H133">
        <v>8092804</v>
      </c>
      <c r="I133">
        <v>41</v>
      </c>
      <c r="J133">
        <v>4220</v>
      </c>
      <c r="K133" t="s">
        <v>212</v>
      </c>
      <c r="L133">
        <v>17</v>
      </c>
      <c r="M133" t="s">
        <v>207</v>
      </c>
      <c r="N133" t="s">
        <v>166</v>
      </c>
      <c r="O133" t="s">
        <v>229</v>
      </c>
    </row>
    <row r="134" spans="1:15" x14ac:dyDescent="0.25">
      <c r="A134" t="s">
        <v>163</v>
      </c>
      <c r="B134">
        <v>8092800</v>
      </c>
      <c r="C134">
        <v>2257603</v>
      </c>
      <c r="D134">
        <v>2021</v>
      </c>
      <c r="E134" s="22">
        <v>44409</v>
      </c>
      <c r="F134" s="22">
        <v>44439</v>
      </c>
      <c r="G134" s="22">
        <v>44441</v>
      </c>
      <c r="H134">
        <v>8092804</v>
      </c>
      <c r="I134">
        <v>41</v>
      </c>
      <c r="J134">
        <v>4420</v>
      </c>
      <c r="K134" t="s">
        <v>175</v>
      </c>
      <c r="L134">
        <v>1745.32</v>
      </c>
      <c r="M134" t="s">
        <v>166</v>
      </c>
      <c r="N134" t="s">
        <v>166</v>
      </c>
      <c r="O134" t="s">
        <v>229</v>
      </c>
    </row>
    <row r="135" spans="1:15" x14ac:dyDescent="0.25">
      <c r="A135" t="s">
        <v>163</v>
      </c>
      <c r="B135">
        <v>8092800</v>
      </c>
      <c r="C135">
        <v>2257603</v>
      </c>
      <c r="D135">
        <v>2021</v>
      </c>
      <c r="E135" s="22">
        <v>44409</v>
      </c>
      <c r="F135" s="22">
        <v>44439</v>
      </c>
      <c r="G135" s="22">
        <v>44441</v>
      </c>
      <c r="H135">
        <v>8092804</v>
      </c>
      <c r="I135">
        <v>41</v>
      </c>
      <c r="J135">
        <v>4486</v>
      </c>
      <c r="K135" t="s">
        <v>176</v>
      </c>
      <c r="L135">
        <v>1685.48</v>
      </c>
      <c r="M135" t="s">
        <v>166</v>
      </c>
      <c r="N135" t="s">
        <v>166</v>
      </c>
      <c r="O135" t="s">
        <v>229</v>
      </c>
    </row>
    <row r="136" spans="1:15" x14ac:dyDescent="0.25">
      <c r="A136" t="s">
        <v>163</v>
      </c>
      <c r="B136">
        <v>8092800</v>
      </c>
      <c r="C136">
        <v>2257603</v>
      </c>
      <c r="D136">
        <v>2021</v>
      </c>
      <c r="E136" s="22">
        <v>44409</v>
      </c>
      <c r="F136" s="22">
        <v>44439</v>
      </c>
      <c r="G136" s="22">
        <v>44441</v>
      </c>
      <c r="H136">
        <v>8092804</v>
      </c>
      <c r="I136">
        <v>41</v>
      </c>
      <c r="J136">
        <v>4650</v>
      </c>
      <c r="K136" t="s">
        <v>177</v>
      </c>
      <c r="L136">
        <v>1577.7</v>
      </c>
      <c r="M136" t="s">
        <v>166</v>
      </c>
      <c r="N136" t="s">
        <v>166</v>
      </c>
      <c r="O136" t="s">
        <v>229</v>
      </c>
    </row>
    <row r="137" spans="1:15" x14ac:dyDescent="0.25">
      <c r="A137" t="s">
        <v>163</v>
      </c>
      <c r="B137">
        <v>8092800</v>
      </c>
      <c r="C137">
        <v>2257603</v>
      </c>
      <c r="D137">
        <v>2021</v>
      </c>
      <c r="E137" s="22">
        <v>44409</v>
      </c>
      <c r="F137" s="22">
        <v>44439</v>
      </c>
      <c r="G137" s="22">
        <v>44441</v>
      </c>
      <c r="H137">
        <v>8092804</v>
      </c>
      <c r="I137">
        <v>41</v>
      </c>
      <c r="J137">
        <v>4780</v>
      </c>
      <c r="K137" t="s">
        <v>178</v>
      </c>
      <c r="L137">
        <v>1508.26</v>
      </c>
      <c r="M137" t="s">
        <v>166</v>
      </c>
      <c r="N137" t="s">
        <v>166</v>
      </c>
      <c r="O137" t="s">
        <v>229</v>
      </c>
    </row>
    <row r="138" spans="1:15" x14ac:dyDescent="0.25">
      <c r="A138" t="s">
        <v>163</v>
      </c>
      <c r="B138">
        <v>8092800</v>
      </c>
      <c r="C138">
        <v>2257603</v>
      </c>
      <c r="D138">
        <v>2021</v>
      </c>
      <c r="E138" s="22">
        <v>44409</v>
      </c>
      <c r="F138" s="22">
        <v>44439</v>
      </c>
      <c r="G138" s="22">
        <v>44441</v>
      </c>
      <c r="H138">
        <v>8092804</v>
      </c>
      <c r="I138">
        <v>41</v>
      </c>
      <c r="J138">
        <v>4970</v>
      </c>
      <c r="K138" t="s">
        <v>181</v>
      </c>
      <c r="L138">
        <v>1561.81</v>
      </c>
      <c r="M138" t="s">
        <v>166</v>
      </c>
      <c r="N138" t="s">
        <v>166</v>
      </c>
      <c r="O138" t="s">
        <v>229</v>
      </c>
    </row>
    <row r="139" spans="1:15" x14ac:dyDescent="0.25">
      <c r="A139" t="s">
        <v>163</v>
      </c>
      <c r="B139">
        <v>8092800</v>
      </c>
      <c r="C139">
        <v>2257603</v>
      </c>
      <c r="D139">
        <v>2021</v>
      </c>
      <c r="E139" s="22">
        <v>44409</v>
      </c>
      <c r="F139" s="22">
        <v>44439</v>
      </c>
      <c r="G139" s="22">
        <v>44441</v>
      </c>
      <c r="H139">
        <v>8092804</v>
      </c>
      <c r="I139">
        <v>41</v>
      </c>
      <c r="J139">
        <v>4990</v>
      </c>
      <c r="K139" t="s">
        <v>182</v>
      </c>
      <c r="L139">
        <v>1561.81</v>
      </c>
      <c r="M139" t="s">
        <v>166</v>
      </c>
      <c r="N139" t="s">
        <v>166</v>
      </c>
      <c r="O139" t="s">
        <v>229</v>
      </c>
    </row>
    <row r="140" spans="1:15" x14ac:dyDescent="0.25">
      <c r="A140" t="s">
        <v>163</v>
      </c>
      <c r="B140">
        <v>8092800</v>
      </c>
      <c r="C140">
        <v>2257603</v>
      </c>
      <c r="D140">
        <v>2021</v>
      </c>
      <c r="E140" s="22">
        <v>44409</v>
      </c>
      <c r="F140" s="22">
        <v>44439</v>
      </c>
      <c r="G140" s="22">
        <v>44441</v>
      </c>
      <c r="H140">
        <v>8092804</v>
      </c>
      <c r="I140">
        <v>41</v>
      </c>
      <c r="J140">
        <v>5010</v>
      </c>
      <c r="K140" t="s">
        <v>170</v>
      </c>
      <c r="L140">
        <v>563.39</v>
      </c>
      <c r="M140" t="s">
        <v>166</v>
      </c>
      <c r="N140" t="s">
        <v>166</v>
      </c>
      <c r="O140" t="s">
        <v>229</v>
      </c>
    </row>
    <row r="141" spans="1:15" x14ac:dyDescent="0.25">
      <c r="A141" t="s">
        <v>163</v>
      </c>
      <c r="B141">
        <v>8092800</v>
      </c>
      <c r="C141">
        <v>2257603</v>
      </c>
      <c r="D141">
        <v>2021</v>
      </c>
      <c r="E141" s="22">
        <v>44409</v>
      </c>
      <c r="F141" s="22">
        <v>44439</v>
      </c>
      <c r="G141" s="22">
        <v>44441</v>
      </c>
      <c r="H141">
        <v>8092804</v>
      </c>
      <c r="I141">
        <v>41</v>
      </c>
      <c r="J141">
        <v>5013</v>
      </c>
      <c r="K141" t="s">
        <v>183</v>
      </c>
      <c r="L141">
        <v>1.74</v>
      </c>
      <c r="M141" t="s">
        <v>166</v>
      </c>
      <c r="N141" t="s">
        <v>166</v>
      </c>
      <c r="O141" t="s">
        <v>229</v>
      </c>
    </row>
    <row r="142" spans="1:15" x14ac:dyDescent="0.25">
      <c r="A142" t="s">
        <v>163</v>
      </c>
      <c r="B142">
        <v>8092800</v>
      </c>
      <c r="C142">
        <v>2257603</v>
      </c>
      <c r="D142">
        <v>2021</v>
      </c>
      <c r="E142" s="22">
        <v>44409</v>
      </c>
      <c r="F142" s="22">
        <v>44439</v>
      </c>
      <c r="G142" s="22">
        <v>44441</v>
      </c>
      <c r="H142">
        <v>8092804</v>
      </c>
      <c r="I142">
        <v>41</v>
      </c>
      <c r="J142">
        <v>5030</v>
      </c>
      <c r="K142" t="s">
        <v>184</v>
      </c>
      <c r="L142">
        <v>3.15</v>
      </c>
      <c r="M142" t="s">
        <v>166</v>
      </c>
      <c r="N142" t="s">
        <v>166</v>
      </c>
      <c r="O142" t="s">
        <v>229</v>
      </c>
    </row>
    <row r="143" spans="1:15" x14ac:dyDescent="0.25">
      <c r="A143" t="s">
        <v>163</v>
      </c>
      <c r="B143">
        <v>8092800</v>
      </c>
      <c r="C143">
        <v>2257603</v>
      </c>
      <c r="D143">
        <v>2021</v>
      </c>
      <c r="E143" s="22">
        <v>44409</v>
      </c>
      <c r="F143" s="22">
        <v>44439</v>
      </c>
      <c r="G143" s="22">
        <v>44441</v>
      </c>
      <c r="H143">
        <v>8092804</v>
      </c>
      <c r="I143">
        <v>41</v>
      </c>
      <c r="J143">
        <v>5031</v>
      </c>
      <c r="K143" t="s">
        <v>185</v>
      </c>
      <c r="L143">
        <v>2.44</v>
      </c>
      <c r="M143" t="s">
        <v>166</v>
      </c>
      <c r="N143" t="s">
        <v>166</v>
      </c>
      <c r="O143" t="s">
        <v>229</v>
      </c>
    </row>
    <row r="144" spans="1:15" x14ac:dyDescent="0.25">
      <c r="A144" t="s">
        <v>163</v>
      </c>
      <c r="B144">
        <v>8092800</v>
      </c>
      <c r="C144">
        <v>2257603</v>
      </c>
      <c r="D144">
        <v>2021</v>
      </c>
      <c r="E144" s="22">
        <v>44409</v>
      </c>
      <c r="F144" s="22">
        <v>44439</v>
      </c>
      <c r="G144" s="22">
        <v>44441</v>
      </c>
      <c r="H144">
        <v>8092804</v>
      </c>
      <c r="I144">
        <v>41</v>
      </c>
      <c r="J144">
        <v>5090</v>
      </c>
      <c r="K144" t="s">
        <v>186</v>
      </c>
      <c r="L144">
        <v>7.94</v>
      </c>
      <c r="M144" t="s">
        <v>166</v>
      </c>
      <c r="N144" t="s">
        <v>166</v>
      </c>
      <c r="O144" t="s">
        <v>229</v>
      </c>
    </row>
    <row r="145" spans="1:15" x14ac:dyDescent="0.25">
      <c r="A145" t="s">
        <v>163</v>
      </c>
      <c r="B145">
        <v>8092800</v>
      </c>
      <c r="C145">
        <v>2257603</v>
      </c>
      <c r="D145">
        <v>2021</v>
      </c>
      <c r="E145" s="22">
        <v>44409</v>
      </c>
      <c r="F145" s="22">
        <v>44439</v>
      </c>
      <c r="G145" s="22">
        <v>44441</v>
      </c>
      <c r="H145">
        <v>8092804</v>
      </c>
      <c r="I145">
        <v>41</v>
      </c>
      <c r="J145">
        <v>5103</v>
      </c>
      <c r="K145" t="s">
        <v>187</v>
      </c>
      <c r="L145">
        <v>122</v>
      </c>
      <c r="M145" t="s">
        <v>166</v>
      </c>
      <c r="N145" t="s">
        <v>166</v>
      </c>
      <c r="O145" t="s">
        <v>229</v>
      </c>
    </row>
    <row r="146" spans="1:15" x14ac:dyDescent="0.25">
      <c r="A146" t="s">
        <v>163</v>
      </c>
      <c r="B146">
        <v>8092800</v>
      </c>
      <c r="C146">
        <v>2257603</v>
      </c>
      <c r="D146">
        <v>2021</v>
      </c>
      <c r="E146" s="22">
        <v>44409</v>
      </c>
      <c r="F146" s="22">
        <v>44439</v>
      </c>
      <c r="G146" s="22">
        <v>44441</v>
      </c>
      <c r="H146">
        <v>8092804</v>
      </c>
      <c r="I146">
        <v>41</v>
      </c>
      <c r="J146">
        <v>5130</v>
      </c>
      <c r="K146" t="s">
        <v>213</v>
      </c>
      <c r="L146">
        <v>83.47</v>
      </c>
      <c r="M146" t="s">
        <v>207</v>
      </c>
      <c r="N146" t="s">
        <v>166</v>
      </c>
      <c r="O146" t="s">
        <v>229</v>
      </c>
    </row>
    <row r="147" spans="1:15" x14ac:dyDescent="0.25">
      <c r="A147" t="s">
        <v>163</v>
      </c>
      <c r="B147">
        <v>8092800</v>
      </c>
      <c r="C147">
        <v>2257603</v>
      </c>
      <c r="D147">
        <v>2021</v>
      </c>
      <c r="E147" s="22">
        <v>44409</v>
      </c>
      <c r="F147" s="22">
        <v>44439</v>
      </c>
      <c r="G147" s="22">
        <v>44441</v>
      </c>
      <c r="H147">
        <v>8092804</v>
      </c>
      <c r="I147">
        <v>41</v>
      </c>
      <c r="J147">
        <v>5800</v>
      </c>
      <c r="K147" t="s">
        <v>188</v>
      </c>
      <c r="L147">
        <v>-149.62</v>
      </c>
      <c r="M147" t="s">
        <v>166</v>
      </c>
      <c r="N147" t="s">
        <v>166</v>
      </c>
      <c r="O147" t="s">
        <v>229</v>
      </c>
    </row>
    <row r="148" spans="1:15" x14ac:dyDescent="0.25">
      <c r="A148" t="s">
        <v>163</v>
      </c>
      <c r="B148">
        <v>8092800</v>
      </c>
      <c r="C148">
        <v>2257603</v>
      </c>
      <c r="D148">
        <v>2021</v>
      </c>
      <c r="E148" s="22">
        <v>44409</v>
      </c>
      <c r="F148" s="22">
        <v>44439</v>
      </c>
      <c r="G148" s="22">
        <v>44441</v>
      </c>
      <c r="H148">
        <v>8092804</v>
      </c>
      <c r="I148">
        <v>41</v>
      </c>
      <c r="J148">
        <v>7010</v>
      </c>
      <c r="K148" t="s">
        <v>164</v>
      </c>
      <c r="L148">
        <v>128</v>
      </c>
      <c r="M148" t="s">
        <v>165</v>
      </c>
      <c r="N148" t="s">
        <v>166</v>
      </c>
      <c r="O148" t="s">
        <v>229</v>
      </c>
    </row>
    <row r="149" spans="1:15" x14ac:dyDescent="0.25">
      <c r="A149" t="s">
        <v>163</v>
      </c>
      <c r="B149">
        <v>8092800</v>
      </c>
      <c r="C149">
        <v>2257603</v>
      </c>
      <c r="D149">
        <v>2021</v>
      </c>
      <c r="E149" s="22">
        <v>44409</v>
      </c>
      <c r="F149" s="22">
        <v>44439</v>
      </c>
      <c r="G149" s="22">
        <v>44441</v>
      </c>
      <c r="H149">
        <v>8092804</v>
      </c>
      <c r="I149">
        <v>41</v>
      </c>
      <c r="J149">
        <v>7351</v>
      </c>
      <c r="K149" t="s">
        <v>215</v>
      </c>
      <c r="L149">
        <v>6</v>
      </c>
      <c r="M149" t="s">
        <v>165</v>
      </c>
      <c r="N149" t="s">
        <v>166</v>
      </c>
      <c r="O149" t="s">
        <v>229</v>
      </c>
    </row>
    <row r="150" spans="1:15" x14ac:dyDescent="0.25">
      <c r="A150" t="s">
        <v>163</v>
      </c>
      <c r="B150">
        <v>8092800</v>
      </c>
      <c r="C150">
        <v>2257603</v>
      </c>
      <c r="D150">
        <v>2021</v>
      </c>
      <c r="E150" s="22">
        <v>44409</v>
      </c>
      <c r="F150" s="22">
        <v>44439</v>
      </c>
      <c r="G150" s="22">
        <v>44441</v>
      </c>
      <c r="H150">
        <v>8092804</v>
      </c>
      <c r="I150">
        <v>41</v>
      </c>
      <c r="J150">
        <v>9250</v>
      </c>
      <c r="K150" t="s">
        <v>230</v>
      </c>
      <c r="L150">
        <v>6</v>
      </c>
      <c r="M150" t="s">
        <v>165</v>
      </c>
      <c r="N150" t="s">
        <v>166</v>
      </c>
      <c r="O150" t="s">
        <v>229</v>
      </c>
    </row>
    <row r="151" spans="1:15" x14ac:dyDescent="0.25">
      <c r="A151" t="s">
        <v>163</v>
      </c>
      <c r="B151">
        <v>8092800</v>
      </c>
      <c r="C151">
        <v>2257603</v>
      </c>
      <c r="D151">
        <v>2021</v>
      </c>
      <c r="E151" s="22">
        <v>44409</v>
      </c>
      <c r="F151" s="22">
        <v>44439</v>
      </c>
      <c r="G151" s="22">
        <v>44441</v>
      </c>
      <c r="H151">
        <v>8092804</v>
      </c>
      <c r="I151">
        <v>41</v>
      </c>
      <c r="J151" t="s">
        <v>201</v>
      </c>
      <c r="K151" t="s">
        <v>200</v>
      </c>
      <c r="L151">
        <v>12</v>
      </c>
      <c r="M151" t="s">
        <v>165</v>
      </c>
      <c r="N151" t="s">
        <v>166</v>
      </c>
      <c r="O151" t="s">
        <v>229</v>
      </c>
    </row>
    <row r="152" spans="1:15" x14ac:dyDescent="0.25">
      <c r="A152" t="s">
        <v>163</v>
      </c>
      <c r="B152">
        <v>8092800</v>
      </c>
      <c r="C152">
        <v>2331702</v>
      </c>
      <c r="D152">
        <v>2021</v>
      </c>
      <c r="E152" s="22">
        <v>44409</v>
      </c>
      <c r="F152" s="22">
        <v>44439</v>
      </c>
      <c r="G152" s="22">
        <v>44441</v>
      </c>
      <c r="H152">
        <v>8092804</v>
      </c>
      <c r="I152">
        <v>41</v>
      </c>
      <c r="J152">
        <v>10</v>
      </c>
      <c r="K152" t="s">
        <v>164</v>
      </c>
      <c r="L152">
        <v>6</v>
      </c>
      <c r="M152" t="s">
        <v>165</v>
      </c>
      <c r="N152" t="s">
        <v>166</v>
      </c>
      <c r="O152" t="s">
        <v>232</v>
      </c>
    </row>
    <row r="153" spans="1:15" x14ac:dyDescent="0.25">
      <c r="A153" t="s">
        <v>163</v>
      </c>
      <c r="B153">
        <v>8092800</v>
      </c>
      <c r="C153">
        <v>2331702</v>
      </c>
      <c r="D153">
        <v>2021</v>
      </c>
      <c r="E153" s="22">
        <v>44409</v>
      </c>
      <c r="F153" s="22">
        <v>44439</v>
      </c>
      <c r="G153" s="22">
        <v>44441</v>
      </c>
      <c r="H153">
        <v>8092804</v>
      </c>
      <c r="I153">
        <v>41</v>
      </c>
      <c r="J153">
        <v>250</v>
      </c>
      <c r="K153" t="s">
        <v>230</v>
      </c>
      <c r="L153">
        <v>13</v>
      </c>
      <c r="M153" t="s">
        <v>165</v>
      </c>
      <c r="N153" t="s">
        <v>166</v>
      </c>
      <c r="O153" t="s">
        <v>232</v>
      </c>
    </row>
    <row r="154" spans="1:15" x14ac:dyDescent="0.25">
      <c r="A154" t="s">
        <v>163</v>
      </c>
      <c r="B154">
        <v>8092800</v>
      </c>
      <c r="C154">
        <v>2331702</v>
      </c>
      <c r="D154">
        <v>2021</v>
      </c>
      <c r="E154" s="22">
        <v>44409</v>
      </c>
      <c r="F154" s="22">
        <v>44439</v>
      </c>
      <c r="G154" s="22">
        <v>44441</v>
      </c>
      <c r="H154">
        <v>8092804</v>
      </c>
      <c r="I154">
        <v>41</v>
      </c>
      <c r="J154">
        <v>351</v>
      </c>
      <c r="K154" t="s">
        <v>205</v>
      </c>
      <c r="L154">
        <v>1</v>
      </c>
      <c r="M154" t="s">
        <v>165</v>
      </c>
      <c r="N154" t="s">
        <v>166</v>
      </c>
      <c r="O154" t="s">
        <v>232</v>
      </c>
    </row>
    <row r="155" spans="1:15" x14ac:dyDescent="0.25">
      <c r="A155" t="s">
        <v>163</v>
      </c>
      <c r="B155">
        <v>8092800</v>
      </c>
      <c r="C155">
        <v>2331702</v>
      </c>
      <c r="D155">
        <v>2021</v>
      </c>
      <c r="E155" s="22">
        <v>44409</v>
      </c>
      <c r="F155" s="22">
        <v>44439</v>
      </c>
      <c r="G155" s="22">
        <v>44441</v>
      </c>
      <c r="H155">
        <v>8092804</v>
      </c>
      <c r="I155">
        <v>41</v>
      </c>
      <c r="J155">
        <v>999</v>
      </c>
      <c r="K155" t="s">
        <v>168</v>
      </c>
      <c r="L155">
        <v>2</v>
      </c>
      <c r="M155" t="s">
        <v>169</v>
      </c>
      <c r="N155" t="s">
        <v>166</v>
      </c>
      <c r="O155" t="s">
        <v>232</v>
      </c>
    </row>
    <row r="156" spans="1:15" x14ac:dyDescent="0.25">
      <c r="A156" t="s">
        <v>163</v>
      </c>
      <c r="B156">
        <v>8092800</v>
      </c>
      <c r="C156">
        <v>2331702</v>
      </c>
      <c r="D156">
        <v>2021</v>
      </c>
      <c r="E156" s="22">
        <v>44409</v>
      </c>
      <c r="F156" s="22">
        <v>44439</v>
      </c>
      <c r="G156" s="22">
        <v>44441</v>
      </c>
      <c r="H156">
        <v>8092804</v>
      </c>
      <c r="I156">
        <v>41</v>
      </c>
      <c r="J156">
        <v>1010</v>
      </c>
      <c r="K156" t="s">
        <v>164</v>
      </c>
      <c r="L156">
        <v>397.98</v>
      </c>
      <c r="M156" t="s">
        <v>165</v>
      </c>
      <c r="N156" t="s">
        <v>166</v>
      </c>
      <c r="O156" t="s">
        <v>232</v>
      </c>
    </row>
    <row r="157" spans="1:15" x14ac:dyDescent="0.25">
      <c r="A157" t="s">
        <v>163</v>
      </c>
      <c r="B157">
        <v>8092800</v>
      </c>
      <c r="C157">
        <v>2331702</v>
      </c>
      <c r="D157">
        <v>2021</v>
      </c>
      <c r="E157" s="22">
        <v>44409</v>
      </c>
      <c r="F157" s="22">
        <v>44439</v>
      </c>
      <c r="G157" s="22">
        <v>44441</v>
      </c>
      <c r="H157">
        <v>8092804</v>
      </c>
      <c r="I157">
        <v>41</v>
      </c>
      <c r="J157">
        <v>1351</v>
      </c>
      <c r="K157" t="s">
        <v>205</v>
      </c>
      <c r="L157">
        <v>84.42</v>
      </c>
      <c r="M157" t="s">
        <v>165</v>
      </c>
      <c r="N157" t="s">
        <v>166</v>
      </c>
      <c r="O157" t="s">
        <v>232</v>
      </c>
    </row>
    <row r="158" spans="1:15" x14ac:dyDescent="0.25">
      <c r="A158" t="s">
        <v>163</v>
      </c>
      <c r="B158">
        <v>8092800</v>
      </c>
      <c r="C158">
        <v>2331702</v>
      </c>
      <c r="D158">
        <v>2021</v>
      </c>
      <c r="E158" s="22">
        <v>44409</v>
      </c>
      <c r="F158" s="22">
        <v>44439</v>
      </c>
      <c r="G158" s="22">
        <v>44441</v>
      </c>
      <c r="H158">
        <v>8092804</v>
      </c>
      <c r="I158">
        <v>41</v>
      </c>
      <c r="J158">
        <v>2500</v>
      </c>
      <c r="K158" t="s">
        <v>170</v>
      </c>
      <c r="L158">
        <v>68.099999999999994</v>
      </c>
      <c r="M158" t="s">
        <v>166</v>
      </c>
      <c r="N158" t="s">
        <v>166</v>
      </c>
      <c r="O158" t="s">
        <v>232</v>
      </c>
    </row>
    <row r="159" spans="1:15" x14ac:dyDescent="0.25">
      <c r="A159" t="s">
        <v>163</v>
      </c>
      <c r="B159">
        <v>8092800</v>
      </c>
      <c r="C159">
        <v>2331702</v>
      </c>
      <c r="D159">
        <v>2021</v>
      </c>
      <c r="E159" s="22">
        <v>44409</v>
      </c>
      <c r="F159" s="22">
        <v>44439</v>
      </c>
      <c r="G159" s="22">
        <v>44441</v>
      </c>
      <c r="H159">
        <v>8092804</v>
      </c>
      <c r="I159">
        <v>41</v>
      </c>
      <c r="J159">
        <v>2509</v>
      </c>
      <c r="K159" t="s">
        <v>171</v>
      </c>
      <c r="L159">
        <v>-33.86</v>
      </c>
      <c r="M159" t="s">
        <v>166</v>
      </c>
      <c r="N159" t="s">
        <v>166</v>
      </c>
      <c r="O159" t="s">
        <v>232</v>
      </c>
    </row>
    <row r="160" spans="1:15" x14ac:dyDescent="0.25">
      <c r="A160" t="s">
        <v>163</v>
      </c>
      <c r="B160">
        <v>8092800</v>
      </c>
      <c r="C160">
        <v>2331702</v>
      </c>
      <c r="D160">
        <v>2021</v>
      </c>
      <c r="E160" s="22">
        <v>44409</v>
      </c>
      <c r="F160" s="22">
        <v>44439</v>
      </c>
      <c r="G160" s="22">
        <v>44441</v>
      </c>
      <c r="H160">
        <v>8092804</v>
      </c>
      <c r="I160">
        <v>41</v>
      </c>
      <c r="J160">
        <v>3010</v>
      </c>
      <c r="K160" t="s">
        <v>219</v>
      </c>
      <c r="L160">
        <v>32.909999999999997</v>
      </c>
      <c r="M160" t="s">
        <v>207</v>
      </c>
      <c r="N160" t="s">
        <v>166</v>
      </c>
      <c r="O160" t="s">
        <v>232</v>
      </c>
    </row>
    <row r="161" spans="1:15" x14ac:dyDescent="0.25">
      <c r="A161" t="s">
        <v>163</v>
      </c>
      <c r="B161">
        <v>8092800</v>
      </c>
      <c r="C161">
        <v>2331702</v>
      </c>
      <c r="D161">
        <v>2021</v>
      </c>
      <c r="E161" s="22">
        <v>44409</v>
      </c>
      <c r="F161" s="22">
        <v>44439</v>
      </c>
      <c r="G161" s="22">
        <v>44441</v>
      </c>
      <c r="H161">
        <v>8092804</v>
      </c>
      <c r="I161">
        <v>41</v>
      </c>
      <c r="J161">
        <v>3302</v>
      </c>
      <c r="K161" t="s">
        <v>221</v>
      </c>
      <c r="L161">
        <v>3.14</v>
      </c>
      <c r="M161" t="s">
        <v>207</v>
      </c>
      <c r="N161" t="s">
        <v>166</v>
      </c>
      <c r="O161" t="s">
        <v>232</v>
      </c>
    </row>
    <row r="162" spans="1:15" x14ac:dyDescent="0.25">
      <c r="A162" t="s">
        <v>163</v>
      </c>
      <c r="B162">
        <v>8092800</v>
      </c>
      <c r="C162">
        <v>2331702</v>
      </c>
      <c r="D162">
        <v>2021</v>
      </c>
      <c r="E162" s="22">
        <v>44409</v>
      </c>
      <c r="F162" s="22">
        <v>44439</v>
      </c>
      <c r="G162" s="22">
        <v>44441</v>
      </c>
      <c r="H162">
        <v>8092804</v>
      </c>
      <c r="I162">
        <v>41</v>
      </c>
      <c r="J162">
        <v>3305</v>
      </c>
      <c r="K162" t="s">
        <v>206</v>
      </c>
      <c r="L162">
        <v>0.72</v>
      </c>
      <c r="M162" t="s">
        <v>207</v>
      </c>
      <c r="N162" t="s">
        <v>166</v>
      </c>
      <c r="O162" t="s">
        <v>232</v>
      </c>
    </row>
    <row r="163" spans="1:15" x14ac:dyDescent="0.25">
      <c r="A163" t="s">
        <v>163</v>
      </c>
      <c r="B163">
        <v>8092800</v>
      </c>
      <c r="C163">
        <v>2331702</v>
      </c>
      <c r="D163">
        <v>2021</v>
      </c>
      <c r="E163" s="22">
        <v>44409</v>
      </c>
      <c r="F163" s="22">
        <v>44439</v>
      </c>
      <c r="G163" s="22">
        <v>44441</v>
      </c>
      <c r="H163">
        <v>8092804</v>
      </c>
      <c r="I163">
        <v>41</v>
      </c>
      <c r="J163">
        <v>3970</v>
      </c>
      <c r="K163" t="s">
        <v>210</v>
      </c>
      <c r="L163">
        <v>4.3600000000000003</v>
      </c>
      <c r="M163" t="s">
        <v>207</v>
      </c>
      <c r="N163" t="s">
        <v>166</v>
      </c>
      <c r="O163" t="s">
        <v>232</v>
      </c>
    </row>
    <row r="164" spans="1:15" x14ac:dyDescent="0.25">
      <c r="A164" t="s">
        <v>163</v>
      </c>
      <c r="B164">
        <v>8092800</v>
      </c>
      <c r="C164">
        <v>2331702</v>
      </c>
      <c r="D164">
        <v>2021</v>
      </c>
      <c r="E164" s="22">
        <v>44409</v>
      </c>
      <c r="F164" s="22">
        <v>44439</v>
      </c>
      <c r="G164" s="22">
        <v>44441</v>
      </c>
      <c r="H164">
        <v>8092804</v>
      </c>
      <c r="I164">
        <v>41</v>
      </c>
      <c r="J164">
        <v>4011</v>
      </c>
      <c r="K164" t="s">
        <v>211</v>
      </c>
      <c r="L164">
        <v>7</v>
      </c>
      <c r="M164" t="s">
        <v>207</v>
      </c>
      <c r="N164" t="s">
        <v>166</v>
      </c>
      <c r="O164" t="s">
        <v>232</v>
      </c>
    </row>
    <row r="165" spans="1:15" x14ac:dyDescent="0.25">
      <c r="A165" t="s">
        <v>163</v>
      </c>
      <c r="B165">
        <v>8092800</v>
      </c>
      <c r="C165">
        <v>2331702</v>
      </c>
      <c r="D165">
        <v>2021</v>
      </c>
      <c r="E165" s="22">
        <v>44409</v>
      </c>
      <c r="F165" s="22">
        <v>44439</v>
      </c>
      <c r="G165" s="22">
        <v>44441</v>
      </c>
      <c r="H165">
        <v>8092804</v>
      </c>
      <c r="I165">
        <v>41</v>
      </c>
      <c r="J165" t="s">
        <v>173</v>
      </c>
      <c r="K165" t="s">
        <v>174</v>
      </c>
      <c r="L165">
        <v>53.51</v>
      </c>
      <c r="M165" t="s">
        <v>166</v>
      </c>
      <c r="N165" t="s">
        <v>166</v>
      </c>
      <c r="O165" t="s">
        <v>232</v>
      </c>
    </row>
    <row r="166" spans="1:15" x14ac:dyDescent="0.25">
      <c r="A166" t="s">
        <v>163</v>
      </c>
      <c r="B166">
        <v>8092800</v>
      </c>
      <c r="C166">
        <v>2331702</v>
      </c>
      <c r="D166">
        <v>2021</v>
      </c>
      <c r="E166" s="22">
        <v>44409</v>
      </c>
      <c r="F166" s="22">
        <v>44439</v>
      </c>
      <c r="G166" s="22">
        <v>44441</v>
      </c>
      <c r="H166">
        <v>8092804</v>
      </c>
      <c r="I166">
        <v>41</v>
      </c>
      <c r="J166">
        <v>4220</v>
      </c>
      <c r="K166" t="s">
        <v>212</v>
      </c>
      <c r="L166">
        <v>4</v>
      </c>
      <c r="M166" t="s">
        <v>207</v>
      </c>
      <c r="N166" t="s">
        <v>166</v>
      </c>
      <c r="O166" t="s">
        <v>232</v>
      </c>
    </row>
    <row r="167" spans="1:15" x14ac:dyDescent="0.25">
      <c r="A167" t="s">
        <v>163</v>
      </c>
      <c r="B167">
        <v>8092800</v>
      </c>
      <c r="C167">
        <v>2331702</v>
      </c>
      <c r="D167">
        <v>2021</v>
      </c>
      <c r="E167" s="22">
        <v>44409</v>
      </c>
      <c r="F167" s="22">
        <v>44439</v>
      </c>
      <c r="G167" s="22">
        <v>44441</v>
      </c>
      <c r="H167">
        <v>8092804</v>
      </c>
      <c r="I167">
        <v>41</v>
      </c>
      <c r="J167">
        <v>4420</v>
      </c>
      <c r="K167" t="s">
        <v>175</v>
      </c>
      <c r="L167">
        <v>520.99</v>
      </c>
      <c r="M167" t="s">
        <v>166</v>
      </c>
      <c r="N167" t="s">
        <v>166</v>
      </c>
      <c r="O167" t="s">
        <v>232</v>
      </c>
    </row>
    <row r="168" spans="1:15" x14ac:dyDescent="0.25">
      <c r="A168" t="s">
        <v>163</v>
      </c>
      <c r="B168">
        <v>8092800</v>
      </c>
      <c r="C168">
        <v>2331702</v>
      </c>
      <c r="D168">
        <v>2021</v>
      </c>
      <c r="E168" s="22">
        <v>44409</v>
      </c>
      <c r="F168" s="22">
        <v>44439</v>
      </c>
      <c r="G168" s="22">
        <v>44441</v>
      </c>
      <c r="H168">
        <v>8092804</v>
      </c>
      <c r="I168">
        <v>41</v>
      </c>
      <c r="J168">
        <v>4486</v>
      </c>
      <c r="K168" t="s">
        <v>176</v>
      </c>
      <c r="L168">
        <v>515.30999999999995</v>
      </c>
      <c r="M168" t="s">
        <v>166</v>
      </c>
      <c r="N168" t="s">
        <v>166</v>
      </c>
      <c r="O168" t="s">
        <v>232</v>
      </c>
    </row>
    <row r="169" spans="1:15" x14ac:dyDescent="0.25">
      <c r="A169" t="s">
        <v>163</v>
      </c>
      <c r="B169">
        <v>8092800</v>
      </c>
      <c r="C169">
        <v>2331702</v>
      </c>
      <c r="D169">
        <v>2021</v>
      </c>
      <c r="E169" s="22">
        <v>44409</v>
      </c>
      <c r="F169" s="22">
        <v>44439</v>
      </c>
      <c r="G169" s="22">
        <v>44441</v>
      </c>
      <c r="H169">
        <v>8092804</v>
      </c>
      <c r="I169">
        <v>41</v>
      </c>
      <c r="J169">
        <v>4650</v>
      </c>
      <c r="K169" t="s">
        <v>177</v>
      </c>
      <c r="L169">
        <v>481.07</v>
      </c>
      <c r="M169" t="s">
        <v>166</v>
      </c>
      <c r="N169" t="s">
        <v>166</v>
      </c>
      <c r="O169" t="s">
        <v>232</v>
      </c>
    </row>
    <row r="170" spans="1:15" x14ac:dyDescent="0.25">
      <c r="A170" t="s">
        <v>163</v>
      </c>
      <c r="B170">
        <v>8092800</v>
      </c>
      <c r="C170">
        <v>2331702</v>
      </c>
      <c r="D170">
        <v>2021</v>
      </c>
      <c r="E170" s="22">
        <v>44409</v>
      </c>
      <c r="F170" s="22">
        <v>44439</v>
      </c>
      <c r="G170" s="22">
        <v>44441</v>
      </c>
      <c r="H170">
        <v>8092804</v>
      </c>
      <c r="I170">
        <v>41</v>
      </c>
      <c r="J170">
        <v>4780</v>
      </c>
      <c r="K170" t="s">
        <v>178</v>
      </c>
      <c r="L170">
        <v>448.16</v>
      </c>
      <c r="M170" t="s">
        <v>166</v>
      </c>
      <c r="N170" t="s">
        <v>166</v>
      </c>
      <c r="O170" t="s">
        <v>232</v>
      </c>
    </row>
    <row r="171" spans="1:15" x14ac:dyDescent="0.25">
      <c r="A171" t="s">
        <v>163</v>
      </c>
      <c r="B171">
        <v>8092800</v>
      </c>
      <c r="C171">
        <v>2331702</v>
      </c>
      <c r="D171">
        <v>2021</v>
      </c>
      <c r="E171" s="22">
        <v>44409</v>
      </c>
      <c r="F171" s="22">
        <v>44439</v>
      </c>
      <c r="G171" s="22">
        <v>44441</v>
      </c>
      <c r="H171">
        <v>8092804</v>
      </c>
      <c r="I171">
        <v>41</v>
      </c>
      <c r="J171">
        <v>4970</v>
      </c>
      <c r="K171" t="s">
        <v>181</v>
      </c>
      <c r="L171">
        <v>480.57</v>
      </c>
      <c r="M171" t="s">
        <v>166</v>
      </c>
      <c r="N171" t="s">
        <v>166</v>
      </c>
      <c r="O171" t="s">
        <v>232</v>
      </c>
    </row>
    <row r="172" spans="1:15" x14ac:dyDescent="0.25">
      <c r="A172" t="s">
        <v>163</v>
      </c>
      <c r="B172">
        <v>8092800</v>
      </c>
      <c r="C172">
        <v>2331702</v>
      </c>
      <c r="D172">
        <v>2021</v>
      </c>
      <c r="E172" s="22">
        <v>44409</v>
      </c>
      <c r="F172" s="22">
        <v>44439</v>
      </c>
      <c r="G172" s="22">
        <v>44441</v>
      </c>
      <c r="H172">
        <v>8092804</v>
      </c>
      <c r="I172">
        <v>41</v>
      </c>
      <c r="J172">
        <v>4990</v>
      </c>
      <c r="K172" t="s">
        <v>182</v>
      </c>
      <c r="L172">
        <v>480.57</v>
      </c>
      <c r="M172" t="s">
        <v>166</v>
      </c>
      <c r="N172" t="s">
        <v>166</v>
      </c>
      <c r="O172" t="s">
        <v>232</v>
      </c>
    </row>
    <row r="173" spans="1:15" x14ac:dyDescent="0.25">
      <c r="A173" t="s">
        <v>163</v>
      </c>
      <c r="B173">
        <v>8092800</v>
      </c>
      <c r="C173">
        <v>2331702</v>
      </c>
      <c r="D173">
        <v>2021</v>
      </c>
      <c r="E173" s="22">
        <v>44409</v>
      </c>
      <c r="F173" s="22">
        <v>44439</v>
      </c>
      <c r="G173" s="22">
        <v>44441</v>
      </c>
      <c r="H173">
        <v>8092804</v>
      </c>
      <c r="I173">
        <v>41</v>
      </c>
      <c r="J173">
        <v>5010</v>
      </c>
      <c r="K173" t="s">
        <v>170</v>
      </c>
      <c r="L173">
        <v>168.17</v>
      </c>
      <c r="M173" t="s">
        <v>166</v>
      </c>
      <c r="N173" t="s">
        <v>166</v>
      </c>
      <c r="O173" t="s">
        <v>232</v>
      </c>
    </row>
    <row r="174" spans="1:15" x14ac:dyDescent="0.25">
      <c r="A174" t="s">
        <v>163</v>
      </c>
      <c r="B174">
        <v>8092800</v>
      </c>
      <c r="C174">
        <v>2331702</v>
      </c>
      <c r="D174">
        <v>2021</v>
      </c>
      <c r="E174" s="22">
        <v>44409</v>
      </c>
      <c r="F174" s="22">
        <v>44439</v>
      </c>
      <c r="G174" s="22">
        <v>44441</v>
      </c>
      <c r="H174">
        <v>8092804</v>
      </c>
      <c r="I174">
        <v>41</v>
      </c>
      <c r="J174">
        <v>5013</v>
      </c>
      <c r="K174" t="s">
        <v>183</v>
      </c>
      <c r="L174">
        <v>0.52</v>
      </c>
      <c r="M174" t="s">
        <v>166</v>
      </c>
      <c r="N174" t="s">
        <v>166</v>
      </c>
      <c r="O174" t="s">
        <v>232</v>
      </c>
    </row>
    <row r="175" spans="1:15" x14ac:dyDescent="0.25">
      <c r="A175" t="s">
        <v>163</v>
      </c>
      <c r="B175">
        <v>8092800</v>
      </c>
      <c r="C175">
        <v>2331702</v>
      </c>
      <c r="D175">
        <v>2021</v>
      </c>
      <c r="E175" s="22">
        <v>44409</v>
      </c>
      <c r="F175" s="22">
        <v>44439</v>
      </c>
      <c r="G175" s="22">
        <v>44441</v>
      </c>
      <c r="H175">
        <v>8092804</v>
      </c>
      <c r="I175">
        <v>41</v>
      </c>
      <c r="J175">
        <v>5030</v>
      </c>
      <c r="K175" t="s">
        <v>184</v>
      </c>
      <c r="L175">
        <v>0.93</v>
      </c>
      <c r="M175" t="s">
        <v>166</v>
      </c>
      <c r="N175" t="s">
        <v>166</v>
      </c>
      <c r="O175" t="s">
        <v>232</v>
      </c>
    </row>
    <row r="176" spans="1:15" x14ac:dyDescent="0.25">
      <c r="A176" t="s">
        <v>163</v>
      </c>
      <c r="B176">
        <v>8092800</v>
      </c>
      <c r="C176">
        <v>2331702</v>
      </c>
      <c r="D176">
        <v>2021</v>
      </c>
      <c r="E176" s="22">
        <v>44409</v>
      </c>
      <c r="F176" s="22">
        <v>44439</v>
      </c>
      <c r="G176" s="22">
        <v>44441</v>
      </c>
      <c r="H176">
        <v>8092804</v>
      </c>
      <c r="I176">
        <v>41</v>
      </c>
      <c r="J176">
        <v>5031</v>
      </c>
      <c r="K176" t="s">
        <v>185</v>
      </c>
      <c r="L176">
        <v>0.73</v>
      </c>
      <c r="M176" t="s">
        <v>166</v>
      </c>
      <c r="N176" t="s">
        <v>166</v>
      </c>
      <c r="O176" t="s">
        <v>232</v>
      </c>
    </row>
    <row r="177" spans="1:15" x14ac:dyDescent="0.25">
      <c r="A177" t="s">
        <v>163</v>
      </c>
      <c r="B177">
        <v>8092800</v>
      </c>
      <c r="C177">
        <v>2331702</v>
      </c>
      <c r="D177">
        <v>2021</v>
      </c>
      <c r="E177" s="22">
        <v>44409</v>
      </c>
      <c r="F177" s="22">
        <v>44439</v>
      </c>
      <c r="G177" s="22">
        <v>44441</v>
      </c>
      <c r="H177">
        <v>8092804</v>
      </c>
      <c r="I177">
        <v>41</v>
      </c>
      <c r="J177">
        <v>5090</v>
      </c>
      <c r="K177" t="s">
        <v>186</v>
      </c>
      <c r="L177">
        <v>7.94</v>
      </c>
      <c r="M177" t="s">
        <v>166</v>
      </c>
      <c r="N177" t="s">
        <v>166</v>
      </c>
      <c r="O177" t="s">
        <v>232</v>
      </c>
    </row>
    <row r="178" spans="1:15" x14ac:dyDescent="0.25">
      <c r="A178" t="s">
        <v>163</v>
      </c>
      <c r="B178">
        <v>8092800</v>
      </c>
      <c r="C178">
        <v>2331702</v>
      </c>
      <c r="D178">
        <v>2021</v>
      </c>
      <c r="E178" s="22">
        <v>44409</v>
      </c>
      <c r="F178" s="22">
        <v>44439</v>
      </c>
      <c r="G178" s="22">
        <v>44441</v>
      </c>
      <c r="H178">
        <v>8092804</v>
      </c>
      <c r="I178">
        <v>41</v>
      </c>
      <c r="J178">
        <v>5103</v>
      </c>
      <c r="K178" t="s">
        <v>187</v>
      </c>
      <c r="L178">
        <v>36.42</v>
      </c>
      <c r="M178" t="s">
        <v>166</v>
      </c>
      <c r="N178" t="s">
        <v>166</v>
      </c>
      <c r="O178" t="s">
        <v>232</v>
      </c>
    </row>
    <row r="179" spans="1:15" x14ac:dyDescent="0.25">
      <c r="A179" t="s">
        <v>163</v>
      </c>
      <c r="B179">
        <v>8092800</v>
      </c>
      <c r="C179">
        <v>2331702</v>
      </c>
      <c r="D179">
        <v>2021</v>
      </c>
      <c r="E179" s="22">
        <v>44409</v>
      </c>
      <c r="F179" s="22">
        <v>44439</v>
      </c>
      <c r="G179" s="22">
        <v>44441</v>
      </c>
      <c r="H179">
        <v>8092804</v>
      </c>
      <c r="I179">
        <v>41</v>
      </c>
      <c r="J179">
        <v>5130</v>
      </c>
      <c r="K179" t="s">
        <v>213</v>
      </c>
      <c r="L179">
        <v>19.64</v>
      </c>
      <c r="M179" t="s">
        <v>207</v>
      </c>
      <c r="N179" t="s">
        <v>166</v>
      </c>
      <c r="O179" t="s">
        <v>232</v>
      </c>
    </row>
    <row r="180" spans="1:15" x14ac:dyDescent="0.25">
      <c r="A180" t="s">
        <v>163</v>
      </c>
      <c r="B180">
        <v>8092800</v>
      </c>
      <c r="C180">
        <v>2331702</v>
      </c>
      <c r="D180">
        <v>2021</v>
      </c>
      <c r="E180" s="22">
        <v>44409</v>
      </c>
      <c r="F180" s="22">
        <v>44439</v>
      </c>
      <c r="G180" s="22">
        <v>44441</v>
      </c>
      <c r="H180">
        <v>8092804</v>
      </c>
      <c r="I180">
        <v>41</v>
      </c>
      <c r="J180">
        <v>5800</v>
      </c>
      <c r="K180" t="s">
        <v>188</v>
      </c>
      <c r="L180">
        <v>-112.97</v>
      </c>
      <c r="M180" t="s">
        <v>166</v>
      </c>
      <c r="N180" t="s">
        <v>166</v>
      </c>
      <c r="O180" t="s">
        <v>232</v>
      </c>
    </row>
    <row r="181" spans="1:15" x14ac:dyDescent="0.25">
      <c r="A181" t="s">
        <v>163</v>
      </c>
      <c r="B181">
        <v>8092800</v>
      </c>
      <c r="C181">
        <v>2331702</v>
      </c>
      <c r="D181">
        <v>2021</v>
      </c>
      <c r="E181" s="22">
        <v>44409</v>
      </c>
      <c r="F181" s="22">
        <v>44439</v>
      </c>
      <c r="G181" s="22">
        <v>44441</v>
      </c>
      <c r="H181">
        <v>8092804</v>
      </c>
      <c r="I181">
        <v>41</v>
      </c>
      <c r="J181">
        <v>7010</v>
      </c>
      <c r="K181" t="s">
        <v>164</v>
      </c>
      <c r="L181">
        <v>33</v>
      </c>
      <c r="M181" t="s">
        <v>165</v>
      </c>
      <c r="N181" t="s">
        <v>166</v>
      </c>
      <c r="O181" t="s">
        <v>232</v>
      </c>
    </row>
    <row r="182" spans="1:15" x14ac:dyDescent="0.25">
      <c r="A182" t="s">
        <v>163</v>
      </c>
      <c r="B182">
        <v>8092800</v>
      </c>
      <c r="C182">
        <v>2331702</v>
      </c>
      <c r="D182">
        <v>2021</v>
      </c>
      <c r="E182" s="22">
        <v>44409</v>
      </c>
      <c r="F182" s="22">
        <v>44439</v>
      </c>
      <c r="G182" s="22">
        <v>44441</v>
      </c>
      <c r="H182">
        <v>8092804</v>
      </c>
      <c r="I182">
        <v>41</v>
      </c>
      <c r="J182">
        <v>7351</v>
      </c>
      <c r="K182" t="s">
        <v>215</v>
      </c>
      <c r="L182">
        <v>7</v>
      </c>
      <c r="M182" t="s">
        <v>165</v>
      </c>
      <c r="N182" t="s">
        <v>166</v>
      </c>
      <c r="O182" t="s">
        <v>232</v>
      </c>
    </row>
    <row r="183" spans="1:15" x14ac:dyDescent="0.25">
      <c r="A183" t="s">
        <v>163</v>
      </c>
      <c r="B183">
        <v>8092800</v>
      </c>
      <c r="C183">
        <v>2331702</v>
      </c>
      <c r="D183">
        <v>2021</v>
      </c>
      <c r="E183" s="22">
        <v>44409</v>
      </c>
      <c r="F183" s="22">
        <v>44439</v>
      </c>
      <c r="G183" s="22">
        <v>44441</v>
      </c>
      <c r="H183">
        <v>8092804</v>
      </c>
      <c r="I183">
        <v>41</v>
      </c>
      <c r="J183">
        <v>9250</v>
      </c>
      <c r="K183" t="s">
        <v>230</v>
      </c>
      <c r="L183">
        <v>63</v>
      </c>
      <c r="M183" t="s">
        <v>165</v>
      </c>
      <c r="N183" t="s">
        <v>166</v>
      </c>
      <c r="O183" t="s">
        <v>232</v>
      </c>
    </row>
    <row r="184" spans="1:15" x14ac:dyDescent="0.25">
      <c r="A184" t="s">
        <v>163</v>
      </c>
      <c r="B184">
        <v>8092800</v>
      </c>
      <c r="C184">
        <v>2350601</v>
      </c>
      <c r="D184">
        <v>2021</v>
      </c>
      <c r="E184" s="22">
        <v>44409</v>
      </c>
      <c r="F184" s="22">
        <v>44439</v>
      </c>
      <c r="G184" s="22">
        <v>44441</v>
      </c>
      <c r="H184">
        <v>8092804</v>
      </c>
      <c r="I184">
        <v>41</v>
      </c>
      <c r="J184">
        <v>10</v>
      </c>
      <c r="K184" t="s">
        <v>164</v>
      </c>
      <c r="L184">
        <v>11</v>
      </c>
      <c r="M184" t="s">
        <v>165</v>
      </c>
      <c r="N184" t="s">
        <v>166</v>
      </c>
      <c r="O184" t="s">
        <v>233</v>
      </c>
    </row>
    <row r="185" spans="1:15" x14ac:dyDescent="0.25">
      <c r="A185" t="s">
        <v>163</v>
      </c>
      <c r="B185">
        <v>8092800</v>
      </c>
      <c r="C185">
        <v>2350601</v>
      </c>
      <c r="D185">
        <v>2021</v>
      </c>
      <c r="E185" s="22">
        <v>44409</v>
      </c>
      <c r="F185" s="22">
        <v>44439</v>
      </c>
      <c r="G185" s="22">
        <v>44441</v>
      </c>
      <c r="H185">
        <v>8092804</v>
      </c>
      <c r="I185">
        <v>41</v>
      </c>
      <c r="J185">
        <v>250</v>
      </c>
      <c r="K185" t="s">
        <v>230</v>
      </c>
      <c r="L185">
        <v>10</v>
      </c>
      <c r="M185" t="s">
        <v>165</v>
      </c>
      <c r="N185" t="s">
        <v>166</v>
      </c>
      <c r="O185" t="s">
        <v>233</v>
      </c>
    </row>
    <row r="186" spans="1:15" x14ac:dyDescent="0.25">
      <c r="A186" t="s">
        <v>163</v>
      </c>
      <c r="B186">
        <v>8092800</v>
      </c>
      <c r="C186">
        <v>2350601</v>
      </c>
      <c r="D186">
        <v>2021</v>
      </c>
      <c r="E186" s="22">
        <v>44409</v>
      </c>
      <c r="F186" s="22">
        <v>44439</v>
      </c>
      <c r="G186" s="22">
        <v>44441</v>
      </c>
      <c r="H186">
        <v>8092804</v>
      </c>
      <c r="I186">
        <v>41</v>
      </c>
      <c r="J186">
        <v>351</v>
      </c>
      <c r="K186" t="s">
        <v>205</v>
      </c>
      <c r="L186">
        <v>1</v>
      </c>
      <c r="M186" t="s">
        <v>165</v>
      </c>
      <c r="N186" t="s">
        <v>166</v>
      </c>
      <c r="O186" t="s">
        <v>233</v>
      </c>
    </row>
    <row r="187" spans="1:15" x14ac:dyDescent="0.25">
      <c r="A187" t="s">
        <v>163</v>
      </c>
      <c r="B187">
        <v>8092800</v>
      </c>
      <c r="C187">
        <v>2350601</v>
      </c>
      <c r="D187">
        <v>2021</v>
      </c>
      <c r="E187" s="22">
        <v>44409</v>
      </c>
      <c r="F187" s="22">
        <v>44439</v>
      </c>
      <c r="G187" s="22">
        <v>44441</v>
      </c>
      <c r="H187">
        <v>8092804</v>
      </c>
      <c r="I187">
        <v>41</v>
      </c>
      <c r="J187">
        <v>1010</v>
      </c>
      <c r="K187" t="s">
        <v>164</v>
      </c>
      <c r="L187">
        <v>978.26</v>
      </c>
      <c r="M187" t="s">
        <v>165</v>
      </c>
      <c r="N187" t="s">
        <v>166</v>
      </c>
      <c r="O187" t="s">
        <v>233</v>
      </c>
    </row>
    <row r="188" spans="1:15" x14ac:dyDescent="0.25">
      <c r="A188" t="s">
        <v>163</v>
      </c>
      <c r="B188">
        <v>8092800</v>
      </c>
      <c r="C188">
        <v>2350601</v>
      </c>
      <c r="D188">
        <v>2021</v>
      </c>
      <c r="E188" s="22">
        <v>44409</v>
      </c>
      <c r="F188" s="22">
        <v>44439</v>
      </c>
      <c r="G188" s="22">
        <v>44441</v>
      </c>
      <c r="H188">
        <v>8092804</v>
      </c>
      <c r="I188">
        <v>41</v>
      </c>
      <c r="J188">
        <v>1351</v>
      </c>
      <c r="K188" t="s">
        <v>205</v>
      </c>
      <c r="L188">
        <v>83.51</v>
      </c>
      <c r="M188" t="s">
        <v>165</v>
      </c>
      <c r="N188" t="s">
        <v>166</v>
      </c>
      <c r="O188" t="s">
        <v>233</v>
      </c>
    </row>
    <row r="189" spans="1:15" x14ac:dyDescent="0.25">
      <c r="A189" t="s">
        <v>163</v>
      </c>
      <c r="B189">
        <v>8092800</v>
      </c>
      <c r="C189">
        <v>2350601</v>
      </c>
      <c r="D189">
        <v>2021</v>
      </c>
      <c r="E189" s="22">
        <v>44409</v>
      </c>
      <c r="F189" s="22">
        <v>44439</v>
      </c>
      <c r="G189" s="22">
        <v>44441</v>
      </c>
      <c r="H189">
        <v>8092804</v>
      </c>
      <c r="I189">
        <v>41</v>
      </c>
      <c r="J189">
        <v>2500</v>
      </c>
      <c r="K189" t="s">
        <v>170</v>
      </c>
      <c r="L189">
        <v>149.88</v>
      </c>
      <c r="M189" t="s">
        <v>166</v>
      </c>
      <c r="N189" t="s">
        <v>166</v>
      </c>
      <c r="O189" t="s">
        <v>233</v>
      </c>
    </row>
    <row r="190" spans="1:15" x14ac:dyDescent="0.25">
      <c r="A190" t="s">
        <v>163</v>
      </c>
      <c r="B190">
        <v>8092800</v>
      </c>
      <c r="C190">
        <v>2350601</v>
      </c>
      <c r="D190">
        <v>2021</v>
      </c>
      <c r="E190" s="22">
        <v>44409</v>
      </c>
      <c r="F190" s="22">
        <v>44439</v>
      </c>
      <c r="G190" s="22">
        <v>44441</v>
      </c>
      <c r="H190">
        <v>8092804</v>
      </c>
      <c r="I190">
        <v>41</v>
      </c>
      <c r="J190">
        <v>2509</v>
      </c>
      <c r="K190" t="s">
        <v>171</v>
      </c>
      <c r="L190">
        <v>-77.5</v>
      </c>
      <c r="M190" t="s">
        <v>166</v>
      </c>
      <c r="N190" t="s">
        <v>166</v>
      </c>
      <c r="O190" t="s">
        <v>233</v>
      </c>
    </row>
    <row r="191" spans="1:15" x14ac:dyDescent="0.25">
      <c r="A191" t="s">
        <v>163</v>
      </c>
      <c r="B191">
        <v>8092800</v>
      </c>
      <c r="C191">
        <v>2350601</v>
      </c>
      <c r="D191">
        <v>2021</v>
      </c>
      <c r="E191" s="22">
        <v>44409</v>
      </c>
      <c r="F191" s="22">
        <v>44439</v>
      </c>
      <c r="G191" s="22">
        <v>44441</v>
      </c>
      <c r="H191">
        <v>8092804</v>
      </c>
      <c r="I191">
        <v>41</v>
      </c>
      <c r="J191">
        <v>3030</v>
      </c>
      <c r="K191" t="s">
        <v>231</v>
      </c>
      <c r="L191">
        <v>78</v>
      </c>
      <c r="M191" t="s">
        <v>207</v>
      </c>
      <c r="N191" t="s">
        <v>166</v>
      </c>
      <c r="O191" t="s">
        <v>233</v>
      </c>
    </row>
    <row r="192" spans="1:15" x14ac:dyDescent="0.25">
      <c r="A192" t="s">
        <v>163</v>
      </c>
      <c r="B192">
        <v>8092800</v>
      </c>
      <c r="C192">
        <v>2350601</v>
      </c>
      <c r="D192">
        <v>2021</v>
      </c>
      <c r="E192" s="22">
        <v>44409</v>
      </c>
      <c r="F192" s="22">
        <v>44439</v>
      </c>
      <c r="G192" s="22">
        <v>44441</v>
      </c>
      <c r="H192">
        <v>8092804</v>
      </c>
      <c r="I192">
        <v>41</v>
      </c>
      <c r="J192">
        <v>3305</v>
      </c>
      <c r="K192" t="s">
        <v>206</v>
      </c>
      <c r="L192">
        <v>1.32</v>
      </c>
      <c r="M192" t="s">
        <v>207</v>
      </c>
      <c r="N192" t="s">
        <v>166</v>
      </c>
      <c r="O192" t="s">
        <v>233</v>
      </c>
    </row>
    <row r="193" spans="1:15" x14ac:dyDescent="0.25">
      <c r="A193" t="s">
        <v>163</v>
      </c>
      <c r="B193">
        <v>8092800</v>
      </c>
      <c r="C193">
        <v>2350601</v>
      </c>
      <c r="D193">
        <v>2021</v>
      </c>
      <c r="E193" s="22">
        <v>44409</v>
      </c>
      <c r="F193" s="22">
        <v>44439</v>
      </c>
      <c r="G193" s="22">
        <v>44441</v>
      </c>
      <c r="H193">
        <v>8092804</v>
      </c>
      <c r="I193">
        <v>41</v>
      </c>
      <c r="J193">
        <v>3970</v>
      </c>
      <c r="K193" t="s">
        <v>210</v>
      </c>
      <c r="L193">
        <v>11.99</v>
      </c>
      <c r="M193" t="s">
        <v>207</v>
      </c>
      <c r="N193" t="s">
        <v>166</v>
      </c>
      <c r="O193" t="s">
        <v>233</v>
      </c>
    </row>
    <row r="194" spans="1:15" x14ac:dyDescent="0.25">
      <c r="A194" t="s">
        <v>163</v>
      </c>
      <c r="B194">
        <v>8092800</v>
      </c>
      <c r="C194">
        <v>2350601</v>
      </c>
      <c r="D194">
        <v>2021</v>
      </c>
      <c r="E194" s="22">
        <v>44409</v>
      </c>
      <c r="F194" s="22">
        <v>44439</v>
      </c>
      <c r="G194" s="22">
        <v>44441</v>
      </c>
      <c r="H194">
        <v>8092804</v>
      </c>
      <c r="I194">
        <v>41</v>
      </c>
      <c r="J194">
        <v>4011</v>
      </c>
      <c r="K194" t="s">
        <v>211</v>
      </c>
      <c r="L194">
        <v>5</v>
      </c>
      <c r="M194" t="s">
        <v>207</v>
      </c>
      <c r="N194" t="s">
        <v>166</v>
      </c>
      <c r="O194" t="s">
        <v>233</v>
      </c>
    </row>
    <row r="195" spans="1:15" x14ac:dyDescent="0.25">
      <c r="A195" t="s">
        <v>163</v>
      </c>
      <c r="B195">
        <v>8092800</v>
      </c>
      <c r="C195">
        <v>2350601</v>
      </c>
      <c r="D195">
        <v>2021</v>
      </c>
      <c r="E195" s="22">
        <v>44409</v>
      </c>
      <c r="F195" s="22">
        <v>44439</v>
      </c>
      <c r="G195" s="22">
        <v>44441</v>
      </c>
      <c r="H195">
        <v>8092804</v>
      </c>
      <c r="I195">
        <v>41</v>
      </c>
      <c r="J195" t="s">
        <v>173</v>
      </c>
      <c r="K195" t="s">
        <v>174</v>
      </c>
      <c r="L195">
        <v>117.77</v>
      </c>
      <c r="M195" t="s">
        <v>166</v>
      </c>
      <c r="N195" t="s">
        <v>166</v>
      </c>
      <c r="O195" t="s">
        <v>233</v>
      </c>
    </row>
    <row r="196" spans="1:15" x14ac:dyDescent="0.25">
      <c r="A196" t="s">
        <v>163</v>
      </c>
      <c r="B196">
        <v>8092800</v>
      </c>
      <c r="C196">
        <v>2350601</v>
      </c>
      <c r="D196">
        <v>2021</v>
      </c>
      <c r="E196" s="22">
        <v>44409</v>
      </c>
      <c r="F196" s="22">
        <v>44439</v>
      </c>
      <c r="G196" s="22">
        <v>44441</v>
      </c>
      <c r="H196">
        <v>8092804</v>
      </c>
      <c r="I196">
        <v>41</v>
      </c>
      <c r="J196">
        <v>4220</v>
      </c>
      <c r="K196" t="s">
        <v>212</v>
      </c>
      <c r="L196">
        <v>11</v>
      </c>
      <c r="M196" t="s">
        <v>207</v>
      </c>
      <c r="N196" t="s">
        <v>166</v>
      </c>
      <c r="O196" t="s">
        <v>233</v>
      </c>
    </row>
    <row r="197" spans="1:15" x14ac:dyDescent="0.25">
      <c r="A197" t="s">
        <v>163</v>
      </c>
      <c r="B197">
        <v>8092800</v>
      </c>
      <c r="C197">
        <v>2350601</v>
      </c>
      <c r="D197">
        <v>2021</v>
      </c>
      <c r="E197" s="22">
        <v>44409</v>
      </c>
      <c r="F197" s="22">
        <v>44439</v>
      </c>
      <c r="G197" s="22">
        <v>44441</v>
      </c>
      <c r="H197">
        <v>8092804</v>
      </c>
      <c r="I197">
        <v>41</v>
      </c>
      <c r="J197">
        <v>4420</v>
      </c>
      <c r="K197" t="s">
        <v>175</v>
      </c>
      <c r="L197">
        <v>1146.71</v>
      </c>
      <c r="M197" t="s">
        <v>166</v>
      </c>
      <c r="N197" t="s">
        <v>166</v>
      </c>
      <c r="O197" t="s">
        <v>233</v>
      </c>
    </row>
    <row r="198" spans="1:15" x14ac:dyDescent="0.25">
      <c r="A198" t="s">
        <v>163</v>
      </c>
      <c r="B198">
        <v>8092800</v>
      </c>
      <c r="C198">
        <v>2350601</v>
      </c>
      <c r="D198">
        <v>2021</v>
      </c>
      <c r="E198" s="22">
        <v>44409</v>
      </c>
      <c r="F198" s="22">
        <v>44439</v>
      </c>
      <c r="G198" s="22">
        <v>44441</v>
      </c>
      <c r="H198">
        <v>8092804</v>
      </c>
      <c r="I198">
        <v>41</v>
      </c>
      <c r="J198">
        <v>4486</v>
      </c>
      <c r="K198" t="s">
        <v>176</v>
      </c>
      <c r="L198">
        <v>1139.77</v>
      </c>
      <c r="M198" t="s">
        <v>166</v>
      </c>
      <c r="N198" t="s">
        <v>166</v>
      </c>
      <c r="O198" t="s">
        <v>233</v>
      </c>
    </row>
    <row r="199" spans="1:15" x14ac:dyDescent="0.25">
      <c r="A199" t="s">
        <v>163</v>
      </c>
      <c r="B199">
        <v>8092800</v>
      </c>
      <c r="C199">
        <v>2350601</v>
      </c>
      <c r="D199">
        <v>2021</v>
      </c>
      <c r="E199" s="22">
        <v>44409</v>
      </c>
      <c r="F199" s="22">
        <v>44439</v>
      </c>
      <c r="G199" s="22">
        <v>44441</v>
      </c>
      <c r="H199">
        <v>8092804</v>
      </c>
      <c r="I199">
        <v>41</v>
      </c>
      <c r="J199">
        <v>4650</v>
      </c>
      <c r="K199" t="s">
        <v>177</v>
      </c>
      <c r="L199">
        <v>1067.3900000000001</v>
      </c>
      <c r="M199" t="s">
        <v>166</v>
      </c>
      <c r="N199" t="s">
        <v>166</v>
      </c>
      <c r="O199" t="s">
        <v>233</v>
      </c>
    </row>
    <row r="200" spans="1:15" x14ac:dyDescent="0.25">
      <c r="A200" t="s">
        <v>163</v>
      </c>
      <c r="B200">
        <v>8092800</v>
      </c>
      <c r="C200">
        <v>2350601</v>
      </c>
      <c r="D200">
        <v>2021</v>
      </c>
      <c r="E200" s="22">
        <v>44409</v>
      </c>
      <c r="F200" s="22">
        <v>44439</v>
      </c>
      <c r="G200" s="22">
        <v>44441</v>
      </c>
      <c r="H200">
        <v>8092804</v>
      </c>
      <c r="I200">
        <v>41</v>
      </c>
      <c r="J200">
        <v>4780</v>
      </c>
      <c r="K200" t="s">
        <v>178</v>
      </c>
      <c r="L200">
        <v>989.39</v>
      </c>
      <c r="M200" t="s">
        <v>166</v>
      </c>
      <c r="N200" t="s">
        <v>166</v>
      </c>
      <c r="O200" t="s">
        <v>233</v>
      </c>
    </row>
    <row r="201" spans="1:15" x14ac:dyDescent="0.25">
      <c r="A201" t="s">
        <v>163</v>
      </c>
      <c r="B201">
        <v>8092800</v>
      </c>
      <c r="C201">
        <v>2350601</v>
      </c>
      <c r="D201">
        <v>2021</v>
      </c>
      <c r="E201" s="22">
        <v>44409</v>
      </c>
      <c r="F201" s="22">
        <v>44439</v>
      </c>
      <c r="G201" s="22">
        <v>44441</v>
      </c>
      <c r="H201">
        <v>8092804</v>
      </c>
      <c r="I201">
        <v>41</v>
      </c>
      <c r="J201">
        <v>4970</v>
      </c>
      <c r="K201" t="s">
        <v>181</v>
      </c>
      <c r="L201">
        <v>1056.72</v>
      </c>
      <c r="M201" t="s">
        <v>166</v>
      </c>
      <c r="N201" t="s">
        <v>166</v>
      </c>
      <c r="O201" t="s">
        <v>233</v>
      </c>
    </row>
    <row r="202" spans="1:15" x14ac:dyDescent="0.25">
      <c r="A202" t="s">
        <v>163</v>
      </c>
      <c r="B202">
        <v>8092800</v>
      </c>
      <c r="C202">
        <v>2350601</v>
      </c>
      <c r="D202">
        <v>2021</v>
      </c>
      <c r="E202" s="22">
        <v>44409</v>
      </c>
      <c r="F202" s="22">
        <v>44439</v>
      </c>
      <c r="G202" s="22">
        <v>44441</v>
      </c>
      <c r="H202">
        <v>8092804</v>
      </c>
      <c r="I202">
        <v>41</v>
      </c>
      <c r="J202">
        <v>4990</v>
      </c>
      <c r="K202" t="s">
        <v>182</v>
      </c>
      <c r="L202">
        <v>1056.72</v>
      </c>
      <c r="M202" t="s">
        <v>166</v>
      </c>
      <c r="N202" t="s">
        <v>166</v>
      </c>
      <c r="O202" t="s">
        <v>233</v>
      </c>
    </row>
    <row r="203" spans="1:15" x14ac:dyDescent="0.25">
      <c r="A203" t="s">
        <v>163</v>
      </c>
      <c r="B203">
        <v>8092800</v>
      </c>
      <c r="C203">
        <v>2350601</v>
      </c>
      <c r="D203">
        <v>2021</v>
      </c>
      <c r="E203" s="22">
        <v>44409</v>
      </c>
      <c r="F203" s="22">
        <v>44439</v>
      </c>
      <c r="G203" s="22">
        <v>44441</v>
      </c>
      <c r="H203">
        <v>8092804</v>
      </c>
      <c r="I203">
        <v>41</v>
      </c>
      <c r="J203">
        <v>5010</v>
      </c>
      <c r="K203" t="s">
        <v>170</v>
      </c>
      <c r="L203">
        <v>370.16</v>
      </c>
      <c r="M203" t="s">
        <v>166</v>
      </c>
      <c r="N203" t="s">
        <v>166</v>
      </c>
      <c r="O203" t="s">
        <v>233</v>
      </c>
    </row>
    <row r="204" spans="1:15" x14ac:dyDescent="0.25">
      <c r="A204" t="s">
        <v>163</v>
      </c>
      <c r="B204">
        <v>8092800</v>
      </c>
      <c r="C204">
        <v>2350601</v>
      </c>
      <c r="D204">
        <v>2021</v>
      </c>
      <c r="E204" s="22">
        <v>44409</v>
      </c>
      <c r="F204" s="22">
        <v>44439</v>
      </c>
      <c r="G204" s="22">
        <v>44441</v>
      </c>
      <c r="H204">
        <v>8092804</v>
      </c>
      <c r="I204">
        <v>41</v>
      </c>
      <c r="J204">
        <v>5013</v>
      </c>
      <c r="K204" t="s">
        <v>183</v>
      </c>
      <c r="L204">
        <v>1.1499999999999999</v>
      </c>
      <c r="M204" t="s">
        <v>166</v>
      </c>
      <c r="N204" t="s">
        <v>166</v>
      </c>
      <c r="O204" t="s">
        <v>233</v>
      </c>
    </row>
    <row r="205" spans="1:15" x14ac:dyDescent="0.25">
      <c r="A205" t="s">
        <v>163</v>
      </c>
      <c r="B205">
        <v>8092800</v>
      </c>
      <c r="C205">
        <v>2350601</v>
      </c>
      <c r="D205">
        <v>2021</v>
      </c>
      <c r="E205" s="22">
        <v>44409</v>
      </c>
      <c r="F205" s="22">
        <v>44439</v>
      </c>
      <c r="G205" s="22">
        <v>44441</v>
      </c>
      <c r="H205">
        <v>8092804</v>
      </c>
      <c r="I205">
        <v>41</v>
      </c>
      <c r="J205">
        <v>5030</v>
      </c>
      <c r="K205" t="s">
        <v>184</v>
      </c>
      <c r="L205">
        <v>2.06</v>
      </c>
      <c r="M205" t="s">
        <v>166</v>
      </c>
      <c r="N205" t="s">
        <v>166</v>
      </c>
      <c r="O205" t="s">
        <v>233</v>
      </c>
    </row>
    <row r="206" spans="1:15" x14ac:dyDescent="0.25">
      <c r="A206" t="s">
        <v>163</v>
      </c>
      <c r="B206">
        <v>8092800</v>
      </c>
      <c r="C206">
        <v>2350601</v>
      </c>
      <c r="D206">
        <v>2021</v>
      </c>
      <c r="E206" s="22">
        <v>44409</v>
      </c>
      <c r="F206" s="22">
        <v>44439</v>
      </c>
      <c r="G206" s="22">
        <v>44441</v>
      </c>
      <c r="H206">
        <v>8092804</v>
      </c>
      <c r="I206">
        <v>41</v>
      </c>
      <c r="J206">
        <v>5031</v>
      </c>
      <c r="K206" t="s">
        <v>185</v>
      </c>
      <c r="L206">
        <v>1.6</v>
      </c>
      <c r="M206" t="s">
        <v>166</v>
      </c>
      <c r="N206" t="s">
        <v>166</v>
      </c>
      <c r="O206" t="s">
        <v>233</v>
      </c>
    </row>
    <row r="207" spans="1:15" x14ac:dyDescent="0.25">
      <c r="A207" t="s">
        <v>163</v>
      </c>
      <c r="B207">
        <v>8092800</v>
      </c>
      <c r="C207">
        <v>2350601</v>
      </c>
      <c r="D207">
        <v>2021</v>
      </c>
      <c r="E207" s="22">
        <v>44409</v>
      </c>
      <c r="F207" s="22">
        <v>44439</v>
      </c>
      <c r="G207" s="22">
        <v>44441</v>
      </c>
      <c r="H207">
        <v>8092804</v>
      </c>
      <c r="I207">
        <v>41</v>
      </c>
      <c r="J207">
        <v>5090</v>
      </c>
      <c r="K207" t="s">
        <v>186</v>
      </c>
      <c r="L207">
        <v>7.94</v>
      </c>
      <c r="M207" t="s">
        <v>166</v>
      </c>
      <c r="N207" t="s">
        <v>166</v>
      </c>
      <c r="O207" t="s">
        <v>233</v>
      </c>
    </row>
    <row r="208" spans="1:15" x14ac:dyDescent="0.25">
      <c r="A208" t="s">
        <v>163</v>
      </c>
      <c r="B208">
        <v>8092800</v>
      </c>
      <c r="C208">
        <v>2350601</v>
      </c>
      <c r="D208">
        <v>2021</v>
      </c>
      <c r="E208" s="22">
        <v>44409</v>
      </c>
      <c r="F208" s="22">
        <v>44439</v>
      </c>
      <c r="G208" s="22">
        <v>44441</v>
      </c>
      <c r="H208">
        <v>8092804</v>
      </c>
      <c r="I208">
        <v>41</v>
      </c>
      <c r="J208">
        <v>5103</v>
      </c>
      <c r="K208" t="s">
        <v>187</v>
      </c>
      <c r="L208">
        <v>80.16</v>
      </c>
      <c r="M208" t="s">
        <v>166</v>
      </c>
      <c r="N208" t="s">
        <v>166</v>
      </c>
      <c r="O208" t="s">
        <v>233</v>
      </c>
    </row>
    <row r="209" spans="1:15" x14ac:dyDescent="0.25">
      <c r="A209" t="s">
        <v>163</v>
      </c>
      <c r="B209">
        <v>8092800</v>
      </c>
      <c r="C209">
        <v>2350601</v>
      </c>
      <c r="D209">
        <v>2021</v>
      </c>
      <c r="E209" s="22">
        <v>44409</v>
      </c>
      <c r="F209" s="22">
        <v>44439</v>
      </c>
      <c r="G209" s="22">
        <v>44441</v>
      </c>
      <c r="H209">
        <v>8092804</v>
      </c>
      <c r="I209">
        <v>41</v>
      </c>
      <c r="J209">
        <v>5130</v>
      </c>
      <c r="K209" t="s">
        <v>213</v>
      </c>
      <c r="L209">
        <v>54.01</v>
      </c>
      <c r="M209" t="s">
        <v>207</v>
      </c>
      <c r="N209" t="s">
        <v>166</v>
      </c>
      <c r="O209" t="s">
        <v>233</v>
      </c>
    </row>
    <row r="210" spans="1:15" x14ac:dyDescent="0.25">
      <c r="A210" t="s">
        <v>163</v>
      </c>
      <c r="B210">
        <v>8092800</v>
      </c>
      <c r="C210">
        <v>2350601</v>
      </c>
      <c r="D210">
        <v>2021</v>
      </c>
      <c r="E210" s="22">
        <v>44409</v>
      </c>
      <c r="F210" s="22">
        <v>44439</v>
      </c>
      <c r="G210" s="22">
        <v>44441</v>
      </c>
      <c r="H210">
        <v>8092804</v>
      </c>
      <c r="I210">
        <v>41</v>
      </c>
      <c r="J210">
        <v>5800</v>
      </c>
      <c r="K210" t="s">
        <v>188</v>
      </c>
      <c r="L210">
        <v>-186.83</v>
      </c>
      <c r="M210" t="s">
        <v>166</v>
      </c>
      <c r="N210" t="s">
        <v>166</v>
      </c>
      <c r="O210" t="s">
        <v>233</v>
      </c>
    </row>
    <row r="211" spans="1:15" x14ac:dyDescent="0.25">
      <c r="A211" t="s">
        <v>163</v>
      </c>
      <c r="B211">
        <v>8092800</v>
      </c>
      <c r="C211">
        <v>2350601</v>
      </c>
      <c r="D211">
        <v>2021</v>
      </c>
      <c r="E211" s="22">
        <v>44409</v>
      </c>
      <c r="F211" s="22">
        <v>44439</v>
      </c>
      <c r="G211" s="22">
        <v>44441</v>
      </c>
      <c r="H211">
        <v>8092804</v>
      </c>
      <c r="I211">
        <v>41</v>
      </c>
      <c r="J211">
        <v>7010</v>
      </c>
      <c r="K211" t="s">
        <v>164</v>
      </c>
      <c r="L211">
        <v>82</v>
      </c>
      <c r="M211" t="s">
        <v>165</v>
      </c>
      <c r="N211" t="s">
        <v>166</v>
      </c>
      <c r="O211" t="s">
        <v>233</v>
      </c>
    </row>
    <row r="212" spans="1:15" x14ac:dyDescent="0.25">
      <c r="A212" t="s">
        <v>163</v>
      </c>
      <c r="B212">
        <v>8092800</v>
      </c>
      <c r="C212">
        <v>2350601</v>
      </c>
      <c r="D212">
        <v>2021</v>
      </c>
      <c r="E212" s="22">
        <v>44409</v>
      </c>
      <c r="F212" s="22">
        <v>44439</v>
      </c>
      <c r="G212" s="22">
        <v>44441</v>
      </c>
      <c r="H212">
        <v>8092804</v>
      </c>
      <c r="I212">
        <v>41</v>
      </c>
      <c r="J212">
        <v>7351</v>
      </c>
      <c r="K212" t="s">
        <v>215</v>
      </c>
      <c r="L212">
        <v>7</v>
      </c>
      <c r="M212" t="s">
        <v>165</v>
      </c>
      <c r="N212" t="s">
        <v>166</v>
      </c>
      <c r="O212" t="s">
        <v>233</v>
      </c>
    </row>
    <row r="213" spans="1:15" x14ac:dyDescent="0.25">
      <c r="A213" t="s">
        <v>163</v>
      </c>
      <c r="B213">
        <v>8092800</v>
      </c>
      <c r="C213">
        <v>2350601</v>
      </c>
      <c r="D213">
        <v>2021</v>
      </c>
      <c r="E213" s="22">
        <v>44409</v>
      </c>
      <c r="F213" s="22">
        <v>44439</v>
      </c>
      <c r="G213" s="22">
        <v>44441</v>
      </c>
      <c r="H213">
        <v>8092804</v>
      </c>
      <c r="I213">
        <v>41</v>
      </c>
      <c r="J213">
        <v>9250</v>
      </c>
      <c r="K213" t="s">
        <v>230</v>
      </c>
      <c r="L213">
        <v>76</v>
      </c>
      <c r="M213" t="s">
        <v>165</v>
      </c>
      <c r="N213" t="s">
        <v>166</v>
      </c>
      <c r="O213" t="s">
        <v>233</v>
      </c>
    </row>
    <row r="214" spans="1:15" x14ac:dyDescent="0.25">
      <c r="A214" t="s">
        <v>163</v>
      </c>
      <c r="B214">
        <v>8092800</v>
      </c>
      <c r="C214">
        <v>2376501</v>
      </c>
      <c r="D214">
        <v>2021</v>
      </c>
      <c r="E214" s="22">
        <v>44409</v>
      </c>
      <c r="F214" s="22">
        <v>44439</v>
      </c>
      <c r="G214" s="22">
        <v>44441</v>
      </c>
      <c r="H214">
        <v>8092804</v>
      </c>
      <c r="I214">
        <v>41</v>
      </c>
      <c r="J214">
        <v>506</v>
      </c>
      <c r="K214" t="s">
        <v>216</v>
      </c>
      <c r="L214">
        <v>22</v>
      </c>
      <c r="M214" t="s">
        <v>165</v>
      </c>
      <c r="N214" t="s">
        <v>166</v>
      </c>
      <c r="O214" t="s">
        <v>234</v>
      </c>
    </row>
    <row r="215" spans="1:15" x14ac:dyDescent="0.25">
      <c r="A215" t="s">
        <v>163</v>
      </c>
      <c r="B215">
        <v>8092800</v>
      </c>
      <c r="C215">
        <v>2376501</v>
      </c>
      <c r="D215">
        <v>2021</v>
      </c>
      <c r="E215" s="22">
        <v>44409</v>
      </c>
      <c r="F215" s="22">
        <v>44439</v>
      </c>
      <c r="G215" s="22">
        <v>44441</v>
      </c>
      <c r="H215">
        <v>8092804</v>
      </c>
      <c r="I215">
        <v>41</v>
      </c>
      <c r="J215">
        <v>4011</v>
      </c>
      <c r="K215" t="s">
        <v>211</v>
      </c>
      <c r="L215">
        <v>20</v>
      </c>
      <c r="M215" t="s">
        <v>207</v>
      </c>
      <c r="N215" t="s">
        <v>166</v>
      </c>
      <c r="O215" t="s">
        <v>234</v>
      </c>
    </row>
    <row r="216" spans="1:15" x14ac:dyDescent="0.25">
      <c r="A216" t="s">
        <v>163</v>
      </c>
      <c r="B216">
        <v>8092800</v>
      </c>
      <c r="C216">
        <v>2376501</v>
      </c>
      <c r="D216">
        <v>2021</v>
      </c>
      <c r="E216" s="22">
        <v>44409</v>
      </c>
      <c r="F216" s="22">
        <v>44439</v>
      </c>
      <c r="G216" s="22">
        <v>44441</v>
      </c>
      <c r="H216">
        <v>8092804</v>
      </c>
      <c r="I216">
        <v>41</v>
      </c>
      <c r="J216">
        <v>5090</v>
      </c>
      <c r="K216" t="s">
        <v>186</v>
      </c>
      <c r="L216">
        <v>7.94</v>
      </c>
      <c r="M216" t="s">
        <v>166</v>
      </c>
      <c r="N216" t="s">
        <v>166</v>
      </c>
      <c r="O216" t="s">
        <v>234</v>
      </c>
    </row>
    <row r="217" spans="1:15" x14ac:dyDescent="0.25">
      <c r="A217" t="s">
        <v>163</v>
      </c>
      <c r="B217">
        <v>8092800</v>
      </c>
      <c r="C217">
        <v>2376501</v>
      </c>
      <c r="D217">
        <v>2021</v>
      </c>
      <c r="E217" s="22">
        <v>44409</v>
      </c>
      <c r="F217" s="22">
        <v>44439</v>
      </c>
      <c r="G217" s="22">
        <v>44441</v>
      </c>
      <c r="H217">
        <v>8092804</v>
      </c>
      <c r="I217">
        <v>41</v>
      </c>
      <c r="J217">
        <v>9506</v>
      </c>
      <c r="K217" t="s">
        <v>216</v>
      </c>
      <c r="L217">
        <v>162</v>
      </c>
      <c r="M217" t="s">
        <v>165</v>
      </c>
      <c r="N217" t="s">
        <v>166</v>
      </c>
      <c r="O217" t="s">
        <v>234</v>
      </c>
    </row>
    <row r="218" spans="1:15" x14ac:dyDescent="0.25">
      <c r="A218" t="s">
        <v>163</v>
      </c>
      <c r="B218">
        <v>8092800</v>
      </c>
      <c r="C218">
        <v>2377602</v>
      </c>
      <c r="D218">
        <v>2021</v>
      </c>
      <c r="E218" s="22">
        <v>44409</v>
      </c>
      <c r="F218" s="22">
        <v>44439</v>
      </c>
      <c r="G218" s="22">
        <v>44441</v>
      </c>
      <c r="H218">
        <v>8092804</v>
      </c>
      <c r="I218">
        <v>41</v>
      </c>
      <c r="J218">
        <v>10</v>
      </c>
      <c r="K218" t="s">
        <v>164</v>
      </c>
      <c r="L218">
        <v>19</v>
      </c>
      <c r="M218" t="s">
        <v>165</v>
      </c>
      <c r="N218" t="s">
        <v>166</v>
      </c>
      <c r="O218" t="s">
        <v>235</v>
      </c>
    </row>
    <row r="219" spans="1:15" x14ac:dyDescent="0.25">
      <c r="A219" t="s">
        <v>163</v>
      </c>
      <c r="B219">
        <v>8092800</v>
      </c>
      <c r="C219">
        <v>2377602</v>
      </c>
      <c r="D219">
        <v>2021</v>
      </c>
      <c r="E219" s="22">
        <v>44409</v>
      </c>
      <c r="F219" s="22">
        <v>44439</v>
      </c>
      <c r="G219" s="22">
        <v>44441</v>
      </c>
      <c r="H219">
        <v>8092804</v>
      </c>
      <c r="I219">
        <v>41</v>
      </c>
      <c r="J219">
        <v>351</v>
      </c>
      <c r="K219" t="s">
        <v>205</v>
      </c>
      <c r="L219">
        <v>1</v>
      </c>
      <c r="M219" t="s">
        <v>165</v>
      </c>
      <c r="N219" t="s">
        <v>166</v>
      </c>
      <c r="O219" t="s">
        <v>235</v>
      </c>
    </row>
    <row r="220" spans="1:15" x14ac:dyDescent="0.25">
      <c r="A220" t="s">
        <v>163</v>
      </c>
      <c r="B220">
        <v>8092800</v>
      </c>
      <c r="C220">
        <v>2377602</v>
      </c>
      <c r="D220">
        <v>2021</v>
      </c>
      <c r="E220" s="22">
        <v>44409</v>
      </c>
      <c r="F220" s="22">
        <v>44439</v>
      </c>
      <c r="G220" s="22">
        <v>44441</v>
      </c>
      <c r="H220">
        <v>8092804</v>
      </c>
      <c r="I220">
        <v>41</v>
      </c>
      <c r="J220">
        <v>710</v>
      </c>
      <c r="K220" t="s">
        <v>236</v>
      </c>
      <c r="L220">
        <v>2</v>
      </c>
      <c r="M220" t="s">
        <v>165</v>
      </c>
      <c r="N220" t="s">
        <v>166</v>
      </c>
      <c r="O220" t="s">
        <v>235</v>
      </c>
    </row>
    <row r="221" spans="1:15" x14ac:dyDescent="0.25">
      <c r="A221" t="s">
        <v>163</v>
      </c>
      <c r="B221">
        <v>8092800</v>
      </c>
      <c r="C221">
        <v>2377602</v>
      </c>
      <c r="D221">
        <v>2021</v>
      </c>
      <c r="E221" s="22">
        <v>44409</v>
      </c>
      <c r="F221" s="22">
        <v>44439</v>
      </c>
      <c r="G221" s="22">
        <v>44441</v>
      </c>
      <c r="H221">
        <v>8092804</v>
      </c>
      <c r="I221">
        <v>41</v>
      </c>
      <c r="J221">
        <v>1010</v>
      </c>
      <c r="K221" t="s">
        <v>164</v>
      </c>
      <c r="L221">
        <v>1350.72</v>
      </c>
      <c r="M221" t="s">
        <v>165</v>
      </c>
      <c r="N221" t="s">
        <v>166</v>
      </c>
      <c r="O221" t="s">
        <v>235</v>
      </c>
    </row>
    <row r="222" spans="1:15" x14ac:dyDescent="0.25">
      <c r="A222" t="s">
        <v>163</v>
      </c>
      <c r="B222">
        <v>8092800</v>
      </c>
      <c r="C222">
        <v>2377602</v>
      </c>
      <c r="D222">
        <v>2021</v>
      </c>
      <c r="E222" s="22">
        <v>44409</v>
      </c>
      <c r="F222" s="22">
        <v>44439</v>
      </c>
      <c r="G222" s="22">
        <v>44441</v>
      </c>
      <c r="H222">
        <v>8092804</v>
      </c>
      <c r="I222">
        <v>41</v>
      </c>
      <c r="J222">
        <v>1351</v>
      </c>
      <c r="K222" t="s">
        <v>205</v>
      </c>
      <c r="L222">
        <v>96.48</v>
      </c>
      <c r="M222" t="s">
        <v>165</v>
      </c>
      <c r="N222" t="s">
        <v>166</v>
      </c>
      <c r="O222" t="s">
        <v>235</v>
      </c>
    </row>
    <row r="223" spans="1:15" x14ac:dyDescent="0.25">
      <c r="A223" t="s">
        <v>163</v>
      </c>
      <c r="B223">
        <v>8092800</v>
      </c>
      <c r="C223">
        <v>2377602</v>
      </c>
      <c r="D223">
        <v>2021</v>
      </c>
      <c r="E223" s="22">
        <v>44409</v>
      </c>
      <c r="F223" s="22">
        <v>44439</v>
      </c>
      <c r="G223" s="22">
        <v>44441</v>
      </c>
      <c r="H223">
        <v>8092804</v>
      </c>
      <c r="I223">
        <v>41</v>
      </c>
      <c r="J223">
        <v>2500</v>
      </c>
      <c r="K223" t="s">
        <v>170</v>
      </c>
      <c r="L223">
        <v>204.28</v>
      </c>
      <c r="M223" t="s">
        <v>166</v>
      </c>
      <c r="N223" t="s">
        <v>166</v>
      </c>
      <c r="O223" t="s">
        <v>235</v>
      </c>
    </row>
    <row r="224" spans="1:15" x14ac:dyDescent="0.25">
      <c r="A224" t="s">
        <v>163</v>
      </c>
      <c r="B224">
        <v>8092800</v>
      </c>
      <c r="C224">
        <v>2377602</v>
      </c>
      <c r="D224">
        <v>2021</v>
      </c>
      <c r="E224" s="22">
        <v>44409</v>
      </c>
      <c r="F224" s="22">
        <v>44439</v>
      </c>
      <c r="G224" s="22">
        <v>44441</v>
      </c>
      <c r="H224">
        <v>8092804</v>
      </c>
      <c r="I224">
        <v>41</v>
      </c>
      <c r="J224">
        <v>2509</v>
      </c>
      <c r="K224" t="s">
        <v>171</v>
      </c>
      <c r="L224">
        <v>-101.57</v>
      </c>
      <c r="M224" t="s">
        <v>166</v>
      </c>
      <c r="N224" t="s">
        <v>166</v>
      </c>
      <c r="O224" t="s">
        <v>235</v>
      </c>
    </row>
    <row r="225" spans="1:15" x14ac:dyDescent="0.25">
      <c r="A225" t="s">
        <v>163</v>
      </c>
      <c r="B225">
        <v>8092800</v>
      </c>
      <c r="C225">
        <v>2377602</v>
      </c>
      <c r="D225">
        <v>2021</v>
      </c>
      <c r="E225" s="22">
        <v>44409</v>
      </c>
      <c r="F225" s="22">
        <v>44439</v>
      </c>
      <c r="G225" s="22">
        <v>44441</v>
      </c>
      <c r="H225">
        <v>8092804</v>
      </c>
      <c r="I225">
        <v>41</v>
      </c>
      <c r="J225">
        <v>3030</v>
      </c>
      <c r="K225" t="s">
        <v>231</v>
      </c>
      <c r="L225">
        <v>88.4</v>
      </c>
      <c r="M225" t="s">
        <v>207</v>
      </c>
      <c r="N225" t="s">
        <v>166</v>
      </c>
      <c r="O225" t="s">
        <v>235</v>
      </c>
    </row>
    <row r="226" spans="1:15" x14ac:dyDescent="0.25">
      <c r="A226" t="s">
        <v>163</v>
      </c>
      <c r="B226">
        <v>8092800</v>
      </c>
      <c r="C226">
        <v>2377602</v>
      </c>
      <c r="D226">
        <v>2021</v>
      </c>
      <c r="E226" s="22">
        <v>44409</v>
      </c>
      <c r="F226" s="22">
        <v>44439</v>
      </c>
      <c r="G226" s="22">
        <v>44441</v>
      </c>
      <c r="H226">
        <v>8092804</v>
      </c>
      <c r="I226">
        <v>41</v>
      </c>
      <c r="J226">
        <v>3305</v>
      </c>
      <c r="K226" t="s">
        <v>206</v>
      </c>
      <c r="L226">
        <v>2.2799999999999998</v>
      </c>
      <c r="M226" t="s">
        <v>207</v>
      </c>
      <c r="N226" t="s">
        <v>166</v>
      </c>
      <c r="O226" t="s">
        <v>235</v>
      </c>
    </row>
    <row r="227" spans="1:15" x14ac:dyDescent="0.25">
      <c r="A227" t="s">
        <v>163</v>
      </c>
      <c r="B227">
        <v>8092800</v>
      </c>
      <c r="C227">
        <v>2377602</v>
      </c>
      <c r="D227">
        <v>2021</v>
      </c>
      <c r="E227" s="22">
        <v>44409</v>
      </c>
      <c r="F227" s="22">
        <v>44439</v>
      </c>
      <c r="G227" s="22">
        <v>44441</v>
      </c>
      <c r="H227">
        <v>8092804</v>
      </c>
      <c r="I227">
        <v>41</v>
      </c>
      <c r="J227">
        <v>3500</v>
      </c>
      <c r="K227" t="s">
        <v>193</v>
      </c>
      <c r="L227">
        <v>47.87</v>
      </c>
      <c r="M227" t="s">
        <v>166</v>
      </c>
      <c r="N227" t="s">
        <v>166</v>
      </c>
      <c r="O227" t="s">
        <v>235</v>
      </c>
    </row>
    <row r="228" spans="1:15" x14ac:dyDescent="0.25">
      <c r="A228" t="s">
        <v>163</v>
      </c>
      <c r="B228">
        <v>8092800</v>
      </c>
      <c r="C228">
        <v>2377602</v>
      </c>
      <c r="D228">
        <v>2021</v>
      </c>
      <c r="E228" s="22">
        <v>44409</v>
      </c>
      <c r="F228" s="22">
        <v>44439</v>
      </c>
      <c r="G228" s="22">
        <v>44441</v>
      </c>
      <c r="H228">
        <v>8092804</v>
      </c>
      <c r="I228">
        <v>41</v>
      </c>
      <c r="J228">
        <v>3702</v>
      </c>
      <c r="K228" t="s">
        <v>195</v>
      </c>
      <c r="L228">
        <v>-33.659999999999997</v>
      </c>
      <c r="M228" t="s">
        <v>166</v>
      </c>
      <c r="N228" t="s">
        <v>166</v>
      </c>
      <c r="O228" t="s">
        <v>235</v>
      </c>
    </row>
    <row r="229" spans="1:15" x14ac:dyDescent="0.25">
      <c r="A229" t="s">
        <v>163</v>
      </c>
      <c r="B229">
        <v>8092800</v>
      </c>
      <c r="C229">
        <v>2377602</v>
      </c>
      <c r="D229">
        <v>2021</v>
      </c>
      <c r="E229" s="22">
        <v>44409</v>
      </c>
      <c r="F229" s="22">
        <v>44439</v>
      </c>
      <c r="G229" s="22">
        <v>44441</v>
      </c>
      <c r="H229">
        <v>8092804</v>
      </c>
      <c r="I229">
        <v>41</v>
      </c>
      <c r="J229">
        <v>3800</v>
      </c>
      <c r="K229" t="s">
        <v>209</v>
      </c>
      <c r="L229">
        <v>270</v>
      </c>
      <c r="M229" t="s">
        <v>207</v>
      </c>
      <c r="N229" t="s">
        <v>166</v>
      </c>
      <c r="O229" t="s">
        <v>235</v>
      </c>
    </row>
    <row r="230" spans="1:15" x14ac:dyDescent="0.25">
      <c r="A230" t="s">
        <v>163</v>
      </c>
      <c r="B230">
        <v>8092800</v>
      </c>
      <c r="C230">
        <v>2377602</v>
      </c>
      <c r="D230">
        <v>2021</v>
      </c>
      <c r="E230" s="22">
        <v>44409</v>
      </c>
      <c r="F230" s="22">
        <v>44439</v>
      </c>
      <c r="G230" s="22">
        <v>44441</v>
      </c>
      <c r="H230">
        <v>8092804</v>
      </c>
      <c r="I230">
        <v>41</v>
      </c>
      <c r="J230">
        <v>3970</v>
      </c>
      <c r="K230" t="s">
        <v>210</v>
      </c>
      <c r="L230">
        <v>16.350000000000001</v>
      </c>
      <c r="M230" t="s">
        <v>207</v>
      </c>
      <c r="N230" t="s">
        <v>166</v>
      </c>
      <c r="O230" t="s">
        <v>235</v>
      </c>
    </row>
    <row r="231" spans="1:15" x14ac:dyDescent="0.25">
      <c r="A231" t="s">
        <v>163</v>
      </c>
      <c r="B231">
        <v>8092800</v>
      </c>
      <c r="C231">
        <v>2377602</v>
      </c>
      <c r="D231">
        <v>2021</v>
      </c>
      <c r="E231" s="22">
        <v>44409</v>
      </c>
      <c r="F231" s="22">
        <v>44439</v>
      </c>
      <c r="G231" s="22">
        <v>44441</v>
      </c>
      <c r="H231">
        <v>8092804</v>
      </c>
      <c r="I231">
        <v>41</v>
      </c>
      <c r="J231">
        <v>4011</v>
      </c>
      <c r="K231" t="s">
        <v>211</v>
      </c>
      <c r="L231">
        <v>17.5</v>
      </c>
      <c r="M231" t="s">
        <v>207</v>
      </c>
      <c r="N231" t="s">
        <v>166</v>
      </c>
      <c r="O231" t="s">
        <v>235</v>
      </c>
    </row>
    <row r="232" spans="1:15" x14ac:dyDescent="0.25">
      <c r="A232" t="s">
        <v>163</v>
      </c>
      <c r="B232">
        <v>8092800</v>
      </c>
      <c r="C232">
        <v>2377602</v>
      </c>
      <c r="D232">
        <v>2021</v>
      </c>
      <c r="E232" s="22">
        <v>44409</v>
      </c>
      <c r="F232" s="22">
        <v>44439</v>
      </c>
      <c r="G232" s="22">
        <v>44441</v>
      </c>
      <c r="H232">
        <v>8092804</v>
      </c>
      <c r="I232">
        <v>41</v>
      </c>
      <c r="J232" t="s">
        <v>173</v>
      </c>
      <c r="K232" t="s">
        <v>174</v>
      </c>
      <c r="L232">
        <v>160.52000000000001</v>
      </c>
      <c r="M232" t="s">
        <v>166</v>
      </c>
      <c r="N232" t="s">
        <v>166</v>
      </c>
      <c r="O232" t="s">
        <v>235</v>
      </c>
    </row>
    <row r="233" spans="1:15" x14ac:dyDescent="0.25">
      <c r="A233" t="s">
        <v>163</v>
      </c>
      <c r="B233">
        <v>8092800</v>
      </c>
      <c r="C233">
        <v>2377602</v>
      </c>
      <c r="D233">
        <v>2021</v>
      </c>
      <c r="E233" s="22">
        <v>44409</v>
      </c>
      <c r="F233" s="22">
        <v>44439</v>
      </c>
      <c r="G233" s="22">
        <v>44441</v>
      </c>
      <c r="H233">
        <v>8092804</v>
      </c>
      <c r="I233">
        <v>41</v>
      </c>
      <c r="J233">
        <v>4220</v>
      </c>
      <c r="K233" t="s">
        <v>212</v>
      </c>
      <c r="L233">
        <v>15</v>
      </c>
      <c r="M233" t="s">
        <v>207</v>
      </c>
      <c r="N233" t="s">
        <v>166</v>
      </c>
      <c r="O233" t="s">
        <v>235</v>
      </c>
    </row>
    <row r="234" spans="1:15" x14ac:dyDescent="0.25">
      <c r="A234" t="s">
        <v>163</v>
      </c>
      <c r="B234">
        <v>8092800</v>
      </c>
      <c r="C234">
        <v>2377602</v>
      </c>
      <c r="D234">
        <v>2021</v>
      </c>
      <c r="E234" s="22">
        <v>44409</v>
      </c>
      <c r="F234" s="22">
        <v>44439</v>
      </c>
      <c r="G234" s="22">
        <v>44441</v>
      </c>
      <c r="H234">
        <v>8092804</v>
      </c>
      <c r="I234">
        <v>41</v>
      </c>
      <c r="J234">
        <v>4420</v>
      </c>
      <c r="K234" t="s">
        <v>175</v>
      </c>
      <c r="L234">
        <v>1562.98</v>
      </c>
      <c r="M234" t="s">
        <v>166</v>
      </c>
      <c r="N234" t="s">
        <v>166</v>
      </c>
      <c r="O234" t="s">
        <v>235</v>
      </c>
    </row>
    <row r="235" spans="1:15" x14ac:dyDescent="0.25">
      <c r="A235" t="s">
        <v>163</v>
      </c>
      <c r="B235">
        <v>8092800</v>
      </c>
      <c r="C235">
        <v>2377602</v>
      </c>
      <c r="D235">
        <v>2021</v>
      </c>
      <c r="E235" s="22">
        <v>44409</v>
      </c>
      <c r="F235" s="22">
        <v>44439</v>
      </c>
      <c r="G235" s="22">
        <v>44441</v>
      </c>
      <c r="H235">
        <v>8092804</v>
      </c>
      <c r="I235">
        <v>41</v>
      </c>
      <c r="J235">
        <v>4486</v>
      </c>
      <c r="K235" t="s">
        <v>176</v>
      </c>
      <c r="L235">
        <v>1535.6</v>
      </c>
      <c r="M235" t="s">
        <v>166</v>
      </c>
      <c r="N235" t="s">
        <v>166</v>
      </c>
      <c r="O235" t="s">
        <v>235</v>
      </c>
    </row>
    <row r="236" spans="1:15" x14ac:dyDescent="0.25">
      <c r="A236" t="s">
        <v>163</v>
      </c>
      <c r="B236">
        <v>8092800</v>
      </c>
      <c r="C236">
        <v>2377602</v>
      </c>
      <c r="D236">
        <v>2021</v>
      </c>
      <c r="E236" s="22">
        <v>44409</v>
      </c>
      <c r="F236" s="22">
        <v>44439</v>
      </c>
      <c r="G236" s="22">
        <v>44441</v>
      </c>
      <c r="H236">
        <v>8092804</v>
      </c>
      <c r="I236">
        <v>41</v>
      </c>
      <c r="J236">
        <v>4600</v>
      </c>
      <c r="K236" t="s">
        <v>196</v>
      </c>
      <c r="L236">
        <v>14.21</v>
      </c>
      <c r="M236" t="s">
        <v>166</v>
      </c>
      <c r="N236" t="s">
        <v>166</v>
      </c>
      <c r="O236" t="s">
        <v>235</v>
      </c>
    </row>
    <row r="237" spans="1:15" x14ac:dyDescent="0.25">
      <c r="A237" t="s">
        <v>163</v>
      </c>
      <c r="B237">
        <v>8092800</v>
      </c>
      <c r="C237">
        <v>2377602</v>
      </c>
      <c r="D237">
        <v>2021</v>
      </c>
      <c r="E237" s="22">
        <v>44409</v>
      </c>
      <c r="F237" s="22">
        <v>44439</v>
      </c>
      <c r="G237" s="22">
        <v>44441</v>
      </c>
      <c r="H237">
        <v>8092804</v>
      </c>
      <c r="I237">
        <v>41</v>
      </c>
      <c r="J237">
        <v>4650</v>
      </c>
      <c r="K237" t="s">
        <v>177</v>
      </c>
      <c r="L237">
        <v>1432.89</v>
      </c>
      <c r="M237" t="s">
        <v>166</v>
      </c>
      <c r="N237" t="s">
        <v>166</v>
      </c>
      <c r="O237" t="s">
        <v>235</v>
      </c>
    </row>
    <row r="238" spans="1:15" x14ac:dyDescent="0.25">
      <c r="A238" t="s">
        <v>163</v>
      </c>
      <c r="B238">
        <v>8092800</v>
      </c>
      <c r="C238">
        <v>2377602</v>
      </c>
      <c r="D238">
        <v>2021</v>
      </c>
      <c r="E238" s="22">
        <v>44409</v>
      </c>
      <c r="F238" s="22">
        <v>44439</v>
      </c>
      <c r="G238" s="22">
        <v>44441</v>
      </c>
      <c r="H238">
        <v>8092804</v>
      </c>
      <c r="I238">
        <v>41</v>
      </c>
      <c r="J238">
        <v>4780</v>
      </c>
      <c r="K238" t="s">
        <v>178</v>
      </c>
      <c r="L238">
        <v>1344.49</v>
      </c>
      <c r="M238" t="s">
        <v>166</v>
      </c>
      <c r="N238" t="s">
        <v>166</v>
      </c>
      <c r="O238" t="s">
        <v>235</v>
      </c>
    </row>
    <row r="239" spans="1:15" x14ac:dyDescent="0.25">
      <c r="A239" t="s">
        <v>163</v>
      </c>
      <c r="B239">
        <v>8092800</v>
      </c>
      <c r="C239">
        <v>2377602</v>
      </c>
      <c r="D239">
        <v>2021</v>
      </c>
      <c r="E239" s="22">
        <v>44409</v>
      </c>
      <c r="F239" s="22">
        <v>44439</v>
      </c>
      <c r="G239" s="22">
        <v>44441</v>
      </c>
      <c r="H239">
        <v>8092804</v>
      </c>
      <c r="I239">
        <v>41</v>
      </c>
      <c r="J239">
        <v>4970</v>
      </c>
      <c r="K239" t="s">
        <v>181</v>
      </c>
      <c r="L239">
        <v>1134.6099999999999</v>
      </c>
      <c r="M239" t="s">
        <v>166</v>
      </c>
      <c r="N239" t="s">
        <v>166</v>
      </c>
      <c r="O239" t="s">
        <v>235</v>
      </c>
    </row>
    <row r="240" spans="1:15" x14ac:dyDescent="0.25">
      <c r="A240" t="s">
        <v>163</v>
      </c>
      <c r="B240">
        <v>8092800</v>
      </c>
      <c r="C240">
        <v>2377602</v>
      </c>
      <c r="D240">
        <v>2021</v>
      </c>
      <c r="E240" s="22">
        <v>44409</v>
      </c>
      <c r="F240" s="22">
        <v>44439</v>
      </c>
      <c r="G240" s="22">
        <v>44441</v>
      </c>
      <c r="H240">
        <v>8092804</v>
      </c>
      <c r="I240">
        <v>41</v>
      </c>
      <c r="J240">
        <v>4990</v>
      </c>
      <c r="K240" t="s">
        <v>182</v>
      </c>
      <c r="L240">
        <v>1134.6099999999999</v>
      </c>
      <c r="M240" t="s">
        <v>166</v>
      </c>
      <c r="N240" t="s">
        <v>166</v>
      </c>
      <c r="O240" t="s">
        <v>235</v>
      </c>
    </row>
    <row r="241" spans="1:15" x14ac:dyDescent="0.25">
      <c r="A241" t="s">
        <v>163</v>
      </c>
      <c r="B241">
        <v>8092800</v>
      </c>
      <c r="C241">
        <v>2377602</v>
      </c>
      <c r="D241">
        <v>2021</v>
      </c>
      <c r="E241" s="22">
        <v>44409</v>
      </c>
      <c r="F241" s="22">
        <v>44439</v>
      </c>
      <c r="G241" s="22">
        <v>44441</v>
      </c>
      <c r="H241">
        <v>8092804</v>
      </c>
      <c r="I241">
        <v>41</v>
      </c>
      <c r="J241">
        <v>5010</v>
      </c>
      <c r="K241" t="s">
        <v>170</v>
      </c>
      <c r="L241">
        <v>504.53</v>
      </c>
      <c r="M241" t="s">
        <v>166</v>
      </c>
      <c r="N241" t="s">
        <v>166</v>
      </c>
      <c r="O241" t="s">
        <v>235</v>
      </c>
    </row>
    <row r="242" spans="1:15" x14ac:dyDescent="0.25">
      <c r="A242" t="s">
        <v>163</v>
      </c>
      <c r="B242">
        <v>8092800</v>
      </c>
      <c r="C242">
        <v>2377602</v>
      </c>
      <c r="D242">
        <v>2021</v>
      </c>
      <c r="E242" s="22">
        <v>44409</v>
      </c>
      <c r="F242" s="22">
        <v>44439</v>
      </c>
      <c r="G242" s="22">
        <v>44441</v>
      </c>
      <c r="H242">
        <v>8092804</v>
      </c>
      <c r="I242">
        <v>41</v>
      </c>
      <c r="J242">
        <v>5013</v>
      </c>
      <c r="K242" t="s">
        <v>183</v>
      </c>
      <c r="L242">
        <v>1.56</v>
      </c>
      <c r="M242" t="s">
        <v>166</v>
      </c>
      <c r="N242" t="s">
        <v>166</v>
      </c>
      <c r="O242" t="s">
        <v>235</v>
      </c>
    </row>
    <row r="243" spans="1:15" x14ac:dyDescent="0.25">
      <c r="A243" t="s">
        <v>163</v>
      </c>
      <c r="B243">
        <v>8092800</v>
      </c>
      <c r="C243">
        <v>2377602</v>
      </c>
      <c r="D243">
        <v>2021</v>
      </c>
      <c r="E243" s="22">
        <v>44409</v>
      </c>
      <c r="F243" s="22">
        <v>44439</v>
      </c>
      <c r="G243" s="22">
        <v>44441</v>
      </c>
      <c r="H243">
        <v>8092804</v>
      </c>
      <c r="I243">
        <v>41</v>
      </c>
      <c r="J243">
        <v>5030</v>
      </c>
      <c r="K243" t="s">
        <v>184</v>
      </c>
      <c r="L243">
        <v>2.81</v>
      </c>
      <c r="M243" t="s">
        <v>166</v>
      </c>
      <c r="N243" t="s">
        <v>166</v>
      </c>
      <c r="O243" t="s">
        <v>235</v>
      </c>
    </row>
    <row r="244" spans="1:15" x14ac:dyDescent="0.25">
      <c r="A244" t="s">
        <v>163</v>
      </c>
      <c r="B244">
        <v>8092800</v>
      </c>
      <c r="C244">
        <v>2377602</v>
      </c>
      <c r="D244">
        <v>2021</v>
      </c>
      <c r="E244" s="22">
        <v>44409</v>
      </c>
      <c r="F244" s="22">
        <v>44439</v>
      </c>
      <c r="G244" s="22">
        <v>44441</v>
      </c>
      <c r="H244">
        <v>8092804</v>
      </c>
      <c r="I244">
        <v>41</v>
      </c>
      <c r="J244">
        <v>5031</v>
      </c>
      <c r="K244" t="s">
        <v>185</v>
      </c>
      <c r="L244">
        <v>2.19</v>
      </c>
      <c r="M244" t="s">
        <v>166</v>
      </c>
      <c r="N244" t="s">
        <v>166</v>
      </c>
      <c r="O244" t="s">
        <v>235</v>
      </c>
    </row>
    <row r="245" spans="1:15" x14ac:dyDescent="0.25">
      <c r="A245" t="s">
        <v>163</v>
      </c>
      <c r="B245">
        <v>8092800</v>
      </c>
      <c r="C245">
        <v>2377602</v>
      </c>
      <c r="D245">
        <v>2021</v>
      </c>
      <c r="E245" s="22">
        <v>44409</v>
      </c>
      <c r="F245" s="22">
        <v>44439</v>
      </c>
      <c r="G245" s="22">
        <v>44441</v>
      </c>
      <c r="H245">
        <v>8092804</v>
      </c>
      <c r="I245">
        <v>41</v>
      </c>
      <c r="J245">
        <v>5090</v>
      </c>
      <c r="K245" t="s">
        <v>186</v>
      </c>
      <c r="L245">
        <v>7.94</v>
      </c>
      <c r="M245" t="s">
        <v>166</v>
      </c>
      <c r="N245" t="s">
        <v>166</v>
      </c>
      <c r="O245" t="s">
        <v>235</v>
      </c>
    </row>
    <row r="246" spans="1:15" x14ac:dyDescent="0.25">
      <c r="A246" t="s">
        <v>163</v>
      </c>
      <c r="B246">
        <v>8092800</v>
      </c>
      <c r="C246">
        <v>2377602</v>
      </c>
      <c r="D246">
        <v>2021</v>
      </c>
      <c r="E246" s="22">
        <v>44409</v>
      </c>
      <c r="F246" s="22">
        <v>44439</v>
      </c>
      <c r="G246" s="22">
        <v>44441</v>
      </c>
      <c r="H246">
        <v>8092804</v>
      </c>
      <c r="I246">
        <v>41</v>
      </c>
      <c r="J246">
        <v>5103</v>
      </c>
      <c r="K246" t="s">
        <v>187</v>
      </c>
      <c r="L246">
        <v>109.25</v>
      </c>
      <c r="M246" t="s">
        <v>166</v>
      </c>
      <c r="N246" t="s">
        <v>166</v>
      </c>
      <c r="O246" t="s">
        <v>235</v>
      </c>
    </row>
    <row r="247" spans="1:15" x14ac:dyDescent="0.25">
      <c r="A247" t="s">
        <v>163</v>
      </c>
      <c r="B247">
        <v>8092800</v>
      </c>
      <c r="C247">
        <v>2377602</v>
      </c>
      <c r="D247">
        <v>2021</v>
      </c>
      <c r="E247" s="22">
        <v>44409</v>
      </c>
      <c r="F247" s="22">
        <v>44439</v>
      </c>
      <c r="G247" s="22">
        <v>44441</v>
      </c>
      <c r="H247">
        <v>8092804</v>
      </c>
      <c r="I247">
        <v>41</v>
      </c>
      <c r="J247">
        <v>5130</v>
      </c>
      <c r="K247" t="s">
        <v>213</v>
      </c>
      <c r="L247">
        <v>73.650000000000006</v>
      </c>
      <c r="M247" t="s">
        <v>207</v>
      </c>
      <c r="N247" t="s">
        <v>166</v>
      </c>
      <c r="O247" t="s">
        <v>235</v>
      </c>
    </row>
    <row r="248" spans="1:15" x14ac:dyDescent="0.25">
      <c r="A248" t="s">
        <v>163</v>
      </c>
      <c r="B248">
        <v>8092800</v>
      </c>
      <c r="C248">
        <v>2377602</v>
      </c>
      <c r="D248">
        <v>2021</v>
      </c>
      <c r="E248" s="22">
        <v>44409</v>
      </c>
      <c r="F248" s="22">
        <v>44439</v>
      </c>
      <c r="G248" s="22">
        <v>44441</v>
      </c>
      <c r="H248">
        <v>8092804</v>
      </c>
      <c r="I248">
        <v>41</v>
      </c>
      <c r="J248">
        <v>5800</v>
      </c>
      <c r="K248" t="s">
        <v>188</v>
      </c>
      <c r="L248">
        <v>-128.38999999999999</v>
      </c>
      <c r="M248" t="s">
        <v>166</v>
      </c>
      <c r="N248" t="s">
        <v>166</v>
      </c>
      <c r="O248" t="s">
        <v>235</v>
      </c>
    </row>
    <row r="249" spans="1:15" x14ac:dyDescent="0.25">
      <c r="A249" t="s">
        <v>163</v>
      </c>
      <c r="B249">
        <v>8092800</v>
      </c>
      <c r="C249">
        <v>2377602</v>
      </c>
      <c r="D249">
        <v>2021</v>
      </c>
      <c r="E249" s="22">
        <v>44409</v>
      </c>
      <c r="F249" s="22">
        <v>44439</v>
      </c>
      <c r="G249" s="22">
        <v>44441</v>
      </c>
      <c r="H249">
        <v>8092804</v>
      </c>
      <c r="I249">
        <v>41</v>
      </c>
      <c r="J249">
        <v>7010</v>
      </c>
      <c r="K249" t="s">
        <v>164</v>
      </c>
      <c r="L249">
        <v>112</v>
      </c>
      <c r="M249" t="s">
        <v>165</v>
      </c>
      <c r="N249" t="s">
        <v>166</v>
      </c>
      <c r="O249" t="s">
        <v>235</v>
      </c>
    </row>
    <row r="250" spans="1:15" x14ac:dyDescent="0.25">
      <c r="A250" t="s">
        <v>163</v>
      </c>
      <c r="B250">
        <v>8092800</v>
      </c>
      <c r="C250">
        <v>2377602</v>
      </c>
      <c r="D250">
        <v>2021</v>
      </c>
      <c r="E250" s="22">
        <v>44409</v>
      </c>
      <c r="F250" s="22">
        <v>44439</v>
      </c>
      <c r="G250" s="22">
        <v>44441</v>
      </c>
      <c r="H250">
        <v>8092804</v>
      </c>
      <c r="I250">
        <v>41</v>
      </c>
      <c r="J250">
        <v>7351</v>
      </c>
      <c r="K250" t="s">
        <v>215</v>
      </c>
      <c r="L250">
        <v>8</v>
      </c>
      <c r="M250" t="s">
        <v>165</v>
      </c>
      <c r="N250" t="s">
        <v>166</v>
      </c>
      <c r="O250" t="s">
        <v>235</v>
      </c>
    </row>
    <row r="251" spans="1:15" x14ac:dyDescent="0.25">
      <c r="A251" t="s">
        <v>163</v>
      </c>
      <c r="B251">
        <v>8092800</v>
      </c>
      <c r="C251">
        <v>2377602</v>
      </c>
      <c r="D251">
        <v>2021</v>
      </c>
      <c r="E251" s="22">
        <v>44409</v>
      </c>
      <c r="F251" s="22">
        <v>44439</v>
      </c>
      <c r="G251" s="22">
        <v>44441</v>
      </c>
      <c r="H251">
        <v>8092804</v>
      </c>
      <c r="I251">
        <v>41</v>
      </c>
      <c r="J251">
        <v>9710</v>
      </c>
      <c r="K251" t="s">
        <v>236</v>
      </c>
      <c r="L251">
        <v>12</v>
      </c>
      <c r="M251" t="s">
        <v>165</v>
      </c>
      <c r="N251" t="s">
        <v>166</v>
      </c>
      <c r="O251" t="s">
        <v>235</v>
      </c>
    </row>
    <row r="252" spans="1:15" x14ac:dyDescent="0.25">
      <c r="A252" t="s">
        <v>163</v>
      </c>
      <c r="B252">
        <v>8092800</v>
      </c>
      <c r="C252">
        <v>2379401</v>
      </c>
      <c r="D252">
        <v>2021</v>
      </c>
      <c r="E252" s="22">
        <v>44409</v>
      </c>
      <c r="F252" s="22">
        <v>44439</v>
      </c>
      <c r="G252" s="22">
        <v>44441</v>
      </c>
      <c r="H252">
        <v>8092804</v>
      </c>
      <c r="I252">
        <v>41</v>
      </c>
      <c r="J252">
        <v>250</v>
      </c>
      <c r="K252" t="s">
        <v>230</v>
      </c>
      <c r="L252">
        <v>16</v>
      </c>
      <c r="M252" t="s">
        <v>165</v>
      </c>
      <c r="N252" t="s">
        <v>166</v>
      </c>
      <c r="O252" t="s">
        <v>237</v>
      </c>
    </row>
    <row r="253" spans="1:15" x14ac:dyDescent="0.25">
      <c r="A253" t="s">
        <v>163</v>
      </c>
      <c r="B253">
        <v>8092800</v>
      </c>
      <c r="C253">
        <v>2379401</v>
      </c>
      <c r="D253">
        <v>2021</v>
      </c>
      <c r="E253" s="22">
        <v>44409</v>
      </c>
      <c r="F253" s="22">
        <v>44439</v>
      </c>
      <c r="G253" s="22">
        <v>44441</v>
      </c>
      <c r="H253">
        <v>8092804</v>
      </c>
      <c r="I253">
        <v>41</v>
      </c>
      <c r="J253">
        <v>351</v>
      </c>
      <c r="K253" t="s">
        <v>205</v>
      </c>
      <c r="L253">
        <v>1</v>
      </c>
      <c r="M253" t="s">
        <v>165</v>
      </c>
      <c r="N253" t="s">
        <v>166</v>
      </c>
      <c r="O253" t="s">
        <v>237</v>
      </c>
    </row>
    <row r="254" spans="1:15" x14ac:dyDescent="0.25">
      <c r="A254" t="s">
        <v>163</v>
      </c>
      <c r="B254">
        <v>8092800</v>
      </c>
      <c r="C254">
        <v>2379401</v>
      </c>
      <c r="D254">
        <v>2021</v>
      </c>
      <c r="E254" s="22">
        <v>44409</v>
      </c>
      <c r="F254" s="22">
        <v>44439</v>
      </c>
      <c r="G254" s="22">
        <v>44441</v>
      </c>
      <c r="H254">
        <v>8092804</v>
      </c>
      <c r="I254">
        <v>41</v>
      </c>
      <c r="J254">
        <v>506</v>
      </c>
      <c r="K254" t="s">
        <v>216</v>
      </c>
      <c r="L254">
        <v>4</v>
      </c>
      <c r="M254" t="s">
        <v>165</v>
      </c>
      <c r="N254" t="s">
        <v>166</v>
      </c>
      <c r="O254" t="s">
        <v>237</v>
      </c>
    </row>
    <row r="255" spans="1:15" x14ac:dyDescent="0.25">
      <c r="A255" t="s">
        <v>163</v>
      </c>
      <c r="B255">
        <v>8092800</v>
      </c>
      <c r="C255">
        <v>2379401</v>
      </c>
      <c r="D255">
        <v>2021</v>
      </c>
      <c r="E255" s="22">
        <v>44409</v>
      </c>
      <c r="F255" s="22">
        <v>44439</v>
      </c>
      <c r="G255" s="22">
        <v>44441</v>
      </c>
      <c r="H255">
        <v>8092804</v>
      </c>
      <c r="I255">
        <v>41</v>
      </c>
      <c r="J255">
        <v>711</v>
      </c>
      <c r="K255" t="s">
        <v>238</v>
      </c>
      <c r="L255">
        <v>1</v>
      </c>
      <c r="M255" t="s">
        <v>165</v>
      </c>
      <c r="N255" t="s">
        <v>166</v>
      </c>
      <c r="O255" t="s">
        <v>237</v>
      </c>
    </row>
    <row r="256" spans="1:15" x14ac:dyDescent="0.25">
      <c r="A256" t="s">
        <v>163</v>
      </c>
      <c r="B256">
        <v>8092800</v>
      </c>
      <c r="C256">
        <v>2379401</v>
      </c>
      <c r="D256">
        <v>2021</v>
      </c>
      <c r="E256" s="22">
        <v>44409</v>
      </c>
      <c r="F256" s="22">
        <v>44439</v>
      </c>
      <c r="G256" s="22">
        <v>44441</v>
      </c>
      <c r="H256">
        <v>8092804</v>
      </c>
      <c r="I256">
        <v>41</v>
      </c>
      <c r="J256">
        <v>1351</v>
      </c>
      <c r="K256" t="s">
        <v>205</v>
      </c>
      <c r="L256">
        <v>84.42</v>
      </c>
      <c r="M256" t="s">
        <v>165</v>
      </c>
      <c r="N256" t="s">
        <v>166</v>
      </c>
      <c r="O256" t="s">
        <v>237</v>
      </c>
    </row>
    <row r="257" spans="1:15" x14ac:dyDescent="0.25">
      <c r="A257" t="s">
        <v>163</v>
      </c>
      <c r="B257">
        <v>8092800</v>
      </c>
      <c r="C257">
        <v>2379401</v>
      </c>
      <c r="D257">
        <v>2021</v>
      </c>
      <c r="E257" s="22">
        <v>44409</v>
      </c>
      <c r="F257" s="22">
        <v>44439</v>
      </c>
      <c r="G257" s="22">
        <v>44441</v>
      </c>
      <c r="H257">
        <v>8092804</v>
      </c>
      <c r="I257">
        <v>41</v>
      </c>
      <c r="J257">
        <v>2500</v>
      </c>
      <c r="K257" t="s">
        <v>170</v>
      </c>
      <c r="L257">
        <v>11.92</v>
      </c>
      <c r="M257" t="s">
        <v>166</v>
      </c>
      <c r="N257" t="s">
        <v>166</v>
      </c>
      <c r="O257" t="s">
        <v>237</v>
      </c>
    </row>
    <row r="258" spans="1:15" x14ac:dyDescent="0.25">
      <c r="A258" t="s">
        <v>163</v>
      </c>
      <c r="B258">
        <v>8092800</v>
      </c>
      <c r="C258">
        <v>2379401</v>
      </c>
      <c r="D258">
        <v>2021</v>
      </c>
      <c r="E258" s="22">
        <v>44409</v>
      </c>
      <c r="F258" s="22">
        <v>44439</v>
      </c>
      <c r="G258" s="22">
        <v>44441</v>
      </c>
      <c r="H258">
        <v>8092804</v>
      </c>
      <c r="I258">
        <v>41</v>
      </c>
      <c r="J258">
        <v>2509</v>
      </c>
      <c r="K258" t="s">
        <v>171</v>
      </c>
      <c r="L258">
        <v>-5.65</v>
      </c>
      <c r="M258" t="s">
        <v>166</v>
      </c>
      <c r="N258" t="s">
        <v>166</v>
      </c>
      <c r="O258" t="s">
        <v>237</v>
      </c>
    </row>
    <row r="259" spans="1:15" x14ac:dyDescent="0.25">
      <c r="A259" t="s">
        <v>163</v>
      </c>
      <c r="B259">
        <v>8092800</v>
      </c>
      <c r="C259">
        <v>2379401</v>
      </c>
      <c r="D259">
        <v>2021</v>
      </c>
      <c r="E259" s="22">
        <v>44409</v>
      </c>
      <c r="F259" s="22">
        <v>44439</v>
      </c>
      <c r="G259" s="22">
        <v>44441</v>
      </c>
      <c r="H259">
        <v>8092804</v>
      </c>
      <c r="I259">
        <v>41</v>
      </c>
      <c r="J259" t="s">
        <v>173</v>
      </c>
      <c r="K259" t="s">
        <v>174</v>
      </c>
      <c r="L259">
        <v>9.36</v>
      </c>
      <c r="M259" t="s">
        <v>166</v>
      </c>
      <c r="N259" t="s">
        <v>166</v>
      </c>
      <c r="O259" t="s">
        <v>237</v>
      </c>
    </row>
    <row r="260" spans="1:15" x14ac:dyDescent="0.25">
      <c r="A260" t="s">
        <v>163</v>
      </c>
      <c r="B260">
        <v>8092800</v>
      </c>
      <c r="C260">
        <v>2379401</v>
      </c>
      <c r="D260">
        <v>2021</v>
      </c>
      <c r="E260" s="22">
        <v>44409</v>
      </c>
      <c r="F260" s="22">
        <v>44439</v>
      </c>
      <c r="G260" s="22">
        <v>44441</v>
      </c>
      <c r="H260">
        <v>8092804</v>
      </c>
      <c r="I260">
        <v>41</v>
      </c>
      <c r="J260">
        <v>4420</v>
      </c>
      <c r="K260" t="s">
        <v>175</v>
      </c>
      <c r="L260">
        <v>91.17</v>
      </c>
      <c r="M260" t="s">
        <v>166</v>
      </c>
      <c r="N260" t="s">
        <v>166</v>
      </c>
      <c r="O260" t="s">
        <v>237</v>
      </c>
    </row>
    <row r="261" spans="1:15" x14ac:dyDescent="0.25">
      <c r="A261" t="s">
        <v>163</v>
      </c>
      <c r="B261">
        <v>8092800</v>
      </c>
      <c r="C261">
        <v>2379401</v>
      </c>
      <c r="D261">
        <v>2021</v>
      </c>
      <c r="E261" s="22">
        <v>44409</v>
      </c>
      <c r="F261" s="22">
        <v>44439</v>
      </c>
      <c r="G261" s="22">
        <v>44441</v>
      </c>
      <c r="H261">
        <v>8092804</v>
      </c>
      <c r="I261">
        <v>41</v>
      </c>
      <c r="J261">
        <v>4486</v>
      </c>
      <c r="K261" t="s">
        <v>176</v>
      </c>
      <c r="L261">
        <v>84.42</v>
      </c>
      <c r="M261" t="s">
        <v>166</v>
      </c>
      <c r="N261" t="s">
        <v>166</v>
      </c>
      <c r="O261" t="s">
        <v>237</v>
      </c>
    </row>
    <row r="262" spans="1:15" x14ac:dyDescent="0.25">
      <c r="A262" t="s">
        <v>163</v>
      </c>
      <c r="B262">
        <v>8092800</v>
      </c>
      <c r="C262">
        <v>2379401</v>
      </c>
      <c r="D262">
        <v>2021</v>
      </c>
      <c r="E262" s="22">
        <v>44409</v>
      </c>
      <c r="F262" s="22">
        <v>44439</v>
      </c>
      <c r="G262" s="22">
        <v>44441</v>
      </c>
      <c r="H262">
        <v>8092804</v>
      </c>
      <c r="I262">
        <v>41</v>
      </c>
      <c r="J262">
        <v>4650</v>
      </c>
      <c r="K262" t="s">
        <v>177</v>
      </c>
      <c r="L262">
        <v>78.150000000000006</v>
      </c>
      <c r="M262" t="s">
        <v>166</v>
      </c>
      <c r="N262" t="s">
        <v>166</v>
      </c>
      <c r="O262" t="s">
        <v>237</v>
      </c>
    </row>
    <row r="263" spans="1:15" x14ac:dyDescent="0.25">
      <c r="A263" t="s">
        <v>163</v>
      </c>
      <c r="B263">
        <v>8092800</v>
      </c>
      <c r="C263">
        <v>2379401</v>
      </c>
      <c r="D263">
        <v>2021</v>
      </c>
      <c r="E263" s="22">
        <v>44409</v>
      </c>
      <c r="F263" s="22">
        <v>44439</v>
      </c>
      <c r="G263" s="22">
        <v>44441</v>
      </c>
      <c r="H263">
        <v>8092804</v>
      </c>
      <c r="I263">
        <v>41</v>
      </c>
      <c r="J263">
        <v>4780</v>
      </c>
      <c r="K263" t="s">
        <v>178</v>
      </c>
      <c r="L263">
        <v>78.150000000000006</v>
      </c>
      <c r="M263" t="s">
        <v>166</v>
      </c>
      <c r="N263" t="s">
        <v>166</v>
      </c>
      <c r="O263" t="s">
        <v>237</v>
      </c>
    </row>
    <row r="264" spans="1:15" x14ac:dyDescent="0.25">
      <c r="A264" t="s">
        <v>163</v>
      </c>
      <c r="B264">
        <v>8092800</v>
      </c>
      <c r="C264">
        <v>2379401</v>
      </c>
      <c r="D264">
        <v>2021</v>
      </c>
      <c r="E264" s="22">
        <v>44409</v>
      </c>
      <c r="F264" s="22">
        <v>44439</v>
      </c>
      <c r="G264" s="22">
        <v>44441</v>
      </c>
      <c r="H264">
        <v>8092804</v>
      </c>
      <c r="I264">
        <v>41</v>
      </c>
      <c r="J264">
        <v>4970</v>
      </c>
      <c r="K264" t="s">
        <v>181</v>
      </c>
      <c r="L264">
        <v>78.150000000000006</v>
      </c>
      <c r="M264" t="s">
        <v>166</v>
      </c>
      <c r="N264" t="s">
        <v>166</v>
      </c>
      <c r="O264" t="s">
        <v>237</v>
      </c>
    </row>
    <row r="265" spans="1:15" x14ac:dyDescent="0.25">
      <c r="A265" t="s">
        <v>163</v>
      </c>
      <c r="B265">
        <v>8092800</v>
      </c>
      <c r="C265">
        <v>2379401</v>
      </c>
      <c r="D265">
        <v>2021</v>
      </c>
      <c r="E265" s="22">
        <v>44409</v>
      </c>
      <c r="F265" s="22">
        <v>44439</v>
      </c>
      <c r="G265" s="22">
        <v>44441</v>
      </c>
      <c r="H265">
        <v>8092804</v>
      </c>
      <c r="I265">
        <v>41</v>
      </c>
      <c r="J265">
        <v>4990</v>
      </c>
      <c r="K265" t="s">
        <v>182</v>
      </c>
      <c r="L265">
        <v>78.150000000000006</v>
      </c>
      <c r="M265" t="s">
        <v>166</v>
      </c>
      <c r="N265" t="s">
        <v>166</v>
      </c>
      <c r="O265" t="s">
        <v>237</v>
      </c>
    </row>
    <row r="266" spans="1:15" x14ac:dyDescent="0.25">
      <c r="A266" t="s">
        <v>163</v>
      </c>
      <c r="B266">
        <v>8092800</v>
      </c>
      <c r="C266">
        <v>2379401</v>
      </c>
      <c r="D266">
        <v>2021</v>
      </c>
      <c r="E266" s="22">
        <v>44409</v>
      </c>
      <c r="F266" s="22">
        <v>44439</v>
      </c>
      <c r="G266" s="22">
        <v>44441</v>
      </c>
      <c r="H266">
        <v>8092804</v>
      </c>
      <c r="I266">
        <v>41</v>
      </c>
      <c r="J266">
        <v>5010</v>
      </c>
      <c r="K266" t="s">
        <v>170</v>
      </c>
      <c r="L266">
        <v>29.43</v>
      </c>
      <c r="M266" t="s">
        <v>166</v>
      </c>
      <c r="N266" t="s">
        <v>166</v>
      </c>
      <c r="O266" t="s">
        <v>237</v>
      </c>
    </row>
    <row r="267" spans="1:15" x14ac:dyDescent="0.25">
      <c r="A267" t="s">
        <v>163</v>
      </c>
      <c r="B267">
        <v>8092800</v>
      </c>
      <c r="C267">
        <v>2379401</v>
      </c>
      <c r="D267">
        <v>2021</v>
      </c>
      <c r="E267" s="22">
        <v>44409</v>
      </c>
      <c r="F267" s="22">
        <v>44439</v>
      </c>
      <c r="G267" s="22">
        <v>44441</v>
      </c>
      <c r="H267">
        <v>8092804</v>
      </c>
      <c r="I267">
        <v>41</v>
      </c>
      <c r="J267">
        <v>5013</v>
      </c>
      <c r="K267" t="s">
        <v>183</v>
      </c>
      <c r="L267">
        <v>0.09</v>
      </c>
      <c r="M267" t="s">
        <v>166</v>
      </c>
      <c r="N267" t="s">
        <v>166</v>
      </c>
      <c r="O267" t="s">
        <v>237</v>
      </c>
    </row>
    <row r="268" spans="1:15" x14ac:dyDescent="0.25">
      <c r="A268" t="s">
        <v>163</v>
      </c>
      <c r="B268">
        <v>8092800</v>
      </c>
      <c r="C268">
        <v>2379401</v>
      </c>
      <c r="D268">
        <v>2021</v>
      </c>
      <c r="E268" s="22">
        <v>44409</v>
      </c>
      <c r="F268" s="22">
        <v>44439</v>
      </c>
      <c r="G268" s="22">
        <v>44441</v>
      </c>
      <c r="H268">
        <v>8092804</v>
      </c>
      <c r="I268">
        <v>41</v>
      </c>
      <c r="J268">
        <v>5030</v>
      </c>
      <c r="K268" t="s">
        <v>184</v>
      </c>
      <c r="L268">
        <v>0.17</v>
      </c>
      <c r="M268" t="s">
        <v>166</v>
      </c>
      <c r="N268" t="s">
        <v>166</v>
      </c>
      <c r="O268" t="s">
        <v>237</v>
      </c>
    </row>
    <row r="269" spans="1:15" x14ac:dyDescent="0.25">
      <c r="A269" t="s">
        <v>163</v>
      </c>
      <c r="B269">
        <v>8092800</v>
      </c>
      <c r="C269">
        <v>2379401</v>
      </c>
      <c r="D269">
        <v>2021</v>
      </c>
      <c r="E269" s="22">
        <v>44409</v>
      </c>
      <c r="F269" s="22">
        <v>44439</v>
      </c>
      <c r="G269" s="22">
        <v>44441</v>
      </c>
      <c r="H269">
        <v>8092804</v>
      </c>
      <c r="I269">
        <v>41</v>
      </c>
      <c r="J269">
        <v>5031</v>
      </c>
      <c r="K269" t="s">
        <v>185</v>
      </c>
      <c r="L269">
        <v>0.13</v>
      </c>
      <c r="M269" t="s">
        <v>166</v>
      </c>
      <c r="N269" t="s">
        <v>166</v>
      </c>
      <c r="O269" t="s">
        <v>237</v>
      </c>
    </row>
    <row r="270" spans="1:15" x14ac:dyDescent="0.25">
      <c r="A270" t="s">
        <v>163</v>
      </c>
      <c r="B270">
        <v>8092800</v>
      </c>
      <c r="C270">
        <v>2379401</v>
      </c>
      <c r="D270">
        <v>2021</v>
      </c>
      <c r="E270" s="22">
        <v>44409</v>
      </c>
      <c r="F270" s="22">
        <v>44439</v>
      </c>
      <c r="G270" s="22">
        <v>44441</v>
      </c>
      <c r="H270">
        <v>8092804</v>
      </c>
      <c r="I270">
        <v>41</v>
      </c>
      <c r="J270">
        <v>5090</v>
      </c>
      <c r="K270" t="s">
        <v>186</v>
      </c>
      <c r="L270">
        <v>7.94</v>
      </c>
      <c r="M270" t="s">
        <v>166</v>
      </c>
      <c r="N270" t="s">
        <v>166</v>
      </c>
      <c r="O270" t="s">
        <v>237</v>
      </c>
    </row>
    <row r="271" spans="1:15" x14ac:dyDescent="0.25">
      <c r="A271" t="s">
        <v>163</v>
      </c>
      <c r="B271">
        <v>8092800</v>
      </c>
      <c r="C271">
        <v>2379401</v>
      </c>
      <c r="D271">
        <v>2021</v>
      </c>
      <c r="E271" s="22">
        <v>44409</v>
      </c>
      <c r="F271" s="22">
        <v>44439</v>
      </c>
      <c r="G271" s="22">
        <v>44441</v>
      </c>
      <c r="H271">
        <v>8092804</v>
      </c>
      <c r="I271">
        <v>41</v>
      </c>
      <c r="J271">
        <v>5103</v>
      </c>
      <c r="K271" t="s">
        <v>187</v>
      </c>
      <c r="L271">
        <v>6.37</v>
      </c>
      <c r="M271" t="s">
        <v>166</v>
      </c>
      <c r="N271" t="s">
        <v>166</v>
      </c>
      <c r="O271" t="s">
        <v>237</v>
      </c>
    </row>
    <row r="272" spans="1:15" x14ac:dyDescent="0.25">
      <c r="A272" t="s">
        <v>163</v>
      </c>
      <c r="B272">
        <v>8092800</v>
      </c>
      <c r="C272">
        <v>2379401</v>
      </c>
      <c r="D272">
        <v>2021</v>
      </c>
      <c r="E272" s="22">
        <v>44409</v>
      </c>
      <c r="F272" s="22">
        <v>44439</v>
      </c>
      <c r="G272" s="22">
        <v>44441</v>
      </c>
      <c r="H272">
        <v>8092804</v>
      </c>
      <c r="I272">
        <v>41</v>
      </c>
      <c r="J272">
        <v>5800</v>
      </c>
      <c r="K272" t="s">
        <v>188</v>
      </c>
      <c r="L272">
        <v>-118.42</v>
      </c>
      <c r="M272" t="s">
        <v>166</v>
      </c>
      <c r="N272" t="s">
        <v>166</v>
      </c>
      <c r="O272" t="s">
        <v>237</v>
      </c>
    </row>
    <row r="273" spans="1:15" x14ac:dyDescent="0.25">
      <c r="A273" t="s">
        <v>163</v>
      </c>
      <c r="B273">
        <v>8092800</v>
      </c>
      <c r="C273">
        <v>2379401</v>
      </c>
      <c r="D273">
        <v>2021</v>
      </c>
      <c r="E273" s="22">
        <v>44409</v>
      </c>
      <c r="F273" s="22">
        <v>44439</v>
      </c>
      <c r="G273" s="22">
        <v>44441</v>
      </c>
      <c r="H273">
        <v>8092804</v>
      </c>
      <c r="I273">
        <v>41</v>
      </c>
      <c r="J273">
        <v>5801</v>
      </c>
      <c r="K273" t="s">
        <v>214</v>
      </c>
      <c r="L273">
        <v>95.63</v>
      </c>
      <c r="M273" t="s">
        <v>166</v>
      </c>
      <c r="N273" t="s">
        <v>166</v>
      </c>
      <c r="O273" t="s">
        <v>237</v>
      </c>
    </row>
    <row r="274" spans="1:15" x14ac:dyDescent="0.25">
      <c r="A274" t="s">
        <v>163</v>
      </c>
      <c r="B274">
        <v>8092800</v>
      </c>
      <c r="C274">
        <v>2379401</v>
      </c>
      <c r="D274">
        <v>2021</v>
      </c>
      <c r="E274" s="22">
        <v>44409</v>
      </c>
      <c r="F274" s="22">
        <v>44439</v>
      </c>
      <c r="G274" s="22">
        <v>44441</v>
      </c>
      <c r="H274">
        <v>8092804</v>
      </c>
      <c r="I274">
        <v>41</v>
      </c>
      <c r="J274">
        <v>7351</v>
      </c>
      <c r="K274" t="s">
        <v>215</v>
      </c>
      <c r="L274">
        <v>7</v>
      </c>
      <c r="M274" t="s">
        <v>165</v>
      </c>
      <c r="N274" t="s">
        <v>166</v>
      </c>
      <c r="O274" t="s">
        <v>237</v>
      </c>
    </row>
    <row r="275" spans="1:15" x14ac:dyDescent="0.25">
      <c r="A275" t="s">
        <v>163</v>
      </c>
      <c r="B275">
        <v>8092800</v>
      </c>
      <c r="C275">
        <v>2379401</v>
      </c>
      <c r="D275">
        <v>2021</v>
      </c>
      <c r="E275" s="22">
        <v>44409</v>
      </c>
      <c r="F275" s="22">
        <v>44439</v>
      </c>
      <c r="G275" s="22">
        <v>44441</v>
      </c>
      <c r="H275">
        <v>8092804</v>
      </c>
      <c r="I275">
        <v>41</v>
      </c>
      <c r="J275">
        <v>9250</v>
      </c>
      <c r="K275" t="s">
        <v>230</v>
      </c>
      <c r="L275">
        <v>89</v>
      </c>
      <c r="M275" t="s">
        <v>165</v>
      </c>
      <c r="N275" t="s">
        <v>166</v>
      </c>
      <c r="O275" t="s">
        <v>237</v>
      </c>
    </row>
    <row r="276" spans="1:15" x14ac:dyDescent="0.25">
      <c r="A276" t="s">
        <v>163</v>
      </c>
      <c r="B276">
        <v>8092800</v>
      </c>
      <c r="C276">
        <v>2379401</v>
      </c>
      <c r="D276">
        <v>2021</v>
      </c>
      <c r="E276" s="22">
        <v>44409</v>
      </c>
      <c r="F276" s="22">
        <v>44439</v>
      </c>
      <c r="G276" s="22">
        <v>44441</v>
      </c>
      <c r="H276">
        <v>8092804</v>
      </c>
      <c r="I276">
        <v>41</v>
      </c>
      <c r="J276">
        <v>9506</v>
      </c>
      <c r="K276" t="s">
        <v>216</v>
      </c>
      <c r="L276">
        <v>24</v>
      </c>
      <c r="M276" t="s">
        <v>165</v>
      </c>
      <c r="N276" t="s">
        <v>166</v>
      </c>
      <c r="O276" t="s">
        <v>237</v>
      </c>
    </row>
    <row r="277" spans="1:15" x14ac:dyDescent="0.25">
      <c r="A277" t="s">
        <v>163</v>
      </c>
      <c r="B277">
        <v>8092800</v>
      </c>
      <c r="C277">
        <v>2379401</v>
      </c>
      <c r="D277">
        <v>2021</v>
      </c>
      <c r="E277" s="22">
        <v>44409</v>
      </c>
      <c r="F277" s="22">
        <v>44439</v>
      </c>
      <c r="G277" s="22">
        <v>44441</v>
      </c>
      <c r="H277">
        <v>8092804</v>
      </c>
      <c r="I277">
        <v>41</v>
      </c>
      <c r="J277">
        <v>9711</v>
      </c>
      <c r="K277" t="s">
        <v>238</v>
      </c>
      <c r="L277">
        <v>4</v>
      </c>
      <c r="M277" t="s">
        <v>165</v>
      </c>
      <c r="N277" t="s">
        <v>166</v>
      </c>
      <c r="O277" t="s">
        <v>237</v>
      </c>
    </row>
    <row r="278" spans="1:15" x14ac:dyDescent="0.25">
      <c r="A278" t="s">
        <v>163</v>
      </c>
      <c r="B278">
        <v>8092800</v>
      </c>
      <c r="C278">
        <v>2393601</v>
      </c>
      <c r="D278">
        <v>2021</v>
      </c>
      <c r="E278" s="22">
        <v>44409</v>
      </c>
      <c r="F278" s="22">
        <v>44439</v>
      </c>
      <c r="G278" s="22">
        <v>44441</v>
      </c>
      <c r="H278">
        <v>8092804</v>
      </c>
      <c r="I278">
        <v>41</v>
      </c>
      <c r="J278">
        <v>10</v>
      </c>
      <c r="K278" t="s">
        <v>164</v>
      </c>
      <c r="L278">
        <v>14</v>
      </c>
      <c r="M278" t="s">
        <v>165</v>
      </c>
      <c r="N278" t="s">
        <v>166</v>
      </c>
      <c r="O278" t="s">
        <v>239</v>
      </c>
    </row>
    <row r="279" spans="1:15" x14ac:dyDescent="0.25">
      <c r="A279" t="s">
        <v>163</v>
      </c>
      <c r="B279">
        <v>8092800</v>
      </c>
      <c r="C279">
        <v>2393601</v>
      </c>
      <c r="D279">
        <v>2021</v>
      </c>
      <c r="E279" s="22">
        <v>44409</v>
      </c>
      <c r="F279" s="22">
        <v>44439</v>
      </c>
      <c r="G279" s="22">
        <v>44441</v>
      </c>
      <c r="H279">
        <v>8092804</v>
      </c>
      <c r="I279">
        <v>41</v>
      </c>
      <c r="J279">
        <v>351</v>
      </c>
      <c r="K279" t="s">
        <v>205</v>
      </c>
      <c r="L279">
        <v>1</v>
      </c>
      <c r="M279" t="s">
        <v>165</v>
      </c>
      <c r="N279" t="s">
        <v>166</v>
      </c>
      <c r="O279" t="s">
        <v>239</v>
      </c>
    </row>
    <row r="280" spans="1:15" x14ac:dyDescent="0.25">
      <c r="A280" t="s">
        <v>163</v>
      </c>
      <c r="B280">
        <v>8092800</v>
      </c>
      <c r="C280">
        <v>2393601</v>
      </c>
      <c r="D280">
        <v>2021</v>
      </c>
      <c r="E280" s="22">
        <v>44409</v>
      </c>
      <c r="F280" s="22">
        <v>44439</v>
      </c>
      <c r="G280" s="22">
        <v>44441</v>
      </c>
      <c r="H280">
        <v>8092804</v>
      </c>
      <c r="I280">
        <v>41</v>
      </c>
      <c r="J280">
        <v>700</v>
      </c>
      <c r="K280" t="s">
        <v>240</v>
      </c>
      <c r="L280">
        <v>2</v>
      </c>
      <c r="M280" t="s">
        <v>165</v>
      </c>
      <c r="N280" t="s">
        <v>166</v>
      </c>
      <c r="O280" t="s">
        <v>239</v>
      </c>
    </row>
    <row r="281" spans="1:15" x14ac:dyDescent="0.25">
      <c r="A281" t="s">
        <v>163</v>
      </c>
      <c r="B281">
        <v>8092800</v>
      </c>
      <c r="C281">
        <v>2393601</v>
      </c>
      <c r="D281">
        <v>2021</v>
      </c>
      <c r="E281" s="22">
        <v>44409</v>
      </c>
      <c r="F281" s="22">
        <v>44439</v>
      </c>
      <c r="G281" s="22">
        <v>44441</v>
      </c>
      <c r="H281">
        <v>8092804</v>
      </c>
      <c r="I281">
        <v>41</v>
      </c>
      <c r="J281" t="s">
        <v>199</v>
      </c>
      <c r="K281" t="s">
        <v>200</v>
      </c>
      <c r="L281">
        <v>5</v>
      </c>
      <c r="M281" t="s">
        <v>165</v>
      </c>
      <c r="N281" t="s">
        <v>166</v>
      </c>
      <c r="O281" t="s">
        <v>239</v>
      </c>
    </row>
    <row r="282" spans="1:15" x14ac:dyDescent="0.25">
      <c r="A282" t="s">
        <v>163</v>
      </c>
      <c r="B282">
        <v>8092800</v>
      </c>
      <c r="C282">
        <v>2393601</v>
      </c>
      <c r="D282">
        <v>2021</v>
      </c>
      <c r="E282" s="22">
        <v>44409</v>
      </c>
      <c r="F282" s="22">
        <v>44439</v>
      </c>
      <c r="G282" s="22">
        <v>44441</v>
      </c>
      <c r="H282">
        <v>8092804</v>
      </c>
      <c r="I282">
        <v>41</v>
      </c>
      <c r="J282">
        <v>1010</v>
      </c>
      <c r="K282" t="s">
        <v>164</v>
      </c>
      <c r="L282">
        <v>856.26</v>
      </c>
      <c r="M282" t="s">
        <v>165</v>
      </c>
      <c r="N282" t="s">
        <v>166</v>
      </c>
      <c r="O282" t="s">
        <v>239</v>
      </c>
    </row>
    <row r="283" spans="1:15" x14ac:dyDescent="0.25">
      <c r="A283" t="s">
        <v>163</v>
      </c>
      <c r="B283">
        <v>8092800</v>
      </c>
      <c r="C283">
        <v>2393601</v>
      </c>
      <c r="D283">
        <v>2021</v>
      </c>
      <c r="E283" s="22">
        <v>44409</v>
      </c>
      <c r="F283" s="22">
        <v>44439</v>
      </c>
      <c r="G283" s="22">
        <v>44441</v>
      </c>
      <c r="H283">
        <v>8092804</v>
      </c>
      <c r="I283">
        <v>41</v>
      </c>
      <c r="J283">
        <v>1351</v>
      </c>
      <c r="K283" t="s">
        <v>205</v>
      </c>
      <c r="L283">
        <v>84.42</v>
      </c>
      <c r="M283" t="s">
        <v>165</v>
      </c>
      <c r="N283" t="s">
        <v>166</v>
      </c>
      <c r="O283" t="s">
        <v>239</v>
      </c>
    </row>
    <row r="284" spans="1:15" x14ac:dyDescent="0.25">
      <c r="A284" t="s">
        <v>163</v>
      </c>
      <c r="B284">
        <v>8092800</v>
      </c>
      <c r="C284">
        <v>2393601</v>
      </c>
      <c r="D284">
        <v>2021</v>
      </c>
      <c r="E284" s="22">
        <v>44409</v>
      </c>
      <c r="F284" s="22">
        <v>44439</v>
      </c>
      <c r="G284" s="22">
        <v>44441</v>
      </c>
      <c r="H284">
        <v>8092804</v>
      </c>
      <c r="I284">
        <v>41</v>
      </c>
      <c r="J284">
        <v>2500</v>
      </c>
      <c r="K284" t="s">
        <v>170</v>
      </c>
      <c r="L284">
        <v>132.78</v>
      </c>
      <c r="M284" t="s">
        <v>166</v>
      </c>
      <c r="N284" t="s">
        <v>166</v>
      </c>
      <c r="O284" t="s">
        <v>239</v>
      </c>
    </row>
    <row r="285" spans="1:15" x14ac:dyDescent="0.25">
      <c r="A285" t="s">
        <v>163</v>
      </c>
      <c r="B285">
        <v>8092800</v>
      </c>
      <c r="C285">
        <v>2393601</v>
      </c>
      <c r="D285">
        <v>2021</v>
      </c>
      <c r="E285" s="22">
        <v>44409</v>
      </c>
      <c r="F285" s="22">
        <v>44439</v>
      </c>
      <c r="G285" s="22">
        <v>44441</v>
      </c>
      <c r="H285">
        <v>8092804</v>
      </c>
      <c r="I285">
        <v>41</v>
      </c>
      <c r="J285">
        <v>2509</v>
      </c>
      <c r="K285" t="s">
        <v>171</v>
      </c>
      <c r="L285">
        <v>-66.31</v>
      </c>
      <c r="M285" t="s">
        <v>166</v>
      </c>
      <c r="N285" t="s">
        <v>166</v>
      </c>
      <c r="O285" t="s">
        <v>239</v>
      </c>
    </row>
    <row r="286" spans="1:15" x14ac:dyDescent="0.25">
      <c r="A286" t="s">
        <v>163</v>
      </c>
      <c r="B286">
        <v>8092800</v>
      </c>
      <c r="C286">
        <v>2393601</v>
      </c>
      <c r="D286">
        <v>2021</v>
      </c>
      <c r="E286" s="22">
        <v>44409</v>
      </c>
      <c r="F286" s="22">
        <v>44439</v>
      </c>
      <c r="G286" s="22">
        <v>44441</v>
      </c>
      <c r="H286">
        <v>8092804</v>
      </c>
      <c r="I286">
        <v>41</v>
      </c>
      <c r="J286">
        <v>3030</v>
      </c>
      <c r="K286" t="s">
        <v>231</v>
      </c>
      <c r="L286">
        <v>105.28</v>
      </c>
      <c r="M286" t="s">
        <v>207</v>
      </c>
      <c r="N286" t="s">
        <v>166</v>
      </c>
      <c r="O286" t="s">
        <v>239</v>
      </c>
    </row>
    <row r="287" spans="1:15" x14ac:dyDescent="0.25">
      <c r="A287" t="s">
        <v>163</v>
      </c>
      <c r="B287">
        <v>8092800</v>
      </c>
      <c r="C287">
        <v>2393601</v>
      </c>
      <c r="D287">
        <v>2021</v>
      </c>
      <c r="E287" s="22">
        <v>44409</v>
      </c>
      <c r="F287" s="22">
        <v>44439</v>
      </c>
      <c r="G287" s="22">
        <v>44441</v>
      </c>
      <c r="H287">
        <v>8092804</v>
      </c>
      <c r="I287">
        <v>41</v>
      </c>
      <c r="J287">
        <v>3305</v>
      </c>
      <c r="K287" t="s">
        <v>206</v>
      </c>
      <c r="L287">
        <v>1.68</v>
      </c>
      <c r="M287" t="s">
        <v>207</v>
      </c>
      <c r="N287" t="s">
        <v>166</v>
      </c>
      <c r="O287" t="s">
        <v>239</v>
      </c>
    </row>
    <row r="288" spans="1:15" x14ac:dyDescent="0.25">
      <c r="A288" t="s">
        <v>163</v>
      </c>
      <c r="B288">
        <v>8092800</v>
      </c>
      <c r="C288">
        <v>2393601</v>
      </c>
      <c r="D288">
        <v>2021</v>
      </c>
      <c r="E288" s="22">
        <v>44409</v>
      </c>
      <c r="F288" s="22">
        <v>44439</v>
      </c>
      <c r="G288" s="22">
        <v>44441</v>
      </c>
      <c r="H288">
        <v>8092804</v>
      </c>
      <c r="I288">
        <v>41</v>
      </c>
      <c r="J288">
        <v>3800</v>
      </c>
      <c r="K288" t="s">
        <v>209</v>
      </c>
      <c r="L288">
        <v>232.5</v>
      </c>
      <c r="M288" t="s">
        <v>207</v>
      </c>
      <c r="N288" t="s">
        <v>166</v>
      </c>
      <c r="O288" t="s">
        <v>239</v>
      </c>
    </row>
    <row r="289" spans="1:15" x14ac:dyDescent="0.25">
      <c r="A289" t="s">
        <v>163</v>
      </c>
      <c r="B289">
        <v>8092800</v>
      </c>
      <c r="C289">
        <v>2393601</v>
      </c>
      <c r="D289">
        <v>2021</v>
      </c>
      <c r="E289" s="22">
        <v>44409</v>
      </c>
      <c r="F289" s="22">
        <v>44439</v>
      </c>
      <c r="G289" s="22">
        <v>44441</v>
      </c>
      <c r="H289">
        <v>8092804</v>
      </c>
      <c r="I289">
        <v>41</v>
      </c>
      <c r="J289">
        <v>3970</v>
      </c>
      <c r="K289" t="s">
        <v>210</v>
      </c>
      <c r="L289">
        <v>9.81</v>
      </c>
      <c r="M289" t="s">
        <v>207</v>
      </c>
      <c r="N289" t="s">
        <v>166</v>
      </c>
      <c r="O289" t="s">
        <v>239</v>
      </c>
    </row>
    <row r="290" spans="1:15" x14ac:dyDescent="0.25">
      <c r="A290" t="s">
        <v>163</v>
      </c>
      <c r="B290">
        <v>8092800</v>
      </c>
      <c r="C290">
        <v>2393601</v>
      </c>
      <c r="D290">
        <v>2021</v>
      </c>
      <c r="E290" s="22">
        <v>44409</v>
      </c>
      <c r="F290" s="22">
        <v>44439</v>
      </c>
      <c r="G290" s="22">
        <v>44441</v>
      </c>
      <c r="H290">
        <v>8092804</v>
      </c>
      <c r="I290">
        <v>41</v>
      </c>
      <c r="J290">
        <v>4011</v>
      </c>
      <c r="K290" t="s">
        <v>211</v>
      </c>
      <c r="L290">
        <v>18</v>
      </c>
      <c r="M290" t="s">
        <v>207</v>
      </c>
      <c r="N290" t="s">
        <v>166</v>
      </c>
      <c r="O290" t="s">
        <v>239</v>
      </c>
    </row>
    <row r="291" spans="1:15" x14ac:dyDescent="0.25">
      <c r="A291" t="s">
        <v>163</v>
      </c>
      <c r="B291">
        <v>8092800</v>
      </c>
      <c r="C291">
        <v>2393601</v>
      </c>
      <c r="D291">
        <v>2021</v>
      </c>
      <c r="E291" s="22">
        <v>44409</v>
      </c>
      <c r="F291" s="22">
        <v>44439</v>
      </c>
      <c r="G291" s="22">
        <v>44441</v>
      </c>
      <c r="H291">
        <v>8092804</v>
      </c>
      <c r="I291">
        <v>41</v>
      </c>
      <c r="J291" t="s">
        <v>173</v>
      </c>
      <c r="K291" t="s">
        <v>174</v>
      </c>
      <c r="L291">
        <v>104.34</v>
      </c>
      <c r="M291" t="s">
        <v>166</v>
      </c>
      <c r="N291" t="s">
        <v>166</v>
      </c>
      <c r="O291" t="s">
        <v>239</v>
      </c>
    </row>
    <row r="292" spans="1:15" x14ac:dyDescent="0.25">
      <c r="A292" t="s">
        <v>163</v>
      </c>
      <c r="B292">
        <v>8092800</v>
      </c>
      <c r="C292">
        <v>2393601</v>
      </c>
      <c r="D292">
        <v>2021</v>
      </c>
      <c r="E292" s="22">
        <v>44409</v>
      </c>
      <c r="F292" s="22">
        <v>44439</v>
      </c>
      <c r="G292" s="22">
        <v>44441</v>
      </c>
      <c r="H292">
        <v>8092804</v>
      </c>
      <c r="I292">
        <v>41</v>
      </c>
      <c r="J292">
        <v>4220</v>
      </c>
      <c r="K292" t="s">
        <v>212</v>
      </c>
      <c r="L292">
        <v>9</v>
      </c>
      <c r="M292" t="s">
        <v>207</v>
      </c>
      <c r="N292" t="s">
        <v>166</v>
      </c>
      <c r="O292" t="s">
        <v>239</v>
      </c>
    </row>
    <row r="293" spans="1:15" x14ac:dyDescent="0.25">
      <c r="A293" t="s">
        <v>163</v>
      </c>
      <c r="B293">
        <v>8092800</v>
      </c>
      <c r="C293">
        <v>2393601</v>
      </c>
      <c r="D293">
        <v>2021</v>
      </c>
      <c r="E293" s="22">
        <v>44409</v>
      </c>
      <c r="F293" s="22">
        <v>44439</v>
      </c>
      <c r="G293" s="22">
        <v>44441</v>
      </c>
      <c r="H293">
        <v>8092804</v>
      </c>
      <c r="I293">
        <v>41</v>
      </c>
      <c r="J293">
        <v>4420</v>
      </c>
      <c r="K293" t="s">
        <v>175</v>
      </c>
      <c r="L293">
        <v>1015.93</v>
      </c>
      <c r="M293" t="s">
        <v>166</v>
      </c>
      <c r="N293" t="s">
        <v>166</v>
      </c>
      <c r="O293" t="s">
        <v>239</v>
      </c>
    </row>
    <row r="294" spans="1:15" x14ac:dyDescent="0.25">
      <c r="A294" t="s">
        <v>163</v>
      </c>
      <c r="B294">
        <v>8092800</v>
      </c>
      <c r="C294">
        <v>2393601</v>
      </c>
      <c r="D294">
        <v>2021</v>
      </c>
      <c r="E294" s="22">
        <v>44409</v>
      </c>
      <c r="F294" s="22">
        <v>44439</v>
      </c>
      <c r="G294" s="22">
        <v>44441</v>
      </c>
      <c r="H294">
        <v>8092804</v>
      </c>
      <c r="I294">
        <v>41</v>
      </c>
      <c r="J294">
        <v>4486</v>
      </c>
      <c r="K294" t="s">
        <v>176</v>
      </c>
      <c r="L294">
        <v>1045.96</v>
      </c>
      <c r="M294" t="s">
        <v>166</v>
      </c>
      <c r="N294" t="s">
        <v>166</v>
      </c>
      <c r="O294" t="s">
        <v>239</v>
      </c>
    </row>
    <row r="295" spans="1:15" x14ac:dyDescent="0.25">
      <c r="A295" t="s">
        <v>163</v>
      </c>
      <c r="B295">
        <v>8092800</v>
      </c>
      <c r="C295">
        <v>2393601</v>
      </c>
      <c r="D295">
        <v>2021</v>
      </c>
      <c r="E295" s="22">
        <v>44409</v>
      </c>
      <c r="F295" s="22">
        <v>44439</v>
      </c>
      <c r="G295" s="22">
        <v>44441</v>
      </c>
      <c r="H295">
        <v>8092804</v>
      </c>
      <c r="I295">
        <v>41</v>
      </c>
      <c r="J295">
        <v>4650</v>
      </c>
      <c r="K295" t="s">
        <v>177</v>
      </c>
      <c r="L295">
        <v>979.49</v>
      </c>
      <c r="M295" t="s">
        <v>166</v>
      </c>
      <c r="N295" t="s">
        <v>166</v>
      </c>
      <c r="O295" t="s">
        <v>239</v>
      </c>
    </row>
    <row r="296" spans="1:15" x14ac:dyDescent="0.25">
      <c r="A296" t="s">
        <v>163</v>
      </c>
      <c r="B296">
        <v>8092800</v>
      </c>
      <c r="C296">
        <v>2393601</v>
      </c>
      <c r="D296">
        <v>2021</v>
      </c>
      <c r="E296" s="22">
        <v>44409</v>
      </c>
      <c r="F296" s="22">
        <v>44439</v>
      </c>
      <c r="G296" s="22">
        <v>44441</v>
      </c>
      <c r="H296">
        <v>8092804</v>
      </c>
      <c r="I296">
        <v>41</v>
      </c>
      <c r="J296">
        <v>4780</v>
      </c>
      <c r="K296" t="s">
        <v>178</v>
      </c>
      <c r="L296">
        <v>874.21</v>
      </c>
      <c r="M296" t="s">
        <v>166</v>
      </c>
      <c r="N296" t="s">
        <v>166</v>
      </c>
      <c r="O296" t="s">
        <v>239</v>
      </c>
    </row>
    <row r="297" spans="1:15" x14ac:dyDescent="0.25">
      <c r="A297" t="s">
        <v>163</v>
      </c>
      <c r="B297">
        <v>8092800</v>
      </c>
      <c r="C297">
        <v>2393601</v>
      </c>
      <c r="D297">
        <v>2021</v>
      </c>
      <c r="E297" s="22">
        <v>44409</v>
      </c>
      <c r="F297" s="22">
        <v>44439</v>
      </c>
      <c r="G297" s="22">
        <v>44441</v>
      </c>
      <c r="H297">
        <v>8092804</v>
      </c>
      <c r="I297">
        <v>41</v>
      </c>
      <c r="J297">
        <v>4970</v>
      </c>
      <c r="K297" t="s">
        <v>181</v>
      </c>
      <c r="L297">
        <v>738.86</v>
      </c>
      <c r="M297" t="s">
        <v>166</v>
      </c>
      <c r="N297" t="s">
        <v>166</v>
      </c>
      <c r="O297" t="s">
        <v>239</v>
      </c>
    </row>
    <row r="298" spans="1:15" x14ac:dyDescent="0.25">
      <c r="A298" t="s">
        <v>163</v>
      </c>
      <c r="B298">
        <v>8092800</v>
      </c>
      <c r="C298">
        <v>2393601</v>
      </c>
      <c r="D298">
        <v>2021</v>
      </c>
      <c r="E298" s="22">
        <v>44409</v>
      </c>
      <c r="F298" s="22">
        <v>44439</v>
      </c>
      <c r="G298" s="22">
        <v>44441</v>
      </c>
      <c r="H298">
        <v>8092804</v>
      </c>
      <c r="I298">
        <v>41</v>
      </c>
      <c r="J298">
        <v>4990</v>
      </c>
      <c r="K298" t="s">
        <v>182</v>
      </c>
      <c r="L298">
        <v>738.86</v>
      </c>
      <c r="M298" t="s">
        <v>166</v>
      </c>
      <c r="N298" t="s">
        <v>166</v>
      </c>
      <c r="O298" t="s">
        <v>239</v>
      </c>
    </row>
    <row r="299" spans="1:15" x14ac:dyDescent="0.25">
      <c r="A299" t="s">
        <v>163</v>
      </c>
      <c r="B299">
        <v>8092800</v>
      </c>
      <c r="C299">
        <v>2393601</v>
      </c>
      <c r="D299">
        <v>2021</v>
      </c>
      <c r="E299" s="22">
        <v>44409</v>
      </c>
      <c r="F299" s="22">
        <v>44439</v>
      </c>
      <c r="G299" s="22">
        <v>44441</v>
      </c>
      <c r="H299">
        <v>8092804</v>
      </c>
      <c r="I299">
        <v>41</v>
      </c>
      <c r="J299">
        <v>5010</v>
      </c>
      <c r="K299" t="s">
        <v>170</v>
      </c>
      <c r="L299">
        <v>327.94</v>
      </c>
      <c r="M299" t="s">
        <v>166</v>
      </c>
      <c r="N299" t="s">
        <v>166</v>
      </c>
      <c r="O299" t="s">
        <v>239</v>
      </c>
    </row>
    <row r="300" spans="1:15" x14ac:dyDescent="0.25">
      <c r="A300" t="s">
        <v>163</v>
      </c>
      <c r="B300">
        <v>8092800</v>
      </c>
      <c r="C300">
        <v>2393601</v>
      </c>
      <c r="D300">
        <v>2021</v>
      </c>
      <c r="E300" s="22">
        <v>44409</v>
      </c>
      <c r="F300" s="22">
        <v>44439</v>
      </c>
      <c r="G300" s="22">
        <v>44441</v>
      </c>
      <c r="H300">
        <v>8092804</v>
      </c>
      <c r="I300">
        <v>41</v>
      </c>
      <c r="J300">
        <v>5013</v>
      </c>
      <c r="K300" t="s">
        <v>183</v>
      </c>
      <c r="L300">
        <v>1.02</v>
      </c>
      <c r="M300" t="s">
        <v>166</v>
      </c>
      <c r="N300" t="s">
        <v>166</v>
      </c>
      <c r="O300" t="s">
        <v>239</v>
      </c>
    </row>
    <row r="301" spans="1:15" x14ac:dyDescent="0.25">
      <c r="A301" t="s">
        <v>163</v>
      </c>
      <c r="B301">
        <v>8092800</v>
      </c>
      <c r="C301">
        <v>2393601</v>
      </c>
      <c r="D301">
        <v>2021</v>
      </c>
      <c r="E301" s="22">
        <v>44409</v>
      </c>
      <c r="F301" s="22">
        <v>44439</v>
      </c>
      <c r="G301" s="22">
        <v>44441</v>
      </c>
      <c r="H301">
        <v>8092804</v>
      </c>
      <c r="I301">
        <v>41</v>
      </c>
      <c r="J301">
        <v>5030</v>
      </c>
      <c r="K301" t="s">
        <v>184</v>
      </c>
      <c r="L301">
        <v>1.83</v>
      </c>
      <c r="M301" t="s">
        <v>166</v>
      </c>
      <c r="N301" t="s">
        <v>166</v>
      </c>
      <c r="O301" t="s">
        <v>239</v>
      </c>
    </row>
    <row r="302" spans="1:15" x14ac:dyDescent="0.25">
      <c r="A302" t="s">
        <v>163</v>
      </c>
      <c r="B302">
        <v>8092800</v>
      </c>
      <c r="C302">
        <v>2393601</v>
      </c>
      <c r="D302">
        <v>2021</v>
      </c>
      <c r="E302" s="22">
        <v>44409</v>
      </c>
      <c r="F302" s="22">
        <v>44439</v>
      </c>
      <c r="G302" s="22">
        <v>44441</v>
      </c>
      <c r="H302">
        <v>8092804</v>
      </c>
      <c r="I302">
        <v>41</v>
      </c>
      <c r="J302">
        <v>5031</v>
      </c>
      <c r="K302" t="s">
        <v>185</v>
      </c>
      <c r="L302">
        <v>1.42</v>
      </c>
      <c r="M302" t="s">
        <v>166</v>
      </c>
      <c r="N302" t="s">
        <v>166</v>
      </c>
      <c r="O302" t="s">
        <v>239</v>
      </c>
    </row>
    <row r="303" spans="1:15" x14ac:dyDescent="0.25">
      <c r="A303" t="s">
        <v>163</v>
      </c>
      <c r="B303">
        <v>8092800</v>
      </c>
      <c r="C303">
        <v>2393601</v>
      </c>
      <c r="D303">
        <v>2021</v>
      </c>
      <c r="E303" s="22">
        <v>44409</v>
      </c>
      <c r="F303" s="22">
        <v>44439</v>
      </c>
      <c r="G303" s="22">
        <v>44441</v>
      </c>
      <c r="H303">
        <v>8092804</v>
      </c>
      <c r="I303">
        <v>41</v>
      </c>
      <c r="J303">
        <v>5090</v>
      </c>
      <c r="K303" t="s">
        <v>186</v>
      </c>
      <c r="L303">
        <v>7.94</v>
      </c>
      <c r="M303" t="s">
        <v>166</v>
      </c>
      <c r="N303" t="s">
        <v>166</v>
      </c>
      <c r="O303" t="s">
        <v>239</v>
      </c>
    </row>
    <row r="304" spans="1:15" x14ac:dyDescent="0.25">
      <c r="A304" t="s">
        <v>163</v>
      </c>
      <c r="B304">
        <v>8092800</v>
      </c>
      <c r="C304">
        <v>2393601</v>
      </c>
      <c r="D304">
        <v>2021</v>
      </c>
      <c r="E304" s="22">
        <v>44409</v>
      </c>
      <c r="F304" s="22">
        <v>44439</v>
      </c>
      <c r="G304" s="22">
        <v>44441</v>
      </c>
      <c r="H304">
        <v>8092804</v>
      </c>
      <c r="I304">
        <v>41</v>
      </c>
      <c r="J304">
        <v>5103</v>
      </c>
      <c r="K304" t="s">
        <v>187</v>
      </c>
      <c r="L304">
        <v>71.010000000000005</v>
      </c>
      <c r="M304" t="s">
        <v>166</v>
      </c>
      <c r="N304" t="s">
        <v>166</v>
      </c>
      <c r="O304" t="s">
        <v>239</v>
      </c>
    </row>
    <row r="305" spans="1:15" x14ac:dyDescent="0.25">
      <c r="A305" t="s">
        <v>163</v>
      </c>
      <c r="B305">
        <v>8092800</v>
      </c>
      <c r="C305">
        <v>2393601</v>
      </c>
      <c r="D305">
        <v>2021</v>
      </c>
      <c r="E305" s="22">
        <v>44409</v>
      </c>
      <c r="F305" s="22">
        <v>44439</v>
      </c>
      <c r="G305" s="22">
        <v>44441</v>
      </c>
      <c r="H305">
        <v>8092804</v>
      </c>
      <c r="I305">
        <v>41</v>
      </c>
      <c r="J305">
        <v>5130</v>
      </c>
      <c r="K305" t="s">
        <v>213</v>
      </c>
      <c r="L305">
        <v>44.19</v>
      </c>
      <c r="M305" t="s">
        <v>207</v>
      </c>
      <c r="N305" t="s">
        <v>166</v>
      </c>
      <c r="O305" t="s">
        <v>239</v>
      </c>
    </row>
    <row r="306" spans="1:15" x14ac:dyDescent="0.25">
      <c r="A306" t="s">
        <v>163</v>
      </c>
      <c r="B306">
        <v>8092800</v>
      </c>
      <c r="C306">
        <v>2393601</v>
      </c>
      <c r="D306">
        <v>2021</v>
      </c>
      <c r="E306" s="22">
        <v>44409</v>
      </c>
      <c r="F306" s="22">
        <v>44439</v>
      </c>
      <c r="G306" s="22">
        <v>44441</v>
      </c>
      <c r="H306">
        <v>8092804</v>
      </c>
      <c r="I306">
        <v>41</v>
      </c>
      <c r="J306">
        <v>5800</v>
      </c>
      <c r="K306" t="s">
        <v>188</v>
      </c>
      <c r="L306">
        <v>-81.23</v>
      </c>
      <c r="M306" t="s">
        <v>166</v>
      </c>
      <c r="N306" t="s">
        <v>166</v>
      </c>
      <c r="O306" t="s">
        <v>239</v>
      </c>
    </row>
    <row r="307" spans="1:15" x14ac:dyDescent="0.25">
      <c r="A307" t="s">
        <v>163</v>
      </c>
      <c r="B307">
        <v>8092800</v>
      </c>
      <c r="C307">
        <v>2393601</v>
      </c>
      <c r="D307">
        <v>2021</v>
      </c>
      <c r="E307" s="22">
        <v>44409</v>
      </c>
      <c r="F307" s="22">
        <v>44439</v>
      </c>
      <c r="G307" s="22">
        <v>44441</v>
      </c>
      <c r="H307">
        <v>8092804</v>
      </c>
      <c r="I307">
        <v>41</v>
      </c>
      <c r="J307">
        <v>7010</v>
      </c>
      <c r="K307" t="s">
        <v>164</v>
      </c>
      <c r="L307">
        <v>71</v>
      </c>
      <c r="M307" t="s">
        <v>165</v>
      </c>
      <c r="N307" t="s">
        <v>166</v>
      </c>
      <c r="O307" t="s">
        <v>239</v>
      </c>
    </row>
    <row r="308" spans="1:15" x14ac:dyDescent="0.25">
      <c r="A308" t="s">
        <v>163</v>
      </c>
      <c r="B308">
        <v>8092800</v>
      </c>
      <c r="C308">
        <v>2393601</v>
      </c>
      <c r="D308">
        <v>2021</v>
      </c>
      <c r="E308" s="22">
        <v>44409</v>
      </c>
      <c r="F308" s="22">
        <v>44439</v>
      </c>
      <c r="G308" s="22">
        <v>44441</v>
      </c>
      <c r="H308">
        <v>8092804</v>
      </c>
      <c r="I308">
        <v>41</v>
      </c>
      <c r="J308">
        <v>7351</v>
      </c>
      <c r="K308" t="s">
        <v>215</v>
      </c>
      <c r="L308">
        <v>7</v>
      </c>
      <c r="M308" t="s">
        <v>165</v>
      </c>
      <c r="N308" t="s">
        <v>166</v>
      </c>
      <c r="O308" t="s">
        <v>239</v>
      </c>
    </row>
    <row r="309" spans="1:15" x14ac:dyDescent="0.25">
      <c r="A309" t="s">
        <v>163</v>
      </c>
      <c r="B309">
        <v>8092800</v>
      </c>
      <c r="C309">
        <v>2393601</v>
      </c>
      <c r="D309">
        <v>2021</v>
      </c>
      <c r="E309" s="22">
        <v>44409</v>
      </c>
      <c r="F309" s="22">
        <v>44439</v>
      </c>
      <c r="G309" s="22">
        <v>44441</v>
      </c>
      <c r="H309">
        <v>8092804</v>
      </c>
      <c r="I309">
        <v>41</v>
      </c>
      <c r="J309">
        <v>9700</v>
      </c>
      <c r="K309" t="s">
        <v>240</v>
      </c>
      <c r="L309">
        <v>17</v>
      </c>
      <c r="M309" t="s">
        <v>165</v>
      </c>
      <c r="N309" t="s">
        <v>166</v>
      </c>
      <c r="O309" t="s">
        <v>239</v>
      </c>
    </row>
    <row r="310" spans="1:15" x14ac:dyDescent="0.25">
      <c r="A310" t="s">
        <v>163</v>
      </c>
      <c r="B310">
        <v>8092800</v>
      </c>
      <c r="C310">
        <v>2393601</v>
      </c>
      <c r="D310">
        <v>2021</v>
      </c>
      <c r="E310" s="22">
        <v>44409</v>
      </c>
      <c r="F310" s="22">
        <v>44439</v>
      </c>
      <c r="G310" s="22">
        <v>44441</v>
      </c>
      <c r="H310">
        <v>8092804</v>
      </c>
      <c r="I310">
        <v>41</v>
      </c>
      <c r="J310" t="s">
        <v>201</v>
      </c>
      <c r="K310" t="s">
        <v>200</v>
      </c>
      <c r="L310">
        <v>33</v>
      </c>
      <c r="M310" t="s">
        <v>165</v>
      </c>
      <c r="N310" t="s">
        <v>166</v>
      </c>
      <c r="O310" t="s">
        <v>239</v>
      </c>
    </row>
    <row r="311" spans="1:15" x14ac:dyDescent="0.25">
      <c r="A311" t="s">
        <v>163</v>
      </c>
      <c r="B311">
        <v>8092800</v>
      </c>
      <c r="C311">
        <v>2428701</v>
      </c>
      <c r="D311">
        <v>2021</v>
      </c>
      <c r="E311" s="22">
        <v>44409</v>
      </c>
      <c r="F311" s="22">
        <v>44439</v>
      </c>
      <c r="G311" s="22">
        <v>44441</v>
      </c>
      <c r="H311">
        <v>8092804</v>
      </c>
      <c r="I311">
        <v>41</v>
      </c>
      <c r="J311">
        <v>250</v>
      </c>
      <c r="K311" t="s">
        <v>230</v>
      </c>
      <c r="L311">
        <v>14</v>
      </c>
      <c r="M311" t="s">
        <v>165</v>
      </c>
      <c r="N311" t="s">
        <v>166</v>
      </c>
      <c r="O311" t="s">
        <v>191</v>
      </c>
    </row>
    <row r="312" spans="1:15" x14ac:dyDescent="0.25">
      <c r="A312" t="s">
        <v>163</v>
      </c>
      <c r="B312">
        <v>8092800</v>
      </c>
      <c r="C312">
        <v>2428701</v>
      </c>
      <c r="D312">
        <v>2021</v>
      </c>
      <c r="E312" s="22">
        <v>44409</v>
      </c>
      <c r="F312" s="22">
        <v>44439</v>
      </c>
      <c r="G312" s="22">
        <v>44441</v>
      </c>
      <c r="H312">
        <v>8092804</v>
      </c>
      <c r="I312">
        <v>41</v>
      </c>
      <c r="J312">
        <v>351</v>
      </c>
      <c r="K312" t="s">
        <v>205</v>
      </c>
      <c r="L312">
        <v>1</v>
      </c>
      <c r="M312" t="s">
        <v>165</v>
      </c>
      <c r="N312" t="s">
        <v>166</v>
      </c>
      <c r="O312" t="s">
        <v>191</v>
      </c>
    </row>
    <row r="313" spans="1:15" x14ac:dyDescent="0.25">
      <c r="A313" t="s">
        <v>163</v>
      </c>
      <c r="B313">
        <v>8092800</v>
      </c>
      <c r="C313">
        <v>2428701</v>
      </c>
      <c r="D313">
        <v>2021</v>
      </c>
      <c r="E313" s="22">
        <v>44409</v>
      </c>
      <c r="F313" s="22">
        <v>44439</v>
      </c>
      <c r="G313" s="22">
        <v>44441</v>
      </c>
      <c r="H313">
        <v>8092804</v>
      </c>
      <c r="I313">
        <v>41</v>
      </c>
      <c r="J313">
        <v>506</v>
      </c>
      <c r="K313" t="s">
        <v>216</v>
      </c>
      <c r="L313">
        <v>8</v>
      </c>
      <c r="M313" t="s">
        <v>165</v>
      </c>
      <c r="N313" t="s">
        <v>166</v>
      </c>
      <c r="O313" t="s">
        <v>191</v>
      </c>
    </row>
    <row r="314" spans="1:15" x14ac:dyDescent="0.25">
      <c r="A314" t="s">
        <v>163</v>
      </c>
      <c r="B314">
        <v>8092800</v>
      </c>
      <c r="C314">
        <v>2428701</v>
      </c>
      <c r="D314">
        <v>2021</v>
      </c>
      <c r="E314" s="22">
        <v>44409</v>
      </c>
      <c r="F314" s="22">
        <v>44439</v>
      </c>
      <c r="G314" s="22">
        <v>44441</v>
      </c>
      <c r="H314">
        <v>8092804</v>
      </c>
      <c r="I314">
        <v>41</v>
      </c>
      <c r="J314">
        <v>711</v>
      </c>
      <c r="K314" t="s">
        <v>238</v>
      </c>
      <c r="L314">
        <v>3</v>
      </c>
      <c r="M314" t="s">
        <v>165</v>
      </c>
      <c r="N314" t="s">
        <v>166</v>
      </c>
      <c r="O314" t="s">
        <v>191</v>
      </c>
    </row>
    <row r="315" spans="1:15" x14ac:dyDescent="0.25">
      <c r="A315" t="s">
        <v>163</v>
      </c>
      <c r="B315">
        <v>8092800</v>
      </c>
      <c r="C315">
        <v>2428701</v>
      </c>
      <c r="D315">
        <v>2021</v>
      </c>
      <c r="E315" s="22">
        <v>44409</v>
      </c>
      <c r="F315" s="22">
        <v>44439</v>
      </c>
      <c r="G315" s="22">
        <v>44441</v>
      </c>
      <c r="H315">
        <v>8092804</v>
      </c>
      <c r="I315">
        <v>41</v>
      </c>
      <c r="J315">
        <v>1351</v>
      </c>
      <c r="K315" t="s">
        <v>205</v>
      </c>
      <c r="L315">
        <v>71.58</v>
      </c>
      <c r="M315" t="s">
        <v>165</v>
      </c>
      <c r="N315" t="s">
        <v>166</v>
      </c>
      <c r="O315" t="s">
        <v>191</v>
      </c>
    </row>
    <row r="316" spans="1:15" x14ac:dyDescent="0.25">
      <c r="A316" t="s">
        <v>163</v>
      </c>
      <c r="B316">
        <v>8092800</v>
      </c>
      <c r="C316">
        <v>2428701</v>
      </c>
      <c r="D316">
        <v>2021</v>
      </c>
      <c r="E316" s="22">
        <v>44409</v>
      </c>
      <c r="F316" s="22">
        <v>44439</v>
      </c>
      <c r="G316" s="22">
        <v>44441</v>
      </c>
      <c r="H316">
        <v>8092804</v>
      </c>
      <c r="I316">
        <v>41</v>
      </c>
      <c r="J316">
        <v>2500</v>
      </c>
      <c r="K316" t="s">
        <v>170</v>
      </c>
      <c r="L316">
        <v>10.1</v>
      </c>
      <c r="M316" t="s">
        <v>166</v>
      </c>
      <c r="N316" t="s">
        <v>166</v>
      </c>
      <c r="O316" t="s">
        <v>191</v>
      </c>
    </row>
    <row r="317" spans="1:15" x14ac:dyDescent="0.25">
      <c r="A317" t="s">
        <v>163</v>
      </c>
      <c r="B317">
        <v>8092800</v>
      </c>
      <c r="C317">
        <v>2428701</v>
      </c>
      <c r="D317">
        <v>2021</v>
      </c>
      <c r="E317" s="22">
        <v>44409</v>
      </c>
      <c r="F317" s="22">
        <v>44439</v>
      </c>
      <c r="G317" s="22">
        <v>44441</v>
      </c>
      <c r="H317">
        <v>8092804</v>
      </c>
      <c r="I317">
        <v>41</v>
      </c>
      <c r="J317">
        <v>2509</v>
      </c>
      <c r="K317" t="s">
        <v>171</v>
      </c>
      <c r="L317">
        <v>-6.15</v>
      </c>
      <c r="M317" t="s">
        <v>166</v>
      </c>
      <c r="N317" t="s">
        <v>166</v>
      </c>
      <c r="O317" t="s">
        <v>191</v>
      </c>
    </row>
    <row r="318" spans="1:15" x14ac:dyDescent="0.25">
      <c r="A318" t="s">
        <v>163</v>
      </c>
      <c r="B318">
        <v>8092800</v>
      </c>
      <c r="C318">
        <v>2428701</v>
      </c>
      <c r="D318">
        <v>2021</v>
      </c>
      <c r="E318" s="22">
        <v>44409</v>
      </c>
      <c r="F318" s="22">
        <v>44439</v>
      </c>
      <c r="G318" s="22">
        <v>44441</v>
      </c>
      <c r="H318">
        <v>8092804</v>
      </c>
      <c r="I318">
        <v>41</v>
      </c>
      <c r="J318">
        <v>4011</v>
      </c>
      <c r="K318" t="s">
        <v>211</v>
      </c>
      <c r="L318">
        <v>1</v>
      </c>
      <c r="M318" t="s">
        <v>207</v>
      </c>
      <c r="N318" t="s">
        <v>166</v>
      </c>
      <c r="O318" t="s">
        <v>191</v>
      </c>
    </row>
    <row r="319" spans="1:15" x14ac:dyDescent="0.25">
      <c r="A319" t="s">
        <v>163</v>
      </c>
      <c r="B319">
        <v>8092800</v>
      </c>
      <c r="C319">
        <v>2428701</v>
      </c>
      <c r="D319">
        <v>2021</v>
      </c>
      <c r="E319" s="22">
        <v>44409</v>
      </c>
      <c r="F319" s="22">
        <v>44439</v>
      </c>
      <c r="G319" s="22">
        <v>44441</v>
      </c>
      <c r="H319">
        <v>8092804</v>
      </c>
      <c r="I319">
        <v>41</v>
      </c>
      <c r="J319" t="s">
        <v>173</v>
      </c>
      <c r="K319" t="s">
        <v>174</v>
      </c>
      <c r="L319">
        <v>7.94</v>
      </c>
      <c r="M319" t="s">
        <v>166</v>
      </c>
      <c r="N319" t="s">
        <v>166</v>
      </c>
      <c r="O319" t="s">
        <v>191</v>
      </c>
    </row>
    <row r="320" spans="1:15" x14ac:dyDescent="0.25">
      <c r="A320" t="s">
        <v>163</v>
      </c>
      <c r="B320">
        <v>8092800</v>
      </c>
      <c r="C320">
        <v>2428701</v>
      </c>
      <c r="D320">
        <v>2021</v>
      </c>
      <c r="E320" s="22">
        <v>44409</v>
      </c>
      <c r="F320" s="22">
        <v>44439</v>
      </c>
      <c r="G320" s="22">
        <v>44441</v>
      </c>
      <c r="H320">
        <v>8092804</v>
      </c>
      <c r="I320">
        <v>41</v>
      </c>
      <c r="J320">
        <v>4420</v>
      </c>
      <c r="K320" t="s">
        <v>175</v>
      </c>
      <c r="L320">
        <v>77.31</v>
      </c>
      <c r="M320" t="s">
        <v>166</v>
      </c>
      <c r="N320" t="s">
        <v>166</v>
      </c>
      <c r="O320" t="s">
        <v>191</v>
      </c>
    </row>
    <row r="321" spans="1:15" x14ac:dyDescent="0.25">
      <c r="A321" t="s">
        <v>163</v>
      </c>
      <c r="B321">
        <v>8092800</v>
      </c>
      <c r="C321">
        <v>2428701</v>
      </c>
      <c r="D321">
        <v>2021</v>
      </c>
      <c r="E321" s="22">
        <v>44409</v>
      </c>
      <c r="F321" s="22">
        <v>44439</v>
      </c>
      <c r="G321" s="22">
        <v>44441</v>
      </c>
      <c r="H321">
        <v>8092804</v>
      </c>
      <c r="I321">
        <v>41</v>
      </c>
      <c r="J321">
        <v>4486</v>
      </c>
      <c r="K321" t="s">
        <v>176</v>
      </c>
      <c r="L321">
        <v>71.58</v>
      </c>
      <c r="M321" t="s">
        <v>166</v>
      </c>
      <c r="N321" t="s">
        <v>166</v>
      </c>
      <c r="O321" t="s">
        <v>191</v>
      </c>
    </row>
    <row r="322" spans="1:15" x14ac:dyDescent="0.25">
      <c r="A322" t="s">
        <v>163</v>
      </c>
      <c r="B322">
        <v>8092800</v>
      </c>
      <c r="C322">
        <v>2428701</v>
      </c>
      <c r="D322">
        <v>2021</v>
      </c>
      <c r="E322" s="22">
        <v>44409</v>
      </c>
      <c r="F322" s="22">
        <v>44439</v>
      </c>
      <c r="G322" s="22">
        <v>44441</v>
      </c>
      <c r="H322">
        <v>8092804</v>
      </c>
      <c r="I322">
        <v>41</v>
      </c>
      <c r="J322">
        <v>4650</v>
      </c>
      <c r="K322" t="s">
        <v>177</v>
      </c>
      <c r="L322">
        <v>67.63</v>
      </c>
      <c r="M322" t="s">
        <v>166</v>
      </c>
      <c r="N322" t="s">
        <v>166</v>
      </c>
      <c r="O322" t="s">
        <v>191</v>
      </c>
    </row>
    <row r="323" spans="1:15" x14ac:dyDescent="0.25">
      <c r="A323" t="s">
        <v>163</v>
      </c>
      <c r="B323">
        <v>8092800</v>
      </c>
      <c r="C323">
        <v>2428701</v>
      </c>
      <c r="D323">
        <v>2021</v>
      </c>
      <c r="E323" s="22">
        <v>44409</v>
      </c>
      <c r="F323" s="22">
        <v>44439</v>
      </c>
      <c r="G323" s="22">
        <v>44441</v>
      </c>
      <c r="H323">
        <v>8092804</v>
      </c>
      <c r="I323">
        <v>41</v>
      </c>
      <c r="J323">
        <v>4780</v>
      </c>
      <c r="K323" t="s">
        <v>178</v>
      </c>
      <c r="L323">
        <v>67.63</v>
      </c>
      <c r="M323" t="s">
        <v>166</v>
      </c>
      <c r="N323" t="s">
        <v>166</v>
      </c>
      <c r="O323" t="s">
        <v>191</v>
      </c>
    </row>
    <row r="324" spans="1:15" x14ac:dyDescent="0.25">
      <c r="A324" t="s">
        <v>163</v>
      </c>
      <c r="B324">
        <v>8092800</v>
      </c>
      <c r="C324">
        <v>2428701</v>
      </c>
      <c r="D324">
        <v>2021</v>
      </c>
      <c r="E324" s="22">
        <v>44409</v>
      </c>
      <c r="F324" s="22">
        <v>44439</v>
      </c>
      <c r="G324" s="22">
        <v>44441</v>
      </c>
      <c r="H324">
        <v>8092804</v>
      </c>
      <c r="I324">
        <v>41</v>
      </c>
      <c r="J324">
        <v>4970</v>
      </c>
      <c r="K324" t="s">
        <v>181</v>
      </c>
      <c r="L324">
        <v>67.63</v>
      </c>
      <c r="M324" t="s">
        <v>166</v>
      </c>
      <c r="N324" t="s">
        <v>166</v>
      </c>
      <c r="O324" t="s">
        <v>191</v>
      </c>
    </row>
    <row r="325" spans="1:15" x14ac:dyDescent="0.25">
      <c r="A325" t="s">
        <v>163</v>
      </c>
      <c r="B325">
        <v>8092800</v>
      </c>
      <c r="C325">
        <v>2428701</v>
      </c>
      <c r="D325">
        <v>2021</v>
      </c>
      <c r="E325" s="22">
        <v>44409</v>
      </c>
      <c r="F325" s="22">
        <v>44439</v>
      </c>
      <c r="G325" s="22">
        <v>44441</v>
      </c>
      <c r="H325">
        <v>8092804</v>
      </c>
      <c r="I325">
        <v>41</v>
      </c>
      <c r="J325">
        <v>4990</v>
      </c>
      <c r="K325" t="s">
        <v>182</v>
      </c>
      <c r="L325">
        <v>67.63</v>
      </c>
      <c r="M325" t="s">
        <v>166</v>
      </c>
      <c r="N325" t="s">
        <v>166</v>
      </c>
      <c r="O325" t="s">
        <v>191</v>
      </c>
    </row>
    <row r="326" spans="1:15" x14ac:dyDescent="0.25">
      <c r="A326" t="s">
        <v>163</v>
      </c>
      <c r="B326">
        <v>8092800</v>
      </c>
      <c r="C326">
        <v>2428701</v>
      </c>
      <c r="D326">
        <v>2021</v>
      </c>
      <c r="E326" s="22">
        <v>44409</v>
      </c>
      <c r="F326" s="22">
        <v>44439</v>
      </c>
      <c r="G326" s="22">
        <v>44441</v>
      </c>
      <c r="H326">
        <v>8092804</v>
      </c>
      <c r="I326">
        <v>41</v>
      </c>
      <c r="J326">
        <v>5010</v>
      </c>
      <c r="K326" t="s">
        <v>170</v>
      </c>
      <c r="L326">
        <v>24.96</v>
      </c>
      <c r="M326" t="s">
        <v>166</v>
      </c>
      <c r="N326" t="s">
        <v>166</v>
      </c>
      <c r="O326" t="s">
        <v>191</v>
      </c>
    </row>
    <row r="327" spans="1:15" x14ac:dyDescent="0.25">
      <c r="A327" t="s">
        <v>163</v>
      </c>
      <c r="B327">
        <v>8092800</v>
      </c>
      <c r="C327">
        <v>2428701</v>
      </c>
      <c r="D327">
        <v>2021</v>
      </c>
      <c r="E327" s="22">
        <v>44409</v>
      </c>
      <c r="F327" s="22">
        <v>44439</v>
      </c>
      <c r="G327" s="22">
        <v>44441</v>
      </c>
      <c r="H327">
        <v>8092804</v>
      </c>
      <c r="I327">
        <v>41</v>
      </c>
      <c r="J327">
        <v>5013</v>
      </c>
      <c r="K327" t="s">
        <v>183</v>
      </c>
      <c r="L327">
        <v>0.08</v>
      </c>
      <c r="M327" t="s">
        <v>166</v>
      </c>
      <c r="N327" t="s">
        <v>166</v>
      </c>
      <c r="O327" t="s">
        <v>191</v>
      </c>
    </row>
    <row r="328" spans="1:15" x14ac:dyDescent="0.25">
      <c r="A328" t="s">
        <v>163</v>
      </c>
      <c r="B328">
        <v>8092800</v>
      </c>
      <c r="C328">
        <v>2428701</v>
      </c>
      <c r="D328">
        <v>2021</v>
      </c>
      <c r="E328" s="22">
        <v>44409</v>
      </c>
      <c r="F328" s="22">
        <v>44439</v>
      </c>
      <c r="G328" s="22">
        <v>44441</v>
      </c>
      <c r="H328">
        <v>8092804</v>
      </c>
      <c r="I328">
        <v>41</v>
      </c>
      <c r="J328">
        <v>5030</v>
      </c>
      <c r="K328" t="s">
        <v>184</v>
      </c>
      <c r="L328">
        <v>0.14000000000000001</v>
      </c>
      <c r="M328" t="s">
        <v>166</v>
      </c>
      <c r="N328" t="s">
        <v>166</v>
      </c>
      <c r="O328" t="s">
        <v>191</v>
      </c>
    </row>
    <row r="329" spans="1:15" x14ac:dyDescent="0.25">
      <c r="A329" t="s">
        <v>163</v>
      </c>
      <c r="B329">
        <v>8092800</v>
      </c>
      <c r="C329">
        <v>2428701</v>
      </c>
      <c r="D329">
        <v>2021</v>
      </c>
      <c r="E329" s="22">
        <v>44409</v>
      </c>
      <c r="F329" s="22">
        <v>44439</v>
      </c>
      <c r="G329" s="22">
        <v>44441</v>
      </c>
      <c r="H329">
        <v>8092804</v>
      </c>
      <c r="I329">
        <v>41</v>
      </c>
      <c r="J329">
        <v>5031</v>
      </c>
      <c r="K329" t="s">
        <v>185</v>
      </c>
      <c r="L329">
        <v>0.1</v>
      </c>
      <c r="M329" t="s">
        <v>166</v>
      </c>
      <c r="N329" t="s">
        <v>166</v>
      </c>
      <c r="O329" t="s">
        <v>191</v>
      </c>
    </row>
    <row r="330" spans="1:15" x14ac:dyDescent="0.25">
      <c r="A330" t="s">
        <v>163</v>
      </c>
      <c r="B330">
        <v>8092800</v>
      </c>
      <c r="C330">
        <v>2428701</v>
      </c>
      <c r="D330">
        <v>2021</v>
      </c>
      <c r="E330" s="22">
        <v>44409</v>
      </c>
      <c r="F330" s="22">
        <v>44439</v>
      </c>
      <c r="G330" s="22">
        <v>44441</v>
      </c>
      <c r="H330">
        <v>8092804</v>
      </c>
      <c r="I330">
        <v>41</v>
      </c>
      <c r="J330">
        <v>5090</v>
      </c>
      <c r="K330" t="s">
        <v>186</v>
      </c>
      <c r="L330">
        <v>7.94</v>
      </c>
      <c r="M330" t="s">
        <v>166</v>
      </c>
      <c r="N330" t="s">
        <v>166</v>
      </c>
      <c r="O330" t="s">
        <v>191</v>
      </c>
    </row>
    <row r="331" spans="1:15" x14ac:dyDescent="0.25">
      <c r="A331" t="s">
        <v>163</v>
      </c>
      <c r="B331">
        <v>8092800</v>
      </c>
      <c r="C331">
        <v>2428701</v>
      </c>
      <c r="D331">
        <v>2021</v>
      </c>
      <c r="E331" s="22">
        <v>44409</v>
      </c>
      <c r="F331" s="22">
        <v>44439</v>
      </c>
      <c r="G331" s="22">
        <v>44441</v>
      </c>
      <c r="H331">
        <v>8092804</v>
      </c>
      <c r="I331">
        <v>41</v>
      </c>
      <c r="J331">
        <v>5103</v>
      </c>
      <c r="K331" t="s">
        <v>187</v>
      </c>
      <c r="L331">
        <v>5.4</v>
      </c>
      <c r="M331" t="s">
        <v>166</v>
      </c>
      <c r="N331" t="s">
        <v>166</v>
      </c>
      <c r="O331" t="s">
        <v>191</v>
      </c>
    </row>
    <row r="332" spans="1:15" x14ac:dyDescent="0.25">
      <c r="A332" t="s">
        <v>163</v>
      </c>
      <c r="B332">
        <v>8092800</v>
      </c>
      <c r="C332">
        <v>2428701</v>
      </c>
      <c r="D332">
        <v>2021</v>
      </c>
      <c r="E332" s="22">
        <v>44409</v>
      </c>
      <c r="F332" s="22">
        <v>44439</v>
      </c>
      <c r="G332" s="22">
        <v>44441</v>
      </c>
      <c r="H332">
        <v>8092804</v>
      </c>
      <c r="I332">
        <v>41</v>
      </c>
      <c r="J332">
        <v>5800</v>
      </c>
      <c r="K332" t="s">
        <v>188</v>
      </c>
      <c r="L332">
        <v>-104.3</v>
      </c>
      <c r="M332" t="s">
        <v>166</v>
      </c>
      <c r="N332" t="s">
        <v>166</v>
      </c>
      <c r="O332" t="s">
        <v>191</v>
      </c>
    </row>
    <row r="333" spans="1:15" x14ac:dyDescent="0.25">
      <c r="A333" t="s">
        <v>163</v>
      </c>
      <c r="B333">
        <v>8092800</v>
      </c>
      <c r="C333">
        <v>2428701</v>
      </c>
      <c r="D333">
        <v>2021</v>
      </c>
      <c r="E333" s="22">
        <v>44409</v>
      </c>
      <c r="F333" s="22">
        <v>44439</v>
      </c>
      <c r="G333" s="22">
        <v>44441</v>
      </c>
      <c r="H333">
        <v>8092804</v>
      </c>
      <c r="I333">
        <v>41</v>
      </c>
      <c r="J333">
        <v>7351</v>
      </c>
      <c r="K333" t="s">
        <v>215</v>
      </c>
      <c r="L333">
        <v>6</v>
      </c>
      <c r="M333" t="s">
        <v>165</v>
      </c>
      <c r="N333" t="s">
        <v>166</v>
      </c>
      <c r="O333" t="s">
        <v>191</v>
      </c>
    </row>
    <row r="334" spans="1:15" x14ac:dyDescent="0.25">
      <c r="A334" t="s">
        <v>163</v>
      </c>
      <c r="B334">
        <v>8092800</v>
      </c>
      <c r="C334">
        <v>2428701</v>
      </c>
      <c r="D334">
        <v>2021</v>
      </c>
      <c r="E334" s="22">
        <v>44409</v>
      </c>
      <c r="F334" s="22">
        <v>44439</v>
      </c>
      <c r="G334" s="22">
        <v>44441</v>
      </c>
      <c r="H334">
        <v>8092804</v>
      </c>
      <c r="I334">
        <v>41</v>
      </c>
      <c r="J334">
        <v>9250</v>
      </c>
      <c r="K334" t="s">
        <v>230</v>
      </c>
      <c r="L334">
        <v>84</v>
      </c>
      <c r="M334" t="s">
        <v>165</v>
      </c>
      <c r="N334" t="s">
        <v>166</v>
      </c>
      <c r="O334" t="s">
        <v>191</v>
      </c>
    </row>
    <row r="335" spans="1:15" x14ac:dyDescent="0.25">
      <c r="A335" t="s">
        <v>163</v>
      </c>
      <c r="B335">
        <v>8092800</v>
      </c>
      <c r="C335">
        <v>2428701</v>
      </c>
      <c r="D335">
        <v>2021</v>
      </c>
      <c r="E335" s="22">
        <v>44409</v>
      </c>
      <c r="F335" s="22">
        <v>44439</v>
      </c>
      <c r="G335" s="22">
        <v>44441</v>
      </c>
      <c r="H335">
        <v>8092804</v>
      </c>
      <c r="I335">
        <v>41</v>
      </c>
      <c r="J335">
        <v>9506</v>
      </c>
      <c r="K335" t="s">
        <v>216</v>
      </c>
      <c r="L335">
        <v>48</v>
      </c>
      <c r="M335" t="s">
        <v>165</v>
      </c>
      <c r="N335" t="s">
        <v>166</v>
      </c>
      <c r="O335" t="s">
        <v>191</v>
      </c>
    </row>
    <row r="336" spans="1:15" x14ac:dyDescent="0.25">
      <c r="A336" t="s">
        <v>163</v>
      </c>
      <c r="B336">
        <v>8092800</v>
      </c>
      <c r="C336">
        <v>2428701</v>
      </c>
      <c r="D336">
        <v>2021</v>
      </c>
      <c r="E336" s="22">
        <v>44409</v>
      </c>
      <c r="F336" s="22">
        <v>44439</v>
      </c>
      <c r="G336" s="22">
        <v>44441</v>
      </c>
      <c r="H336">
        <v>8092804</v>
      </c>
      <c r="I336">
        <v>41</v>
      </c>
      <c r="J336">
        <v>9711</v>
      </c>
      <c r="K336" t="s">
        <v>238</v>
      </c>
      <c r="L336">
        <v>16</v>
      </c>
      <c r="M336" t="s">
        <v>165</v>
      </c>
      <c r="N336" t="s">
        <v>166</v>
      </c>
      <c r="O336" t="s">
        <v>191</v>
      </c>
    </row>
    <row r="337" spans="1:15" x14ac:dyDescent="0.25">
      <c r="A337" t="s">
        <v>163</v>
      </c>
      <c r="B337">
        <v>8092800</v>
      </c>
      <c r="C337">
        <v>2429201</v>
      </c>
      <c r="D337">
        <v>2021</v>
      </c>
      <c r="E337" s="22">
        <v>44409</v>
      </c>
      <c r="F337" s="22">
        <v>44439</v>
      </c>
      <c r="G337" s="22">
        <v>44441</v>
      </c>
      <c r="H337">
        <v>8092804</v>
      </c>
      <c r="I337">
        <v>41</v>
      </c>
      <c r="J337">
        <v>10</v>
      </c>
      <c r="K337" t="s">
        <v>164</v>
      </c>
      <c r="L337">
        <v>15</v>
      </c>
      <c r="M337" t="s">
        <v>165</v>
      </c>
      <c r="N337" t="s">
        <v>166</v>
      </c>
      <c r="O337" t="s">
        <v>241</v>
      </c>
    </row>
    <row r="338" spans="1:15" x14ac:dyDescent="0.25">
      <c r="A338" t="s">
        <v>163</v>
      </c>
      <c r="B338">
        <v>8092800</v>
      </c>
      <c r="C338">
        <v>2429201</v>
      </c>
      <c r="D338">
        <v>2021</v>
      </c>
      <c r="E338" s="22">
        <v>44409</v>
      </c>
      <c r="F338" s="22">
        <v>44439</v>
      </c>
      <c r="G338" s="22">
        <v>44441</v>
      </c>
      <c r="H338">
        <v>8092804</v>
      </c>
      <c r="I338">
        <v>41</v>
      </c>
      <c r="J338">
        <v>351</v>
      </c>
      <c r="K338" t="s">
        <v>205</v>
      </c>
      <c r="L338">
        <v>1</v>
      </c>
      <c r="M338" t="s">
        <v>165</v>
      </c>
      <c r="N338" t="s">
        <v>166</v>
      </c>
      <c r="O338" t="s">
        <v>241</v>
      </c>
    </row>
    <row r="339" spans="1:15" x14ac:dyDescent="0.25">
      <c r="A339" t="s">
        <v>163</v>
      </c>
      <c r="B339">
        <v>8092800</v>
      </c>
      <c r="C339">
        <v>2429201</v>
      </c>
      <c r="D339">
        <v>2021</v>
      </c>
      <c r="E339" s="22">
        <v>44409</v>
      </c>
      <c r="F339" s="22">
        <v>44439</v>
      </c>
      <c r="G339" s="22">
        <v>44441</v>
      </c>
      <c r="H339">
        <v>8092804</v>
      </c>
      <c r="I339">
        <v>41</v>
      </c>
      <c r="J339">
        <v>710</v>
      </c>
      <c r="K339" t="s">
        <v>236</v>
      </c>
      <c r="L339">
        <v>3</v>
      </c>
      <c r="M339" t="s">
        <v>165</v>
      </c>
      <c r="N339" t="s">
        <v>166</v>
      </c>
      <c r="O339" t="s">
        <v>241</v>
      </c>
    </row>
    <row r="340" spans="1:15" x14ac:dyDescent="0.25">
      <c r="A340" t="s">
        <v>163</v>
      </c>
      <c r="B340">
        <v>8092800</v>
      </c>
      <c r="C340">
        <v>2429201</v>
      </c>
      <c r="D340">
        <v>2021</v>
      </c>
      <c r="E340" s="22">
        <v>44409</v>
      </c>
      <c r="F340" s="22">
        <v>44439</v>
      </c>
      <c r="G340" s="22">
        <v>44441</v>
      </c>
      <c r="H340">
        <v>8092804</v>
      </c>
      <c r="I340">
        <v>41</v>
      </c>
      <c r="J340" t="s">
        <v>199</v>
      </c>
      <c r="K340" t="s">
        <v>200</v>
      </c>
      <c r="L340">
        <v>3</v>
      </c>
      <c r="M340" t="s">
        <v>165</v>
      </c>
      <c r="N340" t="s">
        <v>166</v>
      </c>
      <c r="O340" t="s">
        <v>241</v>
      </c>
    </row>
    <row r="341" spans="1:15" x14ac:dyDescent="0.25">
      <c r="A341" t="s">
        <v>163</v>
      </c>
      <c r="B341">
        <v>8092800</v>
      </c>
      <c r="C341">
        <v>2429201</v>
      </c>
      <c r="D341">
        <v>2021</v>
      </c>
      <c r="E341" s="22">
        <v>44409</v>
      </c>
      <c r="F341" s="22">
        <v>44439</v>
      </c>
      <c r="G341" s="22">
        <v>44441</v>
      </c>
      <c r="H341">
        <v>8092804</v>
      </c>
      <c r="I341">
        <v>41</v>
      </c>
      <c r="J341">
        <v>1010</v>
      </c>
      <c r="K341" t="s">
        <v>164</v>
      </c>
      <c r="L341">
        <v>990.19</v>
      </c>
      <c r="M341" t="s">
        <v>165</v>
      </c>
      <c r="N341" t="s">
        <v>166</v>
      </c>
      <c r="O341" t="s">
        <v>241</v>
      </c>
    </row>
    <row r="342" spans="1:15" x14ac:dyDescent="0.25">
      <c r="A342" t="s">
        <v>163</v>
      </c>
      <c r="B342">
        <v>8092800</v>
      </c>
      <c r="C342">
        <v>2429201</v>
      </c>
      <c r="D342">
        <v>2021</v>
      </c>
      <c r="E342" s="22">
        <v>44409</v>
      </c>
      <c r="F342" s="22">
        <v>44439</v>
      </c>
      <c r="G342" s="22">
        <v>44441</v>
      </c>
      <c r="H342">
        <v>8092804</v>
      </c>
      <c r="I342">
        <v>41</v>
      </c>
      <c r="J342">
        <v>1351</v>
      </c>
      <c r="K342" t="s">
        <v>205</v>
      </c>
      <c r="L342">
        <v>47.72</v>
      </c>
      <c r="M342" t="s">
        <v>165</v>
      </c>
      <c r="N342" t="s">
        <v>166</v>
      </c>
      <c r="O342" t="s">
        <v>241</v>
      </c>
    </row>
    <row r="343" spans="1:15" x14ac:dyDescent="0.25">
      <c r="A343" t="s">
        <v>163</v>
      </c>
      <c r="B343">
        <v>8092800</v>
      </c>
      <c r="C343">
        <v>2429201</v>
      </c>
      <c r="D343">
        <v>2021</v>
      </c>
      <c r="E343" s="22">
        <v>44409</v>
      </c>
      <c r="F343" s="22">
        <v>44439</v>
      </c>
      <c r="G343" s="22">
        <v>44441</v>
      </c>
      <c r="H343">
        <v>8092804</v>
      </c>
      <c r="I343">
        <v>41</v>
      </c>
      <c r="J343">
        <v>2500</v>
      </c>
      <c r="K343" t="s">
        <v>170</v>
      </c>
      <c r="L343">
        <v>146.51</v>
      </c>
      <c r="M343" t="s">
        <v>166</v>
      </c>
      <c r="N343" t="s">
        <v>166</v>
      </c>
      <c r="O343" t="s">
        <v>241</v>
      </c>
    </row>
    <row r="344" spans="1:15" x14ac:dyDescent="0.25">
      <c r="A344" t="s">
        <v>163</v>
      </c>
      <c r="B344">
        <v>8092800</v>
      </c>
      <c r="C344">
        <v>2429201</v>
      </c>
      <c r="D344">
        <v>2021</v>
      </c>
      <c r="E344" s="22">
        <v>44409</v>
      </c>
      <c r="F344" s="22">
        <v>44439</v>
      </c>
      <c r="G344" s="22">
        <v>44441</v>
      </c>
      <c r="H344">
        <v>8092804</v>
      </c>
      <c r="I344">
        <v>41</v>
      </c>
      <c r="J344">
        <v>2509</v>
      </c>
      <c r="K344" t="s">
        <v>171</v>
      </c>
      <c r="L344">
        <v>-76.040000000000006</v>
      </c>
      <c r="M344" t="s">
        <v>166</v>
      </c>
      <c r="N344" t="s">
        <v>166</v>
      </c>
      <c r="O344" t="s">
        <v>241</v>
      </c>
    </row>
    <row r="345" spans="1:15" x14ac:dyDescent="0.25">
      <c r="A345" t="s">
        <v>163</v>
      </c>
      <c r="B345">
        <v>8092800</v>
      </c>
      <c r="C345">
        <v>2429201</v>
      </c>
      <c r="D345">
        <v>2021</v>
      </c>
      <c r="E345" s="22">
        <v>44409</v>
      </c>
      <c r="F345" s="22">
        <v>44439</v>
      </c>
      <c r="G345" s="22">
        <v>44441</v>
      </c>
      <c r="H345">
        <v>8092804</v>
      </c>
      <c r="I345">
        <v>41</v>
      </c>
      <c r="J345">
        <v>3030</v>
      </c>
      <c r="K345" t="s">
        <v>231</v>
      </c>
      <c r="L345">
        <v>62.8</v>
      </c>
      <c r="M345" t="s">
        <v>207</v>
      </c>
      <c r="N345" t="s">
        <v>166</v>
      </c>
      <c r="O345" t="s">
        <v>241</v>
      </c>
    </row>
    <row r="346" spans="1:15" x14ac:dyDescent="0.25">
      <c r="A346" t="s">
        <v>163</v>
      </c>
      <c r="B346">
        <v>8092800</v>
      </c>
      <c r="C346">
        <v>2429201</v>
      </c>
      <c r="D346">
        <v>2021</v>
      </c>
      <c r="E346" s="22">
        <v>44409</v>
      </c>
      <c r="F346" s="22">
        <v>44439</v>
      </c>
      <c r="G346" s="22">
        <v>44441</v>
      </c>
      <c r="H346">
        <v>8092804</v>
      </c>
      <c r="I346">
        <v>41</v>
      </c>
      <c r="J346">
        <v>3305</v>
      </c>
      <c r="K346" t="s">
        <v>206</v>
      </c>
      <c r="L346">
        <v>1.8</v>
      </c>
      <c r="M346" t="s">
        <v>207</v>
      </c>
      <c r="N346" t="s">
        <v>166</v>
      </c>
      <c r="O346" t="s">
        <v>241</v>
      </c>
    </row>
    <row r="347" spans="1:15" x14ac:dyDescent="0.25">
      <c r="A347" t="s">
        <v>163</v>
      </c>
      <c r="B347">
        <v>8092800</v>
      </c>
      <c r="C347">
        <v>2429201</v>
      </c>
      <c r="D347">
        <v>2021</v>
      </c>
      <c r="E347" s="22">
        <v>44409</v>
      </c>
      <c r="F347" s="22">
        <v>44439</v>
      </c>
      <c r="G347" s="22">
        <v>44441</v>
      </c>
      <c r="H347">
        <v>8092804</v>
      </c>
      <c r="I347">
        <v>41</v>
      </c>
      <c r="J347">
        <v>3800</v>
      </c>
      <c r="K347" t="s">
        <v>209</v>
      </c>
      <c r="L347">
        <v>267.5</v>
      </c>
      <c r="M347" t="s">
        <v>207</v>
      </c>
      <c r="N347" t="s">
        <v>166</v>
      </c>
      <c r="O347" t="s">
        <v>241</v>
      </c>
    </row>
    <row r="348" spans="1:15" x14ac:dyDescent="0.25">
      <c r="A348" t="s">
        <v>163</v>
      </c>
      <c r="B348">
        <v>8092800</v>
      </c>
      <c r="C348">
        <v>2429201</v>
      </c>
      <c r="D348">
        <v>2021</v>
      </c>
      <c r="E348" s="22">
        <v>44409</v>
      </c>
      <c r="F348" s="22">
        <v>44439</v>
      </c>
      <c r="G348" s="22">
        <v>44441</v>
      </c>
      <c r="H348">
        <v>8092804</v>
      </c>
      <c r="I348">
        <v>41</v>
      </c>
      <c r="J348">
        <v>3970</v>
      </c>
      <c r="K348" t="s">
        <v>210</v>
      </c>
      <c r="L348">
        <v>11.99</v>
      </c>
      <c r="M348" t="s">
        <v>207</v>
      </c>
      <c r="N348" t="s">
        <v>166</v>
      </c>
      <c r="O348" t="s">
        <v>241</v>
      </c>
    </row>
    <row r="349" spans="1:15" x14ac:dyDescent="0.25">
      <c r="A349" t="s">
        <v>163</v>
      </c>
      <c r="B349">
        <v>8092800</v>
      </c>
      <c r="C349">
        <v>2429201</v>
      </c>
      <c r="D349">
        <v>2021</v>
      </c>
      <c r="E349" s="22">
        <v>44409</v>
      </c>
      <c r="F349" s="22">
        <v>44439</v>
      </c>
      <c r="G349" s="22">
        <v>44441</v>
      </c>
      <c r="H349">
        <v>8092804</v>
      </c>
      <c r="I349">
        <v>41</v>
      </c>
      <c r="J349">
        <v>4011</v>
      </c>
      <c r="K349" t="s">
        <v>211</v>
      </c>
      <c r="L349">
        <v>10</v>
      </c>
      <c r="M349" t="s">
        <v>207</v>
      </c>
      <c r="N349" t="s">
        <v>166</v>
      </c>
      <c r="O349" t="s">
        <v>241</v>
      </c>
    </row>
    <row r="350" spans="1:15" x14ac:dyDescent="0.25">
      <c r="A350" t="s">
        <v>163</v>
      </c>
      <c r="B350">
        <v>8092800</v>
      </c>
      <c r="C350">
        <v>2429201</v>
      </c>
      <c r="D350">
        <v>2021</v>
      </c>
      <c r="E350" s="22">
        <v>44409</v>
      </c>
      <c r="F350" s="22">
        <v>44439</v>
      </c>
      <c r="G350" s="22">
        <v>44441</v>
      </c>
      <c r="H350">
        <v>8092804</v>
      </c>
      <c r="I350">
        <v>41</v>
      </c>
      <c r="J350" t="s">
        <v>173</v>
      </c>
      <c r="K350" t="s">
        <v>174</v>
      </c>
      <c r="L350">
        <v>115.12</v>
      </c>
      <c r="M350" t="s">
        <v>166</v>
      </c>
      <c r="N350" t="s">
        <v>166</v>
      </c>
      <c r="O350" t="s">
        <v>241</v>
      </c>
    </row>
    <row r="351" spans="1:15" x14ac:dyDescent="0.25">
      <c r="A351" t="s">
        <v>163</v>
      </c>
      <c r="B351">
        <v>8092800</v>
      </c>
      <c r="C351">
        <v>2429201</v>
      </c>
      <c r="D351">
        <v>2021</v>
      </c>
      <c r="E351" s="22">
        <v>44409</v>
      </c>
      <c r="F351" s="22">
        <v>44439</v>
      </c>
      <c r="G351" s="22">
        <v>44441</v>
      </c>
      <c r="H351">
        <v>8092804</v>
      </c>
      <c r="I351">
        <v>41</v>
      </c>
      <c r="J351">
        <v>4220</v>
      </c>
      <c r="K351" t="s">
        <v>212</v>
      </c>
      <c r="L351">
        <v>11</v>
      </c>
      <c r="M351" t="s">
        <v>207</v>
      </c>
      <c r="N351" t="s">
        <v>166</v>
      </c>
      <c r="O351" t="s">
        <v>241</v>
      </c>
    </row>
    <row r="352" spans="1:15" x14ac:dyDescent="0.25">
      <c r="A352" t="s">
        <v>163</v>
      </c>
      <c r="B352">
        <v>8092800</v>
      </c>
      <c r="C352">
        <v>2429201</v>
      </c>
      <c r="D352">
        <v>2021</v>
      </c>
      <c r="E352" s="22">
        <v>44409</v>
      </c>
      <c r="F352" s="22">
        <v>44439</v>
      </c>
      <c r="G352" s="22">
        <v>44441</v>
      </c>
      <c r="H352">
        <v>8092804</v>
      </c>
      <c r="I352">
        <v>41</v>
      </c>
      <c r="J352">
        <v>4420</v>
      </c>
      <c r="K352" t="s">
        <v>175</v>
      </c>
      <c r="L352">
        <v>1120.94</v>
      </c>
      <c r="M352" t="s">
        <v>166</v>
      </c>
      <c r="N352" t="s">
        <v>166</v>
      </c>
      <c r="O352" t="s">
        <v>241</v>
      </c>
    </row>
    <row r="353" spans="1:15" x14ac:dyDescent="0.25">
      <c r="A353" t="s">
        <v>163</v>
      </c>
      <c r="B353">
        <v>8092800</v>
      </c>
      <c r="C353">
        <v>2429201</v>
      </c>
      <c r="D353">
        <v>2021</v>
      </c>
      <c r="E353" s="22">
        <v>44409</v>
      </c>
      <c r="F353" s="22">
        <v>44439</v>
      </c>
      <c r="G353" s="22">
        <v>44441</v>
      </c>
      <c r="H353">
        <v>8092804</v>
      </c>
      <c r="I353">
        <v>41</v>
      </c>
      <c r="J353">
        <v>4486</v>
      </c>
      <c r="K353" t="s">
        <v>176</v>
      </c>
      <c r="L353">
        <v>1100.71</v>
      </c>
      <c r="M353" t="s">
        <v>166</v>
      </c>
      <c r="N353" t="s">
        <v>166</v>
      </c>
      <c r="O353" t="s">
        <v>241</v>
      </c>
    </row>
    <row r="354" spans="1:15" x14ac:dyDescent="0.25">
      <c r="A354" t="s">
        <v>163</v>
      </c>
      <c r="B354">
        <v>8092800</v>
      </c>
      <c r="C354">
        <v>2429201</v>
      </c>
      <c r="D354">
        <v>2021</v>
      </c>
      <c r="E354" s="22">
        <v>44409</v>
      </c>
      <c r="F354" s="22">
        <v>44439</v>
      </c>
      <c r="G354" s="22">
        <v>44441</v>
      </c>
      <c r="H354">
        <v>8092804</v>
      </c>
      <c r="I354">
        <v>41</v>
      </c>
      <c r="J354">
        <v>4650</v>
      </c>
      <c r="K354" t="s">
        <v>177</v>
      </c>
      <c r="L354">
        <v>1030.24</v>
      </c>
      <c r="M354" t="s">
        <v>166</v>
      </c>
      <c r="N354" t="s">
        <v>166</v>
      </c>
      <c r="O354" t="s">
        <v>241</v>
      </c>
    </row>
    <row r="355" spans="1:15" x14ac:dyDescent="0.25">
      <c r="A355" t="s">
        <v>163</v>
      </c>
      <c r="B355">
        <v>8092800</v>
      </c>
      <c r="C355">
        <v>2429201</v>
      </c>
      <c r="D355">
        <v>2021</v>
      </c>
      <c r="E355" s="22">
        <v>44409</v>
      </c>
      <c r="F355" s="22">
        <v>44439</v>
      </c>
      <c r="G355" s="22">
        <v>44441</v>
      </c>
      <c r="H355">
        <v>8092804</v>
      </c>
      <c r="I355">
        <v>41</v>
      </c>
      <c r="J355">
        <v>4780</v>
      </c>
      <c r="K355" t="s">
        <v>178</v>
      </c>
      <c r="L355">
        <v>967.44</v>
      </c>
      <c r="M355" t="s">
        <v>166</v>
      </c>
      <c r="N355" t="s">
        <v>166</v>
      </c>
      <c r="O355" t="s">
        <v>241</v>
      </c>
    </row>
    <row r="356" spans="1:15" x14ac:dyDescent="0.25">
      <c r="A356" t="s">
        <v>163</v>
      </c>
      <c r="B356">
        <v>8092800</v>
      </c>
      <c r="C356">
        <v>2429201</v>
      </c>
      <c r="D356">
        <v>2021</v>
      </c>
      <c r="E356" s="22">
        <v>44409</v>
      </c>
      <c r="F356" s="22">
        <v>44439</v>
      </c>
      <c r="G356" s="22">
        <v>44441</v>
      </c>
      <c r="H356">
        <v>8092804</v>
      </c>
      <c r="I356">
        <v>41</v>
      </c>
      <c r="J356">
        <v>4970</v>
      </c>
      <c r="K356" t="s">
        <v>181</v>
      </c>
      <c r="L356">
        <v>752.55</v>
      </c>
      <c r="M356" t="s">
        <v>166</v>
      </c>
      <c r="N356" t="s">
        <v>166</v>
      </c>
      <c r="O356" t="s">
        <v>241</v>
      </c>
    </row>
    <row r="357" spans="1:15" x14ac:dyDescent="0.25">
      <c r="A357" t="s">
        <v>163</v>
      </c>
      <c r="B357">
        <v>8092800</v>
      </c>
      <c r="C357">
        <v>2429201</v>
      </c>
      <c r="D357">
        <v>2021</v>
      </c>
      <c r="E357" s="22">
        <v>44409</v>
      </c>
      <c r="F357" s="22">
        <v>44439</v>
      </c>
      <c r="G357" s="22">
        <v>44441</v>
      </c>
      <c r="H357">
        <v>8092804</v>
      </c>
      <c r="I357">
        <v>41</v>
      </c>
      <c r="J357">
        <v>4990</v>
      </c>
      <c r="K357" t="s">
        <v>182</v>
      </c>
      <c r="L357">
        <v>752.55</v>
      </c>
      <c r="M357" t="s">
        <v>166</v>
      </c>
      <c r="N357" t="s">
        <v>166</v>
      </c>
      <c r="O357" t="s">
        <v>241</v>
      </c>
    </row>
    <row r="358" spans="1:15" x14ac:dyDescent="0.25">
      <c r="A358" t="s">
        <v>163</v>
      </c>
      <c r="B358">
        <v>8092800</v>
      </c>
      <c r="C358">
        <v>2429201</v>
      </c>
      <c r="D358">
        <v>2021</v>
      </c>
      <c r="E358" s="22">
        <v>44409</v>
      </c>
      <c r="F358" s="22">
        <v>44439</v>
      </c>
      <c r="G358" s="22">
        <v>44441</v>
      </c>
      <c r="H358">
        <v>8092804</v>
      </c>
      <c r="I358">
        <v>41</v>
      </c>
      <c r="J358">
        <v>5010</v>
      </c>
      <c r="K358" t="s">
        <v>170</v>
      </c>
      <c r="L358">
        <v>361.84</v>
      </c>
      <c r="M358" t="s">
        <v>166</v>
      </c>
      <c r="N358" t="s">
        <v>166</v>
      </c>
      <c r="O358" t="s">
        <v>241</v>
      </c>
    </row>
    <row r="359" spans="1:15" x14ac:dyDescent="0.25">
      <c r="A359" t="s">
        <v>163</v>
      </c>
      <c r="B359">
        <v>8092800</v>
      </c>
      <c r="C359">
        <v>2429201</v>
      </c>
      <c r="D359">
        <v>2021</v>
      </c>
      <c r="E359" s="22">
        <v>44409</v>
      </c>
      <c r="F359" s="22">
        <v>44439</v>
      </c>
      <c r="G359" s="22">
        <v>44441</v>
      </c>
      <c r="H359">
        <v>8092804</v>
      </c>
      <c r="I359">
        <v>41</v>
      </c>
      <c r="J359">
        <v>5013</v>
      </c>
      <c r="K359" t="s">
        <v>183</v>
      </c>
      <c r="L359">
        <v>1.1299999999999999</v>
      </c>
      <c r="M359" t="s">
        <v>166</v>
      </c>
      <c r="N359" t="s">
        <v>166</v>
      </c>
      <c r="O359" t="s">
        <v>241</v>
      </c>
    </row>
    <row r="360" spans="1:15" x14ac:dyDescent="0.25">
      <c r="A360" t="s">
        <v>163</v>
      </c>
      <c r="B360">
        <v>8092800</v>
      </c>
      <c r="C360">
        <v>2429201</v>
      </c>
      <c r="D360">
        <v>2021</v>
      </c>
      <c r="E360" s="22">
        <v>44409</v>
      </c>
      <c r="F360" s="22">
        <v>44439</v>
      </c>
      <c r="G360" s="22">
        <v>44441</v>
      </c>
      <c r="H360">
        <v>8092804</v>
      </c>
      <c r="I360">
        <v>41</v>
      </c>
      <c r="J360">
        <v>5030</v>
      </c>
      <c r="K360" t="s">
        <v>184</v>
      </c>
      <c r="L360">
        <v>2.02</v>
      </c>
      <c r="M360" t="s">
        <v>166</v>
      </c>
      <c r="N360" t="s">
        <v>166</v>
      </c>
      <c r="O360" t="s">
        <v>241</v>
      </c>
    </row>
    <row r="361" spans="1:15" x14ac:dyDescent="0.25">
      <c r="A361" t="s">
        <v>163</v>
      </c>
      <c r="B361">
        <v>8092800</v>
      </c>
      <c r="C361">
        <v>2429201</v>
      </c>
      <c r="D361">
        <v>2021</v>
      </c>
      <c r="E361" s="22">
        <v>44409</v>
      </c>
      <c r="F361" s="22">
        <v>44439</v>
      </c>
      <c r="G361" s="22">
        <v>44441</v>
      </c>
      <c r="H361">
        <v>8092804</v>
      </c>
      <c r="I361">
        <v>41</v>
      </c>
      <c r="J361">
        <v>5031</v>
      </c>
      <c r="K361" t="s">
        <v>185</v>
      </c>
      <c r="L361">
        <v>1.57</v>
      </c>
      <c r="M361" t="s">
        <v>166</v>
      </c>
      <c r="N361" t="s">
        <v>166</v>
      </c>
      <c r="O361" t="s">
        <v>241</v>
      </c>
    </row>
    <row r="362" spans="1:15" x14ac:dyDescent="0.25">
      <c r="A362" t="s">
        <v>163</v>
      </c>
      <c r="B362">
        <v>8092800</v>
      </c>
      <c r="C362">
        <v>2429201</v>
      </c>
      <c r="D362">
        <v>2021</v>
      </c>
      <c r="E362" s="22">
        <v>44409</v>
      </c>
      <c r="F362" s="22">
        <v>44439</v>
      </c>
      <c r="G362" s="22">
        <v>44441</v>
      </c>
      <c r="H362">
        <v>8092804</v>
      </c>
      <c r="I362">
        <v>41</v>
      </c>
      <c r="J362">
        <v>5090</v>
      </c>
      <c r="K362" t="s">
        <v>186</v>
      </c>
      <c r="L362">
        <v>7.94</v>
      </c>
      <c r="M362" t="s">
        <v>166</v>
      </c>
      <c r="N362" t="s">
        <v>166</v>
      </c>
      <c r="O362" t="s">
        <v>241</v>
      </c>
    </row>
    <row r="363" spans="1:15" x14ac:dyDescent="0.25">
      <c r="A363" t="s">
        <v>163</v>
      </c>
      <c r="B363">
        <v>8092800</v>
      </c>
      <c r="C363">
        <v>2429201</v>
      </c>
      <c r="D363">
        <v>2021</v>
      </c>
      <c r="E363" s="22">
        <v>44409</v>
      </c>
      <c r="F363" s="22">
        <v>44439</v>
      </c>
      <c r="G363" s="22">
        <v>44441</v>
      </c>
      <c r="H363">
        <v>8092804</v>
      </c>
      <c r="I363">
        <v>41</v>
      </c>
      <c r="J363">
        <v>5103</v>
      </c>
      <c r="K363" t="s">
        <v>187</v>
      </c>
      <c r="L363">
        <v>78.349999999999994</v>
      </c>
      <c r="M363" t="s">
        <v>166</v>
      </c>
      <c r="N363" t="s">
        <v>166</v>
      </c>
      <c r="O363" t="s">
        <v>241</v>
      </c>
    </row>
    <row r="364" spans="1:15" x14ac:dyDescent="0.25">
      <c r="A364" t="s">
        <v>163</v>
      </c>
      <c r="B364">
        <v>8092800</v>
      </c>
      <c r="C364">
        <v>2429201</v>
      </c>
      <c r="D364">
        <v>2021</v>
      </c>
      <c r="E364" s="22">
        <v>44409</v>
      </c>
      <c r="F364" s="22">
        <v>44439</v>
      </c>
      <c r="G364" s="22">
        <v>44441</v>
      </c>
      <c r="H364">
        <v>8092804</v>
      </c>
      <c r="I364">
        <v>41</v>
      </c>
      <c r="J364">
        <v>5130</v>
      </c>
      <c r="K364" t="s">
        <v>213</v>
      </c>
      <c r="L364">
        <v>54.01</v>
      </c>
      <c r="M364" t="s">
        <v>207</v>
      </c>
      <c r="N364" t="s">
        <v>166</v>
      </c>
      <c r="O364" t="s">
        <v>241</v>
      </c>
    </row>
    <row r="365" spans="1:15" x14ac:dyDescent="0.25">
      <c r="A365" t="s">
        <v>163</v>
      </c>
      <c r="B365">
        <v>8092800</v>
      </c>
      <c r="C365">
        <v>2429201</v>
      </c>
      <c r="D365">
        <v>2021</v>
      </c>
      <c r="E365" s="22">
        <v>44409</v>
      </c>
      <c r="F365" s="22">
        <v>44439</v>
      </c>
      <c r="G365" s="22">
        <v>44441</v>
      </c>
      <c r="H365">
        <v>8092804</v>
      </c>
      <c r="I365">
        <v>41</v>
      </c>
      <c r="J365">
        <v>5800</v>
      </c>
      <c r="K365" t="s">
        <v>188</v>
      </c>
      <c r="L365">
        <v>-98.9</v>
      </c>
      <c r="M365" t="s">
        <v>166</v>
      </c>
      <c r="N365" t="s">
        <v>166</v>
      </c>
      <c r="O365" t="s">
        <v>241</v>
      </c>
    </row>
    <row r="366" spans="1:15" x14ac:dyDescent="0.25">
      <c r="A366" t="s">
        <v>163</v>
      </c>
      <c r="B366">
        <v>8092800</v>
      </c>
      <c r="C366">
        <v>2429201</v>
      </c>
      <c r="D366">
        <v>2021</v>
      </c>
      <c r="E366" s="22">
        <v>44409</v>
      </c>
      <c r="F366" s="22">
        <v>44439</v>
      </c>
      <c r="G366" s="22">
        <v>44441</v>
      </c>
      <c r="H366">
        <v>8092804</v>
      </c>
      <c r="I366">
        <v>41</v>
      </c>
      <c r="J366">
        <v>7010</v>
      </c>
      <c r="K366" t="s">
        <v>164</v>
      </c>
      <c r="L366">
        <v>83</v>
      </c>
      <c r="M366" t="s">
        <v>165</v>
      </c>
      <c r="N366" t="s">
        <v>166</v>
      </c>
      <c r="O366" t="s">
        <v>241</v>
      </c>
    </row>
    <row r="367" spans="1:15" x14ac:dyDescent="0.25">
      <c r="A367" t="s">
        <v>163</v>
      </c>
      <c r="B367">
        <v>8092800</v>
      </c>
      <c r="C367">
        <v>2429201</v>
      </c>
      <c r="D367">
        <v>2021</v>
      </c>
      <c r="E367" s="22">
        <v>44409</v>
      </c>
      <c r="F367" s="22">
        <v>44439</v>
      </c>
      <c r="G367" s="22">
        <v>44441</v>
      </c>
      <c r="H367">
        <v>8092804</v>
      </c>
      <c r="I367">
        <v>41</v>
      </c>
      <c r="J367">
        <v>7351</v>
      </c>
      <c r="K367" t="s">
        <v>215</v>
      </c>
      <c r="L367">
        <v>4</v>
      </c>
      <c r="M367" t="s">
        <v>165</v>
      </c>
      <c r="N367" t="s">
        <v>166</v>
      </c>
      <c r="O367" t="s">
        <v>241</v>
      </c>
    </row>
    <row r="368" spans="1:15" x14ac:dyDescent="0.25">
      <c r="A368" t="s">
        <v>163</v>
      </c>
      <c r="B368">
        <v>8092800</v>
      </c>
      <c r="C368">
        <v>2429201</v>
      </c>
      <c r="D368">
        <v>2021</v>
      </c>
      <c r="E368" s="22">
        <v>44409</v>
      </c>
      <c r="F368" s="22">
        <v>44439</v>
      </c>
      <c r="G368" s="22">
        <v>44441</v>
      </c>
      <c r="H368">
        <v>8092804</v>
      </c>
      <c r="I368">
        <v>41</v>
      </c>
      <c r="J368">
        <v>9710</v>
      </c>
      <c r="K368" t="s">
        <v>236</v>
      </c>
      <c r="L368">
        <v>20</v>
      </c>
      <c r="M368" t="s">
        <v>165</v>
      </c>
      <c r="N368" t="s">
        <v>166</v>
      </c>
      <c r="O368" t="s">
        <v>241</v>
      </c>
    </row>
    <row r="369" spans="1:15" x14ac:dyDescent="0.25">
      <c r="A369" t="s">
        <v>163</v>
      </c>
      <c r="B369">
        <v>8092800</v>
      </c>
      <c r="C369">
        <v>2429201</v>
      </c>
      <c r="D369">
        <v>2021</v>
      </c>
      <c r="E369" s="22">
        <v>44409</v>
      </c>
      <c r="F369" s="22">
        <v>44439</v>
      </c>
      <c r="G369" s="22">
        <v>44441</v>
      </c>
      <c r="H369">
        <v>8092804</v>
      </c>
      <c r="I369">
        <v>41</v>
      </c>
      <c r="J369" t="s">
        <v>201</v>
      </c>
      <c r="K369" t="s">
        <v>200</v>
      </c>
      <c r="L369">
        <v>20</v>
      </c>
      <c r="M369" t="s">
        <v>165</v>
      </c>
      <c r="N369" t="s">
        <v>166</v>
      </c>
      <c r="O369" t="s">
        <v>241</v>
      </c>
    </row>
    <row r="370" spans="1:15" x14ac:dyDescent="0.25">
      <c r="A370" t="s">
        <v>163</v>
      </c>
      <c r="B370">
        <v>8092800</v>
      </c>
      <c r="C370">
        <v>2431601</v>
      </c>
      <c r="D370">
        <v>2021</v>
      </c>
      <c r="E370" s="22">
        <v>44409</v>
      </c>
      <c r="F370" s="22">
        <v>44439</v>
      </c>
      <c r="G370" s="22">
        <v>44441</v>
      </c>
      <c r="H370">
        <v>8092804</v>
      </c>
      <c r="I370">
        <v>41</v>
      </c>
      <c r="J370">
        <v>700</v>
      </c>
      <c r="K370" t="s">
        <v>240</v>
      </c>
      <c r="L370">
        <v>18</v>
      </c>
      <c r="M370" t="s">
        <v>165</v>
      </c>
      <c r="N370" t="s">
        <v>166</v>
      </c>
      <c r="O370" t="s">
        <v>242</v>
      </c>
    </row>
    <row r="371" spans="1:15" x14ac:dyDescent="0.25">
      <c r="A371" t="s">
        <v>163</v>
      </c>
      <c r="B371">
        <v>8092800</v>
      </c>
      <c r="C371">
        <v>2431601</v>
      </c>
      <c r="D371">
        <v>2021</v>
      </c>
      <c r="E371" s="22">
        <v>44409</v>
      </c>
      <c r="F371" s="22">
        <v>44439</v>
      </c>
      <c r="G371" s="22">
        <v>44441</v>
      </c>
      <c r="H371">
        <v>8092804</v>
      </c>
      <c r="I371">
        <v>41</v>
      </c>
      <c r="J371">
        <v>990</v>
      </c>
      <c r="K371" t="s">
        <v>168</v>
      </c>
      <c r="L371">
        <v>4</v>
      </c>
      <c r="M371" t="s">
        <v>169</v>
      </c>
      <c r="N371" t="s">
        <v>166</v>
      </c>
      <c r="O371" t="s">
        <v>242</v>
      </c>
    </row>
    <row r="372" spans="1:15" x14ac:dyDescent="0.25">
      <c r="A372" t="s">
        <v>163</v>
      </c>
      <c r="B372">
        <v>8092800</v>
      </c>
      <c r="C372">
        <v>2431601</v>
      </c>
      <c r="D372">
        <v>2021</v>
      </c>
      <c r="E372" s="22">
        <v>44409</v>
      </c>
      <c r="F372" s="22">
        <v>44439</v>
      </c>
      <c r="G372" s="22">
        <v>44441</v>
      </c>
      <c r="H372">
        <v>8092804</v>
      </c>
      <c r="I372">
        <v>41</v>
      </c>
      <c r="J372">
        <v>4011</v>
      </c>
      <c r="K372" t="s">
        <v>211</v>
      </c>
      <c r="L372">
        <v>10</v>
      </c>
      <c r="M372" t="s">
        <v>207</v>
      </c>
      <c r="N372" t="s">
        <v>166</v>
      </c>
      <c r="O372" t="s">
        <v>242</v>
      </c>
    </row>
    <row r="373" spans="1:15" x14ac:dyDescent="0.25">
      <c r="A373" t="s">
        <v>163</v>
      </c>
      <c r="B373">
        <v>8092800</v>
      </c>
      <c r="C373">
        <v>2431601</v>
      </c>
      <c r="D373">
        <v>2021</v>
      </c>
      <c r="E373" s="22">
        <v>44409</v>
      </c>
      <c r="F373" s="22">
        <v>44439</v>
      </c>
      <c r="G373" s="22">
        <v>44441</v>
      </c>
      <c r="H373">
        <v>8092804</v>
      </c>
      <c r="I373">
        <v>41</v>
      </c>
      <c r="J373">
        <v>5090</v>
      </c>
      <c r="K373" t="s">
        <v>186</v>
      </c>
      <c r="L373">
        <v>7.94</v>
      </c>
      <c r="M373" t="s">
        <v>166</v>
      </c>
      <c r="N373" t="s">
        <v>166</v>
      </c>
      <c r="O373" t="s">
        <v>242</v>
      </c>
    </row>
    <row r="374" spans="1:15" x14ac:dyDescent="0.25">
      <c r="A374" t="s">
        <v>163</v>
      </c>
      <c r="B374">
        <v>8092800</v>
      </c>
      <c r="C374">
        <v>2431601</v>
      </c>
      <c r="D374">
        <v>2021</v>
      </c>
      <c r="E374" s="22">
        <v>44409</v>
      </c>
      <c r="F374" s="22">
        <v>44439</v>
      </c>
      <c r="G374" s="22">
        <v>44441</v>
      </c>
      <c r="H374">
        <v>8092804</v>
      </c>
      <c r="I374">
        <v>41</v>
      </c>
      <c r="J374">
        <v>9700</v>
      </c>
      <c r="K374" t="s">
        <v>240</v>
      </c>
      <c r="L374">
        <v>91</v>
      </c>
      <c r="M374" t="s">
        <v>165</v>
      </c>
      <c r="N374" t="s">
        <v>166</v>
      </c>
      <c r="O374" t="s">
        <v>242</v>
      </c>
    </row>
    <row r="375" spans="1:15" x14ac:dyDescent="0.25">
      <c r="A375" t="s">
        <v>163</v>
      </c>
      <c r="B375">
        <v>8092800</v>
      </c>
      <c r="C375">
        <v>2432301</v>
      </c>
      <c r="D375">
        <v>2021</v>
      </c>
      <c r="E375" s="22">
        <v>44409</v>
      </c>
      <c r="F375" s="22">
        <v>44439</v>
      </c>
      <c r="G375" s="22">
        <v>44441</v>
      </c>
      <c r="H375">
        <v>8092804</v>
      </c>
      <c r="I375">
        <v>41</v>
      </c>
      <c r="J375">
        <v>10</v>
      </c>
      <c r="K375" t="s">
        <v>164</v>
      </c>
      <c r="L375">
        <v>18</v>
      </c>
      <c r="M375" t="s">
        <v>165</v>
      </c>
      <c r="N375" t="s">
        <v>166</v>
      </c>
      <c r="O375" t="s">
        <v>243</v>
      </c>
    </row>
    <row r="376" spans="1:15" x14ac:dyDescent="0.25">
      <c r="A376" t="s">
        <v>163</v>
      </c>
      <c r="B376">
        <v>8092800</v>
      </c>
      <c r="C376">
        <v>2432301</v>
      </c>
      <c r="D376">
        <v>2021</v>
      </c>
      <c r="E376" s="22">
        <v>44409</v>
      </c>
      <c r="F376" s="22">
        <v>44439</v>
      </c>
      <c r="G376" s="22">
        <v>44441</v>
      </c>
      <c r="H376">
        <v>8092804</v>
      </c>
      <c r="I376">
        <v>41</v>
      </c>
      <c r="J376">
        <v>351</v>
      </c>
      <c r="K376" t="s">
        <v>205</v>
      </c>
      <c r="L376">
        <v>1</v>
      </c>
      <c r="M376" t="s">
        <v>165</v>
      </c>
      <c r="N376" t="s">
        <v>166</v>
      </c>
      <c r="O376" t="s">
        <v>243</v>
      </c>
    </row>
    <row r="377" spans="1:15" x14ac:dyDescent="0.25">
      <c r="A377" t="s">
        <v>163</v>
      </c>
      <c r="B377">
        <v>8092800</v>
      </c>
      <c r="C377">
        <v>2432301</v>
      </c>
      <c r="D377">
        <v>2021</v>
      </c>
      <c r="E377" s="22">
        <v>44409</v>
      </c>
      <c r="F377" s="22">
        <v>44439</v>
      </c>
      <c r="G377" s="22">
        <v>44441</v>
      </c>
      <c r="H377">
        <v>8092804</v>
      </c>
      <c r="I377">
        <v>41</v>
      </c>
      <c r="J377">
        <v>710</v>
      </c>
      <c r="K377" t="s">
        <v>236</v>
      </c>
      <c r="L377">
        <v>1</v>
      </c>
      <c r="M377" t="s">
        <v>165</v>
      </c>
      <c r="N377" t="s">
        <v>166</v>
      </c>
      <c r="O377" t="s">
        <v>243</v>
      </c>
    </row>
    <row r="378" spans="1:15" x14ac:dyDescent="0.25">
      <c r="A378" t="s">
        <v>163</v>
      </c>
      <c r="B378">
        <v>8092800</v>
      </c>
      <c r="C378">
        <v>2432301</v>
      </c>
      <c r="D378">
        <v>2021</v>
      </c>
      <c r="E378" s="22">
        <v>44409</v>
      </c>
      <c r="F378" s="22">
        <v>44439</v>
      </c>
      <c r="G378" s="22">
        <v>44441</v>
      </c>
      <c r="H378">
        <v>8092804</v>
      </c>
      <c r="I378">
        <v>41</v>
      </c>
      <c r="J378" t="s">
        <v>199</v>
      </c>
      <c r="K378" t="s">
        <v>200</v>
      </c>
      <c r="L378">
        <v>2</v>
      </c>
      <c r="M378" t="s">
        <v>165</v>
      </c>
      <c r="N378" t="s">
        <v>166</v>
      </c>
      <c r="O378" t="s">
        <v>243</v>
      </c>
    </row>
    <row r="379" spans="1:15" x14ac:dyDescent="0.25">
      <c r="A379" t="s">
        <v>163</v>
      </c>
      <c r="B379">
        <v>8092800</v>
      </c>
      <c r="C379">
        <v>2432301</v>
      </c>
      <c r="D379">
        <v>2021</v>
      </c>
      <c r="E379" s="22">
        <v>44409</v>
      </c>
      <c r="F379" s="22">
        <v>44439</v>
      </c>
      <c r="G379" s="22">
        <v>44441</v>
      </c>
      <c r="H379">
        <v>8092804</v>
      </c>
      <c r="I379">
        <v>41</v>
      </c>
      <c r="J379">
        <v>1010</v>
      </c>
      <c r="K379" t="s">
        <v>164</v>
      </c>
      <c r="L379">
        <v>1395.81</v>
      </c>
      <c r="M379" t="s">
        <v>165</v>
      </c>
      <c r="N379" t="s">
        <v>166</v>
      </c>
      <c r="O379" t="s">
        <v>243</v>
      </c>
    </row>
    <row r="380" spans="1:15" x14ac:dyDescent="0.25">
      <c r="A380" t="s">
        <v>163</v>
      </c>
      <c r="B380">
        <v>8092800</v>
      </c>
      <c r="C380">
        <v>2432301</v>
      </c>
      <c r="D380">
        <v>2021</v>
      </c>
      <c r="E380" s="22">
        <v>44409</v>
      </c>
      <c r="F380" s="22">
        <v>44439</v>
      </c>
      <c r="G380" s="22">
        <v>44441</v>
      </c>
      <c r="H380">
        <v>8092804</v>
      </c>
      <c r="I380">
        <v>41</v>
      </c>
      <c r="J380">
        <v>1351</v>
      </c>
      <c r="K380" t="s">
        <v>205</v>
      </c>
      <c r="L380">
        <v>95.44</v>
      </c>
      <c r="M380" t="s">
        <v>165</v>
      </c>
      <c r="N380" t="s">
        <v>166</v>
      </c>
      <c r="O380" t="s">
        <v>243</v>
      </c>
    </row>
    <row r="381" spans="1:15" x14ac:dyDescent="0.25">
      <c r="A381" t="s">
        <v>163</v>
      </c>
      <c r="B381">
        <v>8092800</v>
      </c>
      <c r="C381">
        <v>2432301</v>
      </c>
      <c r="D381">
        <v>2021</v>
      </c>
      <c r="E381" s="22">
        <v>44409</v>
      </c>
      <c r="F381" s="22">
        <v>44439</v>
      </c>
      <c r="G381" s="22">
        <v>44441</v>
      </c>
      <c r="H381">
        <v>8092804</v>
      </c>
      <c r="I381">
        <v>41</v>
      </c>
      <c r="J381">
        <v>2500</v>
      </c>
      <c r="K381" t="s">
        <v>170</v>
      </c>
      <c r="L381">
        <v>210.5</v>
      </c>
      <c r="M381" t="s">
        <v>166</v>
      </c>
      <c r="N381" t="s">
        <v>166</v>
      </c>
      <c r="O381" t="s">
        <v>243</v>
      </c>
    </row>
    <row r="382" spans="1:15" x14ac:dyDescent="0.25">
      <c r="A382" t="s">
        <v>163</v>
      </c>
      <c r="B382">
        <v>8092800</v>
      </c>
      <c r="C382">
        <v>2432301</v>
      </c>
      <c r="D382">
        <v>2021</v>
      </c>
      <c r="E382" s="22">
        <v>44409</v>
      </c>
      <c r="F382" s="22">
        <v>44439</v>
      </c>
      <c r="G382" s="22">
        <v>44441</v>
      </c>
      <c r="H382">
        <v>8092804</v>
      </c>
      <c r="I382">
        <v>41</v>
      </c>
      <c r="J382">
        <v>2509</v>
      </c>
      <c r="K382" t="s">
        <v>171</v>
      </c>
      <c r="L382">
        <v>-109.67</v>
      </c>
      <c r="M382" t="s">
        <v>166</v>
      </c>
      <c r="N382" t="s">
        <v>166</v>
      </c>
      <c r="O382" t="s">
        <v>243</v>
      </c>
    </row>
    <row r="383" spans="1:15" x14ac:dyDescent="0.25">
      <c r="A383" t="s">
        <v>163</v>
      </c>
      <c r="B383">
        <v>8092800</v>
      </c>
      <c r="C383">
        <v>2432301</v>
      </c>
      <c r="D383">
        <v>2021</v>
      </c>
      <c r="E383" s="22">
        <v>44409</v>
      </c>
      <c r="F383" s="22">
        <v>44439</v>
      </c>
      <c r="G383" s="22">
        <v>44441</v>
      </c>
      <c r="H383">
        <v>8092804</v>
      </c>
      <c r="I383">
        <v>41</v>
      </c>
      <c r="J383">
        <v>3010</v>
      </c>
      <c r="K383" t="s">
        <v>219</v>
      </c>
      <c r="L383">
        <v>9.2100000000000009</v>
      </c>
      <c r="M383" t="s">
        <v>207</v>
      </c>
      <c r="N383" t="s">
        <v>166</v>
      </c>
      <c r="O383" t="s">
        <v>243</v>
      </c>
    </row>
    <row r="384" spans="1:15" x14ac:dyDescent="0.25">
      <c r="A384" t="s">
        <v>163</v>
      </c>
      <c r="B384">
        <v>8092800</v>
      </c>
      <c r="C384">
        <v>2432301</v>
      </c>
      <c r="D384">
        <v>2021</v>
      </c>
      <c r="E384" s="22">
        <v>44409</v>
      </c>
      <c r="F384" s="22">
        <v>44439</v>
      </c>
      <c r="G384" s="22">
        <v>44441</v>
      </c>
      <c r="H384">
        <v>8092804</v>
      </c>
      <c r="I384">
        <v>41</v>
      </c>
      <c r="J384">
        <v>3302</v>
      </c>
      <c r="K384" t="s">
        <v>221</v>
      </c>
      <c r="L384">
        <v>4.09</v>
      </c>
      <c r="M384" t="s">
        <v>207</v>
      </c>
      <c r="N384" t="s">
        <v>166</v>
      </c>
      <c r="O384" t="s">
        <v>243</v>
      </c>
    </row>
    <row r="385" spans="1:15" x14ac:dyDescent="0.25">
      <c r="A385" t="s">
        <v>163</v>
      </c>
      <c r="B385">
        <v>8092800</v>
      </c>
      <c r="C385">
        <v>2432301</v>
      </c>
      <c r="D385">
        <v>2021</v>
      </c>
      <c r="E385" s="22">
        <v>44409</v>
      </c>
      <c r="F385" s="22">
        <v>44439</v>
      </c>
      <c r="G385" s="22">
        <v>44441</v>
      </c>
      <c r="H385">
        <v>8092804</v>
      </c>
      <c r="I385">
        <v>41</v>
      </c>
      <c r="J385">
        <v>3305</v>
      </c>
      <c r="K385" t="s">
        <v>206</v>
      </c>
      <c r="L385">
        <v>2.16</v>
      </c>
      <c r="M385" t="s">
        <v>207</v>
      </c>
      <c r="N385" t="s">
        <v>166</v>
      </c>
      <c r="O385" t="s">
        <v>243</v>
      </c>
    </row>
    <row r="386" spans="1:15" x14ac:dyDescent="0.25">
      <c r="A386" t="s">
        <v>163</v>
      </c>
      <c r="B386">
        <v>8092800</v>
      </c>
      <c r="C386">
        <v>2432301</v>
      </c>
      <c r="D386">
        <v>2021</v>
      </c>
      <c r="E386" s="22">
        <v>44409</v>
      </c>
      <c r="F386" s="22">
        <v>44439</v>
      </c>
      <c r="G386" s="22">
        <v>44441</v>
      </c>
      <c r="H386">
        <v>8092804</v>
      </c>
      <c r="I386">
        <v>41</v>
      </c>
      <c r="J386">
        <v>3500</v>
      </c>
      <c r="K386" t="s">
        <v>193</v>
      </c>
      <c r="L386">
        <v>57.37</v>
      </c>
      <c r="M386" t="s">
        <v>166</v>
      </c>
      <c r="N386" t="s">
        <v>166</v>
      </c>
      <c r="O386" t="s">
        <v>243</v>
      </c>
    </row>
    <row r="387" spans="1:15" x14ac:dyDescent="0.25">
      <c r="A387" t="s">
        <v>163</v>
      </c>
      <c r="B387">
        <v>8092800</v>
      </c>
      <c r="C387">
        <v>2432301</v>
      </c>
      <c r="D387">
        <v>2021</v>
      </c>
      <c r="E387" s="22">
        <v>44409</v>
      </c>
      <c r="F387" s="22">
        <v>44439</v>
      </c>
      <c r="G387" s="22">
        <v>44441</v>
      </c>
      <c r="H387">
        <v>8092804</v>
      </c>
      <c r="I387">
        <v>41</v>
      </c>
      <c r="J387">
        <v>3702</v>
      </c>
      <c r="K387" t="s">
        <v>195</v>
      </c>
      <c r="L387">
        <v>-36.340000000000003</v>
      </c>
      <c r="M387" t="s">
        <v>166</v>
      </c>
      <c r="N387" t="s">
        <v>166</v>
      </c>
      <c r="O387" t="s">
        <v>243</v>
      </c>
    </row>
    <row r="388" spans="1:15" x14ac:dyDescent="0.25">
      <c r="A388" t="s">
        <v>163</v>
      </c>
      <c r="B388">
        <v>8092800</v>
      </c>
      <c r="C388">
        <v>2432301</v>
      </c>
      <c r="D388">
        <v>2021</v>
      </c>
      <c r="E388" s="22">
        <v>44409</v>
      </c>
      <c r="F388" s="22">
        <v>44439</v>
      </c>
      <c r="G388" s="22">
        <v>44441</v>
      </c>
      <c r="H388">
        <v>8092804</v>
      </c>
      <c r="I388">
        <v>41</v>
      </c>
      <c r="J388">
        <v>3970</v>
      </c>
      <c r="K388" t="s">
        <v>210</v>
      </c>
      <c r="L388">
        <v>16.350000000000001</v>
      </c>
      <c r="M388" t="s">
        <v>207</v>
      </c>
      <c r="N388" t="s">
        <v>166</v>
      </c>
      <c r="O388" t="s">
        <v>243</v>
      </c>
    </row>
    <row r="389" spans="1:15" x14ac:dyDescent="0.25">
      <c r="A389" t="s">
        <v>163</v>
      </c>
      <c r="B389">
        <v>8092800</v>
      </c>
      <c r="C389">
        <v>2432301</v>
      </c>
      <c r="D389">
        <v>2021</v>
      </c>
      <c r="E389" s="22">
        <v>44409</v>
      </c>
      <c r="F389" s="22">
        <v>44439</v>
      </c>
      <c r="G389" s="22">
        <v>44441</v>
      </c>
      <c r="H389">
        <v>8092804</v>
      </c>
      <c r="I389">
        <v>41</v>
      </c>
      <c r="J389" t="s">
        <v>173</v>
      </c>
      <c r="K389" t="s">
        <v>174</v>
      </c>
      <c r="L389">
        <v>165.4</v>
      </c>
      <c r="M389" t="s">
        <v>166</v>
      </c>
      <c r="N389" t="s">
        <v>166</v>
      </c>
      <c r="O389" t="s">
        <v>243</v>
      </c>
    </row>
    <row r="390" spans="1:15" x14ac:dyDescent="0.25">
      <c r="A390" t="s">
        <v>163</v>
      </c>
      <c r="B390">
        <v>8092800</v>
      </c>
      <c r="C390">
        <v>2432301</v>
      </c>
      <c r="D390">
        <v>2021</v>
      </c>
      <c r="E390" s="22">
        <v>44409</v>
      </c>
      <c r="F390" s="22">
        <v>44439</v>
      </c>
      <c r="G390" s="22">
        <v>44441</v>
      </c>
      <c r="H390">
        <v>8092804</v>
      </c>
      <c r="I390">
        <v>41</v>
      </c>
      <c r="J390">
        <v>4220</v>
      </c>
      <c r="K390" t="s">
        <v>212</v>
      </c>
      <c r="L390">
        <v>15</v>
      </c>
      <c r="M390" t="s">
        <v>207</v>
      </c>
      <c r="N390" t="s">
        <v>166</v>
      </c>
      <c r="O390" t="s">
        <v>243</v>
      </c>
    </row>
    <row r="391" spans="1:15" x14ac:dyDescent="0.25">
      <c r="A391" t="s">
        <v>163</v>
      </c>
      <c r="B391">
        <v>8092800</v>
      </c>
      <c r="C391">
        <v>2432301</v>
      </c>
      <c r="D391">
        <v>2021</v>
      </c>
      <c r="E391" s="22">
        <v>44409</v>
      </c>
      <c r="F391" s="22">
        <v>44439</v>
      </c>
      <c r="G391" s="22">
        <v>44441</v>
      </c>
      <c r="H391">
        <v>8092804</v>
      </c>
      <c r="I391">
        <v>41</v>
      </c>
      <c r="J391">
        <v>4420</v>
      </c>
      <c r="K391" t="s">
        <v>175</v>
      </c>
      <c r="L391">
        <v>1610.55</v>
      </c>
      <c r="M391" t="s">
        <v>166</v>
      </c>
      <c r="N391" t="s">
        <v>166</v>
      </c>
      <c r="O391" t="s">
        <v>243</v>
      </c>
    </row>
    <row r="392" spans="1:15" x14ac:dyDescent="0.25">
      <c r="A392" t="s">
        <v>163</v>
      </c>
      <c r="B392">
        <v>8092800</v>
      </c>
      <c r="C392">
        <v>2432301</v>
      </c>
      <c r="D392">
        <v>2021</v>
      </c>
      <c r="E392" s="22">
        <v>44409</v>
      </c>
      <c r="F392" s="22">
        <v>44439</v>
      </c>
      <c r="G392" s="22">
        <v>44441</v>
      </c>
      <c r="H392">
        <v>8092804</v>
      </c>
      <c r="I392">
        <v>41</v>
      </c>
      <c r="J392">
        <v>4486</v>
      </c>
      <c r="K392" t="s">
        <v>176</v>
      </c>
      <c r="L392">
        <v>1500.46</v>
      </c>
      <c r="M392" t="s">
        <v>166</v>
      </c>
      <c r="N392" t="s">
        <v>166</v>
      </c>
      <c r="O392" t="s">
        <v>243</v>
      </c>
    </row>
    <row r="393" spans="1:15" x14ac:dyDescent="0.25">
      <c r="A393" t="s">
        <v>163</v>
      </c>
      <c r="B393">
        <v>8092800</v>
      </c>
      <c r="C393">
        <v>2432301</v>
      </c>
      <c r="D393">
        <v>2021</v>
      </c>
      <c r="E393" s="22">
        <v>44409</v>
      </c>
      <c r="F393" s="22">
        <v>44439</v>
      </c>
      <c r="G393" s="22">
        <v>44441</v>
      </c>
      <c r="H393">
        <v>8092804</v>
      </c>
      <c r="I393">
        <v>41</v>
      </c>
      <c r="J393">
        <v>4600</v>
      </c>
      <c r="K393" t="s">
        <v>196</v>
      </c>
      <c r="L393">
        <v>21.03</v>
      </c>
      <c r="M393" t="s">
        <v>166</v>
      </c>
      <c r="N393" t="s">
        <v>166</v>
      </c>
      <c r="O393" t="s">
        <v>243</v>
      </c>
    </row>
    <row r="394" spans="1:15" x14ac:dyDescent="0.25">
      <c r="A394" t="s">
        <v>163</v>
      </c>
      <c r="B394">
        <v>8092800</v>
      </c>
      <c r="C394">
        <v>2432301</v>
      </c>
      <c r="D394">
        <v>2021</v>
      </c>
      <c r="E394" s="22">
        <v>44409</v>
      </c>
      <c r="F394" s="22">
        <v>44439</v>
      </c>
      <c r="G394" s="22">
        <v>44441</v>
      </c>
      <c r="H394">
        <v>8092804</v>
      </c>
      <c r="I394">
        <v>41</v>
      </c>
      <c r="J394">
        <v>4650</v>
      </c>
      <c r="K394" t="s">
        <v>177</v>
      </c>
      <c r="L394">
        <v>1399.63</v>
      </c>
      <c r="M394" t="s">
        <v>166</v>
      </c>
      <c r="N394" t="s">
        <v>166</v>
      </c>
      <c r="O394" t="s">
        <v>243</v>
      </c>
    </row>
    <row r="395" spans="1:15" x14ac:dyDescent="0.25">
      <c r="A395" t="s">
        <v>163</v>
      </c>
      <c r="B395">
        <v>8092800</v>
      </c>
      <c r="C395">
        <v>2432301</v>
      </c>
      <c r="D395">
        <v>2021</v>
      </c>
      <c r="E395" s="22">
        <v>44409</v>
      </c>
      <c r="F395" s="22">
        <v>44439</v>
      </c>
      <c r="G395" s="22">
        <v>44441</v>
      </c>
      <c r="H395">
        <v>8092804</v>
      </c>
      <c r="I395">
        <v>41</v>
      </c>
      <c r="J395">
        <v>4780</v>
      </c>
      <c r="K395" t="s">
        <v>178</v>
      </c>
      <c r="L395">
        <v>1390.42</v>
      </c>
      <c r="M395" t="s">
        <v>166</v>
      </c>
      <c r="N395" t="s">
        <v>166</v>
      </c>
      <c r="O395" t="s">
        <v>243</v>
      </c>
    </row>
    <row r="396" spans="1:15" x14ac:dyDescent="0.25">
      <c r="A396" t="s">
        <v>163</v>
      </c>
      <c r="B396">
        <v>8092800</v>
      </c>
      <c r="C396">
        <v>2432301</v>
      </c>
      <c r="D396">
        <v>2021</v>
      </c>
      <c r="E396" s="22">
        <v>44409</v>
      </c>
      <c r="F396" s="22">
        <v>44439</v>
      </c>
      <c r="G396" s="22">
        <v>44441</v>
      </c>
      <c r="H396">
        <v>8092804</v>
      </c>
      <c r="I396">
        <v>41</v>
      </c>
      <c r="J396">
        <v>4970</v>
      </c>
      <c r="K396" t="s">
        <v>181</v>
      </c>
      <c r="L396">
        <v>1368.5</v>
      </c>
      <c r="M396" t="s">
        <v>166</v>
      </c>
      <c r="N396" t="s">
        <v>166</v>
      </c>
      <c r="O396" t="s">
        <v>243</v>
      </c>
    </row>
    <row r="397" spans="1:15" x14ac:dyDescent="0.25">
      <c r="A397" t="s">
        <v>163</v>
      </c>
      <c r="B397">
        <v>8092800</v>
      </c>
      <c r="C397">
        <v>2432301</v>
      </c>
      <c r="D397">
        <v>2021</v>
      </c>
      <c r="E397" s="22">
        <v>44409</v>
      </c>
      <c r="F397" s="22">
        <v>44439</v>
      </c>
      <c r="G397" s="22">
        <v>44441</v>
      </c>
      <c r="H397">
        <v>8092804</v>
      </c>
      <c r="I397">
        <v>41</v>
      </c>
      <c r="J397">
        <v>4990</v>
      </c>
      <c r="K397" t="s">
        <v>182</v>
      </c>
      <c r="L397">
        <v>1368.5</v>
      </c>
      <c r="M397" t="s">
        <v>166</v>
      </c>
      <c r="N397" t="s">
        <v>166</v>
      </c>
      <c r="O397" t="s">
        <v>243</v>
      </c>
    </row>
    <row r="398" spans="1:15" x14ac:dyDescent="0.25">
      <c r="A398" t="s">
        <v>163</v>
      </c>
      <c r="B398">
        <v>8092800</v>
      </c>
      <c r="C398">
        <v>2432301</v>
      </c>
      <c r="D398">
        <v>2021</v>
      </c>
      <c r="E398" s="22">
        <v>44409</v>
      </c>
      <c r="F398" s="22">
        <v>44439</v>
      </c>
      <c r="G398" s="22">
        <v>44441</v>
      </c>
      <c r="H398">
        <v>8092804</v>
      </c>
      <c r="I398">
        <v>41</v>
      </c>
      <c r="J398">
        <v>5010</v>
      </c>
      <c r="K398" t="s">
        <v>170</v>
      </c>
      <c r="L398">
        <v>519.88</v>
      </c>
      <c r="M398" t="s">
        <v>166</v>
      </c>
      <c r="N398" t="s">
        <v>166</v>
      </c>
      <c r="O398" t="s">
        <v>243</v>
      </c>
    </row>
    <row r="399" spans="1:15" x14ac:dyDescent="0.25">
      <c r="A399" t="s">
        <v>163</v>
      </c>
      <c r="B399">
        <v>8092800</v>
      </c>
      <c r="C399">
        <v>2432301</v>
      </c>
      <c r="D399">
        <v>2021</v>
      </c>
      <c r="E399" s="22">
        <v>44409</v>
      </c>
      <c r="F399" s="22">
        <v>44439</v>
      </c>
      <c r="G399" s="22">
        <v>44441</v>
      </c>
      <c r="H399">
        <v>8092804</v>
      </c>
      <c r="I399">
        <v>41</v>
      </c>
      <c r="J399">
        <v>5013</v>
      </c>
      <c r="K399" t="s">
        <v>183</v>
      </c>
      <c r="L399">
        <v>1.61</v>
      </c>
      <c r="M399" t="s">
        <v>166</v>
      </c>
      <c r="N399" t="s">
        <v>166</v>
      </c>
      <c r="O399" t="s">
        <v>243</v>
      </c>
    </row>
    <row r="400" spans="1:15" x14ac:dyDescent="0.25">
      <c r="A400" t="s">
        <v>163</v>
      </c>
      <c r="B400">
        <v>8092800</v>
      </c>
      <c r="C400">
        <v>2432301</v>
      </c>
      <c r="D400">
        <v>2021</v>
      </c>
      <c r="E400" s="22">
        <v>44409</v>
      </c>
      <c r="F400" s="22">
        <v>44439</v>
      </c>
      <c r="G400" s="22">
        <v>44441</v>
      </c>
      <c r="H400">
        <v>8092804</v>
      </c>
      <c r="I400">
        <v>41</v>
      </c>
      <c r="J400">
        <v>5030</v>
      </c>
      <c r="K400" t="s">
        <v>184</v>
      </c>
      <c r="L400">
        <v>2.9</v>
      </c>
      <c r="M400" t="s">
        <v>166</v>
      </c>
      <c r="N400" t="s">
        <v>166</v>
      </c>
      <c r="O400" t="s">
        <v>243</v>
      </c>
    </row>
    <row r="401" spans="1:15" x14ac:dyDescent="0.25">
      <c r="A401" t="s">
        <v>163</v>
      </c>
      <c r="B401">
        <v>8092800</v>
      </c>
      <c r="C401">
        <v>2432301</v>
      </c>
      <c r="D401">
        <v>2021</v>
      </c>
      <c r="E401" s="22">
        <v>44409</v>
      </c>
      <c r="F401" s="22">
        <v>44439</v>
      </c>
      <c r="G401" s="22">
        <v>44441</v>
      </c>
      <c r="H401">
        <v>8092804</v>
      </c>
      <c r="I401">
        <v>41</v>
      </c>
      <c r="J401">
        <v>5031</v>
      </c>
      <c r="K401" t="s">
        <v>185</v>
      </c>
      <c r="L401">
        <v>2.2599999999999998</v>
      </c>
      <c r="M401" t="s">
        <v>166</v>
      </c>
      <c r="N401" t="s">
        <v>166</v>
      </c>
      <c r="O401" t="s">
        <v>243</v>
      </c>
    </row>
    <row r="402" spans="1:15" x14ac:dyDescent="0.25">
      <c r="A402" t="s">
        <v>163</v>
      </c>
      <c r="B402">
        <v>8092800</v>
      </c>
      <c r="C402">
        <v>2432301</v>
      </c>
      <c r="D402">
        <v>2021</v>
      </c>
      <c r="E402" s="22">
        <v>44409</v>
      </c>
      <c r="F402" s="22">
        <v>44439</v>
      </c>
      <c r="G402" s="22">
        <v>44441</v>
      </c>
      <c r="H402">
        <v>8092804</v>
      </c>
      <c r="I402">
        <v>41</v>
      </c>
      <c r="J402">
        <v>5090</v>
      </c>
      <c r="K402" t="s">
        <v>186</v>
      </c>
      <c r="L402">
        <v>7.94</v>
      </c>
      <c r="M402" t="s">
        <v>166</v>
      </c>
      <c r="N402" t="s">
        <v>166</v>
      </c>
      <c r="O402" t="s">
        <v>243</v>
      </c>
    </row>
    <row r="403" spans="1:15" x14ac:dyDescent="0.25">
      <c r="A403" t="s">
        <v>163</v>
      </c>
      <c r="B403">
        <v>8092800</v>
      </c>
      <c r="C403">
        <v>2432301</v>
      </c>
      <c r="D403">
        <v>2021</v>
      </c>
      <c r="E403" s="22">
        <v>44409</v>
      </c>
      <c r="F403" s="22">
        <v>44439</v>
      </c>
      <c r="G403" s="22">
        <v>44441</v>
      </c>
      <c r="H403">
        <v>8092804</v>
      </c>
      <c r="I403">
        <v>41</v>
      </c>
      <c r="J403">
        <v>5103</v>
      </c>
      <c r="K403" t="s">
        <v>187</v>
      </c>
      <c r="L403">
        <v>112.58</v>
      </c>
      <c r="M403" t="s">
        <v>166</v>
      </c>
      <c r="N403" t="s">
        <v>166</v>
      </c>
      <c r="O403" t="s">
        <v>243</v>
      </c>
    </row>
    <row r="404" spans="1:15" x14ac:dyDescent="0.25">
      <c r="A404" t="s">
        <v>163</v>
      </c>
      <c r="B404">
        <v>8092800</v>
      </c>
      <c r="C404">
        <v>2432301</v>
      </c>
      <c r="D404">
        <v>2021</v>
      </c>
      <c r="E404" s="22">
        <v>44409</v>
      </c>
      <c r="F404" s="22">
        <v>44439</v>
      </c>
      <c r="G404" s="22">
        <v>44441</v>
      </c>
      <c r="H404">
        <v>8092804</v>
      </c>
      <c r="I404">
        <v>41</v>
      </c>
      <c r="J404">
        <v>5130</v>
      </c>
      <c r="K404" t="s">
        <v>213</v>
      </c>
      <c r="L404">
        <v>73.650000000000006</v>
      </c>
      <c r="M404" t="s">
        <v>207</v>
      </c>
      <c r="N404" t="s">
        <v>166</v>
      </c>
      <c r="O404" t="s">
        <v>243</v>
      </c>
    </row>
    <row r="405" spans="1:15" x14ac:dyDescent="0.25">
      <c r="A405" t="s">
        <v>163</v>
      </c>
      <c r="B405">
        <v>8092800</v>
      </c>
      <c r="C405">
        <v>2432301</v>
      </c>
      <c r="D405">
        <v>2021</v>
      </c>
      <c r="E405" s="22">
        <v>44409</v>
      </c>
      <c r="F405" s="22">
        <v>44439</v>
      </c>
      <c r="G405" s="22">
        <v>44441</v>
      </c>
      <c r="H405">
        <v>8092804</v>
      </c>
      <c r="I405">
        <v>41</v>
      </c>
      <c r="J405">
        <v>5650</v>
      </c>
      <c r="K405" t="s">
        <v>223</v>
      </c>
      <c r="L405">
        <v>-250</v>
      </c>
      <c r="M405" t="s">
        <v>166</v>
      </c>
      <c r="N405" t="s">
        <v>166</v>
      </c>
      <c r="O405" t="s">
        <v>243</v>
      </c>
    </row>
    <row r="406" spans="1:15" x14ac:dyDescent="0.25">
      <c r="A406" t="s">
        <v>163</v>
      </c>
      <c r="B406">
        <v>8092800</v>
      </c>
      <c r="C406">
        <v>2432301</v>
      </c>
      <c r="D406">
        <v>2021</v>
      </c>
      <c r="E406" s="22">
        <v>44409</v>
      </c>
      <c r="F406" s="22">
        <v>44439</v>
      </c>
      <c r="G406" s="22">
        <v>44441</v>
      </c>
      <c r="H406">
        <v>8092804</v>
      </c>
      <c r="I406">
        <v>41</v>
      </c>
      <c r="J406">
        <v>5660</v>
      </c>
      <c r="K406" t="s">
        <v>224</v>
      </c>
      <c r="L406">
        <v>-15.6</v>
      </c>
      <c r="M406" t="s">
        <v>166</v>
      </c>
      <c r="N406" t="s">
        <v>166</v>
      </c>
      <c r="O406" t="s">
        <v>243</v>
      </c>
    </row>
    <row r="407" spans="1:15" x14ac:dyDescent="0.25">
      <c r="A407" t="s">
        <v>163</v>
      </c>
      <c r="B407">
        <v>8092800</v>
      </c>
      <c r="C407">
        <v>2432301</v>
      </c>
      <c r="D407">
        <v>2021</v>
      </c>
      <c r="E407" s="22">
        <v>44409</v>
      </c>
      <c r="F407" s="22">
        <v>44439</v>
      </c>
      <c r="G407" s="22">
        <v>44441</v>
      </c>
      <c r="H407">
        <v>8092804</v>
      </c>
      <c r="I407">
        <v>41</v>
      </c>
      <c r="J407">
        <v>5800</v>
      </c>
      <c r="K407" t="s">
        <v>188</v>
      </c>
      <c r="L407">
        <v>-137.04</v>
      </c>
      <c r="M407" t="s">
        <v>166</v>
      </c>
      <c r="N407" t="s">
        <v>166</v>
      </c>
      <c r="O407" t="s">
        <v>243</v>
      </c>
    </row>
    <row r="408" spans="1:15" x14ac:dyDescent="0.25">
      <c r="A408" t="s">
        <v>163</v>
      </c>
      <c r="B408">
        <v>8092800</v>
      </c>
      <c r="C408">
        <v>2432301</v>
      </c>
      <c r="D408">
        <v>2021</v>
      </c>
      <c r="E408" s="22">
        <v>44409</v>
      </c>
      <c r="F408" s="22">
        <v>44439</v>
      </c>
      <c r="G408" s="22">
        <v>44441</v>
      </c>
      <c r="H408">
        <v>8092804</v>
      </c>
      <c r="I408">
        <v>41</v>
      </c>
      <c r="J408">
        <v>7010</v>
      </c>
      <c r="K408" t="s">
        <v>164</v>
      </c>
      <c r="L408">
        <v>117</v>
      </c>
      <c r="M408" t="s">
        <v>165</v>
      </c>
      <c r="N408" t="s">
        <v>166</v>
      </c>
      <c r="O408" t="s">
        <v>243</v>
      </c>
    </row>
    <row r="409" spans="1:15" x14ac:dyDescent="0.25">
      <c r="A409" t="s">
        <v>163</v>
      </c>
      <c r="B409">
        <v>8092800</v>
      </c>
      <c r="C409">
        <v>2432301</v>
      </c>
      <c r="D409">
        <v>2021</v>
      </c>
      <c r="E409" s="22">
        <v>44409</v>
      </c>
      <c r="F409" s="22">
        <v>44439</v>
      </c>
      <c r="G409" s="22">
        <v>44441</v>
      </c>
      <c r="H409">
        <v>8092804</v>
      </c>
      <c r="I409">
        <v>41</v>
      </c>
      <c r="J409">
        <v>7351</v>
      </c>
      <c r="K409" t="s">
        <v>215</v>
      </c>
      <c r="L409">
        <v>8</v>
      </c>
      <c r="M409" t="s">
        <v>165</v>
      </c>
      <c r="N409" t="s">
        <v>166</v>
      </c>
      <c r="O409" t="s">
        <v>243</v>
      </c>
    </row>
    <row r="410" spans="1:15" x14ac:dyDescent="0.25">
      <c r="A410" t="s">
        <v>163</v>
      </c>
      <c r="B410">
        <v>8092800</v>
      </c>
      <c r="C410">
        <v>2432301</v>
      </c>
      <c r="D410">
        <v>2021</v>
      </c>
      <c r="E410" s="22">
        <v>44409</v>
      </c>
      <c r="F410" s="22">
        <v>44439</v>
      </c>
      <c r="G410" s="22">
        <v>44441</v>
      </c>
      <c r="H410">
        <v>8092804</v>
      </c>
      <c r="I410">
        <v>41</v>
      </c>
      <c r="J410">
        <v>9710</v>
      </c>
      <c r="K410" t="s">
        <v>236</v>
      </c>
      <c r="L410">
        <v>7</v>
      </c>
      <c r="M410" t="s">
        <v>165</v>
      </c>
      <c r="N410" t="s">
        <v>166</v>
      </c>
      <c r="O410" t="s">
        <v>243</v>
      </c>
    </row>
    <row r="411" spans="1:15" x14ac:dyDescent="0.25">
      <c r="A411" t="s">
        <v>163</v>
      </c>
      <c r="B411">
        <v>8092800</v>
      </c>
      <c r="C411">
        <v>2432301</v>
      </c>
      <c r="D411">
        <v>2021</v>
      </c>
      <c r="E411" s="22">
        <v>44409</v>
      </c>
      <c r="F411" s="22">
        <v>44439</v>
      </c>
      <c r="G411" s="22">
        <v>44441</v>
      </c>
      <c r="H411">
        <v>8092804</v>
      </c>
      <c r="I411">
        <v>41</v>
      </c>
      <c r="J411" t="s">
        <v>201</v>
      </c>
      <c r="K411" t="s">
        <v>200</v>
      </c>
      <c r="L411">
        <v>14</v>
      </c>
      <c r="M411" t="s">
        <v>165</v>
      </c>
      <c r="N411" t="s">
        <v>166</v>
      </c>
      <c r="O411" t="s">
        <v>243</v>
      </c>
    </row>
    <row r="412" spans="1:15" x14ac:dyDescent="0.25">
      <c r="A412" t="s">
        <v>163</v>
      </c>
      <c r="B412">
        <v>8092800</v>
      </c>
      <c r="C412">
        <v>2433001</v>
      </c>
      <c r="D412">
        <v>2021</v>
      </c>
      <c r="E412" s="22">
        <v>44409</v>
      </c>
      <c r="F412" s="22">
        <v>44439</v>
      </c>
      <c r="G412" s="22">
        <v>44441</v>
      </c>
      <c r="H412">
        <v>8092804</v>
      </c>
      <c r="I412">
        <v>41</v>
      </c>
      <c r="J412">
        <v>10</v>
      </c>
      <c r="K412" t="s">
        <v>164</v>
      </c>
      <c r="L412">
        <v>6</v>
      </c>
      <c r="M412" t="s">
        <v>165</v>
      </c>
      <c r="N412" t="s">
        <v>166</v>
      </c>
      <c r="O412" t="s">
        <v>244</v>
      </c>
    </row>
    <row r="413" spans="1:15" x14ac:dyDescent="0.25">
      <c r="A413" t="s">
        <v>163</v>
      </c>
      <c r="B413">
        <v>8092800</v>
      </c>
      <c r="C413">
        <v>2433001</v>
      </c>
      <c r="D413">
        <v>2021</v>
      </c>
      <c r="E413" s="22">
        <v>44409</v>
      </c>
      <c r="F413" s="22">
        <v>44439</v>
      </c>
      <c r="G413" s="22">
        <v>44441</v>
      </c>
      <c r="H413">
        <v>8092804</v>
      </c>
      <c r="I413">
        <v>41</v>
      </c>
      <c r="J413">
        <v>250</v>
      </c>
      <c r="K413" t="s">
        <v>230</v>
      </c>
      <c r="L413">
        <v>6</v>
      </c>
      <c r="M413" t="s">
        <v>165</v>
      </c>
      <c r="N413" t="s">
        <v>166</v>
      </c>
      <c r="O413" t="s">
        <v>244</v>
      </c>
    </row>
    <row r="414" spans="1:15" x14ac:dyDescent="0.25">
      <c r="A414" t="s">
        <v>163</v>
      </c>
      <c r="B414">
        <v>8092800</v>
      </c>
      <c r="C414">
        <v>2433001</v>
      </c>
      <c r="D414">
        <v>2021</v>
      </c>
      <c r="E414" s="22">
        <v>44409</v>
      </c>
      <c r="F414" s="22">
        <v>44439</v>
      </c>
      <c r="G414" s="22">
        <v>44441</v>
      </c>
      <c r="H414">
        <v>8092804</v>
      </c>
      <c r="I414">
        <v>41</v>
      </c>
      <c r="J414">
        <v>351</v>
      </c>
      <c r="K414" t="s">
        <v>205</v>
      </c>
      <c r="L414">
        <v>1</v>
      </c>
      <c r="M414" t="s">
        <v>165</v>
      </c>
      <c r="N414" t="s">
        <v>166</v>
      </c>
      <c r="O414" t="s">
        <v>244</v>
      </c>
    </row>
    <row r="415" spans="1:15" x14ac:dyDescent="0.25">
      <c r="A415" t="s">
        <v>163</v>
      </c>
      <c r="B415">
        <v>8092800</v>
      </c>
      <c r="C415">
        <v>2433001</v>
      </c>
      <c r="D415">
        <v>2021</v>
      </c>
      <c r="E415" s="22">
        <v>44409</v>
      </c>
      <c r="F415" s="22">
        <v>44439</v>
      </c>
      <c r="G415" s="22">
        <v>44441</v>
      </c>
      <c r="H415">
        <v>8092804</v>
      </c>
      <c r="I415">
        <v>41</v>
      </c>
      <c r="J415">
        <v>710</v>
      </c>
      <c r="K415" t="s">
        <v>236</v>
      </c>
      <c r="L415">
        <v>1</v>
      </c>
      <c r="M415" t="s">
        <v>165</v>
      </c>
      <c r="N415" t="s">
        <v>166</v>
      </c>
      <c r="O415" t="s">
        <v>244</v>
      </c>
    </row>
    <row r="416" spans="1:15" x14ac:dyDescent="0.25">
      <c r="A416" t="s">
        <v>163</v>
      </c>
      <c r="B416">
        <v>8092800</v>
      </c>
      <c r="C416">
        <v>2433001</v>
      </c>
      <c r="D416">
        <v>2021</v>
      </c>
      <c r="E416" s="22">
        <v>44409</v>
      </c>
      <c r="F416" s="22">
        <v>44439</v>
      </c>
      <c r="G416" s="22">
        <v>44441</v>
      </c>
      <c r="H416">
        <v>8092804</v>
      </c>
      <c r="I416">
        <v>41</v>
      </c>
      <c r="J416">
        <v>711</v>
      </c>
      <c r="K416" t="s">
        <v>238</v>
      </c>
      <c r="L416">
        <v>5</v>
      </c>
      <c r="M416" t="s">
        <v>165</v>
      </c>
      <c r="N416" t="s">
        <v>166</v>
      </c>
      <c r="O416" t="s">
        <v>244</v>
      </c>
    </row>
    <row r="417" spans="1:15" x14ac:dyDescent="0.25">
      <c r="A417" t="s">
        <v>163</v>
      </c>
      <c r="B417">
        <v>8092800</v>
      </c>
      <c r="C417">
        <v>2433001</v>
      </c>
      <c r="D417">
        <v>2021</v>
      </c>
      <c r="E417" s="22">
        <v>44409</v>
      </c>
      <c r="F417" s="22">
        <v>44439</v>
      </c>
      <c r="G417" s="22">
        <v>44441</v>
      </c>
      <c r="H417">
        <v>8092804</v>
      </c>
      <c r="I417">
        <v>41</v>
      </c>
      <c r="J417" t="s">
        <v>199</v>
      </c>
      <c r="K417" t="s">
        <v>200</v>
      </c>
      <c r="L417">
        <v>3</v>
      </c>
      <c r="M417" t="s">
        <v>165</v>
      </c>
      <c r="N417" t="s">
        <v>166</v>
      </c>
      <c r="O417" t="s">
        <v>244</v>
      </c>
    </row>
    <row r="418" spans="1:15" x14ac:dyDescent="0.25">
      <c r="A418" t="s">
        <v>163</v>
      </c>
      <c r="B418">
        <v>8092800</v>
      </c>
      <c r="C418">
        <v>2433001</v>
      </c>
      <c r="D418">
        <v>2021</v>
      </c>
      <c r="E418" s="22">
        <v>44409</v>
      </c>
      <c r="F418" s="22">
        <v>44439</v>
      </c>
      <c r="G418" s="22">
        <v>44441</v>
      </c>
      <c r="H418">
        <v>8092804</v>
      </c>
      <c r="I418">
        <v>41</v>
      </c>
      <c r="J418">
        <v>1010</v>
      </c>
      <c r="K418" t="s">
        <v>164</v>
      </c>
      <c r="L418">
        <v>512.99</v>
      </c>
      <c r="M418" t="s">
        <v>165</v>
      </c>
      <c r="N418" t="s">
        <v>166</v>
      </c>
      <c r="O418" t="s">
        <v>244</v>
      </c>
    </row>
    <row r="419" spans="1:15" x14ac:dyDescent="0.25">
      <c r="A419" t="s">
        <v>163</v>
      </c>
      <c r="B419">
        <v>8092800</v>
      </c>
      <c r="C419">
        <v>2433001</v>
      </c>
      <c r="D419">
        <v>2021</v>
      </c>
      <c r="E419" s="22">
        <v>44409</v>
      </c>
      <c r="F419" s="22">
        <v>44439</v>
      </c>
      <c r="G419" s="22">
        <v>44441</v>
      </c>
      <c r="H419">
        <v>8092804</v>
      </c>
      <c r="I419">
        <v>41</v>
      </c>
      <c r="J419">
        <v>1351</v>
      </c>
      <c r="K419" t="s">
        <v>205</v>
      </c>
      <c r="L419">
        <v>95.44</v>
      </c>
      <c r="M419" t="s">
        <v>165</v>
      </c>
      <c r="N419" t="s">
        <v>166</v>
      </c>
      <c r="O419" t="s">
        <v>244</v>
      </c>
    </row>
    <row r="420" spans="1:15" x14ac:dyDescent="0.25">
      <c r="A420" t="s">
        <v>163</v>
      </c>
      <c r="B420">
        <v>8092800</v>
      </c>
      <c r="C420">
        <v>2433001</v>
      </c>
      <c r="D420">
        <v>2021</v>
      </c>
      <c r="E420" s="22">
        <v>44409</v>
      </c>
      <c r="F420" s="22">
        <v>44439</v>
      </c>
      <c r="G420" s="22">
        <v>44441</v>
      </c>
      <c r="H420">
        <v>8092804</v>
      </c>
      <c r="I420">
        <v>41</v>
      </c>
      <c r="J420">
        <v>2500</v>
      </c>
      <c r="K420" t="s">
        <v>170</v>
      </c>
      <c r="L420">
        <v>85.89</v>
      </c>
      <c r="M420" t="s">
        <v>166</v>
      </c>
      <c r="N420" t="s">
        <v>166</v>
      </c>
      <c r="O420" t="s">
        <v>244</v>
      </c>
    </row>
    <row r="421" spans="1:15" x14ac:dyDescent="0.25">
      <c r="A421" t="s">
        <v>163</v>
      </c>
      <c r="B421">
        <v>8092800</v>
      </c>
      <c r="C421">
        <v>2433001</v>
      </c>
      <c r="D421">
        <v>2021</v>
      </c>
      <c r="E421" s="22">
        <v>44409</v>
      </c>
      <c r="F421" s="22">
        <v>44439</v>
      </c>
      <c r="G421" s="22">
        <v>44441</v>
      </c>
      <c r="H421">
        <v>8092804</v>
      </c>
      <c r="I421">
        <v>41</v>
      </c>
      <c r="J421">
        <v>2509</v>
      </c>
      <c r="K421" t="s">
        <v>171</v>
      </c>
      <c r="L421">
        <v>-45.33</v>
      </c>
      <c r="M421" t="s">
        <v>166</v>
      </c>
      <c r="N421" t="s">
        <v>166</v>
      </c>
      <c r="O421" t="s">
        <v>244</v>
      </c>
    </row>
    <row r="422" spans="1:15" x14ac:dyDescent="0.25">
      <c r="A422" t="s">
        <v>163</v>
      </c>
      <c r="B422">
        <v>8092800</v>
      </c>
      <c r="C422">
        <v>2433001</v>
      </c>
      <c r="D422">
        <v>2021</v>
      </c>
      <c r="E422" s="22">
        <v>44409</v>
      </c>
      <c r="F422" s="22">
        <v>44439</v>
      </c>
      <c r="G422" s="22">
        <v>44441</v>
      </c>
      <c r="H422">
        <v>8092804</v>
      </c>
      <c r="I422">
        <v>41</v>
      </c>
      <c r="J422">
        <v>3010</v>
      </c>
      <c r="K422" t="s">
        <v>219</v>
      </c>
      <c r="L422">
        <v>18.29</v>
      </c>
      <c r="M422" t="s">
        <v>207</v>
      </c>
      <c r="N422" t="s">
        <v>166</v>
      </c>
      <c r="O422" t="s">
        <v>244</v>
      </c>
    </row>
    <row r="423" spans="1:15" x14ac:dyDescent="0.25">
      <c r="A423" t="s">
        <v>163</v>
      </c>
      <c r="B423">
        <v>8092800</v>
      </c>
      <c r="C423">
        <v>2433001</v>
      </c>
      <c r="D423">
        <v>2021</v>
      </c>
      <c r="E423" s="22">
        <v>44409</v>
      </c>
      <c r="F423" s="22">
        <v>44439</v>
      </c>
      <c r="G423" s="22">
        <v>44441</v>
      </c>
      <c r="H423">
        <v>8092804</v>
      </c>
      <c r="I423">
        <v>41</v>
      </c>
      <c r="J423">
        <v>3302</v>
      </c>
      <c r="K423" t="s">
        <v>221</v>
      </c>
      <c r="L423">
        <v>2.5299999999999998</v>
      </c>
      <c r="M423" t="s">
        <v>207</v>
      </c>
      <c r="N423" t="s">
        <v>166</v>
      </c>
      <c r="O423" t="s">
        <v>244</v>
      </c>
    </row>
    <row r="424" spans="1:15" x14ac:dyDescent="0.25">
      <c r="A424" t="s">
        <v>163</v>
      </c>
      <c r="B424">
        <v>8092800</v>
      </c>
      <c r="C424">
        <v>2433001</v>
      </c>
      <c r="D424">
        <v>2021</v>
      </c>
      <c r="E424" s="22">
        <v>44409</v>
      </c>
      <c r="F424" s="22">
        <v>44439</v>
      </c>
      <c r="G424" s="22">
        <v>44441</v>
      </c>
      <c r="H424">
        <v>8092804</v>
      </c>
      <c r="I424">
        <v>41</v>
      </c>
      <c r="J424">
        <v>3305</v>
      </c>
      <c r="K424" t="s">
        <v>206</v>
      </c>
      <c r="L424">
        <v>0.72</v>
      </c>
      <c r="M424" t="s">
        <v>207</v>
      </c>
      <c r="N424" t="s">
        <v>166</v>
      </c>
      <c r="O424" t="s">
        <v>244</v>
      </c>
    </row>
    <row r="425" spans="1:15" x14ac:dyDescent="0.25">
      <c r="A425" t="s">
        <v>163</v>
      </c>
      <c r="B425">
        <v>8092800</v>
      </c>
      <c r="C425">
        <v>2433001</v>
      </c>
      <c r="D425">
        <v>2021</v>
      </c>
      <c r="E425" s="22">
        <v>44409</v>
      </c>
      <c r="F425" s="22">
        <v>44439</v>
      </c>
      <c r="G425" s="22">
        <v>44441</v>
      </c>
      <c r="H425">
        <v>8092804</v>
      </c>
      <c r="I425">
        <v>41</v>
      </c>
      <c r="J425">
        <v>3970</v>
      </c>
      <c r="K425" t="s">
        <v>210</v>
      </c>
      <c r="L425">
        <v>6.54</v>
      </c>
      <c r="M425" t="s">
        <v>207</v>
      </c>
      <c r="N425" t="s">
        <v>166</v>
      </c>
      <c r="O425" t="s">
        <v>244</v>
      </c>
    </row>
    <row r="426" spans="1:15" x14ac:dyDescent="0.25">
      <c r="A426" t="s">
        <v>163</v>
      </c>
      <c r="B426">
        <v>8092800</v>
      </c>
      <c r="C426">
        <v>2433001</v>
      </c>
      <c r="D426">
        <v>2021</v>
      </c>
      <c r="E426" s="22">
        <v>44409</v>
      </c>
      <c r="F426" s="22">
        <v>44439</v>
      </c>
      <c r="G426" s="22">
        <v>44441</v>
      </c>
      <c r="H426">
        <v>8092804</v>
      </c>
      <c r="I426">
        <v>41</v>
      </c>
      <c r="J426" t="s">
        <v>173</v>
      </c>
      <c r="K426" t="s">
        <v>174</v>
      </c>
      <c r="L426">
        <v>67.48</v>
      </c>
      <c r="M426" t="s">
        <v>166</v>
      </c>
      <c r="N426" t="s">
        <v>166</v>
      </c>
      <c r="O426" t="s">
        <v>244</v>
      </c>
    </row>
    <row r="427" spans="1:15" x14ac:dyDescent="0.25">
      <c r="A427" t="s">
        <v>163</v>
      </c>
      <c r="B427">
        <v>8092800</v>
      </c>
      <c r="C427">
        <v>2433001</v>
      </c>
      <c r="D427">
        <v>2021</v>
      </c>
      <c r="E427" s="22">
        <v>44409</v>
      </c>
      <c r="F427" s="22">
        <v>44439</v>
      </c>
      <c r="G427" s="22">
        <v>44441</v>
      </c>
      <c r="H427">
        <v>8092804</v>
      </c>
      <c r="I427">
        <v>41</v>
      </c>
      <c r="J427">
        <v>4220</v>
      </c>
      <c r="K427" t="s">
        <v>212</v>
      </c>
      <c r="L427">
        <v>6</v>
      </c>
      <c r="M427" t="s">
        <v>207</v>
      </c>
      <c r="N427" t="s">
        <v>166</v>
      </c>
      <c r="O427" t="s">
        <v>244</v>
      </c>
    </row>
    <row r="428" spans="1:15" x14ac:dyDescent="0.25">
      <c r="A428" t="s">
        <v>163</v>
      </c>
      <c r="B428">
        <v>8092800</v>
      </c>
      <c r="C428">
        <v>2433001</v>
      </c>
      <c r="D428">
        <v>2021</v>
      </c>
      <c r="E428" s="22">
        <v>44409</v>
      </c>
      <c r="F428" s="22">
        <v>44439</v>
      </c>
      <c r="G428" s="22">
        <v>44441</v>
      </c>
      <c r="H428">
        <v>8092804</v>
      </c>
      <c r="I428">
        <v>41</v>
      </c>
      <c r="J428">
        <v>4420</v>
      </c>
      <c r="K428" t="s">
        <v>175</v>
      </c>
      <c r="L428">
        <v>657.1</v>
      </c>
      <c r="M428" t="s">
        <v>166</v>
      </c>
      <c r="N428" t="s">
        <v>166</v>
      </c>
      <c r="O428" t="s">
        <v>244</v>
      </c>
    </row>
    <row r="429" spans="1:15" x14ac:dyDescent="0.25">
      <c r="A429" t="s">
        <v>163</v>
      </c>
      <c r="B429">
        <v>8092800</v>
      </c>
      <c r="C429">
        <v>2433001</v>
      </c>
      <c r="D429">
        <v>2021</v>
      </c>
      <c r="E429" s="22">
        <v>44409</v>
      </c>
      <c r="F429" s="22">
        <v>44439</v>
      </c>
      <c r="G429" s="22">
        <v>44441</v>
      </c>
      <c r="H429">
        <v>8092804</v>
      </c>
      <c r="I429">
        <v>41</v>
      </c>
      <c r="J429">
        <v>4486</v>
      </c>
      <c r="K429" t="s">
        <v>176</v>
      </c>
      <c r="L429">
        <v>626.72</v>
      </c>
      <c r="M429" t="s">
        <v>166</v>
      </c>
      <c r="N429" t="s">
        <v>166</v>
      </c>
      <c r="O429" t="s">
        <v>244</v>
      </c>
    </row>
    <row r="430" spans="1:15" x14ac:dyDescent="0.25">
      <c r="A430" t="s">
        <v>163</v>
      </c>
      <c r="B430">
        <v>8092800</v>
      </c>
      <c r="C430">
        <v>2433001</v>
      </c>
      <c r="D430">
        <v>2021</v>
      </c>
      <c r="E430" s="22">
        <v>44409</v>
      </c>
      <c r="F430" s="22">
        <v>44439</v>
      </c>
      <c r="G430" s="22">
        <v>44441</v>
      </c>
      <c r="H430">
        <v>8092804</v>
      </c>
      <c r="I430">
        <v>41</v>
      </c>
      <c r="J430">
        <v>4650</v>
      </c>
      <c r="K430" t="s">
        <v>177</v>
      </c>
      <c r="L430">
        <v>586.16</v>
      </c>
      <c r="M430" t="s">
        <v>166</v>
      </c>
      <c r="N430" t="s">
        <v>166</v>
      </c>
      <c r="O430" t="s">
        <v>244</v>
      </c>
    </row>
    <row r="431" spans="1:15" x14ac:dyDescent="0.25">
      <c r="A431" t="s">
        <v>163</v>
      </c>
      <c r="B431">
        <v>8092800</v>
      </c>
      <c r="C431">
        <v>2433001</v>
      </c>
      <c r="D431">
        <v>2021</v>
      </c>
      <c r="E431" s="22">
        <v>44409</v>
      </c>
      <c r="F431" s="22">
        <v>44439</v>
      </c>
      <c r="G431" s="22">
        <v>44441</v>
      </c>
      <c r="H431">
        <v>8092804</v>
      </c>
      <c r="I431">
        <v>41</v>
      </c>
      <c r="J431">
        <v>4780</v>
      </c>
      <c r="K431" t="s">
        <v>178</v>
      </c>
      <c r="L431">
        <v>567.87</v>
      </c>
      <c r="M431" t="s">
        <v>166</v>
      </c>
      <c r="N431" t="s">
        <v>166</v>
      </c>
      <c r="O431" t="s">
        <v>244</v>
      </c>
    </row>
    <row r="432" spans="1:15" x14ac:dyDescent="0.25">
      <c r="A432" t="s">
        <v>163</v>
      </c>
      <c r="B432">
        <v>8092800</v>
      </c>
      <c r="C432">
        <v>2433001</v>
      </c>
      <c r="D432">
        <v>2021</v>
      </c>
      <c r="E432" s="22">
        <v>44409</v>
      </c>
      <c r="F432" s="22">
        <v>44439</v>
      </c>
      <c r="G432" s="22">
        <v>44441</v>
      </c>
      <c r="H432">
        <v>8092804</v>
      </c>
      <c r="I432">
        <v>41</v>
      </c>
      <c r="J432">
        <v>4970</v>
      </c>
      <c r="K432" t="s">
        <v>181</v>
      </c>
      <c r="L432">
        <v>582.87</v>
      </c>
      <c r="M432" t="s">
        <v>166</v>
      </c>
      <c r="N432" t="s">
        <v>166</v>
      </c>
      <c r="O432" t="s">
        <v>244</v>
      </c>
    </row>
    <row r="433" spans="1:15" x14ac:dyDescent="0.25">
      <c r="A433" t="s">
        <v>163</v>
      </c>
      <c r="B433">
        <v>8092800</v>
      </c>
      <c r="C433">
        <v>2433001</v>
      </c>
      <c r="D433">
        <v>2021</v>
      </c>
      <c r="E433" s="22">
        <v>44409</v>
      </c>
      <c r="F433" s="22">
        <v>44439</v>
      </c>
      <c r="G433" s="22">
        <v>44441</v>
      </c>
      <c r="H433">
        <v>8092804</v>
      </c>
      <c r="I433">
        <v>41</v>
      </c>
      <c r="J433">
        <v>4990</v>
      </c>
      <c r="K433" t="s">
        <v>182</v>
      </c>
      <c r="L433">
        <v>582.87</v>
      </c>
      <c r="M433" t="s">
        <v>166</v>
      </c>
      <c r="N433" t="s">
        <v>166</v>
      </c>
      <c r="O433" t="s">
        <v>244</v>
      </c>
    </row>
    <row r="434" spans="1:15" x14ac:dyDescent="0.25">
      <c r="A434" t="s">
        <v>163</v>
      </c>
      <c r="B434">
        <v>8092800</v>
      </c>
      <c r="C434">
        <v>2433001</v>
      </c>
      <c r="D434">
        <v>2021</v>
      </c>
      <c r="E434" s="22">
        <v>44409</v>
      </c>
      <c r="F434" s="22">
        <v>44439</v>
      </c>
      <c r="G434" s="22">
        <v>44441</v>
      </c>
      <c r="H434">
        <v>8092804</v>
      </c>
      <c r="I434">
        <v>41</v>
      </c>
      <c r="J434">
        <v>5010</v>
      </c>
      <c r="K434" t="s">
        <v>170</v>
      </c>
      <c r="L434">
        <v>212.11</v>
      </c>
      <c r="M434" t="s">
        <v>166</v>
      </c>
      <c r="N434" t="s">
        <v>166</v>
      </c>
      <c r="O434" t="s">
        <v>244</v>
      </c>
    </row>
    <row r="435" spans="1:15" x14ac:dyDescent="0.25">
      <c r="A435" t="s">
        <v>163</v>
      </c>
      <c r="B435">
        <v>8092800</v>
      </c>
      <c r="C435">
        <v>2433001</v>
      </c>
      <c r="D435">
        <v>2021</v>
      </c>
      <c r="E435" s="22">
        <v>44409</v>
      </c>
      <c r="F435" s="22">
        <v>44439</v>
      </c>
      <c r="G435" s="22">
        <v>44441</v>
      </c>
      <c r="H435">
        <v>8092804</v>
      </c>
      <c r="I435">
        <v>41</v>
      </c>
      <c r="J435">
        <v>5013</v>
      </c>
      <c r="K435" t="s">
        <v>183</v>
      </c>
      <c r="L435">
        <v>0.66</v>
      </c>
      <c r="M435" t="s">
        <v>166</v>
      </c>
      <c r="N435" t="s">
        <v>166</v>
      </c>
      <c r="O435" t="s">
        <v>244</v>
      </c>
    </row>
    <row r="436" spans="1:15" x14ac:dyDescent="0.25">
      <c r="A436" t="s">
        <v>163</v>
      </c>
      <c r="B436">
        <v>8092800</v>
      </c>
      <c r="C436">
        <v>2433001</v>
      </c>
      <c r="D436">
        <v>2021</v>
      </c>
      <c r="E436" s="22">
        <v>44409</v>
      </c>
      <c r="F436" s="22">
        <v>44439</v>
      </c>
      <c r="G436" s="22">
        <v>44441</v>
      </c>
      <c r="H436">
        <v>8092804</v>
      </c>
      <c r="I436">
        <v>41</v>
      </c>
      <c r="J436">
        <v>5030</v>
      </c>
      <c r="K436" t="s">
        <v>184</v>
      </c>
      <c r="L436">
        <v>1.18</v>
      </c>
      <c r="M436" t="s">
        <v>166</v>
      </c>
      <c r="N436" t="s">
        <v>166</v>
      </c>
      <c r="O436" t="s">
        <v>244</v>
      </c>
    </row>
    <row r="437" spans="1:15" x14ac:dyDescent="0.25">
      <c r="A437" t="s">
        <v>163</v>
      </c>
      <c r="B437">
        <v>8092800</v>
      </c>
      <c r="C437">
        <v>2433001</v>
      </c>
      <c r="D437">
        <v>2021</v>
      </c>
      <c r="E437" s="22">
        <v>44409</v>
      </c>
      <c r="F437" s="22">
        <v>44439</v>
      </c>
      <c r="G437" s="22">
        <v>44441</v>
      </c>
      <c r="H437">
        <v>8092804</v>
      </c>
      <c r="I437">
        <v>41</v>
      </c>
      <c r="J437">
        <v>5031</v>
      </c>
      <c r="K437" t="s">
        <v>185</v>
      </c>
      <c r="L437">
        <v>0.92</v>
      </c>
      <c r="M437" t="s">
        <v>166</v>
      </c>
      <c r="N437" t="s">
        <v>166</v>
      </c>
      <c r="O437" t="s">
        <v>244</v>
      </c>
    </row>
    <row r="438" spans="1:15" x14ac:dyDescent="0.25">
      <c r="A438" t="s">
        <v>163</v>
      </c>
      <c r="B438">
        <v>8092800</v>
      </c>
      <c r="C438">
        <v>2433001</v>
      </c>
      <c r="D438">
        <v>2021</v>
      </c>
      <c r="E438" s="22">
        <v>44409</v>
      </c>
      <c r="F438" s="22">
        <v>44439</v>
      </c>
      <c r="G438" s="22">
        <v>44441</v>
      </c>
      <c r="H438">
        <v>8092804</v>
      </c>
      <c r="I438">
        <v>41</v>
      </c>
      <c r="J438">
        <v>5090</v>
      </c>
      <c r="K438" t="s">
        <v>186</v>
      </c>
      <c r="L438">
        <v>7.94</v>
      </c>
      <c r="M438" t="s">
        <v>166</v>
      </c>
      <c r="N438" t="s">
        <v>166</v>
      </c>
      <c r="O438" t="s">
        <v>244</v>
      </c>
    </row>
    <row r="439" spans="1:15" x14ac:dyDescent="0.25">
      <c r="A439" t="s">
        <v>163</v>
      </c>
      <c r="B439">
        <v>8092800</v>
      </c>
      <c r="C439">
        <v>2433001</v>
      </c>
      <c r="D439">
        <v>2021</v>
      </c>
      <c r="E439" s="22">
        <v>44409</v>
      </c>
      <c r="F439" s="22">
        <v>44439</v>
      </c>
      <c r="G439" s="22">
        <v>44441</v>
      </c>
      <c r="H439">
        <v>8092804</v>
      </c>
      <c r="I439">
        <v>41</v>
      </c>
      <c r="J439">
        <v>5103</v>
      </c>
      <c r="K439" t="s">
        <v>187</v>
      </c>
      <c r="L439">
        <v>45.93</v>
      </c>
      <c r="M439" t="s">
        <v>166</v>
      </c>
      <c r="N439" t="s">
        <v>166</v>
      </c>
      <c r="O439" t="s">
        <v>244</v>
      </c>
    </row>
    <row r="440" spans="1:15" x14ac:dyDescent="0.25">
      <c r="A440" t="s">
        <v>163</v>
      </c>
      <c r="B440">
        <v>8092800</v>
      </c>
      <c r="C440">
        <v>2433001</v>
      </c>
      <c r="D440">
        <v>2021</v>
      </c>
      <c r="E440" s="22">
        <v>44409</v>
      </c>
      <c r="F440" s="22">
        <v>44439</v>
      </c>
      <c r="G440" s="22">
        <v>44441</v>
      </c>
      <c r="H440">
        <v>8092804</v>
      </c>
      <c r="I440">
        <v>41</v>
      </c>
      <c r="J440">
        <v>5130</v>
      </c>
      <c r="K440" t="s">
        <v>213</v>
      </c>
      <c r="L440">
        <v>29.46</v>
      </c>
      <c r="M440" t="s">
        <v>207</v>
      </c>
      <c r="N440" t="s">
        <v>166</v>
      </c>
      <c r="O440" t="s">
        <v>244</v>
      </c>
    </row>
    <row r="441" spans="1:15" x14ac:dyDescent="0.25">
      <c r="A441" t="s">
        <v>163</v>
      </c>
      <c r="B441">
        <v>8092800</v>
      </c>
      <c r="C441">
        <v>2433001</v>
      </c>
      <c r="D441">
        <v>2021</v>
      </c>
      <c r="E441" s="22">
        <v>44409</v>
      </c>
      <c r="F441" s="22">
        <v>44439</v>
      </c>
      <c r="G441" s="22">
        <v>44441</v>
      </c>
      <c r="H441">
        <v>8092804</v>
      </c>
      <c r="I441">
        <v>41</v>
      </c>
      <c r="J441">
        <v>5800</v>
      </c>
      <c r="K441" t="s">
        <v>188</v>
      </c>
      <c r="L441">
        <v>-103.78</v>
      </c>
      <c r="M441" t="s">
        <v>166</v>
      </c>
      <c r="N441" t="s">
        <v>166</v>
      </c>
      <c r="O441" t="s">
        <v>244</v>
      </c>
    </row>
    <row r="442" spans="1:15" x14ac:dyDescent="0.25">
      <c r="A442" t="s">
        <v>163</v>
      </c>
      <c r="B442">
        <v>8092800</v>
      </c>
      <c r="C442">
        <v>2433001</v>
      </c>
      <c r="D442">
        <v>2021</v>
      </c>
      <c r="E442" s="22">
        <v>44409</v>
      </c>
      <c r="F442" s="22">
        <v>44439</v>
      </c>
      <c r="G442" s="22">
        <v>44441</v>
      </c>
      <c r="H442">
        <v>8092804</v>
      </c>
      <c r="I442">
        <v>41</v>
      </c>
      <c r="J442">
        <v>7010</v>
      </c>
      <c r="K442" t="s">
        <v>164</v>
      </c>
      <c r="L442">
        <v>43</v>
      </c>
      <c r="M442" t="s">
        <v>165</v>
      </c>
      <c r="N442" t="s">
        <v>166</v>
      </c>
      <c r="O442" t="s">
        <v>244</v>
      </c>
    </row>
    <row r="443" spans="1:15" x14ac:dyDescent="0.25">
      <c r="A443" t="s">
        <v>163</v>
      </c>
      <c r="B443">
        <v>8092800</v>
      </c>
      <c r="C443">
        <v>2433001</v>
      </c>
      <c r="D443">
        <v>2021</v>
      </c>
      <c r="E443" s="22">
        <v>44409</v>
      </c>
      <c r="F443" s="22">
        <v>44439</v>
      </c>
      <c r="G443" s="22">
        <v>44441</v>
      </c>
      <c r="H443">
        <v>8092804</v>
      </c>
      <c r="I443">
        <v>41</v>
      </c>
      <c r="J443">
        <v>7351</v>
      </c>
      <c r="K443" t="s">
        <v>215</v>
      </c>
      <c r="L443">
        <v>8</v>
      </c>
      <c r="M443" t="s">
        <v>165</v>
      </c>
      <c r="N443" t="s">
        <v>166</v>
      </c>
      <c r="O443" t="s">
        <v>244</v>
      </c>
    </row>
    <row r="444" spans="1:15" x14ac:dyDescent="0.25">
      <c r="A444" t="s">
        <v>163</v>
      </c>
      <c r="B444">
        <v>8092800</v>
      </c>
      <c r="C444">
        <v>2433001</v>
      </c>
      <c r="D444">
        <v>2021</v>
      </c>
      <c r="E444" s="22">
        <v>44409</v>
      </c>
      <c r="F444" s="22">
        <v>44439</v>
      </c>
      <c r="G444" s="22">
        <v>44441</v>
      </c>
      <c r="H444">
        <v>8092804</v>
      </c>
      <c r="I444">
        <v>41</v>
      </c>
      <c r="J444">
        <v>9250</v>
      </c>
      <c r="K444" t="s">
        <v>230</v>
      </c>
      <c r="L444">
        <v>43</v>
      </c>
      <c r="M444" t="s">
        <v>165</v>
      </c>
      <c r="N444" t="s">
        <v>166</v>
      </c>
      <c r="O444" t="s">
        <v>244</v>
      </c>
    </row>
    <row r="445" spans="1:15" x14ac:dyDescent="0.25">
      <c r="A445" t="s">
        <v>163</v>
      </c>
      <c r="B445">
        <v>8092800</v>
      </c>
      <c r="C445">
        <v>2433001</v>
      </c>
      <c r="D445">
        <v>2021</v>
      </c>
      <c r="E445" s="22">
        <v>44409</v>
      </c>
      <c r="F445" s="22">
        <v>44439</v>
      </c>
      <c r="G445" s="22">
        <v>44441</v>
      </c>
      <c r="H445">
        <v>8092804</v>
      </c>
      <c r="I445">
        <v>41</v>
      </c>
      <c r="J445">
        <v>9710</v>
      </c>
      <c r="K445" t="s">
        <v>236</v>
      </c>
      <c r="L445">
        <v>8</v>
      </c>
      <c r="M445" t="s">
        <v>165</v>
      </c>
      <c r="N445" t="s">
        <v>166</v>
      </c>
      <c r="O445" t="s">
        <v>244</v>
      </c>
    </row>
    <row r="446" spans="1:15" x14ac:dyDescent="0.25">
      <c r="A446" t="s">
        <v>163</v>
      </c>
      <c r="B446">
        <v>8092800</v>
      </c>
      <c r="C446">
        <v>2433001</v>
      </c>
      <c r="D446">
        <v>2021</v>
      </c>
      <c r="E446" s="22">
        <v>44409</v>
      </c>
      <c r="F446" s="22">
        <v>44439</v>
      </c>
      <c r="G446" s="22">
        <v>44441</v>
      </c>
      <c r="H446">
        <v>8092804</v>
      </c>
      <c r="I446">
        <v>41</v>
      </c>
      <c r="J446">
        <v>9711</v>
      </c>
      <c r="K446" t="s">
        <v>238</v>
      </c>
      <c r="L446">
        <v>33</v>
      </c>
      <c r="M446" t="s">
        <v>165</v>
      </c>
      <c r="N446" t="s">
        <v>166</v>
      </c>
      <c r="O446" t="s">
        <v>244</v>
      </c>
    </row>
    <row r="447" spans="1:15" x14ac:dyDescent="0.25">
      <c r="A447" t="s">
        <v>163</v>
      </c>
      <c r="B447">
        <v>8092800</v>
      </c>
      <c r="C447">
        <v>2433001</v>
      </c>
      <c r="D447">
        <v>2021</v>
      </c>
      <c r="E447" s="22">
        <v>44409</v>
      </c>
      <c r="F447" s="22">
        <v>44439</v>
      </c>
      <c r="G447" s="22">
        <v>44441</v>
      </c>
      <c r="H447">
        <v>8092804</v>
      </c>
      <c r="I447">
        <v>41</v>
      </c>
      <c r="J447" t="s">
        <v>201</v>
      </c>
      <c r="K447" t="s">
        <v>200</v>
      </c>
      <c r="L447">
        <v>23</v>
      </c>
      <c r="M447" t="s">
        <v>165</v>
      </c>
      <c r="N447" t="s">
        <v>166</v>
      </c>
      <c r="O447" t="s">
        <v>244</v>
      </c>
    </row>
    <row r="448" spans="1:15" x14ac:dyDescent="0.25">
      <c r="A448" t="s">
        <v>163</v>
      </c>
      <c r="B448">
        <v>8092800</v>
      </c>
      <c r="C448">
        <v>2433901</v>
      </c>
      <c r="D448">
        <v>2021</v>
      </c>
      <c r="E448" s="22">
        <v>44409</v>
      </c>
      <c r="F448" s="22">
        <v>44439</v>
      </c>
      <c r="G448" s="22">
        <v>44441</v>
      </c>
      <c r="H448">
        <v>8092804</v>
      </c>
      <c r="I448">
        <v>41</v>
      </c>
      <c r="J448">
        <v>10</v>
      </c>
      <c r="K448" t="s">
        <v>164</v>
      </c>
      <c r="L448">
        <v>7</v>
      </c>
      <c r="M448" t="s">
        <v>165</v>
      </c>
      <c r="N448" t="s">
        <v>166</v>
      </c>
      <c r="O448" t="s">
        <v>245</v>
      </c>
    </row>
    <row r="449" spans="1:15" x14ac:dyDescent="0.25">
      <c r="A449" t="s">
        <v>163</v>
      </c>
      <c r="B449">
        <v>8092800</v>
      </c>
      <c r="C449">
        <v>2433901</v>
      </c>
      <c r="D449">
        <v>2021</v>
      </c>
      <c r="E449" s="22">
        <v>44409</v>
      </c>
      <c r="F449" s="22">
        <v>44439</v>
      </c>
      <c r="G449" s="22">
        <v>44441</v>
      </c>
      <c r="H449">
        <v>8092804</v>
      </c>
      <c r="I449">
        <v>41</v>
      </c>
      <c r="J449">
        <v>250</v>
      </c>
      <c r="K449" t="s">
        <v>230</v>
      </c>
      <c r="L449">
        <v>11</v>
      </c>
      <c r="M449" t="s">
        <v>165</v>
      </c>
      <c r="N449" t="s">
        <v>166</v>
      </c>
      <c r="O449" t="s">
        <v>245</v>
      </c>
    </row>
    <row r="450" spans="1:15" x14ac:dyDescent="0.25">
      <c r="A450" t="s">
        <v>163</v>
      </c>
      <c r="B450">
        <v>8092800</v>
      </c>
      <c r="C450">
        <v>2433901</v>
      </c>
      <c r="D450">
        <v>2021</v>
      </c>
      <c r="E450" s="22">
        <v>44409</v>
      </c>
      <c r="F450" s="22">
        <v>44439</v>
      </c>
      <c r="G450" s="22">
        <v>44441</v>
      </c>
      <c r="H450">
        <v>8092804</v>
      </c>
      <c r="I450">
        <v>41</v>
      </c>
      <c r="J450">
        <v>351</v>
      </c>
      <c r="K450" t="s">
        <v>205</v>
      </c>
      <c r="L450">
        <v>1</v>
      </c>
      <c r="M450" t="s">
        <v>165</v>
      </c>
      <c r="N450" t="s">
        <v>166</v>
      </c>
      <c r="O450" t="s">
        <v>245</v>
      </c>
    </row>
    <row r="451" spans="1:15" x14ac:dyDescent="0.25">
      <c r="A451" t="s">
        <v>163</v>
      </c>
      <c r="B451">
        <v>8092800</v>
      </c>
      <c r="C451">
        <v>2433901</v>
      </c>
      <c r="D451">
        <v>2021</v>
      </c>
      <c r="E451" s="22">
        <v>44409</v>
      </c>
      <c r="F451" s="22">
        <v>44439</v>
      </c>
      <c r="G451" s="22">
        <v>44441</v>
      </c>
      <c r="H451">
        <v>8092804</v>
      </c>
      <c r="I451">
        <v>41</v>
      </c>
      <c r="J451" t="s">
        <v>199</v>
      </c>
      <c r="K451" t="s">
        <v>200</v>
      </c>
      <c r="L451">
        <v>3</v>
      </c>
      <c r="M451" t="s">
        <v>165</v>
      </c>
      <c r="N451" t="s">
        <v>166</v>
      </c>
      <c r="O451" t="s">
        <v>245</v>
      </c>
    </row>
    <row r="452" spans="1:15" x14ac:dyDescent="0.25">
      <c r="A452" t="s">
        <v>163</v>
      </c>
      <c r="B452">
        <v>8092800</v>
      </c>
      <c r="C452">
        <v>2433901</v>
      </c>
      <c r="D452">
        <v>2021</v>
      </c>
      <c r="E452" s="22">
        <v>44409</v>
      </c>
      <c r="F452" s="22">
        <v>44439</v>
      </c>
      <c r="G452" s="22">
        <v>44441</v>
      </c>
      <c r="H452">
        <v>8092804</v>
      </c>
      <c r="I452">
        <v>41</v>
      </c>
      <c r="J452">
        <v>1010</v>
      </c>
      <c r="K452" t="s">
        <v>164</v>
      </c>
      <c r="L452">
        <v>453.34</v>
      </c>
      <c r="M452" t="s">
        <v>165</v>
      </c>
      <c r="N452" t="s">
        <v>166</v>
      </c>
      <c r="O452" t="s">
        <v>245</v>
      </c>
    </row>
    <row r="453" spans="1:15" x14ac:dyDescent="0.25">
      <c r="A453" t="s">
        <v>163</v>
      </c>
      <c r="B453">
        <v>8092800</v>
      </c>
      <c r="C453">
        <v>2433901</v>
      </c>
      <c r="D453">
        <v>2021</v>
      </c>
      <c r="E453" s="22">
        <v>44409</v>
      </c>
      <c r="F453" s="22">
        <v>44439</v>
      </c>
      <c r="G453" s="22">
        <v>44441</v>
      </c>
      <c r="H453">
        <v>8092804</v>
      </c>
      <c r="I453">
        <v>41</v>
      </c>
      <c r="J453">
        <v>1351</v>
      </c>
      <c r="K453" t="s">
        <v>205</v>
      </c>
      <c r="L453">
        <v>71.58</v>
      </c>
      <c r="M453" t="s">
        <v>165</v>
      </c>
      <c r="N453" t="s">
        <v>166</v>
      </c>
      <c r="O453" t="s">
        <v>245</v>
      </c>
    </row>
    <row r="454" spans="1:15" x14ac:dyDescent="0.25">
      <c r="A454" t="s">
        <v>163</v>
      </c>
      <c r="B454">
        <v>8092800</v>
      </c>
      <c r="C454">
        <v>2433901</v>
      </c>
      <c r="D454">
        <v>2021</v>
      </c>
      <c r="E454" s="22">
        <v>44409</v>
      </c>
      <c r="F454" s="22">
        <v>44439</v>
      </c>
      <c r="G454" s="22">
        <v>44441</v>
      </c>
      <c r="H454">
        <v>8092804</v>
      </c>
      <c r="I454">
        <v>41</v>
      </c>
      <c r="J454">
        <v>2500</v>
      </c>
      <c r="K454" t="s">
        <v>170</v>
      </c>
      <c r="L454">
        <v>74.099999999999994</v>
      </c>
      <c r="M454" t="s">
        <v>166</v>
      </c>
      <c r="N454" t="s">
        <v>166</v>
      </c>
      <c r="O454" t="s">
        <v>245</v>
      </c>
    </row>
    <row r="455" spans="1:15" x14ac:dyDescent="0.25">
      <c r="A455" t="s">
        <v>163</v>
      </c>
      <c r="B455">
        <v>8092800</v>
      </c>
      <c r="C455">
        <v>2433901</v>
      </c>
      <c r="D455">
        <v>2021</v>
      </c>
      <c r="E455" s="22">
        <v>44409</v>
      </c>
      <c r="F455" s="22">
        <v>44439</v>
      </c>
      <c r="G455" s="22">
        <v>44441</v>
      </c>
      <c r="H455">
        <v>8092804</v>
      </c>
      <c r="I455">
        <v>41</v>
      </c>
      <c r="J455">
        <v>2509</v>
      </c>
      <c r="K455" t="s">
        <v>171</v>
      </c>
      <c r="L455">
        <v>-38.020000000000003</v>
      </c>
      <c r="M455" t="s">
        <v>166</v>
      </c>
      <c r="N455" t="s">
        <v>166</v>
      </c>
      <c r="O455" t="s">
        <v>245</v>
      </c>
    </row>
    <row r="456" spans="1:15" x14ac:dyDescent="0.25">
      <c r="A456" t="s">
        <v>163</v>
      </c>
      <c r="B456">
        <v>8092800</v>
      </c>
      <c r="C456">
        <v>2433901</v>
      </c>
      <c r="D456">
        <v>2021</v>
      </c>
      <c r="E456" s="22">
        <v>44409</v>
      </c>
      <c r="F456" s="22">
        <v>44439</v>
      </c>
      <c r="G456" s="22">
        <v>44441</v>
      </c>
      <c r="H456">
        <v>8092804</v>
      </c>
      <c r="I456">
        <v>41</v>
      </c>
      <c r="J456">
        <v>3010</v>
      </c>
      <c r="K456" t="s">
        <v>219</v>
      </c>
      <c r="L456">
        <v>36.08</v>
      </c>
      <c r="M456" t="s">
        <v>207</v>
      </c>
      <c r="N456" t="s">
        <v>166</v>
      </c>
      <c r="O456" t="s">
        <v>245</v>
      </c>
    </row>
    <row r="457" spans="1:15" x14ac:dyDescent="0.25">
      <c r="A457" t="s">
        <v>163</v>
      </c>
      <c r="B457">
        <v>8092800</v>
      </c>
      <c r="C457">
        <v>2433901</v>
      </c>
      <c r="D457">
        <v>2021</v>
      </c>
      <c r="E457" s="22">
        <v>44409</v>
      </c>
      <c r="F457" s="22">
        <v>44439</v>
      </c>
      <c r="G457" s="22">
        <v>44441</v>
      </c>
      <c r="H457">
        <v>8092804</v>
      </c>
      <c r="I457">
        <v>41</v>
      </c>
      <c r="J457">
        <v>3302</v>
      </c>
      <c r="K457" t="s">
        <v>221</v>
      </c>
      <c r="L457">
        <v>8.26</v>
      </c>
      <c r="M457" t="s">
        <v>207</v>
      </c>
      <c r="N457" t="s">
        <v>166</v>
      </c>
      <c r="O457" t="s">
        <v>245</v>
      </c>
    </row>
    <row r="458" spans="1:15" x14ac:dyDescent="0.25">
      <c r="A458" t="s">
        <v>163</v>
      </c>
      <c r="B458">
        <v>8092800</v>
      </c>
      <c r="C458">
        <v>2433901</v>
      </c>
      <c r="D458">
        <v>2021</v>
      </c>
      <c r="E458" s="22">
        <v>44409</v>
      </c>
      <c r="F458" s="22">
        <v>44439</v>
      </c>
      <c r="G458" s="22">
        <v>44441</v>
      </c>
      <c r="H458">
        <v>8092804</v>
      </c>
      <c r="I458">
        <v>41</v>
      </c>
      <c r="J458">
        <v>3305</v>
      </c>
      <c r="K458" t="s">
        <v>206</v>
      </c>
      <c r="L458">
        <v>0.84</v>
      </c>
      <c r="M458" t="s">
        <v>207</v>
      </c>
      <c r="N458" t="s">
        <v>166</v>
      </c>
      <c r="O458" t="s">
        <v>245</v>
      </c>
    </row>
    <row r="459" spans="1:15" x14ac:dyDescent="0.25">
      <c r="A459" t="s">
        <v>163</v>
      </c>
      <c r="B459">
        <v>8092800</v>
      </c>
      <c r="C459">
        <v>2433901</v>
      </c>
      <c r="D459">
        <v>2021</v>
      </c>
      <c r="E459" s="22">
        <v>44409</v>
      </c>
      <c r="F459" s="22">
        <v>44439</v>
      </c>
      <c r="G459" s="22">
        <v>44441</v>
      </c>
      <c r="H459">
        <v>8092804</v>
      </c>
      <c r="I459">
        <v>41</v>
      </c>
      <c r="J459">
        <v>3970</v>
      </c>
      <c r="K459" t="s">
        <v>210</v>
      </c>
      <c r="L459">
        <v>5.45</v>
      </c>
      <c r="M459" t="s">
        <v>207</v>
      </c>
      <c r="N459" t="s">
        <v>166</v>
      </c>
      <c r="O459" t="s">
        <v>245</v>
      </c>
    </row>
    <row r="460" spans="1:15" x14ac:dyDescent="0.25">
      <c r="A460" t="s">
        <v>163</v>
      </c>
      <c r="B460">
        <v>8092800</v>
      </c>
      <c r="C460">
        <v>2433901</v>
      </c>
      <c r="D460">
        <v>2021</v>
      </c>
      <c r="E460" s="22">
        <v>44409</v>
      </c>
      <c r="F460" s="22">
        <v>44439</v>
      </c>
      <c r="G460" s="22">
        <v>44441</v>
      </c>
      <c r="H460">
        <v>8092804</v>
      </c>
      <c r="I460">
        <v>41</v>
      </c>
      <c r="J460">
        <v>4011</v>
      </c>
      <c r="K460" t="s">
        <v>211</v>
      </c>
      <c r="L460">
        <v>4</v>
      </c>
      <c r="M460" t="s">
        <v>207</v>
      </c>
      <c r="N460" t="s">
        <v>166</v>
      </c>
      <c r="O460" t="s">
        <v>245</v>
      </c>
    </row>
    <row r="461" spans="1:15" x14ac:dyDescent="0.25">
      <c r="A461" t="s">
        <v>163</v>
      </c>
      <c r="B461">
        <v>8092800</v>
      </c>
      <c r="C461">
        <v>2433901</v>
      </c>
      <c r="D461">
        <v>2021</v>
      </c>
      <c r="E461" s="22">
        <v>44409</v>
      </c>
      <c r="F461" s="22">
        <v>44439</v>
      </c>
      <c r="G461" s="22">
        <v>44441</v>
      </c>
      <c r="H461">
        <v>8092804</v>
      </c>
      <c r="I461">
        <v>41</v>
      </c>
      <c r="J461" t="s">
        <v>173</v>
      </c>
      <c r="K461" t="s">
        <v>174</v>
      </c>
      <c r="L461">
        <v>58.22</v>
      </c>
      <c r="M461" t="s">
        <v>166</v>
      </c>
      <c r="N461" t="s">
        <v>166</v>
      </c>
      <c r="O461" t="s">
        <v>245</v>
      </c>
    </row>
    <row r="462" spans="1:15" x14ac:dyDescent="0.25">
      <c r="A462" t="s">
        <v>163</v>
      </c>
      <c r="B462">
        <v>8092800</v>
      </c>
      <c r="C462">
        <v>2433901</v>
      </c>
      <c r="D462">
        <v>2021</v>
      </c>
      <c r="E462" s="22">
        <v>44409</v>
      </c>
      <c r="F462" s="22">
        <v>44439</v>
      </c>
      <c r="G462" s="22">
        <v>44441</v>
      </c>
      <c r="H462">
        <v>8092804</v>
      </c>
      <c r="I462">
        <v>41</v>
      </c>
      <c r="J462">
        <v>4220</v>
      </c>
      <c r="K462" t="s">
        <v>212</v>
      </c>
      <c r="L462">
        <v>5</v>
      </c>
      <c r="M462" t="s">
        <v>207</v>
      </c>
      <c r="N462" t="s">
        <v>166</v>
      </c>
      <c r="O462" t="s">
        <v>245</v>
      </c>
    </row>
    <row r="463" spans="1:15" x14ac:dyDescent="0.25">
      <c r="A463" t="s">
        <v>163</v>
      </c>
      <c r="B463">
        <v>8092800</v>
      </c>
      <c r="C463">
        <v>2433901</v>
      </c>
      <c r="D463">
        <v>2021</v>
      </c>
      <c r="E463" s="22">
        <v>44409</v>
      </c>
      <c r="F463" s="22">
        <v>44439</v>
      </c>
      <c r="G463" s="22">
        <v>44441</v>
      </c>
      <c r="H463">
        <v>8092804</v>
      </c>
      <c r="I463">
        <v>41</v>
      </c>
      <c r="J463">
        <v>4420</v>
      </c>
      <c r="K463" t="s">
        <v>175</v>
      </c>
      <c r="L463">
        <v>566.91</v>
      </c>
      <c r="M463" t="s">
        <v>166</v>
      </c>
      <c r="N463" t="s">
        <v>166</v>
      </c>
      <c r="O463" t="s">
        <v>245</v>
      </c>
    </row>
    <row r="464" spans="1:15" x14ac:dyDescent="0.25">
      <c r="A464" t="s">
        <v>163</v>
      </c>
      <c r="B464">
        <v>8092800</v>
      </c>
      <c r="C464">
        <v>2433901</v>
      </c>
      <c r="D464">
        <v>2021</v>
      </c>
      <c r="E464" s="22">
        <v>44409</v>
      </c>
      <c r="F464" s="22">
        <v>44439</v>
      </c>
      <c r="G464" s="22">
        <v>44441</v>
      </c>
      <c r="H464">
        <v>8092804</v>
      </c>
      <c r="I464">
        <v>41</v>
      </c>
      <c r="J464">
        <v>4486</v>
      </c>
      <c r="K464" t="s">
        <v>176</v>
      </c>
      <c r="L464">
        <v>561</v>
      </c>
      <c r="M464" t="s">
        <v>166</v>
      </c>
      <c r="N464" t="s">
        <v>166</v>
      </c>
      <c r="O464" t="s">
        <v>245</v>
      </c>
    </row>
    <row r="465" spans="1:15" x14ac:dyDescent="0.25">
      <c r="A465" t="s">
        <v>163</v>
      </c>
      <c r="B465">
        <v>8092800</v>
      </c>
      <c r="C465">
        <v>2433901</v>
      </c>
      <c r="D465">
        <v>2021</v>
      </c>
      <c r="E465" s="22">
        <v>44409</v>
      </c>
      <c r="F465" s="22">
        <v>44439</v>
      </c>
      <c r="G465" s="22">
        <v>44441</v>
      </c>
      <c r="H465">
        <v>8092804</v>
      </c>
      <c r="I465">
        <v>41</v>
      </c>
      <c r="J465">
        <v>4650</v>
      </c>
      <c r="K465" t="s">
        <v>177</v>
      </c>
      <c r="L465">
        <v>524.91999999999996</v>
      </c>
      <c r="M465" t="s">
        <v>166</v>
      </c>
      <c r="N465" t="s">
        <v>166</v>
      </c>
      <c r="O465" t="s">
        <v>245</v>
      </c>
    </row>
    <row r="466" spans="1:15" x14ac:dyDescent="0.25">
      <c r="A466" t="s">
        <v>163</v>
      </c>
      <c r="B466">
        <v>8092800</v>
      </c>
      <c r="C466">
        <v>2433901</v>
      </c>
      <c r="D466">
        <v>2021</v>
      </c>
      <c r="E466" s="22">
        <v>44409</v>
      </c>
      <c r="F466" s="22">
        <v>44439</v>
      </c>
      <c r="G466" s="22">
        <v>44441</v>
      </c>
      <c r="H466">
        <v>8092804</v>
      </c>
      <c r="I466">
        <v>41</v>
      </c>
      <c r="J466">
        <v>4700</v>
      </c>
      <c r="K466" t="s">
        <v>222</v>
      </c>
      <c r="L466">
        <v>1.08</v>
      </c>
      <c r="M466" t="s">
        <v>166</v>
      </c>
      <c r="N466" t="s">
        <v>166</v>
      </c>
      <c r="O466" t="s">
        <v>245</v>
      </c>
    </row>
    <row r="467" spans="1:15" x14ac:dyDescent="0.25">
      <c r="A467" t="s">
        <v>163</v>
      </c>
      <c r="B467">
        <v>8092800</v>
      </c>
      <c r="C467">
        <v>2433901</v>
      </c>
      <c r="D467">
        <v>2021</v>
      </c>
      <c r="E467" s="22">
        <v>44409</v>
      </c>
      <c r="F467" s="22">
        <v>44439</v>
      </c>
      <c r="G467" s="22">
        <v>44441</v>
      </c>
      <c r="H467">
        <v>8092804</v>
      </c>
      <c r="I467">
        <v>41</v>
      </c>
      <c r="J467">
        <v>4780</v>
      </c>
      <c r="K467" t="s">
        <v>178</v>
      </c>
      <c r="L467">
        <v>489.92</v>
      </c>
      <c r="M467" t="s">
        <v>166</v>
      </c>
      <c r="N467" t="s">
        <v>166</v>
      </c>
      <c r="O467" t="s">
        <v>245</v>
      </c>
    </row>
    <row r="468" spans="1:15" x14ac:dyDescent="0.25">
      <c r="A468" t="s">
        <v>163</v>
      </c>
      <c r="B468">
        <v>8092800</v>
      </c>
      <c r="C468">
        <v>2433901</v>
      </c>
      <c r="D468">
        <v>2021</v>
      </c>
      <c r="E468" s="22">
        <v>44409</v>
      </c>
      <c r="F468" s="22">
        <v>44439</v>
      </c>
      <c r="G468" s="22">
        <v>44441</v>
      </c>
      <c r="H468">
        <v>8092804</v>
      </c>
      <c r="I468">
        <v>41</v>
      </c>
      <c r="J468">
        <v>4970</v>
      </c>
      <c r="K468" t="s">
        <v>181</v>
      </c>
      <c r="L468">
        <v>528.57000000000005</v>
      </c>
      <c r="M468" t="s">
        <v>166</v>
      </c>
      <c r="N468" t="s">
        <v>166</v>
      </c>
      <c r="O468" t="s">
        <v>245</v>
      </c>
    </row>
    <row r="469" spans="1:15" x14ac:dyDescent="0.25">
      <c r="A469" t="s">
        <v>163</v>
      </c>
      <c r="B469">
        <v>8092800</v>
      </c>
      <c r="C469">
        <v>2433901</v>
      </c>
      <c r="D469">
        <v>2021</v>
      </c>
      <c r="E469" s="22">
        <v>44409</v>
      </c>
      <c r="F469" s="22">
        <v>44439</v>
      </c>
      <c r="G469" s="22">
        <v>44441</v>
      </c>
      <c r="H469">
        <v>8092804</v>
      </c>
      <c r="I469">
        <v>41</v>
      </c>
      <c r="J469">
        <v>4990</v>
      </c>
      <c r="K469" t="s">
        <v>182</v>
      </c>
      <c r="L469">
        <v>528.57000000000005</v>
      </c>
      <c r="M469" t="s">
        <v>166</v>
      </c>
      <c r="N469" t="s">
        <v>166</v>
      </c>
      <c r="O469" t="s">
        <v>245</v>
      </c>
    </row>
    <row r="470" spans="1:15" x14ac:dyDescent="0.25">
      <c r="A470" t="s">
        <v>163</v>
      </c>
      <c r="B470">
        <v>8092800</v>
      </c>
      <c r="C470">
        <v>2433901</v>
      </c>
      <c r="D470">
        <v>2021</v>
      </c>
      <c r="E470" s="22">
        <v>44409</v>
      </c>
      <c r="F470" s="22">
        <v>44439</v>
      </c>
      <c r="G470" s="22">
        <v>44441</v>
      </c>
      <c r="H470">
        <v>8092804</v>
      </c>
      <c r="I470">
        <v>41</v>
      </c>
      <c r="J470">
        <v>5010</v>
      </c>
      <c r="K470" t="s">
        <v>170</v>
      </c>
      <c r="L470">
        <v>183</v>
      </c>
      <c r="M470" t="s">
        <v>166</v>
      </c>
      <c r="N470" t="s">
        <v>166</v>
      </c>
      <c r="O470" t="s">
        <v>245</v>
      </c>
    </row>
    <row r="471" spans="1:15" x14ac:dyDescent="0.25">
      <c r="A471" t="s">
        <v>163</v>
      </c>
      <c r="B471">
        <v>8092800</v>
      </c>
      <c r="C471">
        <v>2433901</v>
      </c>
      <c r="D471">
        <v>2021</v>
      </c>
      <c r="E471" s="22">
        <v>44409</v>
      </c>
      <c r="F471" s="22">
        <v>44439</v>
      </c>
      <c r="G471" s="22">
        <v>44441</v>
      </c>
      <c r="H471">
        <v>8092804</v>
      </c>
      <c r="I471">
        <v>41</v>
      </c>
      <c r="J471">
        <v>5013</v>
      </c>
      <c r="K471" t="s">
        <v>183</v>
      </c>
      <c r="L471">
        <v>0.56000000000000005</v>
      </c>
      <c r="M471" t="s">
        <v>166</v>
      </c>
      <c r="N471" t="s">
        <v>166</v>
      </c>
      <c r="O471" t="s">
        <v>245</v>
      </c>
    </row>
    <row r="472" spans="1:15" x14ac:dyDescent="0.25">
      <c r="A472" t="s">
        <v>163</v>
      </c>
      <c r="B472">
        <v>8092800</v>
      </c>
      <c r="C472">
        <v>2433901</v>
      </c>
      <c r="D472">
        <v>2021</v>
      </c>
      <c r="E472" s="22">
        <v>44409</v>
      </c>
      <c r="F472" s="22">
        <v>44439</v>
      </c>
      <c r="G472" s="22">
        <v>44441</v>
      </c>
      <c r="H472">
        <v>8092804</v>
      </c>
      <c r="I472">
        <v>41</v>
      </c>
      <c r="J472">
        <v>5030</v>
      </c>
      <c r="K472" t="s">
        <v>184</v>
      </c>
      <c r="L472">
        <v>1.02</v>
      </c>
      <c r="M472" t="s">
        <v>166</v>
      </c>
      <c r="N472" t="s">
        <v>166</v>
      </c>
      <c r="O472" t="s">
        <v>245</v>
      </c>
    </row>
    <row r="473" spans="1:15" x14ac:dyDescent="0.25">
      <c r="A473" t="s">
        <v>163</v>
      </c>
      <c r="B473">
        <v>8092800</v>
      </c>
      <c r="C473">
        <v>2433901</v>
      </c>
      <c r="D473">
        <v>2021</v>
      </c>
      <c r="E473" s="22">
        <v>44409</v>
      </c>
      <c r="F473" s="22">
        <v>44439</v>
      </c>
      <c r="G473" s="22">
        <v>44441</v>
      </c>
      <c r="H473">
        <v>8092804</v>
      </c>
      <c r="I473">
        <v>41</v>
      </c>
      <c r="J473">
        <v>5031</v>
      </c>
      <c r="K473" t="s">
        <v>185</v>
      </c>
      <c r="L473">
        <v>0.8</v>
      </c>
      <c r="M473" t="s">
        <v>166</v>
      </c>
      <c r="N473" t="s">
        <v>166</v>
      </c>
      <c r="O473" t="s">
        <v>245</v>
      </c>
    </row>
    <row r="474" spans="1:15" x14ac:dyDescent="0.25">
      <c r="A474" t="s">
        <v>163</v>
      </c>
      <c r="B474">
        <v>8092800</v>
      </c>
      <c r="C474">
        <v>2433901</v>
      </c>
      <c r="D474">
        <v>2021</v>
      </c>
      <c r="E474" s="22">
        <v>44409</v>
      </c>
      <c r="F474" s="22">
        <v>44439</v>
      </c>
      <c r="G474" s="22">
        <v>44441</v>
      </c>
      <c r="H474">
        <v>8092804</v>
      </c>
      <c r="I474">
        <v>41</v>
      </c>
      <c r="J474">
        <v>5090</v>
      </c>
      <c r="K474" t="s">
        <v>186</v>
      </c>
      <c r="L474">
        <v>7.94</v>
      </c>
      <c r="M474" t="s">
        <v>166</v>
      </c>
      <c r="N474" t="s">
        <v>166</v>
      </c>
      <c r="O474" t="s">
        <v>245</v>
      </c>
    </row>
    <row r="475" spans="1:15" x14ac:dyDescent="0.25">
      <c r="A475" t="s">
        <v>163</v>
      </c>
      <c r="B475">
        <v>8092800</v>
      </c>
      <c r="C475">
        <v>2433901</v>
      </c>
      <c r="D475">
        <v>2021</v>
      </c>
      <c r="E475" s="22">
        <v>44409</v>
      </c>
      <c r="F475" s="22">
        <v>44439</v>
      </c>
      <c r="G475" s="22">
        <v>44441</v>
      </c>
      <c r="H475">
        <v>8092804</v>
      </c>
      <c r="I475">
        <v>41</v>
      </c>
      <c r="J475">
        <v>5103</v>
      </c>
      <c r="K475" t="s">
        <v>187</v>
      </c>
      <c r="L475">
        <v>39.630000000000003</v>
      </c>
      <c r="M475" t="s">
        <v>166</v>
      </c>
      <c r="N475" t="s">
        <v>166</v>
      </c>
      <c r="O475" t="s">
        <v>245</v>
      </c>
    </row>
    <row r="476" spans="1:15" x14ac:dyDescent="0.25">
      <c r="A476" t="s">
        <v>163</v>
      </c>
      <c r="B476">
        <v>8092800</v>
      </c>
      <c r="C476">
        <v>2433901</v>
      </c>
      <c r="D476">
        <v>2021</v>
      </c>
      <c r="E476" s="22">
        <v>44409</v>
      </c>
      <c r="F476" s="22">
        <v>44439</v>
      </c>
      <c r="G476" s="22">
        <v>44441</v>
      </c>
      <c r="H476">
        <v>8092804</v>
      </c>
      <c r="I476">
        <v>41</v>
      </c>
      <c r="J476">
        <v>5130</v>
      </c>
      <c r="K476" t="s">
        <v>213</v>
      </c>
      <c r="L476">
        <v>24.55</v>
      </c>
      <c r="M476" t="s">
        <v>207</v>
      </c>
      <c r="N476" t="s">
        <v>166</v>
      </c>
      <c r="O476" t="s">
        <v>245</v>
      </c>
    </row>
    <row r="477" spans="1:15" x14ac:dyDescent="0.25">
      <c r="A477" t="s">
        <v>163</v>
      </c>
      <c r="B477">
        <v>8092800</v>
      </c>
      <c r="C477">
        <v>2433901</v>
      </c>
      <c r="D477">
        <v>2021</v>
      </c>
      <c r="E477" s="22">
        <v>44409</v>
      </c>
      <c r="F477" s="22">
        <v>44439</v>
      </c>
      <c r="G477" s="22">
        <v>44441</v>
      </c>
      <c r="H477">
        <v>8092804</v>
      </c>
      <c r="I477">
        <v>41</v>
      </c>
      <c r="J477">
        <v>5800</v>
      </c>
      <c r="K477" t="s">
        <v>188</v>
      </c>
      <c r="L477">
        <v>-120.73</v>
      </c>
      <c r="M477" t="s">
        <v>166</v>
      </c>
      <c r="N477" t="s">
        <v>166</v>
      </c>
      <c r="O477" t="s">
        <v>245</v>
      </c>
    </row>
    <row r="478" spans="1:15" x14ac:dyDescent="0.25">
      <c r="A478" t="s">
        <v>163</v>
      </c>
      <c r="B478">
        <v>8092800</v>
      </c>
      <c r="C478">
        <v>2433901</v>
      </c>
      <c r="D478">
        <v>2021</v>
      </c>
      <c r="E478" s="22">
        <v>44409</v>
      </c>
      <c r="F478" s="22">
        <v>44439</v>
      </c>
      <c r="G478" s="22">
        <v>44441</v>
      </c>
      <c r="H478">
        <v>8092804</v>
      </c>
      <c r="I478">
        <v>41</v>
      </c>
      <c r="J478">
        <v>7010</v>
      </c>
      <c r="K478" t="s">
        <v>164</v>
      </c>
      <c r="L478">
        <v>38</v>
      </c>
      <c r="M478" t="s">
        <v>165</v>
      </c>
      <c r="N478" t="s">
        <v>166</v>
      </c>
      <c r="O478" t="s">
        <v>245</v>
      </c>
    </row>
    <row r="479" spans="1:15" x14ac:dyDescent="0.25">
      <c r="A479" t="s">
        <v>163</v>
      </c>
      <c r="B479">
        <v>8092800</v>
      </c>
      <c r="C479">
        <v>2433901</v>
      </c>
      <c r="D479">
        <v>2021</v>
      </c>
      <c r="E479" s="22">
        <v>44409</v>
      </c>
      <c r="F479" s="22">
        <v>44439</v>
      </c>
      <c r="G479" s="22">
        <v>44441</v>
      </c>
      <c r="H479">
        <v>8092804</v>
      </c>
      <c r="I479">
        <v>41</v>
      </c>
      <c r="J479">
        <v>7351</v>
      </c>
      <c r="K479" t="s">
        <v>215</v>
      </c>
      <c r="L479">
        <v>6</v>
      </c>
      <c r="M479" t="s">
        <v>165</v>
      </c>
      <c r="N479" t="s">
        <v>166</v>
      </c>
      <c r="O479" t="s">
        <v>245</v>
      </c>
    </row>
    <row r="480" spans="1:15" x14ac:dyDescent="0.25">
      <c r="A480" t="s">
        <v>163</v>
      </c>
      <c r="B480">
        <v>8092800</v>
      </c>
      <c r="C480">
        <v>2433901</v>
      </c>
      <c r="D480">
        <v>2021</v>
      </c>
      <c r="E480" s="22">
        <v>44409</v>
      </c>
      <c r="F480" s="22">
        <v>44439</v>
      </c>
      <c r="G480" s="22">
        <v>44441</v>
      </c>
      <c r="H480">
        <v>8092804</v>
      </c>
      <c r="I480">
        <v>41</v>
      </c>
      <c r="J480">
        <v>9250</v>
      </c>
      <c r="K480" t="s">
        <v>230</v>
      </c>
      <c r="L480">
        <v>65</v>
      </c>
      <c r="M480" t="s">
        <v>165</v>
      </c>
      <c r="N480" t="s">
        <v>166</v>
      </c>
      <c r="O480" t="s">
        <v>245</v>
      </c>
    </row>
    <row r="481" spans="1:15" x14ac:dyDescent="0.25">
      <c r="A481" t="s">
        <v>163</v>
      </c>
      <c r="B481">
        <v>8092800</v>
      </c>
      <c r="C481">
        <v>2433901</v>
      </c>
      <c r="D481">
        <v>2021</v>
      </c>
      <c r="E481" s="22">
        <v>44409</v>
      </c>
      <c r="F481" s="22">
        <v>44439</v>
      </c>
      <c r="G481" s="22">
        <v>44441</v>
      </c>
      <c r="H481">
        <v>8092804</v>
      </c>
      <c r="I481">
        <v>41</v>
      </c>
      <c r="J481" t="s">
        <v>201</v>
      </c>
      <c r="K481" t="s">
        <v>200</v>
      </c>
      <c r="L481">
        <v>20</v>
      </c>
      <c r="M481" t="s">
        <v>165</v>
      </c>
      <c r="N481" t="s">
        <v>166</v>
      </c>
      <c r="O481" t="s">
        <v>245</v>
      </c>
    </row>
    <row r="482" spans="1:15" x14ac:dyDescent="0.25">
      <c r="A482" t="s">
        <v>163</v>
      </c>
      <c r="B482">
        <v>8092800</v>
      </c>
      <c r="C482">
        <v>2434001</v>
      </c>
      <c r="D482">
        <v>2021</v>
      </c>
      <c r="E482" s="22">
        <v>44409</v>
      </c>
      <c r="F482" s="22">
        <v>44439</v>
      </c>
      <c r="G482" s="22">
        <v>44441</v>
      </c>
      <c r="H482">
        <v>8092804</v>
      </c>
      <c r="I482">
        <v>41</v>
      </c>
      <c r="J482">
        <v>10</v>
      </c>
      <c r="K482" t="s">
        <v>164</v>
      </c>
      <c r="L482">
        <v>1</v>
      </c>
      <c r="M482" t="s">
        <v>165</v>
      </c>
      <c r="N482" t="s">
        <v>166</v>
      </c>
      <c r="O482" t="s">
        <v>246</v>
      </c>
    </row>
    <row r="483" spans="1:15" x14ac:dyDescent="0.25">
      <c r="A483" t="s">
        <v>163</v>
      </c>
      <c r="B483">
        <v>8092800</v>
      </c>
      <c r="C483">
        <v>2434001</v>
      </c>
      <c r="D483">
        <v>2021</v>
      </c>
      <c r="E483" s="22">
        <v>44409</v>
      </c>
      <c r="F483" s="22">
        <v>44439</v>
      </c>
      <c r="G483" s="22">
        <v>44441</v>
      </c>
      <c r="H483">
        <v>8092804</v>
      </c>
      <c r="I483">
        <v>41</v>
      </c>
      <c r="J483">
        <v>250</v>
      </c>
      <c r="K483" t="s">
        <v>230</v>
      </c>
      <c r="L483">
        <v>18</v>
      </c>
      <c r="M483" t="s">
        <v>165</v>
      </c>
      <c r="N483" t="s">
        <v>166</v>
      </c>
      <c r="O483" t="s">
        <v>246</v>
      </c>
    </row>
    <row r="484" spans="1:15" x14ac:dyDescent="0.25">
      <c r="A484" t="s">
        <v>163</v>
      </c>
      <c r="B484">
        <v>8092800</v>
      </c>
      <c r="C484">
        <v>2434001</v>
      </c>
      <c r="D484">
        <v>2021</v>
      </c>
      <c r="E484" s="22">
        <v>44409</v>
      </c>
      <c r="F484" s="22">
        <v>44439</v>
      </c>
      <c r="G484" s="22">
        <v>44441</v>
      </c>
      <c r="H484">
        <v>8092804</v>
      </c>
      <c r="I484">
        <v>41</v>
      </c>
      <c r="J484">
        <v>351</v>
      </c>
      <c r="K484" t="s">
        <v>205</v>
      </c>
      <c r="L484">
        <v>1</v>
      </c>
      <c r="M484" t="s">
        <v>165</v>
      </c>
      <c r="N484" t="s">
        <v>166</v>
      </c>
      <c r="O484" t="s">
        <v>246</v>
      </c>
    </row>
    <row r="485" spans="1:15" x14ac:dyDescent="0.25">
      <c r="A485" t="s">
        <v>163</v>
      </c>
      <c r="B485">
        <v>8092800</v>
      </c>
      <c r="C485">
        <v>2434001</v>
      </c>
      <c r="D485">
        <v>2021</v>
      </c>
      <c r="E485" s="22">
        <v>44409</v>
      </c>
      <c r="F485" s="22">
        <v>44439</v>
      </c>
      <c r="G485" s="22">
        <v>44441</v>
      </c>
      <c r="H485">
        <v>8092804</v>
      </c>
      <c r="I485">
        <v>41</v>
      </c>
      <c r="J485" t="s">
        <v>199</v>
      </c>
      <c r="K485" t="s">
        <v>200</v>
      </c>
      <c r="L485">
        <v>2</v>
      </c>
      <c r="M485" t="s">
        <v>165</v>
      </c>
      <c r="N485" t="s">
        <v>166</v>
      </c>
      <c r="O485" t="s">
        <v>246</v>
      </c>
    </row>
    <row r="486" spans="1:15" x14ac:dyDescent="0.25">
      <c r="A486" t="s">
        <v>163</v>
      </c>
      <c r="B486">
        <v>8092800</v>
      </c>
      <c r="C486">
        <v>2434001</v>
      </c>
      <c r="D486">
        <v>2021</v>
      </c>
      <c r="E486" s="22">
        <v>44409</v>
      </c>
      <c r="F486" s="22">
        <v>44439</v>
      </c>
      <c r="G486" s="22">
        <v>44441</v>
      </c>
      <c r="H486">
        <v>8092804</v>
      </c>
      <c r="I486">
        <v>41</v>
      </c>
      <c r="J486">
        <v>1010</v>
      </c>
      <c r="K486" t="s">
        <v>164</v>
      </c>
      <c r="L486">
        <v>83.51</v>
      </c>
      <c r="M486" t="s">
        <v>165</v>
      </c>
      <c r="N486" t="s">
        <v>166</v>
      </c>
      <c r="O486" t="s">
        <v>246</v>
      </c>
    </row>
    <row r="487" spans="1:15" x14ac:dyDescent="0.25">
      <c r="A487" t="s">
        <v>163</v>
      </c>
      <c r="B487">
        <v>8092800</v>
      </c>
      <c r="C487">
        <v>2434001</v>
      </c>
      <c r="D487">
        <v>2021</v>
      </c>
      <c r="E487" s="22">
        <v>44409</v>
      </c>
      <c r="F487" s="22">
        <v>44439</v>
      </c>
      <c r="G487" s="22">
        <v>44441</v>
      </c>
      <c r="H487">
        <v>8092804</v>
      </c>
      <c r="I487">
        <v>41</v>
      </c>
      <c r="J487">
        <v>1351</v>
      </c>
      <c r="K487" t="s">
        <v>205</v>
      </c>
      <c r="L487">
        <v>47.72</v>
      </c>
      <c r="M487" t="s">
        <v>165</v>
      </c>
      <c r="N487" t="s">
        <v>166</v>
      </c>
      <c r="O487" t="s">
        <v>246</v>
      </c>
    </row>
    <row r="488" spans="1:15" x14ac:dyDescent="0.25">
      <c r="A488" t="s">
        <v>163</v>
      </c>
      <c r="B488">
        <v>8092800</v>
      </c>
      <c r="C488">
        <v>2434001</v>
      </c>
      <c r="D488">
        <v>2021</v>
      </c>
      <c r="E488" s="22">
        <v>44409</v>
      </c>
      <c r="F488" s="22">
        <v>44439</v>
      </c>
      <c r="G488" s="22">
        <v>44441</v>
      </c>
      <c r="H488">
        <v>8092804</v>
      </c>
      <c r="I488">
        <v>41</v>
      </c>
      <c r="J488">
        <v>2500</v>
      </c>
      <c r="K488" t="s">
        <v>170</v>
      </c>
      <c r="L488">
        <v>18.52</v>
      </c>
      <c r="M488" t="s">
        <v>166</v>
      </c>
      <c r="N488" t="s">
        <v>166</v>
      </c>
      <c r="O488" t="s">
        <v>246</v>
      </c>
    </row>
    <row r="489" spans="1:15" x14ac:dyDescent="0.25">
      <c r="A489" t="s">
        <v>163</v>
      </c>
      <c r="B489">
        <v>8092800</v>
      </c>
      <c r="C489">
        <v>2434001</v>
      </c>
      <c r="D489">
        <v>2021</v>
      </c>
      <c r="E489" s="22">
        <v>44409</v>
      </c>
      <c r="F489" s="22">
        <v>44439</v>
      </c>
      <c r="G489" s="22">
        <v>44441</v>
      </c>
      <c r="H489">
        <v>8092804</v>
      </c>
      <c r="I489">
        <v>41</v>
      </c>
      <c r="J489">
        <v>2509</v>
      </c>
      <c r="K489" t="s">
        <v>171</v>
      </c>
      <c r="L489">
        <v>-10.24</v>
      </c>
      <c r="M489" t="s">
        <v>166</v>
      </c>
      <c r="N489" t="s">
        <v>166</v>
      </c>
      <c r="O489" t="s">
        <v>246</v>
      </c>
    </row>
    <row r="490" spans="1:15" x14ac:dyDescent="0.25">
      <c r="A490" t="s">
        <v>163</v>
      </c>
      <c r="B490">
        <v>8092800</v>
      </c>
      <c r="C490">
        <v>2434001</v>
      </c>
      <c r="D490">
        <v>2021</v>
      </c>
      <c r="E490" s="22">
        <v>44409</v>
      </c>
      <c r="F490" s="22">
        <v>44439</v>
      </c>
      <c r="G490" s="22">
        <v>44441</v>
      </c>
      <c r="H490">
        <v>8092804</v>
      </c>
      <c r="I490">
        <v>41</v>
      </c>
      <c r="J490">
        <v>3010</v>
      </c>
      <c r="K490" t="s">
        <v>219</v>
      </c>
      <c r="L490">
        <v>23.4</v>
      </c>
      <c r="M490" t="s">
        <v>207</v>
      </c>
      <c r="N490" t="s">
        <v>166</v>
      </c>
      <c r="O490" t="s">
        <v>246</v>
      </c>
    </row>
    <row r="491" spans="1:15" x14ac:dyDescent="0.25">
      <c r="A491" t="s">
        <v>163</v>
      </c>
      <c r="B491">
        <v>8092800</v>
      </c>
      <c r="C491">
        <v>2434001</v>
      </c>
      <c r="D491">
        <v>2021</v>
      </c>
      <c r="E491" s="22">
        <v>44409</v>
      </c>
      <c r="F491" s="22">
        <v>44439</v>
      </c>
      <c r="G491" s="22">
        <v>44441</v>
      </c>
      <c r="H491">
        <v>8092804</v>
      </c>
      <c r="I491">
        <v>41</v>
      </c>
      <c r="J491">
        <v>3302</v>
      </c>
      <c r="K491" t="s">
        <v>221</v>
      </c>
      <c r="L491">
        <v>7.36</v>
      </c>
      <c r="M491" t="s">
        <v>207</v>
      </c>
      <c r="N491" t="s">
        <v>166</v>
      </c>
      <c r="O491" t="s">
        <v>246</v>
      </c>
    </row>
    <row r="492" spans="1:15" x14ac:dyDescent="0.25">
      <c r="A492" t="s">
        <v>163</v>
      </c>
      <c r="B492">
        <v>8092800</v>
      </c>
      <c r="C492">
        <v>2434001</v>
      </c>
      <c r="D492">
        <v>2021</v>
      </c>
      <c r="E492" s="22">
        <v>44409</v>
      </c>
      <c r="F492" s="22">
        <v>44439</v>
      </c>
      <c r="G492" s="22">
        <v>44441</v>
      </c>
      <c r="H492">
        <v>8092804</v>
      </c>
      <c r="I492">
        <v>41</v>
      </c>
      <c r="J492">
        <v>3305</v>
      </c>
      <c r="K492" t="s">
        <v>206</v>
      </c>
      <c r="L492">
        <v>0.12</v>
      </c>
      <c r="M492" t="s">
        <v>207</v>
      </c>
      <c r="N492" t="s">
        <v>166</v>
      </c>
      <c r="O492" t="s">
        <v>246</v>
      </c>
    </row>
    <row r="493" spans="1:15" x14ac:dyDescent="0.25">
      <c r="A493" t="s">
        <v>163</v>
      </c>
      <c r="B493">
        <v>8092800</v>
      </c>
      <c r="C493">
        <v>2434001</v>
      </c>
      <c r="D493">
        <v>2021</v>
      </c>
      <c r="E493" s="22">
        <v>44409</v>
      </c>
      <c r="F493" s="22">
        <v>44439</v>
      </c>
      <c r="G493" s="22">
        <v>44441</v>
      </c>
      <c r="H493">
        <v>8092804</v>
      </c>
      <c r="I493">
        <v>41</v>
      </c>
      <c r="J493">
        <v>3970</v>
      </c>
      <c r="K493" t="s">
        <v>210</v>
      </c>
      <c r="L493">
        <v>1.0900000000000001</v>
      </c>
      <c r="M493" t="s">
        <v>207</v>
      </c>
      <c r="N493" t="s">
        <v>166</v>
      </c>
      <c r="O493" t="s">
        <v>246</v>
      </c>
    </row>
    <row r="494" spans="1:15" x14ac:dyDescent="0.25">
      <c r="A494" t="s">
        <v>163</v>
      </c>
      <c r="B494">
        <v>8092800</v>
      </c>
      <c r="C494">
        <v>2434001</v>
      </c>
      <c r="D494">
        <v>2021</v>
      </c>
      <c r="E494" s="22">
        <v>44409</v>
      </c>
      <c r="F494" s="22">
        <v>44439</v>
      </c>
      <c r="G494" s="22">
        <v>44441</v>
      </c>
      <c r="H494">
        <v>8092804</v>
      </c>
      <c r="I494">
        <v>41</v>
      </c>
      <c r="J494">
        <v>4011</v>
      </c>
      <c r="K494" t="s">
        <v>211</v>
      </c>
      <c r="L494">
        <v>1</v>
      </c>
      <c r="M494" t="s">
        <v>207</v>
      </c>
      <c r="N494" t="s">
        <v>166</v>
      </c>
      <c r="O494" t="s">
        <v>246</v>
      </c>
    </row>
    <row r="495" spans="1:15" x14ac:dyDescent="0.25">
      <c r="A495" t="s">
        <v>163</v>
      </c>
      <c r="B495">
        <v>8092800</v>
      </c>
      <c r="C495">
        <v>2434001</v>
      </c>
      <c r="D495">
        <v>2021</v>
      </c>
      <c r="E495" s="22">
        <v>44409</v>
      </c>
      <c r="F495" s="22">
        <v>44439</v>
      </c>
      <c r="G495" s="22">
        <v>44441</v>
      </c>
      <c r="H495">
        <v>8092804</v>
      </c>
      <c r="I495">
        <v>41</v>
      </c>
      <c r="J495" t="s">
        <v>173</v>
      </c>
      <c r="K495" t="s">
        <v>174</v>
      </c>
      <c r="L495">
        <v>14.56</v>
      </c>
      <c r="M495" t="s">
        <v>166</v>
      </c>
      <c r="N495" t="s">
        <v>166</v>
      </c>
      <c r="O495" t="s">
        <v>246</v>
      </c>
    </row>
    <row r="496" spans="1:15" x14ac:dyDescent="0.25">
      <c r="A496" t="s">
        <v>163</v>
      </c>
      <c r="B496">
        <v>8092800</v>
      </c>
      <c r="C496">
        <v>2434001</v>
      </c>
      <c r="D496">
        <v>2021</v>
      </c>
      <c r="E496" s="22">
        <v>44409</v>
      </c>
      <c r="F496" s="22">
        <v>44439</v>
      </c>
      <c r="G496" s="22">
        <v>44441</v>
      </c>
      <c r="H496">
        <v>8092804</v>
      </c>
      <c r="I496">
        <v>41</v>
      </c>
      <c r="J496">
        <v>4220</v>
      </c>
      <c r="K496" t="s">
        <v>212</v>
      </c>
      <c r="L496">
        <v>1</v>
      </c>
      <c r="M496" t="s">
        <v>207</v>
      </c>
      <c r="N496" t="s">
        <v>166</v>
      </c>
      <c r="O496" t="s">
        <v>246</v>
      </c>
    </row>
    <row r="497" spans="1:15" x14ac:dyDescent="0.25">
      <c r="A497" t="s">
        <v>163</v>
      </c>
      <c r="B497">
        <v>8092800</v>
      </c>
      <c r="C497">
        <v>2434001</v>
      </c>
      <c r="D497">
        <v>2021</v>
      </c>
      <c r="E497" s="22">
        <v>44409</v>
      </c>
      <c r="F497" s="22">
        <v>44439</v>
      </c>
      <c r="G497" s="22">
        <v>44441</v>
      </c>
      <c r="H497">
        <v>8092804</v>
      </c>
      <c r="I497">
        <v>41</v>
      </c>
      <c r="J497">
        <v>4420</v>
      </c>
      <c r="K497" t="s">
        <v>175</v>
      </c>
      <c r="L497">
        <v>141.72999999999999</v>
      </c>
      <c r="M497" t="s">
        <v>166</v>
      </c>
      <c r="N497" t="s">
        <v>166</v>
      </c>
      <c r="O497" t="s">
        <v>246</v>
      </c>
    </row>
    <row r="498" spans="1:15" x14ac:dyDescent="0.25">
      <c r="A498" t="s">
        <v>163</v>
      </c>
      <c r="B498">
        <v>8092800</v>
      </c>
      <c r="C498">
        <v>2434001</v>
      </c>
      <c r="D498">
        <v>2021</v>
      </c>
      <c r="E498" s="22">
        <v>44409</v>
      </c>
      <c r="F498" s="22">
        <v>44439</v>
      </c>
      <c r="G498" s="22">
        <v>44441</v>
      </c>
      <c r="H498">
        <v>8092804</v>
      </c>
      <c r="I498">
        <v>41</v>
      </c>
      <c r="J498">
        <v>4486</v>
      </c>
      <c r="K498" t="s">
        <v>176</v>
      </c>
      <c r="L498">
        <v>154.63</v>
      </c>
      <c r="M498" t="s">
        <v>166</v>
      </c>
      <c r="N498" t="s">
        <v>166</v>
      </c>
      <c r="O498" t="s">
        <v>246</v>
      </c>
    </row>
    <row r="499" spans="1:15" x14ac:dyDescent="0.25">
      <c r="A499" t="s">
        <v>163</v>
      </c>
      <c r="B499">
        <v>8092800</v>
      </c>
      <c r="C499">
        <v>2434001</v>
      </c>
      <c r="D499">
        <v>2021</v>
      </c>
      <c r="E499" s="22">
        <v>44409</v>
      </c>
      <c r="F499" s="22">
        <v>44439</v>
      </c>
      <c r="G499" s="22">
        <v>44441</v>
      </c>
      <c r="H499">
        <v>8092804</v>
      </c>
      <c r="I499">
        <v>41</v>
      </c>
      <c r="J499">
        <v>4650</v>
      </c>
      <c r="K499" t="s">
        <v>177</v>
      </c>
      <c r="L499">
        <v>146.35</v>
      </c>
      <c r="M499" t="s">
        <v>166</v>
      </c>
      <c r="N499" t="s">
        <v>166</v>
      </c>
      <c r="O499" t="s">
        <v>246</v>
      </c>
    </row>
    <row r="500" spans="1:15" x14ac:dyDescent="0.25">
      <c r="A500" t="s">
        <v>163</v>
      </c>
      <c r="B500">
        <v>8092800</v>
      </c>
      <c r="C500">
        <v>2434001</v>
      </c>
      <c r="D500">
        <v>2021</v>
      </c>
      <c r="E500" s="22">
        <v>44409</v>
      </c>
      <c r="F500" s="22">
        <v>44439</v>
      </c>
      <c r="G500" s="22">
        <v>44441</v>
      </c>
      <c r="H500">
        <v>8092804</v>
      </c>
      <c r="I500">
        <v>41</v>
      </c>
      <c r="J500">
        <v>4780</v>
      </c>
      <c r="K500" t="s">
        <v>178</v>
      </c>
      <c r="L500">
        <v>122.95</v>
      </c>
      <c r="M500" t="s">
        <v>166</v>
      </c>
      <c r="N500" t="s">
        <v>166</v>
      </c>
      <c r="O500" t="s">
        <v>246</v>
      </c>
    </row>
    <row r="501" spans="1:15" x14ac:dyDescent="0.25">
      <c r="A501" t="s">
        <v>163</v>
      </c>
      <c r="B501">
        <v>8092800</v>
      </c>
      <c r="C501">
        <v>2434001</v>
      </c>
      <c r="D501">
        <v>2021</v>
      </c>
      <c r="E501" s="22">
        <v>44409</v>
      </c>
      <c r="F501" s="22">
        <v>44439</v>
      </c>
      <c r="G501" s="22">
        <v>44441</v>
      </c>
      <c r="H501">
        <v>8092804</v>
      </c>
      <c r="I501">
        <v>41</v>
      </c>
      <c r="J501">
        <v>4970</v>
      </c>
      <c r="K501" t="s">
        <v>181</v>
      </c>
      <c r="L501">
        <v>152.74</v>
      </c>
      <c r="M501" t="s">
        <v>166</v>
      </c>
      <c r="N501" t="s">
        <v>166</v>
      </c>
      <c r="O501" t="s">
        <v>246</v>
      </c>
    </row>
    <row r="502" spans="1:15" x14ac:dyDescent="0.25">
      <c r="A502" t="s">
        <v>163</v>
      </c>
      <c r="B502">
        <v>8092800</v>
      </c>
      <c r="C502">
        <v>2434001</v>
      </c>
      <c r="D502">
        <v>2021</v>
      </c>
      <c r="E502" s="22">
        <v>44409</v>
      </c>
      <c r="F502" s="22">
        <v>44439</v>
      </c>
      <c r="G502" s="22">
        <v>44441</v>
      </c>
      <c r="H502">
        <v>8092804</v>
      </c>
      <c r="I502">
        <v>41</v>
      </c>
      <c r="J502">
        <v>4990</v>
      </c>
      <c r="K502" t="s">
        <v>182</v>
      </c>
      <c r="L502">
        <v>152.74</v>
      </c>
      <c r="M502" t="s">
        <v>166</v>
      </c>
      <c r="N502" t="s">
        <v>166</v>
      </c>
      <c r="O502" t="s">
        <v>246</v>
      </c>
    </row>
    <row r="503" spans="1:15" x14ac:dyDescent="0.25">
      <c r="A503" t="s">
        <v>163</v>
      </c>
      <c r="B503">
        <v>8092800</v>
      </c>
      <c r="C503">
        <v>2434001</v>
      </c>
      <c r="D503">
        <v>2021</v>
      </c>
      <c r="E503" s="22">
        <v>44409</v>
      </c>
      <c r="F503" s="22">
        <v>44439</v>
      </c>
      <c r="G503" s="22">
        <v>44441</v>
      </c>
      <c r="H503">
        <v>8092804</v>
      </c>
      <c r="I503">
        <v>41</v>
      </c>
      <c r="J503">
        <v>5010</v>
      </c>
      <c r="K503" t="s">
        <v>170</v>
      </c>
      <c r="L503">
        <v>45.75</v>
      </c>
      <c r="M503" t="s">
        <v>166</v>
      </c>
      <c r="N503" t="s">
        <v>166</v>
      </c>
      <c r="O503" t="s">
        <v>246</v>
      </c>
    </row>
    <row r="504" spans="1:15" x14ac:dyDescent="0.25">
      <c r="A504" t="s">
        <v>163</v>
      </c>
      <c r="B504">
        <v>8092800</v>
      </c>
      <c r="C504">
        <v>2434001</v>
      </c>
      <c r="D504">
        <v>2021</v>
      </c>
      <c r="E504" s="22">
        <v>44409</v>
      </c>
      <c r="F504" s="22">
        <v>44439</v>
      </c>
      <c r="G504" s="22">
        <v>44441</v>
      </c>
      <c r="H504">
        <v>8092804</v>
      </c>
      <c r="I504">
        <v>41</v>
      </c>
      <c r="J504">
        <v>5013</v>
      </c>
      <c r="K504" t="s">
        <v>183</v>
      </c>
      <c r="L504">
        <v>0.14000000000000001</v>
      </c>
      <c r="M504" t="s">
        <v>166</v>
      </c>
      <c r="N504" t="s">
        <v>166</v>
      </c>
      <c r="O504" t="s">
        <v>246</v>
      </c>
    </row>
    <row r="505" spans="1:15" x14ac:dyDescent="0.25">
      <c r="A505" t="s">
        <v>163</v>
      </c>
      <c r="B505">
        <v>8092800</v>
      </c>
      <c r="C505">
        <v>2434001</v>
      </c>
      <c r="D505">
        <v>2021</v>
      </c>
      <c r="E505" s="22">
        <v>44409</v>
      </c>
      <c r="F505" s="22">
        <v>44439</v>
      </c>
      <c r="G505" s="22">
        <v>44441</v>
      </c>
      <c r="H505">
        <v>8092804</v>
      </c>
      <c r="I505">
        <v>41</v>
      </c>
      <c r="J505">
        <v>5030</v>
      </c>
      <c r="K505" t="s">
        <v>184</v>
      </c>
      <c r="L505">
        <v>0.25</v>
      </c>
      <c r="M505" t="s">
        <v>166</v>
      </c>
      <c r="N505" t="s">
        <v>166</v>
      </c>
      <c r="O505" t="s">
        <v>246</v>
      </c>
    </row>
    <row r="506" spans="1:15" x14ac:dyDescent="0.25">
      <c r="A506" t="s">
        <v>163</v>
      </c>
      <c r="B506">
        <v>8092800</v>
      </c>
      <c r="C506">
        <v>2434001</v>
      </c>
      <c r="D506">
        <v>2021</v>
      </c>
      <c r="E506" s="22">
        <v>44409</v>
      </c>
      <c r="F506" s="22">
        <v>44439</v>
      </c>
      <c r="G506" s="22">
        <v>44441</v>
      </c>
      <c r="H506">
        <v>8092804</v>
      </c>
      <c r="I506">
        <v>41</v>
      </c>
      <c r="J506">
        <v>5031</v>
      </c>
      <c r="K506" t="s">
        <v>185</v>
      </c>
      <c r="L506">
        <v>0.19</v>
      </c>
      <c r="M506" t="s">
        <v>166</v>
      </c>
      <c r="N506" t="s">
        <v>166</v>
      </c>
      <c r="O506" t="s">
        <v>246</v>
      </c>
    </row>
    <row r="507" spans="1:15" x14ac:dyDescent="0.25">
      <c r="A507" t="s">
        <v>163</v>
      </c>
      <c r="B507">
        <v>8092800</v>
      </c>
      <c r="C507">
        <v>2434001</v>
      </c>
      <c r="D507">
        <v>2021</v>
      </c>
      <c r="E507" s="22">
        <v>44409</v>
      </c>
      <c r="F507" s="22">
        <v>44439</v>
      </c>
      <c r="G507" s="22">
        <v>44441</v>
      </c>
      <c r="H507">
        <v>8092804</v>
      </c>
      <c r="I507">
        <v>41</v>
      </c>
      <c r="J507">
        <v>5090</v>
      </c>
      <c r="K507" t="s">
        <v>186</v>
      </c>
      <c r="L507">
        <v>7.94</v>
      </c>
      <c r="M507" t="s">
        <v>166</v>
      </c>
      <c r="N507" t="s">
        <v>166</v>
      </c>
      <c r="O507" t="s">
        <v>246</v>
      </c>
    </row>
    <row r="508" spans="1:15" x14ac:dyDescent="0.25">
      <c r="A508" t="s">
        <v>163</v>
      </c>
      <c r="B508">
        <v>8092800</v>
      </c>
      <c r="C508">
        <v>2434001</v>
      </c>
      <c r="D508">
        <v>2021</v>
      </c>
      <c r="E508" s="22">
        <v>44409</v>
      </c>
      <c r="F508" s="22">
        <v>44439</v>
      </c>
      <c r="G508" s="22">
        <v>44441</v>
      </c>
      <c r="H508">
        <v>8092804</v>
      </c>
      <c r="I508">
        <v>41</v>
      </c>
      <c r="J508">
        <v>5103</v>
      </c>
      <c r="K508" t="s">
        <v>187</v>
      </c>
      <c r="L508">
        <v>9.91</v>
      </c>
      <c r="M508" t="s">
        <v>166</v>
      </c>
      <c r="N508" t="s">
        <v>166</v>
      </c>
      <c r="O508" t="s">
        <v>246</v>
      </c>
    </row>
    <row r="509" spans="1:15" x14ac:dyDescent="0.25">
      <c r="A509" t="s">
        <v>163</v>
      </c>
      <c r="B509">
        <v>8092800</v>
      </c>
      <c r="C509">
        <v>2434001</v>
      </c>
      <c r="D509">
        <v>2021</v>
      </c>
      <c r="E509" s="22">
        <v>44409</v>
      </c>
      <c r="F509" s="22">
        <v>44439</v>
      </c>
      <c r="G509" s="22">
        <v>44441</v>
      </c>
      <c r="H509">
        <v>8092804</v>
      </c>
      <c r="I509">
        <v>41</v>
      </c>
      <c r="J509">
        <v>5130</v>
      </c>
      <c r="K509" t="s">
        <v>213</v>
      </c>
      <c r="L509">
        <v>4.91</v>
      </c>
      <c r="M509" t="s">
        <v>207</v>
      </c>
      <c r="N509" t="s">
        <v>166</v>
      </c>
      <c r="O509" t="s">
        <v>246</v>
      </c>
    </row>
    <row r="510" spans="1:15" x14ac:dyDescent="0.25">
      <c r="A510" t="s">
        <v>163</v>
      </c>
      <c r="B510">
        <v>8092800</v>
      </c>
      <c r="C510">
        <v>2434001</v>
      </c>
      <c r="D510">
        <v>2021</v>
      </c>
      <c r="E510" s="22">
        <v>44409</v>
      </c>
      <c r="F510" s="22">
        <v>44439</v>
      </c>
      <c r="G510" s="22">
        <v>44441</v>
      </c>
      <c r="H510">
        <v>8092804</v>
      </c>
      <c r="I510">
        <v>41</v>
      </c>
      <c r="J510">
        <v>5800</v>
      </c>
      <c r="K510" t="s">
        <v>188</v>
      </c>
      <c r="L510">
        <v>-137.51</v>
      </c>
      <c r="M510" t="s">
        <v>166</v>
      </c>
      <c r="N510" t="s">
        <v>166</v>
      </c>
      <c r="O510" t="s">
        <v>246</v>
      </c>
    </row>
    <row r="511" spans="1:15" x14ac:dyDescent="0.25">
      <c r="A511" t="s">
        <v>163</v>
      </c>
      <c r="B511">
        <v>8092800</v>
      </c>
      <c r="C511">
        <v>2434001</v>
      </c>
      <c r="D511">
        <v>2021</v>
      </c>
      <c r="E511" s="22">
        <v>44409</v>
      </c>
      <c r="F511" s="22">
        <v>44439</v>
      </c>
      <c r="G511" s="22">
        <v>44441</v>
      </c>
      <c r="H511">
        <v>8092804</v>
      </c>
      <c r="I511">
        <v>41</v>
      </c>
      <c r="J511">
        <v>7010</v>
      </c>
      <c r="K511" t="s">
        <v>164</v>
      </c>
      <c r="L511">
        <v>7</v>
      </c>
      <c r="M511" t="s">
        <v>165</v>
      </c>
      <c r="N511" t="s">
        <v>166</v>
      </c>
      <c r="O511" t="s">
        <v>246</v>
      </c>
    </row>
    <row r="512" spans="1:15" x14ac:dyDescent="0.25">
      <c r="A512" t="s">
        <v>163</v>
      </c>
      <c r="B512">
        <v>8092800</v>
      </c>
      <c r="C512">
        <v>2434001</v>
      </c>
      <c r="D512">
        <v>2021</v>
      </c>
      <c r="E512" s="22">
        <v>44409</v>
      </c>
      <c r="F512" s="22">
        <v>44439</v>
      </c>
      <c r="G512" s="22">
        <v>44441</v>
      </c>
      <c r="H512">
        <v>8092804</v>
      </c>
      <c r="I512">
        <v>41</v>
      </c>
      <c r="J512">
        <v>7351</v>
      </c>
      <c r="K512" t="s">
        <v>215</v>
      </c>
      <c r="L512">
        <v>4</v>
      </c>
      <c r="M512" t="s">
        <v>165</v>
      </c>
      <c r="N512" t="s">
        <v>166</v>
      </c>
      <c r="O512" t="s">
        <v>246</v>
      </c>
    </row>
    <row r="513" spans="1:15" x14ac:dyDescent="0.25">
      <c r="A513" t="s">
        <v>163</v>
      </c>
      <c r="B513">
        <v>8092800</v>
      </c>
      <c r="C513">
        <v>2434001</v>
      </c>
      <c r="D513">
        <v>2021</v>
      </c>
      <c r="E513" s="22">
        <v>44409</v>
      </c>
      <c r="F513" s="22">
        <v>44439</v>
      </c>
      <c r="G513" s="22">
        <v>44441</v>
      </c>
      <c r="H513">
        <v>8092804</v>
      </c>
      <c r="I513">
        <v>41</v>
      </c>
      <c r="J513">
        <v>9250</v>
      </c>
      <c r="K513" t="s">
        <v>230</v>
      </c>
      <c r="L513">
        <v>112</v>
      </c>
      <c r="M513" t="s">
        <v>165</v>
      </c>
      <c r="N513" t="s">
        <v>166</v>
      </c>
      <c r="O513" t="s">
        <v>246</v>
      </c>
    </row>
    <row r="514" spans="1:15" x14ac:dyDescent="0.25">
      <c r="A514" t="s">
        <v>163</v>
      </c>
      <c r="B514">
        <v>8092800</v>
      </c>
      <c r="C514">
        <v>2434001</v>
      </c>
      <c r="D514">
        <v>2021</v>
      </c>
      <c r="E514" s="22">
        <v>44409</v>
      </c>
      <c r="F514" s="22">
        <v>44439</v>
      </c>
      <c r="G514" s="22">
        <v>44441</v>
      </c>
      <c r="H514">
        <v>8092804</v>
      </c>
      <c r="I514">
        <v>41</v>
      </c>
      <c r="J514" t="s">
        <v>201</v>
      </c>
      <c r="K514" t="s">
        <v>200</v>
      </c>
      <c r="L514">
        <v>12</v>
      </c>
      <c r="M514" t="s">
        <v>165</v>
      </c>
      <c r="N514" t="s">
        <v>166</v>
      </c>
      <c r="O514" t="s">
        <v>246</v>
      </c>
    </row>
    <row r="515" spans="1:15" x14ac:dyDescent="0.25">
      <c r="A515" t="s">
        <v>163</v>
      </c>
      <c r="B515">
        <v>8092800</v>
      </c>
      <c r="C515">
        <v>2435101</v>
      </c>
      <c r="D515">
        <v>2021</v>
      </c>
      <c r="E515" s="22">
        <v>44409</v>
      </c>
      <c r="F515" s="22">
        <v>44439</v>
      </c>
      <c r="G515" s="22">
        <v>44441</v>
      </c>
      <c r="H515">
        <v>8092804</v>
      </c>
      <c r="I515">
        <v>41</v>
      </c>
      <c r="J515">
        <v>10</v>
      </c>
      <c r="K515" t="s">
        <v>164</v>
      </c>
      <c r="L515">
        <v>16</v>
      </c>
      <c r="M515" t="s">
        <v>165</v>
      </c>
      <c r="N515" t="s">
        <v>166</v>
      </c>
      <c r="O515" t="s">
        <v>247</v>
      </c>
    </row>
    <row r="516" spans="1:15" x14ac:dyDescent="0.25">
      <c r="A516" t="s">
        <v>163</v>
      </c>
      <c r="B516">
        <v>8092800</v>
      </c>
      <c r="C516">
        <v>2435101</v>
      </c>
      <c r="D516">
        <v>2021</v>
      </c>
      <c r="E516" s="22">
        <v>44409</v>
      </c>
      <c r="F516" s="22">
        <v>44439</v>
      </c>
      <c r="G516" s="22">
        <v>44441</v>
      </c>
      <c r="H516">
        <v>8092804</v>
      </c>
      <c r="I516">
        <v>41</v>
      </c>
      <c r="J516">
        <v>250</v>
      </c>
      <c r="K516" t="s">
        <v>230</v>
      </c>
      <c r="L516">
        <v>5</v>
      </c>
      <c r="M516" t="s">
        <v>165</v>
      </c>
      <c r="N516" t="s">
        <v>166</v>
      </c>
      <c r="O516" t="s">
        <v>247</v>
      </c>
    </row>
    <row r="517" spans="1:15" x14ac:dyDescent="0.25">
      <c r="A517" t="s">
        <v>163</v>
      </c>
      <c r="B517">
        <v>8092800</v>
      </c>
      <c r="C517">
        <v>2435101</v>
      </c>
      <c r="D517">
        <v>2021</v>
      </c>
      <c r="E517" s="22">
        <v>44409</v>
      </c>
      <c r="F517" s="22">
        <v>44439</v>
      </c>
      <c r="G517" s="22">
        <v>44441</v>
      </c>
      <c r="H517">
        <v>8092804</v>
      </c>
      <c r="I517">
        <v>41</v>
      </c>
      <c r="J517">
        <v>351</v>
      </c>
      <c r="K517" t="s">
        <v>205</v>
      </c>
      <c r="L517">
        <v>1</v>
      </c>
      <c r="M517" t="s">
        <v>165</v>
      </c>
      <c r="N517" t="s">
        <v>166</v>
      </c>
      <c r="O517" t="s">
        <v>247</v>
      </c>
    </row>
    <row r="518" spans="1:15" x14ac:dyDescent="0.25">
      <c r="A518" t="s">
        <v>163</v>
      </c>
      <c r="B518">
        <v>8092800</v>
      </c>
      <c r="C518">
        <v>2435101</v>
      </c>
      <c r="D518">
        <v>2021</v>
      </c>
      <c r="E518" s="22">
        <v>44409</v>
      </c>
      <c r="F518" s="22">
        <v>44439</v>
      </c>
      <c r="G518" s="22">
        <v>44441</v>
      </c>
      <c r="H518">
        <v>8092804</v>
      </c>
      <c r="I518">
        <v>41</v>
      </c>
      <c r="J518">
        <v>1010</v>
      </c>
      <c r="K518" t="s">
        <v>164</v>
      </c>
      <c r="L518">
        <v>1109.49</v>
      </c>
      <c r="M518" t="s">
        <v>165</v>
      </c>
      <c r="N518" t="s">
        <v>166</v>
      </c>
      <c r="O518" t="s">
        <v>247</v>
      </c>
    </row>
    <row r="519" spans="1:15" x14ac:dyDescent="0.25">
      <c r="A519" t="s">
        <v>163</v>
      </c>
      <c r="B519">
        <v>8092800</v>
      </c>
      <c r="C519">
        <v>2435101</v>
      </c>
      <c r="D519">
        <v>2021</v>
      </c>
      <c r="E519" s="22">
        <v>44409</v>
      </c>
      <c r="F519" s="22">
        <v>44439</v>
      </c>
      <c r="G519" s="22">
        <v>44441</v>
      </c>
      <c r="H519">
        <v>8092804</v>
      </c>
      <c r="I519">
        <v>41</v>
      </c>
      <c r="J519">
        <v>1351</v>
      </c>
      <c r="K519" t="s">
        <v>205</v>
      </c>
      <c r="L519">
        <v>83.51</v>
      </c>
      <c r="M519" t="s">
        <v>165</v>
      </c>
      <c r="N519" t="s">
        <v>166</v>
      </c>
      <c r="O519" t="s">
        <v>247</v>
      </c>
    </row>
    <row r="520" spans="1:15" x14ac:dyDescent="0.25">
      <c r="A520" t="s">
        <v>163</v>
      </c>
      <c r="B520">
        <v>8092800</v>
      </c>
      <c r="C520">
        <v>2435101</v>
      </c>
      <c r="D520">
        <v>2021</v>
      </c>
      <c r="E520" s="22">
        <v>44409</v>
      </c>
      <c r="F520" s="22">
        <v>44439</v>
      </c>
      <c r="G520" s="22">
        <v>44441</v>
      </c>
      <c r="H520">
        <v>8092804</v>
      </c>
      <c r="I520">
        <v>41</v>
      </c>
      <c r="J520">
        <v>2500</v>
      </c>
      <c r="K520" t="s">
        <v>170</v>
      </c>
      <c r="L520">
        <v>168.4</v>
      </c>
      <c r="M520" t="s">
        <v>166</v>
      </c>
      <c r="N520" t="s">
        <v>166</v>
      </c>
      <c r="O520" t="s">
        <v>247</v>
      </c>
    </row>
    <row r="521" spans="1:15" x14ac:dyDescent="0.25">
      <c r="A521" t="s">
        <v>163</v>
      </c>
      <c r="B521">
        <v>8092800</v>
      </c>
      <c r="C521">
        <v>2435101</v>
      </c>
      <c r="D521">
        <v>2021</v>
      </c>
      <c r="E521" s="22">
        <v>44409</v>
      </c>
      <c r="F521" s="22">
        <v>44439</v>
      </c>
      <c r="G521" s="22">
        <v>44441</v>
      </c>
      <c r="H521">
        <v>8092804</v>
      </c>
      <c r="I521">
        <v>41</v>
      </c>
      <c r="J521">
        <v>2509</v>
      </c>
      <c r="K521" t="s">
        <v>171</v>
      </c>
      <c r="L521">
        <v>-87.74</v>
      </c>
      <c r="M521" t="s">
        <v>166</v>
      </c>
      <c r="N521" t="s">
        <v>166</v>
      </c>
      <c r="O521" t="s">
        <v>247</v>
      </c>
    </row>
    <row r="522" spans="1:15" x14ac:dyDescent="0.25">
      <c r="A522" t="s">
        <v>163</v>
      </c>
      <c r="B522">
        <v>8092800</v>
      </c>
      <c r="C522">
        <v>2435101</v>
      </c>
      <c r="D522">
        <v>2021</v>
      </c>
      <c r="E522" s="22">
        <v>44409</v>
      </c>
      <c r="F522" s="22">
        <v>44439</v>
      </c>
      <c r="G522" s="22">
        <v>44441</v>
      </c>
      <c r="H522">
        <v>8092804</v>
      </c>
      <c r="I522">
        <v>41</v>
      </c>
      <c r="J522">
        <v>3305</v>
      </c>
      <c r="K522" t="s">
        <v>206</v>
      </c>
      <c r="L522">
        <v>1.92</v>
      </c>
      <c r="M522" t="s">
        <v>207</v>
      </c>
      <c r="N522" t="s">
        <v>166</v>
      </c>
      <c r="O522" t="s">
        <v>247</v>
      </c>
    </row>
    <row r="523" spans="1:15" x14ac:dyDescent="0.25">
      <c r="A523" t="s">
        <v>163</v>
      </c>
      <c r="B523">
        <v>8092800</v>
      </c>
      <c r="C523">
        <v>2435101</v>
      </c>
      <c r="D523">
        <v>2021</v>
      </c>
      <c r="E523" s="22">
        <v>44409</v>
      </c>
      <c r="F523" s="22">
        <v>44439</v>
      </c>
      <c r="G523" s="22">
        <v>44441</v>
      </c>
      <c r="H523">
        <v>8092804</v>
      </c>
      <c r="I523">
        <v>41</v>
      </c>
      <c r="J523">
        <v>3500</v>
      </c>
      <c r="K523" t="s">
        <v>193</v>
      </c>
      <c r="L523">
        <v>31.74</v>
      </c>
      <c r="M523" t="s">
        <v>166</v>
      </c>
      <c r="N523" t="s">
        <v>166</v>
      </c>
      <c r="O523" t="s">
        <v>247</v>
      </c>
    </row>
    <row r="524" spans="1:15" x14ac:dyDescent="0.25">
      <c r="A524" t="s">
        <v>163</v>
      </c>
      <c r="B524">
        <v>8092800</v>
      </c>
      <c r="C524">
        <v>2435101</v>
      </c>
      <c r="D524">
        <v>2021</v>
      </c>
      <c r="E524" s="22">
        <v>44409</v>
      </c>
      <c r="F524" s="22">
        <v>44439</v>
      </c>
      <c r="G524" s="22">
        <v>44441</v>
      </c>
      <c r="H524">
        <v>8092804</v>
      </c>
      <c r="I524">
        <v>41</v>
      </c>
      <c r="J524">
        <v>3650</v>
      </c>
      <c r="K524" t="s">
        <v>208</v>
      </c>
      <c r="L524">
        <v>9.3000000000000007</v>
      </c>
      <c r="M524" t="s">
        <v>166</v>
      </c>
      <c r="N524" t="s">
        <v>166</v>
      </c>
      <c r="O524" t="s">
        <v>247</v>
      </c>
    </row>
    <row r="525" spans="1:15" x14ac:dyDescent="0.25">
      <c r="A525" t="s">
        <v>163</v>
      </c>
      <c r="B525">
        <v>8092800</v>
      </c>
      <c r="C525">
        <v>2435101</v>
      </c>
      <c r="D525">
        <v>2021</v>
      </c>
      <c r="E525" s="22">
        <v>44409</v>
      </c>
      <c r="F525" s="22">
        <v>44439</v>
      </c>
      <c r="G525" s="22">
        <v>44441</v>
      </c>
      <c r="H525">
        <v>8092804</v>
      </c>
      <c r="I525">
        <v>41</v>
      </c>
      <c r="J525">
        <v>3702</v>
      </c>
      <c r="K525" t="s">
        <v>195</v>
      </c>
      <c r="L525">
        <v>-29.08</v>
      </c>
      <c r="M525" t="s">
        <v>166</v>
      </c>
      <c r="N525" t="s">
        <v>166</v>
      </c>
      <c r="O525" t="s">
        <v>247</v>
      </c>
    </row>
    <row r="526" spans="1:15" x14ac:dyDescent="0.25">
      <c r="A526" t="s">
        <v>163</v>
      </c>
      <c r="B526">
        <v>8092800</v>
      </c>
      <c r="C526">
        <v>2435101</v>
      </c>
      <c r="D526">
        <v>2021</v>
      </c>
      <c r="E526" s="22">
        <v>44409</v>
      </c>
      <c r="F526" s="22">
        <v>44439</v>
      </c>
      <c r="G526" s="22">
        <v>44441</v>
      </c>
      <c r="H526">
        <v>8092804</v>
      </c>
      <c r="I526">
        <v>41</v>
      </c>
      <c r="J526">
        <v>3800</v>
      </c>
      <c r="K526" t="s">
        <v>209</v>
      </c>
      <c r="L526">
        <v>267.5</v>
      </c>
      <c r="M526" t="s">
        <v>207</v>
      </c>
      <c r="N526" t="s">
        <v>166</v>
      </c>
      <c r="O526" t="s">
        <v>247</v>
      </c>
    </row>
    <row r="527" spans="1:15" x14ac:dyDescent="0.25">
      <c r="A527" t="s">
        <v>163</v>
      </c>
      <c r="B527">
        <v>8092800</v>
      </c>
      <c r="C527">
        <v>2435101</v>
      </c>
      <c r="D527">
        <v>2021</v>
      </c>
      <c r="E527" s="22">
        <v>44409</v>
      </c>
      <c r="F527" s="22">
        <v>44439</v>
      </c>
      <c r="G527" s="22">
        <v>44441</v>
      </c>
      <c r="H527">
        <v>8092804</v>
      </c>
      <c r="I527">
        <v>41</v>
      </c>
      <c r="J527">
        <v>3970</v>
      </c>
      <c r="K527" t="s">
        <v>210</v>
      </c>
      <c r="L527">
        <v>13.08</v>
      </c>
      <c r="M527" t="s">
        <v>207</v>
      </c>
      <c r="N527" t="s">
        <v>166</v>
      </c>
      <c r="O527" t="s">
        <v>247</v>
      </c>
    </row>
    <row r="528" spans="1:15" x14ac:dyDescent="0.25">
      <c r="A528" t="s">
        <v>163</v>
      </c>
      <c r="B528">
        <v>8092800</v>
      </c>
      <c r="C528">
        <v>2435101</v>
      </c>
      <c r="D528">
        <v>2021</v>
      </c>
      <c r="E528" s="22">
        <v>44409</v>
      </c>
      <c r="F528" s="22">
        <v>44439</v>
      </c>
      <c r="G528" s="22">
        <v>44441</v>
      </c>
      <c r="H528">
        <v>8092804</v>
      </c>
      <c r="I528">
        <v>41</v>
      </c>
      <c r="J528">
        <v>4011</v>
      </c>
      <c r="K528" t="s">
        <v>211</v>
      </c>
      <c r="L528">
        <v>15</v>
      </c>
      <c r="M528" t="s">
        <v>207</v>
      </c>
      <c r="N528" t="s">
        <v>166</v>
      </c>
      <c r="O528" t="s">
        <v>247</v>
      </c>
    </row>
    <row r="529" spans="1:15" x14ac:dyDescent="0.25">
      <c r="A529" t="s">
        <v>163</v>
      </c>
      <c r="B529">
        <v>8092800</v>
      </c>
      <c r="C529">
        <v>2435101</v>
      </c>
      <c r="D529">
        <v>2021</v>
      </c>
      <c r="E529" s="22">
        <v>44409</v>
      </c>
      <c r="F529" s="22">
        <v>44439</v>
      </c>
      <c r="G529" s="22">
        <v>44441</v>
      </c>
      <c r="H529">
        <v>8092804</v>
      </c>
      <c r="I529">
        <v>41</v>
      </c>
      <c r="J529" t="s">
        <v>173</v>
      </c>
      <c r="K529" t="s">
        <v>174</v>
      </c>
      <c r="L529">
        <v>132.32</v>
      </c>
      <c r="M529" t="s">
        <v>166</v>
      </c>
      <c r="N529" t="s">
        <v>166</v>
      </c>
      <c r="O529" t="s">
        <v>247</v>
      </c>
    </row>
    <row r="530" spans="1:15" x14ac:dyDescent="0.25">
      <c r="A530" t="s">
        <v>163</v>
      </c>
      <c r="B530">
        <v>8092800</v>
      </c>
      <c r="C530">
        <v>2435101</v>
      </c>
      <c r="D530">
        <v>2021</v>
      </c>
      <c r="E530" s="22">
        <v>44409</v>
      </c>
      <c r="F530" s="22">
        <v>44439</v>
      </c>
      <c r="G530" s="22">
        <v>44441</v>
      </c>
      <c r="H530">
        <v>8092804</v>
      </c>
      <c r="I530">
        <v>41</v>
      </c>
      <c r="J530">
        <v>4220</v>
      </c>
      <c r="K530" t="s">
        <v>212</v>
      </c>
      <c r="L530">
        <v>12</v>
      </c>
      <c r="M530" t="s">
        <v>207</v>
      </c>
      <c r="N530" t="s">
        <v>166</v>
      </c>
      <c r="O530" t="s">
        <v>247</v>
      </c>
    </row>
    <row r="531" spans="1:15" x14ac:dyDescent="0.25">
      <c r="A531" t="s">
        <v>163</v>
      </c>
      <c r="B531">
        <v>8092800</v>
      </c>
      <c r="C531">
        <v>2435101</v>
      </c>
      <c r="D531">
        <v>2021</v>
      </c>
      <c r="E531" s="22">
        <v>44409</v>
      </c>
      <c r="F531" s="22">
        <v>44439</v>
      </c>
      <c r="G531" s="22">
        <v>44441</v>
      </c>
      <c r="H531">
        <v>8092804</v>
      </c>
      <c r="I531">
        <v>41</v>
      </c>
      <c r="J531">
        <v>4420</v>
      </c>
      <c r="K531" t="s">
        <v>175</v>
      </c>
      <c r="L531">
        <v>1288.44</v>
      </c>
      <c r="M531" t="s">
        <v>166</v>
      </c>
      <c r="N531" t="s">
        <v>166</v>
      </c>
      <c r="O531" t="s">
        <v>247</v>
      </c>
    </row>
    <row r="532" spans="1:15" x14ac:dyDescent="0.25">
      <c r="A532" t="s">
        <v>163</v>
      </c>
      <c r="B532">
        <v>8092800</v>
      </c>
      <c r="C532">
        <v>2435101</v>
      </c>
      <c r="D532">
        <v>2021</v>
      </c>
      <c r="E532" s="22">
        <v>44409</v>
      </c>
      <c r="F532" s="22">
        <v>44439</v>
      </c>
      <c r="G532" s="22">
        <v>44441</v>
      </c>
      <c r="H532">
        <v>8092804</v>
      </c>
      <c r="I532">
        <v>41</v>
      </c>
      <c r="J532">
        <v>4486</v>
      </c>
      <c r="K532" t="s">
        <v>176</v>
      </c>
      <c r="L532">
        <v>1193</v>
      </c>
      <c r="M532" t="s">
        <v>166</v>
      </c>
      <c r="N532" t="s">
        <v>166</v>
      </c>
      <c r="O532" t="s">
        <v>247</v>
      </c>
    </row>
    <row r="533" spans="1:15" x14ac:dyDescent="0.25">
      <c r="A533" t="s">
        <v>163</v>
      </c>
      <c r="B533">
        <v>8092800</v>
      </c>
      <c r="C533">
        <v>2435101</v>
      </c>
      <c r="D533">
        <v>2021</v>
      </c>
      <c r="E533" s="22">
        <v>44409</v>
      </c>
      <c r="F533" s="22">
        <v>44439</v>
      </c>
      <c r="G533" s="22">
        <v>44441</v>
      </c>
      <c r="H533">
        <v>8092804</v>
      </c>
      <c r="I533">
        <v>41</v>
      </c>
      <c r="J533">
        <v>4600</v>
      </c>
      <c r="K533" t="s">
        <v>196</v>
      </c>
      <c r="L533">
        <v>2.66</v>
      </c>
      <c r="M533" t="s">
        <v>166</v>
      </c>
      <c r="N533" t="s">
        <v>166</v>
      </c>
      <c r="O533" t="s">
        <v>247</v>
      </c>
    </row>
    <row r="534" spans="1:15" x14ac:dyDescent="0.25">
      <c r="A534" t="s">
        <v>163</v>
      </c>
      <c r="B534">
        <v>8092800</v>
      </c>
      <c r="C534">
        <v>2435101</v>
      </c>
      <c r="D534">
        <v>2021</v>
      </c>
      <c r="E534" s="22">
        <v>44409</v>
      </c>
      <c r="F534" s="22">
        <v>44439</v>
      </c>
      <c r="G534" s="22">
        <v>44441</v>
      </c>
      <c r="H534">
        <v>8092804</v>
      </c>
      <c r="I534">
        <v>41</v>
      </c>
      <c r="J534">
        <v>4650</v>
      </c>
      <c r="K534" t="s">
        <v>177</v>
      </c>
      <c r="L534">
        <v>1112.3399999999999</v>
      </c>
      <c r="M534" t="s">
        <v>166</v>
      </c>
      <c r="N534" t="s">
        <v>166</v>
      </c>
      <c r="O534" t="s">
        <v>247</v>
      </c>
    </row>
    <row r="535" spans="1:15" x14ac:dyDescent="0.25">
      <c r="A535" t="s">
        <v>163</v>
      </c>
      <c r="B535">
        <v>8092800</v>
      </c>
      <c r="C535">
        <v>2435101</v>
      </c>
      <c r="D535">
        <v>2021</v>
      </c>
      <c r="E535" s="22">
        <v>44409</v>
      </c>
      <c r="F535" s="22">
        <v>44439</v>
      </c>
      <c r="G535" s="22">
        <v>44441</v>
      </c>
      <c r="H535">
        <v>8092804</v>
      </c>
      <c r="I535">
        <v>41</v>
      </c>
      <c r="J535">
        <v>4780</v>
      </c>
      <c r="K535" t="s">
        <v>178</v>
      </c>
      <c r="L535">
        <v>1112.3399999999999</v>
      </c>
      <c r="M535" t="s">
        <v>166</v>
      </c>
      <c r="N535" t="s">
        <v>166</v>
      </c>
      <c r="O535" t="s">
        <v>247</v>
      </c>
    </row>
    <row r="536" spans="1:15" x14ac:dyDescent="0.25">
      <c r="A536" t="s">
        <v>163</v>
      </c>
      <c r="B536">
        <v>8092800</v>
      </c>
      <c r="C536">
        <v>2435101</v>
      </c>
      <c r="D536">
        <v>2021</v>
      </c>
      <c r="E536" s="22">
        <v>44409</v>
      </c>
      <c r="F536" s="22">
        <v>44439</v>
      </c>
      <c r="G536" s="22">
        <v>44441</v>
      </c>
      <c r="H536">
        <v>8092804</v>
      </c>
      <c r="I536">
        <v>41</v>
      </c>
      <c r="J536">
        <v>4970</v>
      </c>
      <c r="K536" t="s">
        <v>181</v>
      </c>
      <c r="L536">
        <v>821.72</v>
      </c>
      <c r="M536" t="s">
        <v>166</v>
      </c>
      <c r="N536" t="s">
        <v>166</v>
      </c>
      <c r="O536" t="s">
        <v>247</v>
      </c>
    </row>
    <row r="537" spans="1:15" x14ac:dyDescent="0.25">
      <c r="A537" t="s">
        <v>163</v>
      </c>
      <c r="B537">
        <v>8092800</v>
      </c>
      <c r="C537">
        <v>2435101</v>
      </c>
      <c r="D537">
        <v>2021</v>
      </c>
      <c r="E537" s="22">
        <v>44409</v>
      </c>
      <c r="F537" s="22">
        <v>44439</v>
      </c>
      <c r="G537" s="22">
        <v>44441</v>
      </c>
      <c r="H537">
        <v>8092804</v>
      </c>
      <c r="I537">
        <v>41</v>
      </c>
      <c r="J537">
        <v>4990</v>
      </c>
      <c r="K537" t="s">
        <v>182</v>
      </c>
      <c r="L537">
        <v>821.72</v>
      </c>
      <c r="M537" t="s">
        <v>166</v>
      </c>
      <c r="N537" t="s">
        <v>166</v>
      </c>
      <c r="O537" t="s">
        <v>247</v>
      </c>
    </row>
    <row r="538" spans="1:15" x14ac:dyDescent="0.25">
      <c r="A538" t="s">
        <v>163</v>
      </c>
      <c r="B538">
        <v>8092800</v>
      </c>
      <c r="C538">
        <v>2435101</v>
      </c>
      <c r="D538">
        <v>2021</v>
      </c>
      <c r="E538" s="22">
        <v>44409</v>
      </c>
      <c r="F538" s="22">
        <v>44439</v>
      </c>
      <c r="G538" s="22">
        <v>44441</v>
      </c>
      <c r="H538">
        <v>8092804</v>
      </c>
      <c r="I538">
        <v>41</v>
      </c>
      <c r="J538">
        <v>5010</v>
      </c>
      <c r="K538" t="s">
        <v>170</v>
      </c>
      <c r="L538">
        <v>415.91</v>
      </c>
      <c r="M538" t="s">
        <v>166</v>
      </c>
      <c r="N538" t="s">
        <v>166</v>
      </c>
      <c r="O538" t="s">
        <v>247</v>
      </c>
    </row>
    <row r="539" spans="1:15" x14ac:dyDescent="0.25">
      <c r="A539" t="s">
        <v>163</v>
      </c>
      <c r="B539">
        <v>8092800</v>
      </c>
      <c r="C539">
        <v>2435101</v>
      </c>
      <c r="D539">
        <v>2021</v>
      </c>
      <c r="E539" s="22">
        <v>44409</v>
      </c>
      <c r="F539" s="22">
        <v>44439</v>
      </c>
      <c r="G539" s="22">
        <v>44441</v>
      </c>
      <c r="H539">
        <v>8092804</v>
      </c>
      <c r="I539">
        <v>41</v>
      </c>
      <c r="J539">
        <v>5013</v>
      </c>
      <c r="K539" t="s">
        <v>183</v>
      </c>
      <c r="L539">
        <v>1.29</v>
      </c>
      <c r="M539" t="s">
        <v>166</v>
      </c>
      <c r="N539" t="s">
        <v>166</v>
      </c>
      <c r="O539" t="s">
        <v>247</v>
      </c>
    </row>
    <row r="540" spans="1:15" x14ac:dyDescent="0.25">
      <c r="A540" t="s">
        <v>163</v>
      </c>
      <c r="B540">
        <v>8092800</v>
      </c>
      <c r="C540">
        <v>2435101</v>
      </c>
      <c r="D540">
        <v>2021</v>
      </c>
      <c r="E540" s="22">
        <v>44409</v>
      </c>
      <c r="F540" s="22">
        <v>44439</v>
      </c>
      <c r="G540" s="22">
        <v>44441</v>
      </c>
      <c r="H540">
        <v>8092804</v>
      </c>
      <c r="I540">
        <v>41</v>
      </c>
      <c r="J540">
        <v>5030</v>
      </c>
      <c r="K540" t="s">
        <v>184</v>
      </c>
      <c r="L540">
        <v>2.3199999999999998</v>
      </c>
      <c r="M540" t="s">
        <v>166</v>
      </c>
      <c r="N540" t="s">
        <v>166</v>
      </c>
      <c r="O540" t="s">
        <v>247</v>
      </c>
    </row>
    <row r="541" spans="1:15" x14ac:dyDescent="0.25">
      <c r="A541" t="s">
        <v>163</v>
      </c>
      <c r="B541">
        <v>8092800</v>
      </c>
      <c r="C541">
        <v>2435101</v>
      </c>
      <c r="D541">
        <v>2021</v>
      </c>
      <c r="E541" s="22">
        <v>44409</v>
      </c>
      <c r="F541" s="22">
        <v>44439</v>
      </c>
      <c r="G541" s="22">
        <v>44441</v>
      </c>
      <c r="H541">
        <v>8092804</v>
      </c>
      <c r="I541">
        <v>41</v>
      </c>
      <c r="J541">
        <v>5031</v>
      </c>
      <c r="K541" t="s">
        <v>185</v>
      </c>
      <c r="L541">
        <v>1.8</v>
      </c>
      <c r="M541" t="s">
        <v>166</v>
      </c>
      <c r="N541" t="s">
        <v>166</v>
      </c>
      <c r="O541" t="s">
        <v>247</v>
      </c>
    </row>
    <row r="542" spans="1:15" x14ac:dyDescent="0.25">
      <c r="A542" t="s">
        <v>163</v>
      </c>
      <c r="B542">
        <v>8092800</v>
      </c>
      <c r="C542">
        <v>2435101</v>
      </c>
      <c r="D542">
        <v>2021</v>
      </c>
      <c r="E542" s="22">
        <v>44409</v>
      </c>
      <c r="F542" s="22">
        <v>44439</v>
      </c>
      <c r="G542" s="22">
        <v>44441</v>
      </c>
      <c r="H542">
        <v>8092804</v>
      </c>
      <c r="I542">
        <v>41</v>
      </c>
      <c r="J542">
        <v>5090</v>
      </c>
      <c r="K542" t="s">
        <v>186</v>
      </c>
      <c r="L542">
        <v>7.94</v>
      </c>
      <c r="M542" t="s">
        <v>166</v>
      </c>
      <c r="N542" t="s">
        <v>166</v>
      </c>
      <c r="O542" t="s">
        <v>247</v>
      </c>
    </row>
    <row r="543" spans="1:15" x14ac:dyDescent="0.25">
      <c r="A543" t="s">
        <v>163</v>
      </c>
      <c r="B543">
        <v>8092800</v>
      </c>
      <c r="C543">
        <v>2435101</v>
      </c>
      <c r="D543">
        <v>2021</v>
      </c>
      <c r="E543" s="22">
        <v>44409</v>
      </c>
      <c r="F543" s="22">
        <v>44439</v>
      </c>
      <c r="G543" s="22">
        <v>44441</v>
      </c>
      <c r="H543">
        <v>8092804</v>
      </c>
      <c r="I543">
        <v>41</v>
      </c>
      <c r="J543">
        <v>5103</v>
      </c>
      <c r="K543" t="s">
        <v>187</v>
      </c>
      <c r="L543">
        <v>90.06</v>
      </c>
      <c r="M543" t="s">
        <v>166</v>
      </c>
      <c r="N543" t="s">
        <v>166</v>
      </c>
      <c r="O543" t="s">
        <v>247</v>
      </c>
    </row>
    <row r="544" spans="1:15" x14ac:dyDescent="0.25">
      <c r="A544" t="s">
        <v>163</v>
      </c>
      <c r="B544">
        <v>8092800</v>
      </c>
      <c r="C544">
        <v>2435101</v>
      </c>
      <c r="D544">
        <v>2021</v>
      </c>
      <c r="E544" s="22">
        <v>44409</v>
      </c>
      <c r="F544" s="22">
        <v>44439</v>
      </c>
      <c r="G544" s="22">
        <v>44441</v>
      </c>
      <c r="H544">
        <v>8092804</v>
      </c>
      <c r="I544">
        <v>41</v>
      </c>
      <c r="J544">
        <v>5130</v>
      </c>
      <c r="K544" t="s">
        <v>213</v>
      </c>
      <c r="L544">
        <v>58.92</v>
      </c>
      <c r="M544" t="s">
        <v>207</v>
      </c>
      <c r="N544" t="s">
        <v>166</v>
      </c>
      <c r="O544" t="s">
        <v>247</v>
      </c>
    </row>
    <row r="545" spans="1:15" x14ac:dyDescent="0.25">
      <c r="A545" t="s">
        <v>163</v>
      </c>
      <c r="B545">
        <v>8092800</v>
      </c>
      <c r="C545">
        <v>2435101</v>
      </c>
      <c r="D545">
        <v>2021</v>
      </c>
      <c r="E545" s="22">
        <v>44409</v>
      </c>
      <c r="F545" s="22">
        <v>44439</v>
      </c>
      <c r="G545" s="22">
        <v>44441</v>
      </c>
      <c r="H545">
        <v>8092804</v>
      </c>
      <c r="I545">
        <v>41</v>
      </c>
      <c r="J545">
        <v>5800</v>
      </c>
      <c r="K545" t="s">
        <v>188</v>
      </c>
      <c r="L545">
        <v>-136.9</v>
      </c>
      <c r="M545" t="s">
        <v>166</v>
      </c>
      <c r="N545" t="s">
        <v>166</v>
      </c>
      <c r="O545" t="s">
        <v>247</v>
      </c>
    </row>
    <row r="546" spans="1:15" x14ac:dyDescent="0.25">
      <c r="A546" t="s">
        <v>163</v>
      </c>
      <c r="B546">
        <v>8092800</v>
      </c>
      <c r="C546">
        <v>2435101</v>
      </c>
      <c r="D546">
        <v>2021</v>
      </c>
      <c r="E546" s="22">
        <v>44409</v>
      </c>
      <c r="F546" s="22">
        <v>44439</v>
      </c>
      <c r="G546" s="22">
        <v>44441</v>
      </c>
      <c r="H546">
        <v>8092804</v>
      </c>
      <c r="I546">
        <v>41</v>
      </c>
      <c r="J546">
        <v>7010</v>
      </c>
      <c r="K546" t="s">
        <v>164</v>
      </c>
      <c r="L546">
        <v>93</v>
      </c>
      <c r="M546" t="s">
        <v>165</v>
      </c>
      <c r="N546" t="s">
        <v>166</v>
      </c>
      <c r="O546" t="s">
        <v>247</v>
      </c>
    </row>
    <row r="547" spans="1:15" x14ac:dyDescent="0.25">
      <c r="A547" t="s">
        <v>163</v>
      </c>
      <c r="B547">
        <v>8092800</v>
      </c>
      <c r="C547">
        <v>2435101</v>
      </c>
      <c r="D547">
        <v>2021</v>
      </c>
      <c r="E547" s="22">
        <v>44409</v>
      </c>
      <c r="F547" s="22">
        <v>44439</v>
      </c>
      <c r="G547" s="22">
        <v>44441</v>
      </c>
      <c r="H547">
        <v>8092804</v>
      </c>
      <c r="I547">
        <v>41</v>
      </c>
      <c r="J547">
        <v>7351</v>
      </c>
      <c r="K547" t="s">
        <v>215</v>
      </c>
      <c r="L547">
        <v>7</v>
      </c>
      <c r="M547" t="s">
        <v>165</v>
      </c>
      <c r="N547" t="s">
        <v>166</v>
      </c>
      <c r="O547" t="s">
        <v>247</v>
      </c>
    </row>
    <row r="548" spans="1:15" x14ac:dyDescent="0.25">
      <c r="A548" t="s">
        <v>163</v>
      </c>
      <c r="B548">
        <v>8092800</v>
      </c>
      <c r="C548">
        <v>2435101</v>
      </c>
      <c r="D548">
        <v>2021</v>
      </c>
      <c r="E548" s="22">
        <v>44409</v>
      </c>
      <c r="F548" s="22">
        <v>44439</v>
      </c>
      <c r="G548" s="22">
        <v>44441</v>
      </c>
      <c r="H548">
        <v>8092804</v>
      </c>
      <c r="I548">
        <v>41</v>
      </c>
      <c r="J548">
        <v>9250</v>
      </c>
      <c r="K548" t="s">
        <v>230</v>
      </c>
      <c r="L548">
        <v>27</v>
      </c>
      <c r="M548" t="s">
        <v>165</v>
      </c>
      <c r="N548" t="s">
        <v>166</v>
      </c>
      <c r="O548" t="s">
        <v>247</v>
      </c>
    </row>
    <row r="549" spans="1:15" x14ac:dyDescent="0.25">
      <c r="A549" t="s">
        <v>163</v>
      </c>
      <c r="B549">
        <v>8092800</v>
      </c>
      <c r="C549">
        <v>2436601</v>
      </c>
      <c r="D549">
        <v>2021</v>
      </c>
      <c r="E549" s="22">
        <v>44409</v>
      </c>
      <c r="F549" s="22">
        <v>44439</v>
      </c>
      <c r="G549" s="22">
        <v>44441</v>
      </c>
      <c r="H549">
        <v>8092804</v>
      </c>
      <c r="I549">
        <v>41</v>
      </c>
      <c r="J549">
        <v>520</v>
      </c>
      <c r="K549" t="s">
        <v>248</v>
      </c>
      <c r="L549">
        <v>22</v>
      </c>
      <c r="M549" t="s">
        <v>165</v>
      </c>
      <c r="N549" t="s">
        <v>166</v>
      </c>
      <c r="O549" t="s">
        <v>249</v>
      </c>
    </row>
    <row r="550" spans="1:15" x14ac:dyDescent="0.25">
      <c r="A550" t="s">
        <v>163</v>
      </c>
      <c r="B550">
        <v>8092800</v>
      </c>
      <c r="C550">
        <v>2436601</v>
      </c>
      <c r="D550">
        <v>2021</v>
      </c>
      <c r="E550" s="22">
        <v>44409</v>
      </c>
      <c r="F550" s="22">
        <v>44439</v>
      </c>
      <c r="G550" s="22">
        <v>44441</v>
      </c>
      <c r="H550">
        <v>8092804</v>
      </c>
      <c r="I550">
        <v>41</v>
      </c>
      <c r="J550">
        <v>4011</v>
      </c>
      <c r="K550" t="s">
        <v>211</v>
      </c>
      <c r="L550">
        <v>17</v>
      </c>
      <c r="M550" t="s">
        <v>207</v>
      </c>
      <c r="N550" t="s">
        <v>166</v>
      </c>
      <c r="O550" t="s">
        <v>249</v>
      </c>
    </row>
    <row r="551" spans="1:15" x14ac:dyDescent="0.25">
      <c r="A551" t="s">
        <v>163</v>
      </c>
      <c r="B551">
        <v>8092800</v>
      </c>
      <c r="C551">
        <v>2436601</v>
      </c>
      <c r="D551">
        <v>2021</v>
      </c>
      <c r="E551" s="22">
        <v>44409</v>
      </c>
      <c r="F551" s="22">
        <v>44439</v>
      </c>
      <c r="G551" s="22">
        <v>44441</v>
      </c>
      <c r="H551">
        <v>8092804</v>
      </c>
      <c r="I551">
        <v>41</v>
      </c>
      <c r="J551">
        <v>5090</v>
      </c>
      <c r="K551" t="s">
        <v>186</v>
      </c>
      <c r="L551">
        <v>7.94</v>
      </c>
      <c r="M551" t="s">
        <v>166</v>
      </c>
      <c r="N551" t="s">
        <v>166</v>
      </c>
      <c r="O551" t="s">
        <v>249</v>
      </c>
    </row>
    <row r="552" spans="1:15" x14ac:dyDescent="0.25">
      <c r="A552" t="s">
        <v>163</v>
      </c>
      <c r="B552">
        <v>8092800</v>
      </c>
      <c r="C552">
        <v>2436601</v>
      </c>
      <c r="D552">
        <v>2021</v>
      </c>
      <c r="E552" s="22">
        <v>44409</v>
      </c>
      <c r="F552" s="22">
        <v>44439</v>
      </c>
      <c r="G552" s="22">
        <v>44441</v>
      </c>
      <c r="H552">
        <v>8092804</v>
      </c>
      <c r="I552">
        <v>41</v>
      </c>
      <c r="J552">
        <v>9520</v>
      </c>
      <c r="K552" t="s">
        <v>248</v>
      </c>
      <c r="L552">
        <v>137</v>
      </c>
      <c r="M552" t="s">
        <v>165</v>
      </c>
      <c r="N552" t="s">
        <v>166</v>
      </c>
      <c r="O552" t="s">
        <v>249</v>
      </c>
    </row>
    <row r="553" spans="1:15" x14ac:dyDescent="0.25">
      <c r="A553" t="s">
        <v>163</v>
      </c>
      <c r="B553">
        <v>8092800</v>
      </c>
      <c r="C553">
        <v>2437001</v>
      </c>
      <c r="D553">
        <v>2021</v>
      </c>
      <c r="E553" s="22">
        <v>44409</v>
      </c>
      <c r="F553" s="22">
        <v>44439</v>
      </c>
      <c r="G553" s="22">
        <v>44441</v>
      </c>
      <c r="H553">
        <v>8092804</v>
      </c>
      <c r="I553">
        <v>41</v>
      </c>
      <c r="J553">
        <v>10</v>
      </c>
      <c r="K553" t="s">
        <v>164</v>
      </c>
      <c r="L553">
        <v>11</v>
      </c>
      <c r="M553" t="s">
        <v>165</v>
      </c>
      <c r="N553" t="s">
        <v>166</v>
      </c>
      <c r="O553" t="s">
        <v>250</v>
      </c>
    </row>
    <row r="554" spans="1:15" x14ac:dyDescent="0.25">
      <c r="A554" t="s">
        <v>163</v>
      </c>
      <c r="B554">
        <v>8092800</v>
      </c>
      <c r="C554">
        <v>2437001</v>
      </c>
      <c r="D554">
        <v>2021</v>
      </c>
      <c r="E554" s="22">
        <v>44409</v>
      </c>
      <c r="F554" s="22">
        <v>44439</v>
      </c>
      <c r="G554" s="22">
        <v>44441</v>
      </c>
      <c r="H554">
        <v>8092804</v>
      </c>
      <c r="I554">
        <v>41</v>
      </c>
      <c r="J554">
        <v>250</v>
      </c>
      <c r="K554" t="s">
        <v>230</v>
      </c>
      <c r="L554">
        <v>3</v>
      </c>
      <c r="M554" t="s">
        <v>165</v>
      </c>
      <c r="N554" t="s">
        <v>166</v>
      </c>
      <c r="O554" t="s">
        <v>250</v>
      </c>
    </row>
    <row r="555" spans="1:15" x14ac:dyDescent="0.25">
      <c r="A555" t="s">
        <v>163</v>
      </c>
      <c r="B555">
        <v>8092800</v>
      </c>
      <c r="C555">
        <v>2437001</v>
      </c>
      <c r="D555">
        <v>2021</v>
      </c>
      <c r="E555" s="22">
        <v>44409</v>
      </c>
      <c r="F555" s="22">
        <v>44439</v>
      </c>
      <c r="G555" s="22">
        <v>44441</v>
      </c>
      <c r="H555">
        <v>8092804</v>
      </c>
      <c r="I555">
        <v>41</v>
      </c>
      <c r="J555" t="s">
        <v>199</v>
      </c>
      <c r="K555" t="s">
        <v>200</v>
      </c>
      <c r="L555">
        <v>2</v>
      </c>
      <c r="M555" t="s">
        <v>165</v>
      </c>
      <c r="N555" t="s">
        <v>166</v>
      </c>
      <c r="O555" t="s">
        <v>250</v>
      </c>
    </row>
    <row r="556" spans="1:15" x14ac:dyDescent="0.25">
      <c r="A556" t="s">
        <v>163</v>
      </c>
      <c r="B556">
        <v>8092800</v>
      </c>
      <c r="C556">
        <v>2437001</v>
      </c>
      <c r="D556">
        <v>2021</v>
      </c>
      <c r="E556" s="22">
        <v>44409</v>
      </c>
      <c r="F556" s="22">
        <v>44439</v>
      </c>
      <c r="G556" s="22">
        <v>44441</v>
      </c>
      <c r="H556">
        <v>8092804</v>
      </c>
      <c r="I556">
        <v>41</v>
      </c>
      <c r="J556">
        <v>990</v>
      </c>
      <c r="K556" t="s">
        <v>168</v>
      </c>
      <c r="L556">
        <v>6</v>
      </c>
      <c r="M556" t="s">
        <v>169</v>
      </c>
      <c r="N556" t="s">
        <v>166</v>
      </c>
      <c r="O556" t="s">
        <v>250</v>
      </c>
    </row>
    <row r="557" spans="1:15" x14ac:dyDescent="0.25">
      <c r="A557" t="s">
        <v>163</v>
      </c>
      <c r="B557">
        <v>8092800</v>
      </c>
      <c r="C557">
        <v>2437001</v>
      </c>
      <c r="D557">
        <v>2021</v>
      </c>
      <c r="E557" s="22">
        <v>44409</v>
      </c>
      <c r="F557" s="22">
        <v>44439</v>
      </c>
      <c r="G557" s="22">
        <v>44441</v>
      </c>
      <c r="H557">
        <v>8092804</v>
      </c>
      <c r="I557">
        <v>41</v>
      </c>
      <c r="J557">
        <v>1010</v>
      </c>
      <c r="K557" t="s">
        <v>164</v>
      </c>
      <c r="L557">
        <v>691.94</v>
      </c>
      <c r="M557" t="s">
        <v>165</v>
      </c>
      <c r="N557" t="s">
        <v>166</v>
      </c>
      <c r="O557" t="s">
        <v>250</v>
      </c>
    </row>
    <row r="558" spans="1:15" x14ac:dyDescent="0.25">
      <c r="A558" t="s">
        <v>163</v>
      </c>
      <c r="B558">
        <v>8092800</v>
      </c>
      <c r="C558">
        <v>2437001</v>
      </c>
      <c r="D558">
        <v>2021</v>
      </c>
      <c r="E558" s="22">
        <v>44409</v>
      </c>
      <c r="F558" s="22">
        <v>44439</v>
      </c>
      <c r="G558" s="22">
        <v>44441</v>
      </c>
      <c r="H558">
        <v>8092804</v>
      </c>
      <c r="I558">
        <v>41</v>
      </c>
      <c r="J558">
        <v>2500</v>
      </c>
      <c r="K558" t="s">
        <v>170</v>
      </c>
      <c r="L558">
        <v>97.67</v>
      </c>
      <c r="M558" t="s">
        <v>166</v>
      </c>
      <c r="N558" t="s">
        <v>166</v>
      </c>
      <c r="O558" t="s">
        <v>250</v>
      </c>
    </row>
    <row r="559" spans="1:15" x14ac:dyDescent="0.25">
      <c r="A559" t="s">
        <v>163</v>
      </c>
      <c r="B559">
        <v>8092800</v>
      </c>
      <c r="C559">
        <v>2437001</v>
      </c>
      <c r="D559">
        <v>2021</v>
      </c>
      <c r="E559" s="22">
        <v>44409</v>
      </c>
      <c r="F559" s="22">
        <v>44439</v>
      </c>
      <c r="G559" s="22">
        <v>44441</v>
      </c>
      <c r="H559">
        <v>8092804</v>
      </c>
      <c r="I559">
        <v>41</v>
      </c>
      <c r="J559">
        <v>2509</v>
      </c>
      <c r="K559" t="s">
        <v>171</v>
      </c>
      <c r="L559">
        <v>-51.18</v>
      </c>
      <c r="M559" t="s">
        <v>166</v>
      </c>
      <c r="N559" t="s">
        <v>166</v>
      </c>
      <c r="O559" t="s">
        <v>250</v>
      </c>
    </row>
    <row r="560" spans="1:15" x14ac:dyDescent="0.25">
      <c r="A560" t="s">
        <v>163</v>
      </c>
      <c r="B560">
        <v>8092800</v>
      </c>
      <c r="C560">
        <v>2437001</v>
      </c>
      <c r="D560">
        <v>2021</v>
      </c>
      <c r="E560" s="22">
        <v>44409</v>
      </c>
      <c r="F560" s="22">
        <v>44439</v>
      </c>
      <c r="G560" s="22">
        <v>44441</v>
      </c>
      <c r="H560">
        <v>8092804</v>
      </c>
      <c r="I560">
        <v>41</v>
      </c>
      <c r="J560">
        <v>3030</v>
      </c>
      <c r="K560" t="s">
        <v>231</v>
      </c>
      <c r="L560">
        <v>37.36</v>
      </c>
      <c r="M560" t="s">
        <v>207</v>
      </c>
      <c r="N560" t="s">
        <v>166</v>
      </c>
      <c r="O560" t="s">
        <v>250</v>
      </c>
    </row>
    <row r="561" spans="1:15" x14ac:dyDescent="0.25">
      <c r="A561" t="s">
        <v>163</v>
      </c>
      <c r="B561">
        <v>8092800</v>
      </c>
      <c r="C561">
        <v>2437001</v>
      </c>
      <c r="D561">
        <v>2021</v>
      </c>
      <c r="E561" s="22">
        <v>44409</v>
      </c>
      <c r="F561" s="22">
        <v>44439</v>
      </c>
      <c r="G561" s="22">
        <v>44441</v>
      </c>
      <c r="H561">
        <v>8092804</v>
      </c>
      <c r="I561">
        <v>41</v>
      </c>
      <c r="J561">
        <v>3305</v>
      </c>
      <c r="K561" t="s">
        <v>206</v>
      </c>
      <c r="L561">
        <v>1.32</v>
      </c>
      <c r="M561" t="s">
        <v>207</v>
      </c>
      <c r="N561" t="s">
        <v>166</v>
      </c>
      <c r="O561" t="s">
        <v>250</v>
      </c>
    </row>
    <row r="562" spans="1:15" x14ac:dyDescent="0.25">
      <c r="A562" t="s">
        <v>163</v>
      </c>
      <c r="B562">
        <v>8092800</v>
      </c>
      <c r="C562">
        <v>2437001</v>
      </c>
      <c r="D562">
        <v>2021</v>
      </c>
      <c r="E562" s="22">
        <v>44409</v>
      </c>
      <c r="F562" s="22">
        <v>44439</v>
      </c>
      <c r="G562" s="22">
        <v>44441</v>
      </c>
      <c r="H562">
        <v>8092804</v>
      </c>
      <c r="I562">
        <v>41</v>
      </c>
      <c r="J562">
        <v>3800</v>
      </c>
      <c r="K562" t="s">
        <v>209</v>
      </c>
      <c r="L562">
        <v>107.5</v>
      </c>
      <c r="M562" t="s">
        <v>207</v>
      </c>
      <c r="N562" t="s">
        <v>166</v>
      </c>
      <c r="O562" t="s">
        <v>250</v>
      </c>
    </row>
    <row r="563" spans="1:15" x14ac:dyDescent="0.25">
      <c r="A563" t="s">
        <v>163</v>
      </c>
      <c r="B563">
        <v>8092800</v>
      </c>
      <c r="C563">
        <v>2437001</v>
      </c>
      <c r="D563">
        <v>2021</v>
      </c>
      <c r="E563" s="22">
        <v>44409</v>
      </c>
      <c r="F563" s="22">
        <v>44439</v>
      </c>
      <c r="G563" s="22">
        <v>44441</v>
      </c>
      <c r="H563">
        <v>8092804</v>
      </c>
      <c r="I563">
        <v>41</v>
      </c>
      <c r="J563">
        <v>3970</v>
      </c>
      <c r="K563" t="s">
        <v>210</v>
      </c>
      <c r="L563">
        <v>8.7200000000000006</v>
      </c>
      <c r="M563" t="s">
        <v>207</v>
      </c>
      <c r="N563" t="s">
        <v>166</v>
      </c>
      <c r="O563" t="s">
        <v>250</v>
      </c>
    </row>
    <row r="564" spans="1:15" x14ac:dyDescent="0.25">
      <c r="A564" t="s">
        <v>163</v>
      </c>
      <c r="B564">
        <v>8092800</v>
      </c>
      <c r="C564">
        <v>2437001</v>
      </c>
      <c r="D564">
        <v>2021</v>
      </c>
      <c r="E564" s="22">
        <v>44409</v>
      </c>
      <c r="F564" s="22">
        <v>44439</v>
      </c>
      <c r="G564" s="22">
        <v>44441</v>
      </c>
      <c r="H564">
        <v>8092804</v>
      </c>
      <c r="I564">
        <v>41</v>
      </c>
      <c r="J564">
        <v>4011</v>
      </c>
      <c r="K564" t="s">
        <v>211</v>
      </c>
      <c r="L564">
        <v>6</v>
      </c>
      <c r="M564" t="s">
        <v>207</v>
      </c>
      <c r="N564" t="s">
        <v>166</v>
      </c>
      <c r="O564" t="s">
        <v>250</v>
      </c>
    </row>
    <row r="565" spans="1:15" x14ac:dyDescent="0.25">
      <c r="A565" t="s">
        <v>163</v>
      </c>
      <c r="B565">
        <v>8092800</v>
      </c>
      <c r="C565">
        <v>2437001</v>
      </c>
      <c r="D565">
        <v>2021</v>
      </c>
      <c r="E565" s="22">
        <v>44409</v>
      </c>
      <c r="F565" s="22">
        <v>44439</v>
      </c>
      <c r="G565" s="22">
        <v>44441</v>
      </c>
      <c r="H565">
        <v>8092804</v>
      </c>
      <c r="I565">
        <v>41</v>
      </c>
      <c r="J565" t="s">
        <v>173</v>
      </c>
      <c r="K565" t="s">
        <v>174</v>
      </c>
      <c r="L565">
        <v>76.75</v>
      </c>
      <c r="M565" t="s">
        <v>166</v>
      </c>
      <c r="N565" t="s">
        <v>166</v>
      </c>
      <c r="O565" t="s">
        <v>250</v>
      </c>
    </row>
    <row r="566" spans="1:15" x14ac:dyDescent="0.25">
      <c r="A566" t="s">
        <v>163</v>
      </c>
      <c r="B566">
        <v>8092800</v>
      </c>
      <c r="C566">
        <v>2437001</v>
      </c>
      <c r="D566">
        <v>2021</v>
      </c>
      <c r="E566" s="22">
        <v>44409</v>
      </c>
      <c r="F566" s="22">
        <v>44439</v>
      </c>
      <c r="G566" s="22">
        <v>44441</v>
      </c>
      <c r="H566">
        <v>8092804</v>
      </c>
      <c r="I566">
        <v>41</v>
      </c>
      <c r="J566">
        <v>4220</v>
      </c>
      <c r="K566" t="s">
        <v>212</v>
      </c>
      <c r="L566">
        <v>8</v>
      </c>
      <c r="M566" t="s">
        <v>207</v>
      </c>
      <c r="N566" t="s">
        <v>166</v>
      </c>
      <c r="O566" t="s">
        <v>250</v>
      </c>
    </row>
    <row r="567" spans="1:15" x14ac:dyDescent="0.25">
      <c r="A567" t="s">
        <v>163</v>
      </c>
      <c r="B567">
        <v>8092800</v>
      </c>
      <c r="C567">
        <v>2437001</v>
      </c>
      <c r="D567">
        <v>2021</v>
      </c>
      <c r="E567" s="22">
        <v>44409</v>
      </c>
      <c r="F567" s="22">
        <v>44439</v>
      </c>
      <c r="G567" s="22">
        <v>44441</v>
      </c>
      <c r="H567">
        <v>8092804</v>
      </c>
      <c r="I567">
        <v>41</v>
      </c>
      <c r="J567">
        <v>4420</v>
      </c>
      <c r="K567" t="s">
        <v>175</v>
      </c>
      <c r="L567">
        <v>747.3</v>
      </c>
      <c r="M567" t="s">
        <v>166</v>
      </c>
      <c r="N567" t="s">
        <v>166</v>
      </c>
      <c r="O567" t="s">
        <v>250</v>
      </c>
    </row>
    <row r="568" spans="1:15" x14ac:dyDescent="0.25">
      <c r="A568" t="s">
        <v>163</v>
      </c>
      <c r="B568">
        <v>8092800</v>
      </c>
      <c r="C568">
        <v>2437001</v>
      </c>
      <c r="D568">
        <v>2021</v>
      </c>
      <c r="E568" s="22">
        <v>44409</v>
      </c>
      <c r="F568" s="22">
        <v>44439</v>
      </c>
      <c r="G568" s="22">
        <v>44441</v>
      </c>
      <c r="H568">
        <v>8092804</v>
      </c>
      <c r="I568">
        <v>41</v>
      </c>
      <c r="J568">
        <v>4486</v>
      </c>
      <c r="K568" t="s">
        <v>176</v>
      </c>
      <c r="L568">
        <v>729.3</v>
      </c>
      <c r="M568" t="s">
        <v>166</v>
      </c>
      <c r="N568" t="s">
        <v>166</v>
      </c>
      <c r="O568" t="s">
        <v>250</v>
      </c>
    </row>
    <row r="569" spans="1:15" x14ac:dyDescent="0.25">
      <c r="A569" t="s">
        <v>163</v>
      </c>
      <c r="B569">
        <v>8092800</v>
      </c>
      <c r="C569">
        <v>2437001</v>
      </c>
      <c r="D569">
        <v>2021</v>
      </c>
      <c r="E569" s="22">
        <v>44409</v>
      </c>
      <c r="F569" s="22">
        <v>44439</v>
      </c>
      <c r="G569" s="22">
        <v>44441</v>
      </c>
      <c r="H569">
        <v>8092804</v>
      </c>
      <c r="I569">
        <v>41</v>
      </c>
      <c r="J569">
        <v>4650</v>
      </c>
      <c r="K569" t="s">
        <v>177</v>
      </c>
      <c r="L569">
        <v>682.81</v>
      </c>
      <c r="M569" t="s">
        <v>166</v>
      </c>
      <c r="N569" t="s">
        <v>166</v>
      </c>
      <c r="O569" t="s">
        <v>250</v>
      </c>
    </row>
    <row r="570" spans="1:15" x14ac:dyDescent="0.25">
      <c r="A570" t="s">
        <v>163</v>
      </c>
      <c r="B570">
        <v>8092800</v>
      </c>
      <c r="C570">
        <v>2437001</v>
      </c>
      <c r="D570">
        <v>2021</v>
      </c>
      <c r="E570" s="22">
        <v>44409</v>
      </c>
      <c r="F570" s="22">
        <v>44439</v>
      </c>
      <c r="G570" s="22">
        <v>44441</v>
      </c>
      <c r="H570">
        <v>8092804</v>
      </c>
      <c r="I570">
        <v>41</v>
      </c>
      <c r="J570">
        <v>4780</v>
      </c>
      <c r="K570" t="s">
        <v>178</v>
      </c>
      <c r="L570">
        <v>645.45000000000005</v>
      </c>
      <c r="M570" t="s">
        <v>166</v>
      </c>
      <c r="N570" t="s">
        <v>166</v>
      </c>
      <c r="O570" t="s">
        <v>250</v>
      </c>
    </row>
    <row r="571" spans="1:15" x14ac:dyDescent="0.25">
      <c r="A571" t="s">
        <v>163</v>
      </c>
      <c r="B571">
        <v>8092800</v>
      </c>
      <c r="C571">
        <v>2437001</v>
      </c>
      <c r="D571">
        <v>2021</v>
      </c>
      <c r="E571" s="22">
        <v>44409</v>
      </c>
      <c r="F571" s="22">
        <v>44439</v>
      </c>
      <c r="G571" s="22">
        <v>44441</v>
      </c>
      <c r="H571">
        <v>8092804</v>
      </c>
      <c r="I571">
        <v>41</v>
      </c>
      <c r="J571">
        <v>4900</v>
      </c>
      <c r="K571" t="s">
        <v>179</v>
      </c>
      <c r="L571">
        <v>645.45000000000005</v>
      </c>
      <c r="M571" t="s">
        <v>166</v>
      </c>
      <c r="N571" t="s">
        <v>166</v>
      </c>
      <c r="O571" t="s">
        <v>250</v>
      </c>
    </row>
    <row r="572" spans="1:15" x14ac:dyDescent="0.25">
      <c r="A572" t="s">
        <v>163</v>
      </c>
      <c r="B572">
        <v>8092800</v>
      </c>
      <c r="C572">
        <v>2437001</v>
      </c>
      <c r="D572">
        <v>2021</v>
      </c>
      <c r="E572" s="22">
        <v>44409</v>
      </c>
      <c r="F572" s="22">
        <v>44439</v>
      </c>
      <c r="G572" s="22">
        <v>44441</v>
      </c>
      <c r="H572">
        <v>8092804</v>
      </c>
      <c r="I572">
        <v>41</v>
      </c>
      <c r="J572">
        <v>4903</v>
      </c>
      <c r="K572" t="s">
        <v>180</v>
      </c>
      <c r="L572">
        <v>645.45000000000005</v>
      </c>
      <c r="M572" t="s">
        <v>166</v>
      </c>
      <c r="N572" t="s">
        <v>166</v>
      </c>
      <c r="O572" t="s">
        <v>250</v>
      </c>
    </row>
    <row r="573" spans="1:15" x14ac:dyDescent="0.25">
      <c r="A573" t="s">
        <v>163</v>
      </c>
      <c r="B573">
        <v>8092800</v>
      </c>
      <c r="C573">
        <v>2437001</v>
      </c>
      <c r="D573">
        <v>2021</v>
      </c>
      <c r="E573" s="22">
        <v>44409</v>
      </c>
      <c r="F573" s="22">
        <v>44439</v>
      </c>
      <c r="G573" s="22">
        <v>44441</v>
      </c>
      <c r="H573">
        <v>8092804</v>
      </c>
      <c r="I573">
        <v>41</v>
      </c>
      <c r="J573">
        <v>4970</v>
      </c>
      <c r="K573" t="s">
        <v>181</v>
      </c>
      <c r="L573">
        <v>567.91</v>
      </c>
      <c r="M573" t="s">
        <v>166</v>
      </c>
      <c r="N573" t="s">
        <v>166</v>
      </c>
      <c r="O573" t="s">
        <v>250</v>
      </c>
    </row>
    <row r="574" spans="1:15" x14ac:dyDescent="0.25">
      <c r="A574" t="s">
        <v>163</v>
      </c>
      <c r="B574">
        <v>8092800</v>
      </c>
      <c r="C574">
        <v>2437001</v>
      </c>
      <c r="D574">
        <v>2021</v>
      </c>
      <c r="E574" s="22">
        <v>44409</v>
      </c>
      <c r="F574" s="22">
        <v>44439</v>
      </c>
      <c r="G574" s="22">
        <v>44441</v>
      </c>
      <c r="H574">
        <v>8092804</v>
      </c>
      <c r="I574">
        <v>41</v>
      </c>
      <c r="J574">
        <v>4990</v>
      </c>
      <c r="K574" t="s">
        <v>182</v>
      </c>
      <c r="L574">
        <v>567.91</v>
      </c>
      <c r="M574" t="s">
        <v>166</v>
      </c>
      <c r="N574" t="s">
        <v>166</v>
      </c>
      <c r="O574" t="s">
        <v>250</v>
      </c>
    </row>
    <row r="575" spans="1:15" x14ac:dyDescent="0.25">
      <c r="A575" t="s">
        <v>163</v>
      </c>
      <c r="B575">
        <v>8092800</v>
      </c>
      <c r="C575">
        <v>2437001</v>
      </c>
      <c r="D575">
        <v>2021</v>
      </c>
      <c r="E575" s="22">
        <v>44409</v>
      </c>
      <c r="F575" s="22">
        <v>44439</v>
      </c>
      <c r="G575" s="22">
        <v>44441</v>
      </c>
      <c r="H575">
        <v>8092804</v>
      </c>
      <c r="I575">
        <v>41</v>
      </c>
      <c r="J575">
        <v>5010</v>
      </c>
      <c r="K575" t="s">
        <v>170</v>
      </c>
      <c r="L575">
        <v>241.23</v>
      </c>
      <c r="M575" t="s">
        <v>166</v>
      </c>
      <c r="N575" t="s">
        <v>166</v>
      </c>
      <c r="O575" t="s">
        <v>250</v>
      </c>
    </row>
    <row r="576" spans="1:15" x14ac:dyDescent="0.25">
      <c r="A576" t="s">
        <v>163</v>
      </c>
      <c r="B576">
        <v>8092800</v>
      </c>
      <c r="C576">
        <v>2437001</v>
      </c>
      <c r="D576">
        <v>2021</v>
      </c>
      <c r="E576" s="22">
        <v>44409</v>
      </c>
      <c r="F576" s="22">
        <v>44439</v>
      </c>
      <c r="G576" s="22">
        <v>44441</v>
      </c>
      <c r="H576">
        <v>8092804</v>
      </c>
      <c r="I576">
        <v>41</v>
      </c>
      <c r="J576">
        <v>5013</v>
      </c>
      <c r="K576" t="s">
        <v>183</v>
      </c>
      <c r="L576">
        <v>0.75</v>
      </c>
      <c r="M576" t="s">
        <v>166</v>
      </c>
      <c r="N576" t="s">
        <v>166</v>
      </c>
      <c r="O576" t="s">
        <v>250</v>
      </c>
    </row>
    <row r="577" spans="1:15" x14ac:dyDescent="0.25">
      <c r="A577" t="s">
        <v>163</v>
      </c>
      <c r="B577">
        <v>8092800</v>
      </c>
      <c r="C577">
        <v>2437001</v>
      </c>
      <c r="D577">
        <v>2021</v>
      </c>
      <c r="E577" s="22">
        <v>44409</v>
      </c>
      <c r="F577" s="22">
        <v>44439</v>
      </c>
      <c r="G577" s="22">
        <v>44441</v>
      </c>
      <c r="H577">
        <v>8092804</v>
      </c>
      <c r="I577">
        <v>41</v>
      </c>
      <c r="J577">
        <v>5030</v>
      </c>
      <c r="K577" t="s">
        <v>184</v>
      </c>
      <c r="L577">
        <v>1.34</v>
      </c>
      <c r="M577" t="s">
        <v>166</v>
      </c>
      <c r="N577" t="s">
        <v>166</v>
      </c>
      <c r="O577" t="s">
        <v>250</v>
      </c>
    </row>
    <row r="578" spans="1:15" x14ac:dyDescent="0.25">
      <c r="A578" t="s">
        <v>163</v>
      </c>
      <c r="B578">
        <v>8092800</v>
      </c>
      <c r="C578">
        <v>2437001</v>
      </c>
      <c r="D578">
        <v>2021</v>
      </c>
      <c r="E578" s="22">
        <v>44409</v>
      </c>
      <c r="F578" s="22">
        <v>44439</v>
      </c>
      <c r="G578" s="22">
        <v>44441</v>
      </c>
      <c r="H578">
        <v>8092804</v>
      </c>
      <c r="I578">
        <v>41</v>
      </c>
      <c r="J578">
        <v>5031</v>
      </c>
      <c r="K578" t="s">
        <v>185</v>
      </c>
      <c r="L578">
        <v>1.04</v>
      </c>
      <c r="M578" t="s">
        <v>166</v>
      </c>
      <c r="N578" t="s">
        <v>166</v>
      </c>
      <c r="O578" t="s">
        <v>250</v>
      </c>
    </row>
    <row r="579" spans="1:15" x14ac:dyDescent="0.25">
      <c r="A579" t="s">
        <v>163</v>
      </c>
      <c r="B579">
        <v>8092800</v>
      </c>
      <c r="C579">
        <v>2437001</v>
      </c>
      <c r="D579">
        <v>2021</v>
      </c>
      <c r="E579" s="22">
        <v>44409</v>
      </c>
      <c r="F579" s="22">
        <v>44439</v>
      </c>
      <c r="G579" s="22">
        <v>44441</v>
      </c>
      <c r="H579">
        <v>8092804</v>
      </c>
      <c r="I579">
        <v>41</v>
      </c>
      <c r="J579">
        <v>5090</v>
      </c>
      <c r="K579" t="s">
        <v>186</v>
      </c>
      <c r="L579">
        <v>7.94</v>
      </c>
      <c r="M579" t="s">
        <v>166</v>
      </c>
      <c r="N579" t="s">
        <v>166</v>
      </c>
      <c r="O579" t="s">
        <v>250</v>
      </c>
    </row>
    <row r="580" spans="1:15" x14ac:dyDescent="0.25">
      <c r="A580" t="s">
        <v>163</v>
      </c>
      <c r="B580">
        <v>8092800</v>
      </c>
      <c r="C580">
        <v>2437001</v>
      </c>
      <c r="D580">
        <v>2021</v>
      </c>
      <c r="E580" s="22">
        <v>44409</v>
      </c>
      <c r="F580" s="22">
        <v>44439</v>
      </c>
      <c r="G580" s="22">
        <v>44441</v>
      </c>
      <c r="H580">
        <v>8092804</v>
      </c>
      <c r="I580">
        <v>41</v>
      </c>
      <c r="J580">
        <v>5103</v>
      </c>
      <c r="K580" t="s">
        <v>187</v>
      </c>
      <c r="L580">
        <v>52.24</v>
      </c>
      <c r="M580" t="s">
        <v>166</v>
      </c>
      <c r="N580" t="s">
        <v>166</v>
      </c>
      <c r="O580" t="s">
        <v>250</v>
      </c>
    </row>
    <row r="581" spans="1:15" x14ac:dyDescent="0.25">
      <c r="A581" t="s">
        <v>163</v>
      </c>
      <c r="B581">
        <v>8092800</v>
      </c>
      <c r="C581">
        <v>2437001</v>
      </c>
      <c r="D581">
        <v>2021</v>
      </c>
      <c r="E581" s="22">
        <v>44409</v>
      </c>
      <c r="F581" s="22">
        <v>44439</v>
      </c>
      <c r="G581" s="22">
        <v>44441</v>
      </c>
      <c r="H581">
        <v>8092804</v>
      </c>
      <c r="I581">
        <v>41</v>
      </c>
      <c r="J581">
        <v>5130</v>
      </c>
      <c r="K581" t="s">
        <v>213</v>
      </c>
      <c r="L581">
        <v>39.28</v>
      </c>
      <c r="M581" t="s">
        <v>207</v>
      </c>
      <c r="N581" t="s">
        <v>166</v>
      </c>
      <c r="O581" t="s">
        <v>250</v>
      </c>
    </row>
    <row r="582" spans="1:15" x14ac:dyDescent="0.25">
      <c r="A582" t="s">
        <v>163</v>
      </c>
      <c r="B582">
        <v>8092800</v>
      </c>
      <c r="C582">
        <v>2437001</v>
      </c>
      <c r="D582">
        <v>2021</v>
      </c>
      <c r="E582" s="22">
        <v>44409</v>
      </c>
      <c r="F582" s="22">
        <v>44439</v>
      </c>
      <c r="G582" s="22">
        <v>44441</v>
      </c>
      <c r="H582">
        <v>8092804</v>
      </c>
      <c r="I582">
        <v>41</v>
      </c>
      <c r="J582">
        <v>5800</v>
      </c>
      <c r="K582" t="s">
        <v>188</v>
      </c>
      <c r="L582">
        <v>-87.79</v>
      </c>
      <c r="M582" t="s">
        <v>166</v>
      </c>
      <c r="N582" t="s">
        <v>166</v>
      </c>
      <c r="O582" t="s">
        <v>250</v>
      </c>
    </row>
    <row r="583" spans="1:15" x14ac:dyDescent="0.25">
      <c r="A583" t="s">
        <v>163</v>
      </c>
      <c r="B583">
        <v>8092800</v>
      </c>
      <c r="C583">
        <v>2437001</v>
      </c>
      <c r="D583">
        <v>2021</v>
      </c>
      <c r="E583" s="22">
        <v>44409</v>
      </c>
      <c r="F583" s="22">
        <v>44439</v>
      </c>
      <c r="G583" s="22">
        <v>44441</v>
      </c>
      <c r="H583">
        <v>8092804</v>
      </c>
      <c r="I583">
        <v>41</v>
      </c>
      <c r="J583">
        <v>7010</v>
      </c>
      <c r="K583" t="s">
        <v>164</v>
      </c>
      <c r="L583">
        <v>58</v>
      </c>
      <c r="M583" t="s">
        <v>165</v>
      </c>
      <c r="N583" t="s">
        <v>166</v>
      </c>
      <c r="O583" t="s">
        <v>250</v>
      </c>
    </row>
    <row r="584" spans="1:15" x14ac:dyDescent="0.25">
      <c r="A584" t="s">
        <v>163</v>
      </c>
      <c r="B584">
        <v>8092800</v>
      </c>
      <c r="C584">
        <v>2437001</v>
      </c>
      <c r="D584">
        <v>2021</v>
      </c>
      <c r="E584" s="22">
        <v>44409</v>
      </c>
      <c r="F584" s="22">
        <v>44439</v>
      </c>
      <c r="G584" s="22">
        <v>44441</v>
      </c>
      <c r="H584">
        <v>8092804</v>
      </c>
      <c r="I584">
        <v>41</v>
      </c>
      <c r="J584">
        <v>9250</v>
      </c>
      <c r="K584" t="s">
        <v>230</v>
      </c>
      <c r="L584">
        <v>17</v>
      </c>
      <c r="M584" t="s">
        <v>165</v>
      </c>
      <c r="N584" t="s">
        <v>166</v>
      </c>
      <c r="O584" t="s">
        <v>250</v>
      </c>
    </row>
    <row r="585" spans="1:15" x14ac:dyDescent="0.25">
      <c r="A585" t="s">
        <v>163</v>
      </c>
      <c r="B585">
        <v>8092800</v>
      </c>
      <c r="C585">
        <v>2437001</v>
      </c>
      <c r="D585">
        <v>2021</v>
      </c>
      <c r="E585" s="22">
        <v>44409</v>
      </c>
      <c r="F585" s="22">
        <v>44439</v>
      </c>
      <c r="G585" s="22">
        <v>44441</v>
      </c>
      <c r="H585">
        <v>8092804</v>
      </c>
      <c r="I585">
        <v>41</v>
      </c>
      <c r="J585" t="s">
        <v>201</v>
      </c>
      <c r="K585" t="s">
        <v>200</v>
      </c>
      <c r="L585">
        <v>12</v>
      </c>
      <c r="M585" t="s">
        <v>165</v>
      </c>
      <c r="N585" t="s">
        <v>166</v>
      </c>
      <c r="O585" t="s">
        <v>250</v>
      </c>
    </row>
    <row r="586" spans="1:15" x14ac:dyDescent="0.25">
      <c r="A586" t="s">
        <v>163</v>
      </c>
      <c r="B586">
        <v>8092800</v>
      </c>
      <c r="C586">
        <v>2438901</v>
      </c>
      <c r="D586">
        <v>2021</v>
      </c>
      <c r="E586" s="22">
        <v>44409</v>
      </c>
      <c r="F586" s="22">
        <v>44439</v>
      </c>
      <c r="G586" s="22">
        <v>44441</v>
      </c>
      <c r="H586">
        <v>8092804</v>
      </c>
      <c r="I586">
        <v>41</v>
      </c>
      <c r="J586">
        <v>780</v>
      </c>
      <c r="K586" t="s">
        <v>225</v>
      </c>
      <c r="L586">
        <v>22</v>
      </c>
      <c r="M586" t="s">
        <v>165</v>
      </c>
      <c r="N586" t="s">
        <v>166</v>
      </c>
      <c r="O586" t="s">
        <v>251</v>
      </c>
    </row>
    <row r="587" spans="1:15" x14ac:dyDescent="0.25">
      <c r="A587" t="s">
        <v>163</v>
      </c>
      <c r="B587">
        <v>8092800</v>
      </c>
      <c r="C587">
        <v>2438901</v>
      </c>
      <c r="D587">
        <v>2021</v>
      </c>
      <c r="E587" s="22">
        <v>44409</v>
      </c>
      <c r="F587" s="22">
        <v>44439</v>
      </c>
      <c r="G587" s="22">
        <v>44441</v>
      </c>
      <c r="H587">
        <v>8092804</v>
      </c>
      <c r="I587">
        <v>41</v>
      </c>
      <c r="J587">
        <v>4011</v>
      </c>
      <c r="K587" t="s">
        <v>211</v>
      </c>
      <c r="L587">
        <v>1</v>
      </c>
      <c r="M587" t="s">
        <v>207</v>
      </c>
      <c r="N587" t="s">
        <v>166</v>
      </c>
      <c r="O587" t="s">
        <v>251</v>
      </c>
    </row>
    <row r="588" spans="1:15" x14ac:dyDescent="0.25">
      <c r="A588" t="s">
        <v>163</v>
      </c>
      <c r="B588">
        <v>8092800</v>
      </c>
      <c r="C588">
        <v>2438901</v>
      </c>
      <c r="D588">
        <v>2021</v>
      </c>
      <c r="E588" s="22">
        <v>44409</v>
      </c>
      <c r="F588" s="22">
        <v>44439</v>
      </c>
      <c r="G588" s="22">
        <v>44441</v>
      </c>
      <c r="H588">
        <v>8092804</v>
      </c>
      <c r="I588">
        <v>41</v>
      </c>
      <c r="J588">
        <v>5090</v>
      </c>
      <c r="K588" t="s">
        <v>186</v>
      </c>
      <c r="L588">
        <v>7.94</v>
      </c>
      <c r="M588" t="s">
        <v>166</v>
      </c>
      <c r="N588" t="s">
        <v>166</v>
      </c>
      <c r="O588" t="s">
        <v>251</v>
      </c>
    </row>
    <row r="589" spans="1:15" x14ac:dyDescent="0.25">
      <c r="A589" t="s">
        <v>163</v>
      </c>
      <c r="B589">
        <v>8092800</v>
      </c>
      <c r="C589">
        <v>2438901</v>
      </c>
      <c r="D589">
        <v>2021</v>
      </c>
      <c r="E589" s="22">
        <v>44409</v>
      </c>
      <c r="F589" s="22">
        <v>44439</v>
      </c>
      <c r="G589" s="22">
        <v>44441</v>
      </c>
      <c r="H589">
        <v>8092804</v>
      </c>
      <c r="I589">
        <v>41</v>
      </c>
      <c r="J589">
        <v>9780</v>
      </c>
      <c r="K589" t="s">
        <v>227</v>
      </c>
      <c r="L589">
        <v>113</v>
      </c>
      <c r="M589" t="s">
        <v>165</v>
      </c>
      <c r="N589" t="s">
        <v>166</v>
      </c>
      <c r="O589" t="s">
        <v>251</v>
      </c>
    </row>
    <row r="590" spans="1:15" x14ac:dyDescent="0.25">
      <c r="A590" t="s">
        <v>163</v>
      </c>
      <c r="B590">
        <v>8092800</v>
      </c>
      <c r="C590">
        <v>2440701</v>
      </c>
      <c r="D590">
        <v>2021</v>
      </c>
      <c r="E590" s="22">
        <v>44409</v>
      </c>
      <c r="F590" s="22">
        <v>44439</v>
      </c>
      <c r="G590" s="22">
        <v>44441</v>
      </c>
      <c r="H590">
        <v>8092804</v>
      </c>
      <c r="I590">
        <v>41</v>
      </c>
      <c r="J590">
        <v>10</v>
      </c>
      <c r="K590" t="s">
        <v>164</v>
      </c>
      <c r="L590">
        <v>25</v>
      </c>
      <c r="M590" t="s">
        <v>165</v>
      </c>
      <c r="N590" t="s">
        <v>166</v>
      </c>
      <c r="O590" t="s">
        <v>252</v>
      </c>
    </row>
    <row r="591" spans="1:15" x14ac:dyDescent="0.25">
      <c r="A591" t="s">
        <v>163</v>
      </c>
      <c r="B591">
        <v>8092800</v>
      </c>
      <c r="C591">
        <v>2440701</v>
      </c>
      <c r="D591">
        <v>2021</v>
      </c>
      <c r="E591" s="22">
        <v>44409</v>
      </c>
      <c r="F591" s="22">
        <v>44439</v>
      </c>
      <c r="G591" s="22">
        <v>44441</v>
      </c>
      <c r="H591">
        <v>8092804</v>
      </c>
      <c r="I591">
        <v>41</v>
      </c>
      <c r="J591">
        <v>351</v>
      </c>
      <c r="K591" t="s">
        <v>205</v>
      </c>
      <c r="L591">
        <v>1</v>
      </c>
      <c r="M591" t="s">
        <v>165</v>
      </c>
      <c r="N591" t="s">
        <v>166</v>
      </c>
      <c r="O591" t="s">
        <v>252</v>
      </c>
    </row>
    <row r="592" spans="1:15" x14ac:dyDescent="0.25">
      <c r="A592" t="s">
        <v>163</v>
      </c>
      <c r="B592">
        <v>8092800</v>
      </c>
      <c r="C592">
        <v>2440701</v>
      </c>
      <c r="D592">
        <v>2021</v>
      </c>
      <c r="E592" s="22">
        <v>44409</v>
      </c>
      <c r="F592" s="22">
        <v>44439</v>
      </c>
      <c r="G592" s="22">
        <v>44441</v>
      </c>
      <c r="H592">
        <v>8092804</v>
      </c>
      <c r="I592">
        <v>41</v>
      </c>
      <c r="J592">
        <v>999</v>
      </c>
      <c r="K592" t="s">
        <v>168</v>
      </c>
      <c r="L592">
        <v>-4</v>
      </c>
      <c r="M592" t="s">
        <v>169</v>
      </c>
      <c r="N592" t="s">
        <v>166</v>
      </c>
      <c r="O592" t="s">
        <v>252</v>
      </c>
    </row>
    <row r="593" spans="1:15" x14ac:dyDescent="0.25">
      <c r="A593" t="s">
        <v>163</v>
      </c>
      <c r="B593">
        <v>8092800</v>
      </c>
      <c r="C593">
        <v>2440701</v>
      </c>
      <c r="D593">
        <v>2021</v>
      </c>
      <c r="E593" s="22">
        <v>44409</v>
      </c>
      <c r="F593" s="22">
        <v>44439</v>
      </c>
      <c r="G593" s="22">
        <v>44441</v>
      </c>
      <c r="H593">
        <v>8092804</v>
      </c>
      <c r="I593">
        <v>41</v>
      </c>
      <c r="J593">
        <v>1010</v>
      </c>
      <c r="K593" t="s">
        <v>164</v>
      </c>
      <c r="L593">
        <v>1992.31</v>
      </c>
      <c r="M593" t="s">
        <v>165</v>
      </c>
      <c r="N593" t="s">
        <v>166</v>
      </c>
      <c r="O593" t="s">
        <v>252</v>
      </c>
    </row>
    <row r="594" spans="1:15" x14ac:dyDescent="0.25">
      <c r="A594" t="s">
        <v>163</v>
      </c>
      <c r="B594">
        <v>8092800</v>
      </c>
      <c r="C594">
        <v>2440701</v>
      </c>
      <c r="D594">
        <v>2021</v>
      </c>
      <c r="E594" s="22">
        <v>44409</v>
      </c>
      <c r="F594" s="22">
        <v>44439</v>
      </c>
      <c r="G594" s="22">
        <v>44441</v>
      </c>
      <c r="H594">
        <v>8092804</v>
      </c>
      <c r="I594">
        <v>41</v>
      </c>
      <c r="J594">
        <v>1351</v>
      </c>
      <c r="K594" t="s">
        <v>205</v>
      </c>
      <c r="L594">
        <v>83.51</v>
      </c>
      <c r="M594" t="s">
        <v>165</v>
      </c>
      <c r="N594" t="s">
        <v>166</v>
      </c>
      <c r="O594" t="s">
        <v>252</v>
      </c>
    </row>
    <row r="595" spans="1:15" x14ac:dyDescent="0.25">
      <c r="A595" t="s">
        <v>163</v>
      </c>
      <c r="B595">
        <v>8092800</v>
      </c>
      <c r="C595">
        <v>2440701</v>
      </c>
      <c r="D595">
        <v>2021</v>
      </c>
      <c r="E595" s="22">
        <v>44409</v>
      </c>
      <c r="F595" s="22">
        <v>44439</v>
      </c>
      <c r="G595" s="22">
        <v>44441</v>
      </c>
      <c r="H595">
        <v>8092804</v>
      </c>
      <c r="I595">
        <v>41</v>
      </c>
      <c r="J595">
        <v>2500</v>
      </c>
      <c r="K595" t="s">
        <v>170</v>
      </c>
      <c r="L595">
        <v>293.01</v>
      </c>
      <c r="M595" t="s">
        <v>166</v>
      </c>
      <c r="N595" t="s">
        <v>166</v>
      </c>
      <c r="O595" t="s">
        <v>252</v>
      </c>
    </row>
    <row r="596" spans="1:15" x14ac:dyDescent="0.25">
      <c r="A596" t="s">
        <v>163</v>
      </c>
      <c r="B596">
        <v>8092800</v>
      </c>
      <c r="C596">
        <v>2440701</v>
      </c>
      <c r="D596">
        <v>2021</v>
      </c>
      <c r="E596" s="22">
        <v>44409</v>
      </c>
      <c r="F596" s="22">
        <v>44439</v>
      </c>
      <c r="G596" s="22">
        <v>44441</v>
      </c>
      <c r="H596">
        <v>8092804</v>
      </c>
      <c r="I596">
        <v>41</v>
      </c>
      <c r="J596">
        <v>2509</v>
      </c>
      <c r="K596" t="s">
        <v>171</v>
      </c>
      <c r="L596">
        <v>-127.01</v>
      </c>
      <c r="M596" t="s">
        <v>166</v>
      </c>
      <c r="N596" t="s">
        <v>166</v>
      </c>
      <c r="O596" t="s">
        <v>252</v>
      </c>
    </row>
    <row r="597" spans="1:15" x14ac:dyDescent="0.25">
      <c r="A597" t="s">
        <v>163</v>
      </c>
      <c r="B597">
        <v>8092800</v>
      </c>
      <c r="C597">
        <v>2440701</v>
      </c>
      <c r="D597">
        <v>2021</v>
      </c>
      <c r="E597" s="22">
        <v>44409</v>
      </c>
      <c r="F597" s="22">
        <v>44439</v>
      </c>
      <c r="G597" s="22">
        <v>44441</v>
      </c>
      <c r="H597">
        <v>8092804</v>
      </c>
      <c r="I597">
        <v>41</v>
      </c>
      <c r="J597">
        <v>3010</v>
      </c>
      <c r="K597" t="s">
        <v>219</v>
      </c>
      <c r="L597">
        <v>24.98</v>
      </c>
      <c r="M597" t="s">
        <v>207</v>
      </c>
      <c r="N597" t="s">
        <v>166</v>
      </c>
      <c r="O597" t="s">
        <v>252</v>
      </c>
    </row>
    <row r="598" spans="1:15" x14ac:dyDescent="0.25">
      <c r="A598" t="s">
        <v>163</v>
      </c>
      <c r="B598">
        <v>8092800</v>
      </c>
      <c r="C598">
        <v>2440701</v>
      </c>
      <c r="D598">
        <v>2021</v>
      </c>
      <c r="E598" s="22">
        <v>44409</v>
      </c>
      <c r="F598" s="22">
        <v>44439</v>
      </c>
      <c r="G598" s="22">
        <v>44441</v>
      </c>
      <c r="H598">
        <v>8092804</v>
      </c>
      <c r="I598">
        <v>41</v>
      </c>
      <c r="J598">
        <v>3302</v>
      </c>
      <c r="K598" t="s">
        <v>221</v>
      </c>
      <c r="L598">
        <v>16.77</v>
      </c>
      <c r="M598" t="s">
        <v>207</v>
      </c>
      <c r="N598" t="s">
        <v>166</v>
      </c>
      <c r="O598" t="s">
        <v>252</v>
      </c>
    </row>
    <row r="599" spans="1:15" x14ac:dyDescent="0.25">
      <c r="A599" t="s">
        <v>163</v>
      </c>
      <c r="B599">
        <v>8092800</v>
      </c>
      <c r="C599">
        <v>2440701</v>
      </c>
      <c r="D599">
        <v>2021</v>
      </c>
      <c r="E599" s="22">
        <v>44409</v>
      </c>
      <c r="F599" s="22">
        <v>44439</v>
      </c>
      <c r="G599" s="22">
        <v>44441</v>
      </c>
      <c r="H599">
        <v>8092804</v>
      </c>
      <c r="I599">
        <v>41</v>
      </c>
      <c r="J599">
        <v>3305</v>
      </c>
      <c r="K599" t="s">
        <v>206</v>
      </c>
      <c r="L599">
        <v>3</v>
      </c>
      <c r="M599" t="s">
        <v>207</v>
      </c>
      <c r="N599" t="s">
        <v>166</v>
      </c>
      <c r="O599" t="s">
        <v>252</v>
      </c>
    </row>
    <row r="600" spans="1:15" x14ac:dyDescent="0.25">
      <c r="A600" t="s">
        <v>163</v>
      </c>
      <c r="B600">
        <v>8092800</v>
      </c>
      <c r="C600">
        <v>2440701</v>
      </c>
      <c r="D600">
        <v>2021</v>
      </c>
      <c r="E600" s="22">
        <v>44409</v>
      </c>
      <c r="F600" s="22">
        <v>44439</v>
      </c>
      <c r="G600" s="22">
        <v>44441</v>
      </c>
      <c r="H600">
        <v>8092804</v>
      </c>
      <c r="I600">
        <v>41</v>
      </c>
      <c r="J600">
        <v>3500</v>
      </c>
      <c r="K600" t="s">
        <v>193</v>
      </c>
      <c r="L600">
        <v>261.87</v>
      </c>
      <c r="M600" t="s">
        <v>166</v>
      </c>
      <c r="N600" t="s">
        <v>166</v>
      </c>
      <c r="O600" t="s">
        <v>252</v>
      </c>
    </row>
    <row r="601" spans="1:15" x14ac:dyDescent="0.25">
      <c r="A601" t="s">
        <v>163</v>
      </c>
      <c r="B601">
        <v>8092800</v>
      </c>
      <c r="C601">
        <v>2440701</v>
      </c>
      <c r="D601">
        <v>2021</v>
      </c>
      <c r="E601" s="22">
        <v>44409</v>
      </c>
      <c r="F601" s="22">
        <v>44439</v>
      </c>
      <c r="G601" s="22">
        <v>44441</v>
      </c>
      <c r="H601">
        <v>8092804</v>
      </c>
      <c r="I601">
        <v>41</v>
      </c>
      <c r="J601">
        <v>3650</v>
      </c>
      <c r="K601" t="s">
        <v>208</v>
      </c>
      <c r="L601">
        <v>19.170000000000002</v>
      </c>
      <c r="M601" t="s">
        <v>166</v>
      </c>
      <c r="N601" t="s">
        <v>166</v>
      </c>
      <c r="O601" t="s">
        <v>252</v>
      </c>
    </row>
    <row r="602" spans="1:15" x14ac:dyDescent="0.25">
      <c r="A602" t="s">
        <v>163</v>
      </c>
      <c r="B602">
        <v>8092800</v>
      </c>
      <c r="C602">
        <v>2440701</v>
      </c>
      <c r="D602">
        <v>2021</v>
      </c>
      <c r="E602" s="22">
        <v>44409</v>
      </c>
      <c r="F602" s="22">
        <v>44439</v>
      </c>
      <c r="G602" s="22">
        <v>44441</v>
      </c>
      <c r="H602">
        <v>8092804</v>
      </c>
      <c r="I602">
        <v>41</v>
      </c>
      <c r="J602">
        <v>3702</v>
      </c>
      <c r="K602" t="s">
        <v>195</v>
      </c>
      <c r="L602">
        <v>-42.09</v>
      </c>
      <c r="M602" t="s">
        <v>166</v>
      </c>
      <c r="N602" t="s">
        <v>166</v>
      </c>
      <c r="O602" t="s">
        <v>252</v>
      </c>
    </row>
    <row r="603" spans="1:15" x14ac:dyDescent="0.25">
      <c r="A603" t="s">
        <v>163</v>
      </c>
      <c r="B603">
        <v>8092800</v>
      </c>
      <c r="C603">
        <v>2440701</v>
      </c>
      <c r="D603">
        <v>2021</v>
      </c>
      <c r="E603" s="22">
        <v>44409</v>
      </c>
      <c r="F603" s="22">
        <v>44439</v>
      </c>
      <c r="G603" s="22">
        <v>44441</v>
      </c>
      <c r="H603">
        <v>8092804</v>
      </c>
      <c r="I603">
        <v>41</v>
      </c>
      <c r="J603">
        <v>3800</v>
      </c>
      <c r="K603" t="s">
        <v>209</v>
      </c>
      <c r="L603">
        <v>385</v>
      </c>
      <c r="M603" t="s">
        <v>207</v>
      </c>
      <c r="N603" t="s">
        <v>166</v>
      </c>
      <c r="O603" t="s">
        <v>252</v>
      </c>
    </row>
    <row r="604" spans="1:15" x14ac:dyDescent="0.25">
      <c r="A604" t="s">
        <v>163</v>
      </c>
      <c r="B604">
        <v>8092800</v>
      </c>
      <c r="C604">
        <v>2440701</v>
      </c>
      <c r="D604">
        <v>2021</v>
      </c>
      <c r="E604" s="22">
        <v>44409</v>
      </c>
      <c r="F604" s="22">
        <v>44439</v>
      </c>
      <c r="G604" s="22">
        <v>44441</v>
      </c>
      <c r="H604">
        <v>8092804</v>
      </c>
      <c r="I604">
        <v>41</v>
      </c>
      <c r="J604">
        <v>3970</v>
      </c>
      <c r="K604" t="s">
        <v>210</v>
      </c>
      <c r="L604">
        <v>23.98</v>
      </c>
      <c r="M604" t="s">
        <v>207</v>
      </c>
      <c r="N604" t="s">
        <v>166</v>
      </c>
      <c r="O604" t="s">
        <v>252</v>
      </c>
    </row>
    <row r="605" spans="1:15" x14ac:dyDescent="0.25">
      <c r="A605" t="s">
        <v>163</v>
      </c>
      <c r="B605">
        <v>8092800</v>
      </c>
      <c r="C605">
        <v>2440701</v>
      </c>
      <c r="D605">
        <v>2021</v>
      </c>
      <c r="E605" s="22">
        <v>44409</v>
      </c>
      <c r="F605" s="22">
        <v>44439</v>
      </c>
      <c r="G605" s="22">
        <v>44441</v>
      </c>
      <c r="H605">
        <v>8092804</v>
      </c>
      <c r="I605">
        <v>41</v>
      </c>
      <c r="J605">
        <v>4011</v>
      </c>
      <c r="K605" t="s">
        <v>211</v>
      </c>
      <c r="L605">
        <v>10</v>
      </c>
      <c r="M605" t="s">
        <v>207</v>
      </c>
      <c r="N605" t="s">
        <v>166</v>
      </c>
      <c r="O605" t="s">
        <v>252</v>
      </c>
    </row>
    <row r="606" spans="1:15" x14ac:dyDescent="0.25">
      <c r="A606" t="s">
        <v>163</v>
      </c>
      <c r="B606">
        <v>8092800</v>
      </c>
      <c r="C606">
        <v>2440701</v>
      </c>
      <c r="D606">
        <v>2021</v>
      </c>
      <c r="E606" s="22">
        <v>44409</v>
      </c>
      <c r="F606" s="22">
        <v>44439</v>
      </c>
      <c r="G606" s="22">
        <v>44441</v>
      </c>
      <c r="H606">
        <v>8092804</v>
      </c>
      <c r="I606">
        <v>41</v>
      </c>
      <c r="J606" t="s">
        <v>173</v>
      </c>
      <c r="K606" t="s">
        <v>174</v>
      </c>
      <c r="L606">
        <v>230.24</v>
      </c>
      <c r="M606" t="s">
        <v>166</v>
      </c>
      <c r="N606" t="s">
        <v>166</v>
      </c>
      <c r="O606" t="s">
        <v>252</v>
      </c>
    </row>
    <row r="607" spans="1:15" x14ac:dyDescent="0.25">
      <c r="A607" t="s">
        <v>163</v>
      </c>
      <c r="B607">
        <v>8092800</v>
      </c>
      <c r="C607">
        <v>2440701</v>
      </c>
      <c r="D607">
        <v>2021</v>
      </c>
      <c r="E607" s="22">
        <v>44409</v>
      </c>
      <c r="F607" s="22">
        <v>44439</v>
      </c>
      <c r="G607" s="22">
        <v>44441</v>
      </c>
      <c r="H607">
        <v>8092804</v>
      </c>
      <c r="I607">
        <v>41</v>
      </c>
      <c r="J607">
        <v>4220</v>
      </c>
      <c r="K607" t="s">
        <v>212</v>
      </c>
      <c r="L607">
        <v>22</v>
      </c>
      <c r="M607" t="s">
        <v>207</v>
      </c>
      <c r="N607" t="s">
        <v>166</v>
      </c>
      <c r="O607" t="s">
        <v>252</v>
      </c>
    </row>
    <row r="608" spans="1:15" x14ac:dyDescent="0.25">
      <c r="A608" t="s">
        <v>163</v>
      </c>
      <c r="B608">
        <v>8092800</v>
      </c>
      <c r="C608">
        <v>2440701</v>
      </c>
      <c r="D608">
        <v>2021</v>
      </c>
      <c r="E608" s="22">
        <v>44409</v>
      </c>
      <c r="F608" s="22">
        <v>44439</v>
      </c>
      <c r="G608" s="22">
        <v>44441</v>
      </c>
      <c r="H608">
        <v>8092804</v>
      </c>
      <c r="I608">
        <v>41</v>
      </c>
      <c r="J608">
        <v>4420</v>
      </c>
      <c r="K608" t="s">
        <v>175</v>
      </c>
      <c r="L608">
        <v>2241.89</v>
      </c>
      <c r="M608" t="s">
        <v>166</v>
      </c>
      <c r="N608" t="s">
        <v>166</v>
      </c>
      <c r="O608" t="s">
        <v>252</v>
      </c>
    </row>
    <row r="609" spans="1:15" x14ac:dyDescent="0.25">
      <c r="A609" t="s">
        <v>163</v>
      </c>
      <c r="B609">
        <v>8092800</v>
      </c>
      <c r="C609">
        <v>2440701</v>
      </c>
      <c r="D609">
        <v>2021</v>
      </c>
      <c r="E609" s="22">
        <v>44409</v>
      </c>
      <c r="F609" s="22">
        <v>44439</v>
      </c>
      <c r="G609" s="22">
        <v>44441</v>
      </c>
      <c r="H609">
        <v>8092804</v>
      </c>
      <c r="I609">
        <v>41</v>
      </c>
      <c r="J609">
        <v>4486</v>
      </c>
      <c r="K609" t="s">
        <v>176</v>
      </c>
      <c r="L609">
        <v>2100.8000000000002</v>
      </c>
      <c r="M609" t="s">
        <v>166</v>
      </c>
      <c r="N609" t="s">
        <v>166</v>
      </c>
      <c r="O609" t="s">
        <v>252</v>
      </c>
    </row>
    <row r="610" spans="1:15" x14ac:dyDescent="0.25">
      <c r="A610" t="s">
        <v>163</v>
      </c>
      <c r="B610">
        <v>8092800</v>
      </c>
      <c r="C610">
        <v>2440701</v>
      </c>
      <c r="D610">
        <v>2021</v>
      </c>
      <c r="E610" s="22">
        <v>44409</v>
      </c>
      <c r="F610" s="22">
        <v>44439</v>
      </c>
      <c r="G610" s="22">
        <v>44441</v>
      </c>
      <c r="H610">
        <v>8092804</v>
      </c>
      <c r="I610">
        <v>41</v>
      </c>
      <c r="J610">
        <v>4600</v>
      </c>
      <c r="K610" t="s">
        <v>196</v>
      </c>
      <c r="L610">
        <v>219.78</v>
      </c>
      <c r="M610" t="s">
        <v>166</v>
      </c>
      <c r="N610" t="s">
        <v>166</v>
      </c>
      <c r="O610" t="s">
        <v>252</v>
      </c>
    </row>
    <row r="611" spans="1:15" x14ac:dyDescent="0.25">
      <c r="A611" t="s">
        <v>163</v>
      </c>
      <c r="B611">
        <v>8092800</v>
      </c>
      <c r="C611">
        <v>2440701</v>
      </c>
      <c r="D611">
        <v>2021</v>
      </c>
      <c r="E611" s="22">
        <v>44409</v>
      </c>
      <c r="F611" s="22">
        <v>44439</v>
      </c>
      <c r="G611" s="22">
        <v>44441</v>
      </c>
      <c r="H611">
        <v>8092804</v>
      </c>
      <c r="I611">
        <v>41</v>
      </c>
      <c r="J611">
        <v>4650</v>
      </c>
      <c r="K611" t="s">
        <v>177</v>
      </c>
      <c r="L611">
        <v>1934.8</v>
      </c>
      <c r="M611" t="s">
        <v>166</v>
      </c>
      <c r="N611" t="s">
        <v>166</v>
      </c>
      <c r="O611" t="s">
        <v>252</v>
      </c>
    </row>
    <row r="612" spans="1:15" x14ac:dyDescent="0.25">
      <c r="A612" t="s">
        <v>163</v>
      </c>
      <c r="B612">
        <v>8092800</v>
      </c>
      <c r="C612">
        <v>2440701</v>
      </c>
      <c r="D612">
        <v>2021</v>
      </c>
      <c r="E612" s="22">
        <v>44409</v>
      </c>
      <c r="F612" s="22">
        <v>44439</v>
      </c>
      <c r="G612" s="22">
        <v>44441</v>
      </c>
      <c r="H612">
        <v>8092804</v>
      </c>
      <c r="I612">
        <v>41</v>
      </c>
      <c r="J612">
        <v>4780</v>
      </c>
      <c r="K612" t="s">
        <v>178</v>
      </c>
      <c r="L612">
        <v>1909.82</v>
      </c>
      <c r="M612" t="s">
        <v>166</v>
      </c>
      <c r="N612" t="s">
        <v>166</v>
      </c>
      <c r="O612" t="s">
        <v>252</v>
      </c>
    </row>
    <row r="613" spans="1:15" x14ac:dyDescent="0.25">
      <c r="A613" t="s">
        <v>163</v>
      </c>
      <c r="B613">
        <v>8092800</v>
      </c>
      <c r="C613">
        <v>2440701</v>
      </c>
      <c r="D613">
        <v>2021</v>
      </c>
      <c r="E613" s="22">
        <v>44409</v>
      </c>
      <c r="F613" s="22">
        <v>44439</v>
      </c>
      <c r="G613" s="22">
        <v>44441</v>
      </c>
      <c r="H613">
        <v>8092804</v>
      </c>
      <c r="I613">
        <v>41</v>
      </c>
      <c r="J613">
        <v>4900</v>
      </c>
      <c r="K613" t="s">
        <v>179</v>
      </c>
      <c r="L613">
        <v>1670.87</v>
      </c>
      <c r="M613" t="s">
        <v>166</v>
      </c>
      <c r="N613" t="s">
        <v>166</v>
      </c>
      <c r="O613" t="s">
        <v>252</v>
      </c>
    </row>
    <row r="614" spans="1:15" x14ac:dyDescent="0.25">
      <c r="A614" t="s">
        <v>163</v>
      </c>
      <c r="B614">
        <v>8092800</v>
      </c>
      <c r="C614">
        <v>2440701</v>
      </c>
      <c r="D614">
        <v>2021</v>
      </c>
      <c r="E614" s="22">
        <v>44409</v>
      </c>
      <c r="F614" s="22">
        <v>44439</v>
      </c>
      <c r="G614" s="22">
        <v>44441</v>
      </c>
      <c r="H614">
        <v>8092804</v>
      </c>
      <c r="I614">
        <v>41</v>
      </c>
      <c r="J614">
        <v>4903</v>
      </c>
      <c r="K614" t="s">
        <v>180</v>
      </c>
      <c r="L614">
        <v>1909.82</v>
      </c>
      <c r="M614" t="s">
        <v>166</v>
      </c>
      <c r="N614" t="s">
        <v>166</v>
      </c>
      <c r="O614" t="s">
        <v>252</v>
      </c>
    </row>
    <row r="615" spans="1:15" x14ac:dyDescent="0.25">
      <c r="A615" t="s">
        <v>163</v>
      </c>
      <c r="B615">
        <v>8092800</v>
      </c>
      <c r="C615">
        <v>2440701</v>
      </c>
      <c r="D615">
        <v>2021</v>
      </c>
      <c r="E615" s="22">
        <v>44409</v>
      </c>
      <c r="F615" s="22">
        <v>44439</v>
      </c>
      <c r="G615" s="22">
        <v>44441</v>
      </c>
      <c r="H615">
        <v>8092804</v>
      </c>
      <c r="I615">
        <v>41</v>
      </c>
      <c r="J615">
        <v>4970</v>
      </c>
      <c r="K615" t="s">
        <v>181</v>
      </c>
      <c r="L615">
        <v>1306.6400000000001</v>
      </c>
      <c r="M615" t="s">
        <v>166</v>
      </c>
      <c r="N615" t="s">
        <v>166</v>
      </c>
      <c r="O615" t="s">
        <v>252</v>
      </c>
    </row>
    <row r="616" spans="1:15" x14ac:dyDescent="0.25">
      <c r="A616" t="s">
        <v>163</v>
      </c>
      <c r="B616">
        <v>8092800</v>
      </c>
      <c r="C616">
        <v>2440701</v>
      </c>
      <c r="D616">
        <v>2021</v>
      </c>
      <c r="E616" s="22">
        <v>44409</v>
      </c>
      <c r="F616" s="22">
        <v>44439</v>
      </c>
      <c r="G616" s="22">
        <v>44441</v>
      </c>
      <c r="H616">
        <v>8092804</v>
      </c>
      <c r="I616">
        <v>41</v>
      </c>
      <c r="J616">
        <v>4990</v>
      </c>
      <c r="K616" t="s">
        <v>182</v>
      </c>
      <c r="L616">
        <v>1306.6400000000001</v>
      </c>
      <c r="M616" t="s">
        <v>166</v>
      </c>
      <c r="N616" t="s">
        <v>166</v>
      </c>
      <c r="O616" t="s">
        <v>252</v>
      </c>
    </row>
    <row r="617" spans="1:15" x14ac:dyDescent="0.25">
      <c r="A617" t="s">
        <v>163</v>
      </c>
      <c r="B617">
        <v>8092800</v>
      </c>
      <c r="C617">
        <v>2440701</v>
      </c>
      <c r="D617">
        <v>2021</v>
      </c>
      <c r="E617" s="22">
        <v>44409</v>
      </c>
      <c r="F617" s="22">
        <v>44439</v>
      </c>
      <c r="G617" s="22">
        <v>44441</v>
      </c>
      <c r="H617">
        <v>8092804</v>
      </c>
      <c r="I617">
        <v>41</v>
      </c>
      <c r="J617">
        <v>5010</v>
      </c>
      <c r="K617" t="s">
        <v>170</v>
      </c>
      <c r="L617">
        <v>723.69</v>
      </c>
      <c r="M617" t="s">
        <v>166</v>
      </c>
      <c r="N617" t="s">
        <v>166</v>
      </c>
      <c r="O617" t="s">
        <v>252</v>
      </c>
    </row>
    <row r="618" spans="1:15" x14ac:dyDescent="0.25">
      <c r="A618" t="s">
        <v>163</v>
      </c>
      <c r="B618">
        <v>8092800</v>
      </c>
      <c r="C618">
        <v>2440701</v>
      </c>
      <c r="D618">
        <v>2021</v>
      </c>
      <c r="E618" s="22">
        <v>44409</v>
      </c>
      <c r="F618" s="22">
        <v>44439</v>
      </c>
      <c r="G618" s="22">
        <v>44441</v>
      </c>
      <c r="H618">
        <v>8092804</v>
      </c>
      <c r="I618">
        <v>41</v>
      </c>
      <c r="J618">
        <v>5013</v>
      </c>
      <c r="K618" t="s">
        <v>183</v>
      </c>
      <c r="L618">
        <v>2.25</v>
      </c>
      <c r="M618" t="s">
        <v>166</v>
      </c>
      <c r="N618" t="s">
        <v>166</v>
      </c>
      <c r="O618" t="s">
        <v>252</v>
      </c>
    </row>
    <row r="619" spans="1:15" x14ac:dyDescent="0.25">
      <c r="A619" t="s">
        <v>163</v>
      </c>
      <c r="B619">
        <v>8092800</v>
      </c>
      <c r="C619">
        <v>2440701</v>
      </c>
      <c r="D619">
        <v>2021</v>
      </c>
      <c r="E619" s="22">
        <v>44409</v>
      </c>
      <c r="F619" s="22">
        <v>44439</v>
      </c>
      <c r="G619" s="22">
        <v>44441</v>
      </c>
      <c r="H619">
        <v>8092804</v>
      </c>
      <c r="I619">
        <v>41</v>
      </c>
      <c r="J619">
        <v>5030</v>
      </c>
      <c r="K619" t="s">
        <v>184</v>
      </c>
      <c r="L619">
        <v>4.03</v>
      </c>
      <c r="M619" t="s">
        <v>166</v>
      </c>
      <c r="N619" t="s">
        <v>166</v>
      </c>
      <c r="O619" t="s">
        <v>252</v>
      </c>
    </row>
    <row r="620" spans="1:15" x14ac:dyDescent="0.25">
      <c r="A620" t="s">
        <v>163</v>
      </c>
      <c r="B620">
        <v>8092800</v>
      </c>
      <c r="C620">
        <v>2440701</v>
      </c>
      <c r="D620">
        <v>2021</v>
      </c>
      <c r="E620" s="22">
        <v>44409</v>
      </c>
      <c r="F620" s="22">
        <v>44439</v>
      </c>
      <c r="G620" s="22">
        <v>44441</v>
      </c>
      <c r="H620">
        <v>8092804</v>
      </c>
      <c r="I620">
        <v>41</v>
      </c>
      <c r="J620">
        <v>5031</v>
      </c>
      <c r="K620" t="s">
        <v>185</v>
      </c>
      <c r="L620">
        <v>3.13</v>
      </c>
      <c r="M620" t="s">
        <v>166</v>
      </c>
      <c r="N620" t="s">
        <v>166</v>
      </c>
      <c r="O620" t="s">
        <v>252</v>
      </c>
    </row>
    <row r="621" spans="1:15" x14ac:dyDescent="0.25">
      <c r="A621" t="s">
        <v>163</v>
      </c>
      <c r="B621">
        <v>8092800</v>
      </c>
      <c r="C621">
        <v>2440701</v>
      </c>
      <c r="D621">
        <v>2021</v>
      </c>
      <c r="E621" s="22">
        <v>44409</v>
      </c>
      <c r="F621" s="22">
        <v>44439</v>
      </c>
      <c r="G621" s="22">
        <v>44441</v>
      </c>
      <c r="H621">
        <v>8092804</v>
      </c>
      <c r="I621">
        <v>41</v>
      </c>
      <c r="J621">
        <v>5090</v>
      </c>
      <c r="K621" t="s">
        <v>186</v>
      </c>
      <c r="L621">
        <v>7.94</v>
      </c>
      <c r="M621" t="s">
        <v>166</v>
      </c>
      <c r="N621" t="s">
        <v>166</v>
      </c>
      <c r="O621" t="s">
        <v>252</v>
      </c>
    </row>
    <row r="622" spans="1:15" x14ac:dyDescent="0.25">
      <c r="A622" t="s">
        <v>163</v>
      </c>
      <c r="B622">
        <v>8092800</v>
      </c>
      <c r="C622">
        <v>2440701</v>
      </c>
      <c r="D622">
        <v>2021</v>
      </c>
      <c r="E622" s="22">
        <v>44409</v>
      </c>
      <c r="F622" s="22">
        <v>44439</v>
      </c>
      <c r="G622" s="22">
        <v>44441</v>
      </c>
      <c r="H622">
        <v>8092804</v>
      </c>
      <c r="I622">
        <v>41</v>
      </c>
      <c r="J622">
        <v>5103</v>
      </c>
      <c r="K622" t="s">
        <v>187</v>
      </c>
      <c r="L622">
        <v>156.71</v>
      </c>
      <c r="M622" t="s">
        <v>166</v>
      </c>
      <c r="N622" t="s">
        <v>166</v>
      </c>
      <c r="O622" t="s">
        <v>252</v>
      </c>
    </row>
    <row r="623" spans="1:15" x14ac:dyDescent="0.25">
      <c r="A623" t="s">
        <v>163</v>
      </c>
      <c r="B623">
        <v>8092800</v>
      </c>
      <c r="C623">
        <v>2440701</v>
      </c>
      <c r="D623">
        <v>2021</v>
      </c>
      <c r="E623" s="22">
        <v>44409</v>
      </c>
      <c r="F623" s="22">
        <v>44439</v>
      </c>
      <c r="G623" s="22">
        <v>44441</v>
      </c>
      <c r="H623">
        <v>8092804</v>
      </c>
      <c r="I623">
        <v>41</v>
      </c>
      <c r="J623">
        <v>5130</v>
      </c>
      <c r="K623" t="s">
        <v>213</v>
      </c>
      <c r="L623">
        <v>108.02</v>
      </c>
      <c r="M623" t="s">
        <v>207</v>
      </c>
      <c r="N623" t="s">
        <v>166</v>
      </c>
      <c r="O623" t="s">
        <v>252</v>
      </c>
    </row>
    <row r="624" spans="1:15" x14ac:dyDescent="0.25">
      <c r="A624" t="s">
        <v>163</v>
      </c>
      <c r="B624">
        <v>8092800</v>
      </c>
      <c r="C624">
        <v>2440701</v>
      </c>
      <c r="D624">
        <v>2021</v>
      </c>
      <c r="E624" s="22">
        <v>44409</v>
      </c>
      <c r="F624" s="22">
        <v>44439</v>
      </c>
      <c r="G624" s="22">
        <v>44441</v>
      </c>
      <c r="H624">
        <v>8092804</v>
      </c>
      <c r="I624">
        <v>41</v>
      </c>
      <c r="J624">
        <v>5800</v>
      </c>
      <c r="K624" t="s">
        <v>188</v>
      </c>
      <c r="L624">
        <v>-205.66</v>
      </c>
      <c r="M624" t="s">
        <v>166</v>
      </c>
      <c r="N624" t="s">
        <v>166</v>
      </c>
      <c r="O624" t="s">
        <v>252</v>
      </c>
    </row>
    <row r="625" spans="1:15" x14ac:dyDescent="0.25">
      <c r="A625" t="s">
        <v>163</v>
      </c>
      <c r="B625">
        <v>8092800</v>
      </c>
      <c r="C625">
        <v>2440701</v>
      </c>
      <c r="D625">
        <v>2021</v>
      </c>
      <c r="E625" s="22">
        <v>44409</v>
      </c>
      <c r="F625" s="22">
        <v>44439</v>
      </c>
      <c r="G625" s="22">
        <v>44441</v>
      </c>
      <c r="H625">
        <v>8092804</v>
      </c>
      <c r="I625">
        <v>41</v>
      </c>
      <c r="J625">
        <v>7010</v>
      </c>
      <c r="K625" t="s">
        <v>164</v>
      </c>
      <c r="L625">
        <v>167</v>
      </c>
      <c r="M625" t="s">
        <v>165</v>
      </c>
      <c r="N625" t="s">
        <v>166</v>
      </c>
      <c r="O625" t="s">
        <v>252</v>
      </c>
    </row>
    <row r="626" spans="1:15" x14ac:dyDescent="0.25">
      <c r="A626" t="s">
        <v>163</v>
      </c>
      <c r="B626">
        <v>8092800</v>
      </c>
      <c r="C626">
        <v>2440701</v>
      </c>
      <c r="D626">
        <v>2021</v>
      </c>
      <c r="E626" s="22">
        <v>44409</v>
      </c>
      <c r="F626" s="22">
        <v>44439</v>
      </c>
      <c r="G626" s="22">
        <v>44441</v>
      </c>
      <c r="H626">
        <v>8092804</v>
      </c>
      <c r="I626">
        <v>41</v>
      </c>
      <c r="J626">
        <v>7351</v>
      </c>
      <c r="K626" t="s">
        <v>215</v>
      </c>
      <c r="L626">
        <v>7</v>
      </c>
      <c r="M626" t="s">
        <v>165</v>
      </c>
      <c r="N626" t="s">
        <v>166</v>
      </c>
      <c r="O626" t="s">
        <v>252</v>
      </c>
    </row>
    <row r="627" spans="1:15" x14ac:dyDescent="0.25">
      <c r="A627" t="s">
        <v>163</v>
      </c>
      <c r="B627">
        <v>8092800</v>
      </c>
      <c r="C627">
        <v>2444201</v>
      </c>
      <c r="D627">
        <v>2021</v>
      </c>
      <c r="E627" s="22">
        <v>44409</v>
      </c>
      <c r="F627" s="22">
        <v>44439</v>
      </c>
      <c r="G627" s="22">
        <v>44441</v>
      </c>
      <c r="H627">
        <v>8092804</v>
      </c>
      <c r="I627">
        <v>41</v>
      </c>
      <c r="J627">
        <v>10</v>
      </c>
      <c r="K627" t="s">
        <v>164</v>
      </c>
      <c r="L627">
        <v>20</v>
      </c>
      <c r="M627" t="s">
        <v>165</v>
      </c>
      <c r="N627" t="s">
        <v>166</v>
      </c>
      <c r="O627" t="s">
        <v>253</v>
      </c>
    </row>
    <row r="628" spans="1:15" x14ac:dyDescent="0.25">
      <c r="A628" t="s">
        <v>163</v>
      </c>
      <c r="B628">
        <v>8092800</v>
      </c>
      <c r="C628">
        <v>2444201</v>
      </c>
      <c r="D628">
        <v>2021</v>
      </c>
      <c r="E628" s="22">
        <v>44409</v>
      </c>
      <c r="F628" s="22">
        <v>44439</v>
      </c>
      <c r="G628" s="22">
        <v>44441</v>
      </c>
      <c r="H628">
        <v>8092804</v>
      </c>
      <c r="I628">
        <v>41</v>
      </c>
      <c r="J628">
        <v>351</v>
      </c>
      <c r="K628" t="s">
        <v>205</v>
      </c>
      <c r="L628">
        <v>1</v>
      </c>
      <c r="M628" t="s">
        <v>165</v>
      </c>
      <c r="N628" t="s">
        <v>166</v>
      </c>
      <c r="O628" t="s">
        <v>253</v>
      </c>
    </row>
    <row r="629" spans="1:15" x14ac:dyDescent="0.25">
      <c r="A629" t="s">
        <v>163</v>
      </c>
      <c r="B629">
        <v>8092800</v>
      </c>
      <c r="C629">
        <v>2444201</v>
      </c>
      <c r="D629">
        <v>2021</v>
      </c>
      <c r="E629" s="22">
        <v>44409</v>
      </c>
      <c r="F629" s="22">
        <v>44439</v>
      </c>
      <c r="G629" s="22">
        <v>44441</v>
      </c>
      <c r="H629">
        <v>8092804</v>
      </c>
      <c r="I629">
        <v>41</v>
      </c>
      <c r="J629">
        <v>999</v>
      </c>
      <c r="K629" t="s">
        <v>168</v>
      </c>
      <c r="L629">
        <v>1</v>
      </c>
      <c r="M629" t="s">
        <v>169</v>
      </c>
      <c r="N629" t="s">
        <v>166</v>
      </c>
      <c r="O629" t="s">
        <v>253</v>
      </c>
    </row>
    <row r="630" spans="1:15" x14ac:dyDescent="0.25">
      <c r="A630" t="s">
        <v>163</v>
      </c>
      <c r="B630">
        <v>8092800</v>
      </c>
      <c r="C630">
        <v>2444201</v>
      </c>
      <c r="D630">
        <v>2021</v>
      </c>
      <c r="E630" s="22">
        <v>44409</v>
      </c>
      <c r="F630" s="22">
        <v>44439</v>
      </c>
      <c r="G630" s="22">
        <v>44441</v>
      </c>
      <c r="H630">
        <v>8092804</v>
      </c>
      <c r="I630">
        <v>41</v>
      </c>
      <c r="J630">
        <v>1010</v>
      </c>
      <c r="K630" t="s">
        <v>164</v>
      </c>
      <c r="L630">
        <v>1319.36</v>
      </c>
      <c r="M630" t="s">
        <v>165</v>
      </c>
      <c r="N630" t="s">
        <v>166</v>
      </c>
      <c r="O630" t="s">
        <v>253</v>
      </c>
    </row>
    <row r="631" spans="1:15" x14ac:dyDescent="0.25">
      <c r="A631" t="s">
        <v>163</v>
      </c>
      <c r="B631">
        <v>8092800</v>
      </c>
      <c r="C631">
        <v>2444201</v>
      </c>
      <c r="D631">
        <v>2021</v>
      </c>
      <c r="E631" s="22">
        <v>44409</v>
      </c>
      <c r="F631" s="22">
        <v>44439</v>
      </c>
      <c r="G631" s="22">
        <v>44441</v>
      </c>
      <c r="H631">
        <v>8092804</v>
      </c>
      <c r="I631">
        <v>41</v>
      </c>
      <c r="J631">
        <v>1351</v>
      </c>
      <c r="K631" t="s">
        <v>205</v>
      </c>
      <c r="L631">
        <v>35.340000000000003</v>
      </c>
      <c r="M631" t="s">
        <v>165</v>
      </c>
      <c r="N631" t="s">
        <v>166</v>
      </c>
      <c r="O631" t="s">
        <v>253</v>
      </c>
    </row>
    <row r="632" spans="1:15" x14ac:dyDescent="0.25">
      <c r="A632" t="s">
        <v>163</v>
      </c>
      <c r="B632">
        <v>8092800</v>
      </c>
      <c r="C632">
        <v>2444201</v>
      </c>
      <c r="D632">
        <v>2021</v>
      </c>
      <c r="E632" s="22">
        <v>44409</v>
      </c>
      <c r="F632" s="22">
        <v>44439</v>
      </c>
      <c r="G632" s="22">
        <v>44441</v>
      </c>
      <c r="H632">
        <v>8092804</v>
      </c>
      <c r="I632">
        <v>41</v>
      </c>
      <c r="J632">
        <v>2500</v>
      </c>
      <c r="K632" t="s">
        <v>170</v>
      </c>
      <c r="L632">
        <v>191.23</v>
      </c>
      <c r="M632" t="s">
        <v>166</v>
      </c>
      <c r="N632" t="s">
        <v>166</v>
      </c>
      <c r="O632" t="s">
        <v>253</v>
      </c>
    </row>
    <row r="633" spans="1:15" x14ac:dyDescent="0.25">
      <c r="A633" t="s">
        <v>163</v>
      </c>
      <c r="B633">
        <v>8092800</v>
      </c>
      <c r="C633">
        <v>2444201</v>
      </c>
      <c r="D633">
        <v>2021</v>
      </c>
      <c r="E633" s="22">
        <v>44409</v>
      </c>
      <c r="F633" s="22">
        <v>44439</v>
      </c>
      <c r="G633" s="22">
        <v>44441</v>
      </c>
      <c r="H633">
        <v>8092804</v>
      </c>
      <c r="I633">
        <v>41</v>
      </c>
      <c r="J633">
        <v>2509</v>
      </c>
      <c r="K633" t="s">
        <v>171</v>
      </c>
      <c r="L633">
        <v>-105</v>
      </c>
      <c r="M633" t="s">
        <v>166</v>
      </c>
      <c r="N633" t="s">
        <v>166</v>
      </c>
      <c r="O633" t="s">
        <v>253</v>
      </c>
    </row>
    <row r="634" spans="1:15" x14ac:dyDescent="0.25">
      <c r="A634" t="s">
        <v>163</v>
      </c>
      <c r="B634">
        <v>8092800</v>
      </c>
      <c r="C634">
        <v>2444201</v>
      </c>
      <c r="D634">
        <v>2021</v>
      </c>
      <c r="E634" s="22">
        <v>44409</v>
      </c>
      <c r="F634" s="22">
        <v>44439</v>
      </c>
      <c r="G634" s="22">
        <v>44441</v>
      </c>
      <c r="H634">
        <v>8092804</v>
      </c>
      <c r="I634">
        <v>41</v>
      </c>
      <c r="J634">
        <v>3010</v>
      </c>
      <c r="K634" t="s">
        <v>219</v>
      </c>
      <c r="L634">
        <v>12.48</v>
      </c>
      <c r="M634" t="s">
        <v>207</v>
      </c>
      <c r="N634" t="s">
        <v>166</v>
      </c>
      <c r="O634" t="s">
        <v>253</v>
      </c>
    </row>
    <row r="635" spans="1:15" x14ac:dyDescent="0.25">
      <c r="A635" t="s">
        <v>163</v>
      </c>
      <c r="B635">
        <v>8092800</v>
      </c>
      <c r="C635">
        <v>2444201</v>
      </c>
      <c r="D635">
        <v>2021</v>
      </c>
      <c r="E635" s="22">
        <v>44409</v>
      </c>
      <c r="F635" s="22">
        <v>44439</v>
      </c>
      <c r="G635" s="22">
        <v>44441</v>
      </c>
      <c r="H635">
        <v>8092804</v>
      </c>
      <c r="I635">
        <v>41</v>
      </c>
      <c r="J635">
        <v>3302</v>
      </c>
      <c r="K635" t="s">
        <v>221</v>
      </c>
      <c r="L635">
        <v>9.4600000000000009</v>
      </c>
      <c r="M635" t="s">
        <v>207</v>
      </c>
      <c r="N635" t="s">
        <v>166</v>
      </c>
      <c r="O635" t="s">
        <v>253</v>
      </c>
    </row>
    <row r="636" spans="1:15" x14ac:dyDescent="0.25">
      <c r="A636" t="s">
        <v>163</v>
      </c>
      <c r="B636">
        <v>8092800</v>
      </c>
      <c r="C636">
        <v>2444201</v>
      </c>
      <c r="D636">
        <v>2021</v>
      </c>
      <c r="E636" s="22">
        <v>44409</v>
      </c>
      <c r="F636" s="22">
        <v>44439</v>
      </c>
      <c r="G636" s="22">
        <v>44441</v>
      </c>
      <c r="H636">
        <v>8092804</v>
      </c>
      <c r="I636">
        <v>41</v>
      </c>
      <c r="J636">
        <v>3305</v>
      </c>
      <c r="K636" t="s">
        <v>206</v>
      </c>
      <c r="L636">
        <v>2.4</v>
      </c>
      <c r="M636" t="s">
        <v>207</v>
      </c>
      <c r="N636" t="s">
        <v>166</v>
      </c>
      <c r="O636" t="s">
        <v>253</v>
      </c>
    </row>
    <row r="637" spans="1:15" x14ac:dyDescent="0.25">
      <c r="A637" t="s">
        <v>163</v>
      </c>
      <c r="B637">
        <v>8092800</v>
      </c>
      <c r="C637">
        <v>2444201</v>
      </c>
      <c r="D637">
        <v>2021</v>
      </c>
      <c r="E637" s="22">
        <v>44409</v>
      </c>
      <c r="F637" s="22">
        <v>44439</v>
      </c>
      <c r="G637" s="22">
        <v>44441</v>
      </c>
      <c r="H637">
        <v>8092804</v>
      </c>
      <c r="I637">
        <v>41</v>
      </c>
      <c r="J637">
        <v>3500</v>
      </c>
      <c r="K637" t="s">
        <v>193</v>
      </c>
      <c r="L637">
        <v>59.83</v>
      </c>
      <c r="M637" t="s">
        <v>166</v>
      </c>
      <c r="N637" t="s">
        <v>166</v>
      </c>
      <c r="O637" t="s">
        <v>253</v>
      </c>
    </row>
    <row r="638" spans="1:15" x14ac:dyDescent="0.25">
      <c r="A638" t="s">
        <v>163</v>
      </c>
      <c r="B638">
        <v>8092800</v>
      </c>
      <c r="C638">
        <v>2444201</v>
      </c>
      <c r="D638">
        <v>2021</v>
      </c>
      <c r="E638" s="22">
        <v>44409</v>
      </c>
      <c r="F638" s="22">
        <v>44439</v>
      </c>
      <c r="G638" s="22">
        <v>44441</v>
      </c>
      <c r="H638">
        <v>8092804</v>
      </c>
      <c r="I638">
        <v>41</v>
      </c>
      <c r="J638">
        <v>3650</v>
      </c>
      <c r="K638" t="s">
        <v>208</v>
      </c>
      <c r="L638">
        <v>9.3000000000000007</v>
      </c>
      <c r="M638" t="s">
        <v>166</v>
      </c>
      <c r="N638" t="s">
        <v>166</v>
      </c>
      <c r="O638" t="s">
        <v>253</v>
      </c>
    </row>
    <row r="639" spans="1:15" x14ac:dyDescent="0.25">
      <c r="A639" t="s">
        <v>163</v>
      </c>
      <c r="B639">
        <v>8092800</v>
      </c>
      <c r="C639">
        <v>2444201</v>
      </c>
      <c r="D639">
        <v>2021</v>
      </c>
      <c r="E639" s="22">
        <v>44409</v>
      </c>
      <c r="F639" s="22">
        <v>44439</v>
      </c>
      <c r="G639" s="22">
        <v>44441</v>
      </c>
      <c r="H639">
        <v>8092804</v>
      </c>
      <c r="I639">
        <v>41</v>
      </c>
      <c r="J639">
        <v>3702</v>
      </c>
      <c r="K639" t="s">
        <v>195</v>
      </c>
      <c r="L639">
        <v>-34.799999999999997</v>
      </c>
      <c r="M639" t="s">
        <v>166</v>
      </c>
      <c r="N639" t="s">
        <v>166</v>
      </c>
      <c r="O639" t="s">
        <v>253</v>
      </c>
    </row>
    <row r="640" spans="1:15" x14ac:dyDescent="0.25">
      <c r="A640" t="s">
        <v>163</v>
      </c>
      <c r="B640">
        <v>8092800</v>
      </c>
      <c r="C640">
        <v>2444201</v>
      </c>
      <c r="D640">
        <v>2021</v>
      </c>
      <c r="E640" s="22">
        <v>44409</v>
      </c>
      <c r="F640" s="22">
        <v>44439</v>
      </c>
      <c r="G640" s="22">
        <v>44441</v>
      </c>
      <c r="H640">
        <v>8092804</v>
      </c>
      <c r="I640">
        <v>41</v>
      </c>
      <c r="J640">
        <v>3800</v>
      </c>
      <c r="K640" t="s">
        <v>209</v>
      </c>
      <c r="L640">
        <v>302.5</v>
      </c>
      <c r="M640" t="s">
        <v>207</v>
      </c>
      <c r="N640" t="s">
        <v>166</v>
      </c>
      <c r="O640" t="s">
        <v>253</v>
      </c>
    </row>
    <row r="641" spans="1:15" x14ac:dyDescent="0.25">
      <c r="A641" t="s">
        <v>163</v>
      </c>
      <c r="B641">
        <v>8092800</v>
      </c>
      <c r="C641">
        <v>2444201</v>
      </c>
      <c r="D641">
        <v>2021</v>
      </c>
      <c r="E641" s="22">
        <v>44409</v>
      </c>
      <c r="F641" s="22">
        <v>44439</v>
      </c>
      <c r="G641" s="22">
        <v>44441</v>
      </c>
      <c r="H641">
        <v>8092804</v>
      </c>
      <c r="I641">
        <v>41</v>
      </c>
      <c r="J641">
        <v>3970</v>
      </c>
      <c r="K641" t="s">
        <v>210</v>
      </c>
      <c r="L641">
        <v>16.350000000000001</v>
      </c>
      <c r="M641" t="s">
        <v>207</v>
      </c>
      <c r="N641" t="s">
        <v>166</v>
      </c>
      <c r="O641" t="s">
        <v>253</v>
      </c>
    </row>
    <row r="642" spans="1:15" x14ac:dyDescent="0.25">
      <c r="A642" t="s">
        <v>163</v>
      </c>
      <c r="B642">
        <v>8092800</v>
      </c>
      <c r="C642">
        <v>2444201</v>
      </c>
      <c r="D642">
        <v>2021</v>
      </c>
      <c r="E642" s="22">
        <v>44409</v>
      </c>
      <c r="F642" s="22">
        <v>44439</v>
      </c>
      <c r="G642" s="22">
        <v>44441</v>
      </c>
      <c r="H642">
        <v>8092804</v>
      </c>
      <c r="I642">
        <v>41</v>
      </c>
      <c r="J642">
        <v>4011</v>
      </c>
      <c r="K642" t="s">
        <v>211</v>
      </c>
      <c r="L642">
        <v>2</v>
      </c>
      <c r="M642" t="s">
        <v>207</v>
      </c>
      <c r="N642" t="s">
        <v>166</v>
      </c>
      <c r="O642" t="s">
        <v>253</v>
      </c>
    </row>
    <row r="643" spans="1:15" x14ac:dyDescent="0.25">
      <c r="A643" t="s">
        <v>163</v>
      </c>
      <c r="B643">
        <v>8092800</v>
      </c>
      <c r="C643">
        <v>2444201</v>
      </c>
      <c r="D643">
        <v>2021</v>
      </c>
      <c r="E643" s="22">
        <v>44409</v>
      </c>
      <c r="F643" s="22">
        <v>44439</v>
      </c>
      <c r="G643" s="22">
        <v>44441</v>
      </c>
      <c r="H643">
        <v>8092804</v>
      </c>
      <c r="I643">
        <v>41</v>
      </c>
      <c r="J643" t="s">
        <v>173</v>
      </c>
      <c r="K643" t="s">
        <v>174</v>
      </c>
      <c r="L643">
        <v>150.26</v>
      </c>
      <c r="M643" t="s">
        <v>166</v>
      </c>
      <c r="N643" t="s">
        <v>166</v>
      </c>
      <c r="O643" t="s">
        <v>253</v>
      </c>
    </row>
    <row r="644" spans="1:15" x14ac:dyDescent="0.25">
      <c r="A644" t="s">
        <v>163</v>
      </c>
      <c r="B644">
        <v>8092800</v>
      </c>
      <c r="C644">
        <v>2444201</v>
      </c>
      <c r="D644">
        <v>2021</v>
      </c>
      <c r="E644" s="22">
        <v>44409</v>
      </c>
      <c r="F644" s="22">
        <v>44439</v>
      </c>
      <c r="G644" s="22">
        <v>44441</v>
      </c>
      <c r="H644">
        <v>8092804</v>
      </c>
      <c r="I644">
        <v>41</v>
      </c>
      <c r="J644">
        <v>4220</v>
      </c>
      <c r="K644" t="s">
        <v>212</v>
      </c>
      <c r="L644">
        <v>15</v>
      </c>
      <c r="M644" t="s">
        <v>207</v>
      </c>
      <c r="N644" t="s">
        <v>166</v>
      </c>
      <c r="O644" t="s">
        <v>253</v>
      </c>
    </row>
    <row r="645" spans="1:15" x14ac:dyDescent="0.25">
      <c r="A645" t="s">
        <v>163</v>
      </c>
      <c r="B645">
        <v>8092800</v>
      </c>
      <c r="C645">
        <v>2444201</v>
      </c>
      <c r="D645">
        <v>2021</v>
      </c>
      <c r="E645" s="22">
        <v>44409</v>
      </c>
      <c r="F645" s="22">
        <v>44439</v>
      </c>
      <c r="G645" s="22">
        <v>44441</v>
      </c>
      <c r="H645">
        <v>8092804</v>
      </c>
      <c r="I645">
        <v>41</v>
      </c>
      <c r="J645">
        <v>4420</v>
      </c>
      <c r="K645" t="s">
        <v>175</v>
      </c>
      <c r="L645">
        <v>1463.08</v>
      </c>
      <c r="M645" t="s">
        <v>166</v>
      </c>
      <c r="N645" t="s">
        <v>166</v>
      </c>
      <c r="O645" t="s">
        <v>253</v>
      </c>
    </row>
    <row r="646" spans="1:15" x14ac:dyDescent="0.25">
      <c r="A646" t="s">
        <v>163</v>
      </c>
      <c r="B646">
        <v>8092800</v>
      </c>
      <c r="C646">
        <v>2444201</v>
      </c>
      <c r="D646">
        <v>2021</v>
      </c>
      <c r="E646" s="22">
        <v>44409</v>
      </c>
      <c r="F646" s="22">
        <v>44439</v>
      </c>
      <c r="G646" s="22">
        <v>44441</v>
      </c>
      <c r="H646">
        <v>8092804</v>
      </c>
      <c r="I646">
        <v>41</v>
      </c>
      <c r="J646">
        <v>4486</v>
      </c>
      <c r="K646" t="s">
        <v>176</v>
      </c>
      <c r="L646">
        <v>1367.18</v>
      </c>
      <c r="M646" t="s">
        <v>166</v>
      </c>
      <c r="N646" t="s">
        <v>166</v>
      </c>
      <c r="O646" t="s">
        <v>253</v>
      </c>
    </row>
    <row r="647" spans="1:15" x14ac:dyDescent="0.25">
      <c r="A647" t="s">
        <v>163</v>
      </c>
      <c r="B647">
        <v>8092800</v>
      </c>
      <c r="C647">
        <v>2444201</v>
      </c>
      <c r="D647">
        <v>2021</v>
      </c>
      <c r="E647" s="22">
        <v>44409</v>
      </c>
      <c r="F647" s="22">
        <v>44439</v>
      </c>
      <c r="G647" s="22">
        <v>44441</v>
      </c>
      <c r="H647">
        <v>8092804</v>
      </c>
      <c r="I647">
        <v>41</v>
      </c>
      <c r="J647">
        <v>4600</v>
      </c>
      <c r="K647" t="s">
        <v>196</v>
      </c>
      <c r="L647">
        <v>25.03</v>
      </c>
      <c r="M647" t="s">
        <v>166</v>
      </c>
      <c r="N647" t="s">
        <v>166</v>
      </c>
      <c r="O647" t="s">
        <v>253</v>
      </c>
    </row>
    <row r="648" spans="1:15" x14ac:dyDescent="0.25">
      <c r="A648" t="s">
        <v>163</v>
      </c>
      <c r="B648">
        <v>8092800</v>
      </c>
      <c r="C648">
        <v>2444201</v>
      </c>
      <c r="D648">
        <v>2021</v>
      </c>
      <c r="E648" s="22">
        <v>44409</v>
      </c>
      <c r="F648" s="22">
        <v>44439</v>
      </c>
      <c r="G648" s="22">
        <v>44441</v>
      </c>
      <c r="H648">
        <v>8092804</v>
      </c>
      <c r="I648">
        <v>41</v>
      </c>
      <c r="J648">
        <v>4650</v>
      </c>
      <c r="K648" t="s">
        <v>177</v>
      </c>
      <c r="L648">
        <v>1280.95</v>
      </c>
      <c r="M648" t="s">
        <v>166</v>
      </c>
      <c r="N648" t="s">
        <v>166</v>
      </c>
      <c r="O648" t="s">
        <v>253</v>
      </c>
    </row>
    <row r="649" spans="1:15" x14ac:dyDescent="0.25">
      <c r="A649" t="s">
        <v>163</v>
      </c>
      <c r="B649">
        <v>8092800</v>
      </c>
      <c r="C649">
        <v>2444201</v>
      </c>
      <c r="D649">
        <v>2021</v>
      </c>
      <c r="E649" s="22">
        <v>44409</v>
      </c>
      <c r="F649" s="22">
        <v>44439</v>
      </c>
      <c r="G649" s="22">
        <v>44441</v>
      </c>
      <c r="H649">
        <v>8092804</v>
      </c>
      <c r="I649">
        <v>41</v>
      </c>
      <c r="J649">
        <v>4780</v>
      </c>
      <c r="K649" t="s">
        <v>178</v>
      </c>
      <c r="L649">
        <v>1268.47</v>
      </c>
      <c r="M649" t="s">
        <v>166</v>
      </c>
      <c r="N649" t="s">
        <v>166</v>
      </c>
      <c r="O649" t="s">
        <v>253</v>
      </c>
    </row>
    <row r="650" spans="1:15" x14ac:dyDescent="0.25">
      <c r="A650" t="s">
        <v>163</v>
      </c>
      <c r="B650">
        <v>8092800</v>
      </c>
      <c r="C650">
        <v>2444201</v>
      </c>
      <c r="D650">
        <v>2021</v>
      </c>
      <c r="E650" s="22">
        <v>44409</v>
      </c>
      <c r="F650" s="22">
        <v>44439</v>
      </c>
      <c r="G650" s="22">
        <v>44441</v>
      </c>
      <c r="H650">
        <v>8092804</v>
      </c>
      <c r="I650">
        <v>41</v>
      </c>
      <c r="J650">
        <v>4970</v>
      </c>
      <c r="K650" t="s">
        <v>181</v>
      </c>
      <c r="L650">
        <v>939.63</v>
      </c>
      <c r="M650" t="s">
        <v>166</v>
      </c>
      <c r="N650" t="s">
        <v>166</v>
      </c>
      <c r="O650" t="s">
        <v>253</v>
      </c>
    </row>
    <row r="651" spans="1:15" x14ac:dyDescent="0.25">
      <c r="A651" t="s">
        <v>163</v>
      </c>
      <c r="B651">
        <v>8092800</v>
      </c>
      <c r="C651">
        <v>2444201</v>
      </c>
      <c r="D651">
        <v>2021</v>
      </c>
      <c r="E651" s="22">
        <v>44409</v>
      </c>
      <c r="F651" s="22">
        <v>44439</v>
      </c>
      <c r="G651" s="22">
        <v>44441</v>
      </c>
      <c r="H651">
        <v>8092804</v>
      </c>
      <c r="I651">
        <v>41</v>
      </c>
      <c r="J651">
        <v>4990</v>
      </c>
      <c r="K651" t="s">
        <v>182</v>
      </c>
      <c r="L651">
        <v>939.63</v>
      </c>
      <c r="M651" t="s">
        <v>166</v>
      </c>
      <c r="N651" t="s">
        <v>166</v>
      </c>
      <c r="O651" t="s">
        <v>253</v>
      </c>
    </row>
    <row r="652" spans="1:15" x14ac:dyDescent="0.25">
      <c r="A652" t="s">
        <v>163</v>
      </c>
      <c r="B652">
        <v>8092800</v>
      </c>
      <c r="C652">
        <v>2444201</v>
      </c>
      <c r="D652">
        <v>2021</v>
      </c>
      <c r="E652" s="22">
        <v>44409</v>
      </c>
      <c r="F652" s="22">
        <v>44439</v>
      </c>
      <c r="G652" s="22">
        <v>44441</v>
      </c>
      <c r="H652">
        <v>8092804</v>
      </c>
      <c r="I652">
        <v>41</v>
      </c>
      <c r="J652">
        <v>5010</v>
      </c>
      <c r="K652" t="s">
        <v>170</v>
      </c>
      <c r="L652">
        <v>472.29</v>
      </c>
      <c r="M652" t="s">
        <v>166</v>
      </c>
      <c r="N652" t="s">
        <v>166</v>
      </c>
      <c r="O652" t="s">
        <v>253</v>
      </c>
    </row>
    <row r="653" spans="1:15" x14ac:dyDescent="0.25">
      <c r="A653" t="s">
        <v>163</v>
      </c>
      <c r="B653">
        <v>8092800</v>
      </c>
      <c r="C653">
        <v>2444201</v>
      </c>
      <c r="D653">
        <v>2021</v>
      </c>
      <c r="E653" s="22">
        <v>44409</v>
      </c>
      <c r="F653" s="22">
        <v>44439</v>
      </c>
      <c r="G653" s="22">
        <v>44441</v>
      </c>
      <c r="H653">
        <v>8092804</v>
      </c>
      <c r="I653">
        <v>41</v>
      </c>
      <c r="J653">
        <v>5013</v>
      </c>
      <c r="K653" t="s">
        <v>183</v>
      </c>
      <c r="L653">
        <v>1.46</v>
      </c>
      <c r="M653" t="s">
        <v>166</v>
      </c>
      <c r="N653" t="s">
        <v>166</v>
      </c>
      <c r="O653" t="s">
        <v>253</v>
      </c>
    </row>
    <row r="654" spans="1:15" x14ac:dyDescent="0.25">
      <c r="A654" t="s">
        <v>163</v>
      </c>
      <c r="B654">
        <v>8092800</v>
      </c>
      <c r="C654">
        <v>2444201</v>
      </c>
      <c r="D654">
        <v>2021</v>
      </c>
      <c r="E654" s="22">
        <v>44409</v>
      </c>
      <c r="F654" s="22">
        <v>44439</v>
      </c>
      <c r="G654" s="22">
        <v>44441</v>
      </c>
      <c r="H654">
        <v>8092804</v>
      </c>
      <c r="I654">
        <v>41</v>
      </c>
      <c r="J654">
        <v>5030</v>
      </c>
      <c r="K654" t="s">
        <v>184</v>
      </c>
      <c r="L654">
        <v>2.63</v>
      </c>
      <c r="M654" t="s">
        <v>166</v>
      </c>
      <c r="N654" t="s">
        <v>166</v>
      </c>
      <c r="O654" t="s">
        <v>253</v>
      </c>
    </row>
    <row r="655" spans="1:15" x14ac:dyDescent="0.25">
      <c r="A655" t="s">
        <v>163</v>
      </c>
      <c r="B655">
        <v>8092800</v>
      </c>
      <c r="C655">
        <v>2444201</v>
      </c>
      <c r="D655">
        <v>2021</v>
      </c>
      <c r="E655" s="22">
        <v>44409</v>
      </c>
      <c r="F655" s="22">
        <v>44439</v>
      </c>
      <c r="G655" s="22">
        <v>44441</v>
      </c>
      <c r="H655">
        <v>8092804</v>
      </c>
      <c r="I655">
        <v>41</v>
      </c>
      <c r="J655">
        <v>5031</v>
      </c>
      <c r="K655" t="s">
        <v>185</v>
      </c>
      <c r="L655">
        <v>2.0499999999999998</v>
      </c>
      <c r="M655" t="s">
        <v>166</v>
      </c>
      <c r="N655" t="s">
        <v>166</v>
      </c>
      <c r="O655" t="s">
        <v>253</v>
      </c>
    </row>
    <row r="656" spans="1:15" x14ac:dyDescent="0.25">
      <c r="A656" t="s">
        <v>163</v>
      </c>
      <c r="B656">
        <v>8092800</v>
      </c>
      <c r="C656">
        <v>2444201</v>
      </c>
      <c r="D656">
        <v>2021</v>
      </c>
      <c r="E656" s="22">
        <v>44409</v>
      </c>
      <c r="F656" s="22">
        <v>44439</v>
      </c>
      <c r="G656" s="22">
        <v>44441</v>
      </c>
      <c r="H656">
        <v>8092804</v>
      </c>
      <c r="I656">
        <v>41</v>
      </c>
      <c r="J656">
        <v>5090</v>
      </c>
      <c r="K656" t="s">
        <v>186</v>
      </c>
      <c r="L656">
        <v>7.94</v>
      </c>
      <c r="M656" t="s">
        <v>166</v>
      </c>
      <c r="N656" t="s">
        <v>166</v>
      </c>
      <c r="O656" t="s">
        <v>253</v>
      </c>
    </row>
    <row r="657" spans="1:15" x14ac:dyDescent="0.25">
      <c r="A657" t="s">
        <v>163</v>
      </c>
      <c r="B657">
        <v>8092800</v>
      </c>
      <c r="C657">
        <v>2444201</v>
      </c>
      <c r="D657">
        <v>2021</v>
      </c>
      <c r="E657" s="22">
        <v>44409</v>
      </c>
      <c r="F657" s="22">
        <v>44439</v>
      </c>
      <c r="G657" s="22">
        <v>44441</v>
      </c>
      <c r="H657">
        <v>8092804</v>
      </c>
      <c r="I657">
        <v>41</v>
      </c>
      <c r="J657">
        <v>5103</v>
      </c>
      <c r="K657" t="s">
        <v>187</v>
      </c>
      <c r="L657">
        <v>102.27</v>
      </c>
      <c r="M657" t="s">
        <v>166</v>
      </c>
      <c r="N657" t="s">
        <v>166</v>
      </c>
      <c r="O657" t="s">
        <v>253</v>
      </c>
    </row>
    <row r="658" spans="1:15" x14ac:dyDescent="0.25">
      <c r="A658" t="s">
        <v>163</v>
      </c>
      <c r="B658">
        <v>8092800</v>
      </c>
      <c r="C658">
        <v>2444201</v>
      </c>
      <c r="D658">
        <v>2021</v>
      </c>
      <c r="E658" s="22">
        <v>44409</v>
      </c>
      <c r="F658" s="22">
        <v>44439</v>
      </c>
      <c r="G658" s="22">
        <v>44441</v>
      </c>
      <c r="H658">
        <v>8092804</v>
      </c>
      <c r="I658">
        <v>41</v>
      </c>
      <c r="J658">
        <v>5130</v>
      </c>
      <c r="K658" t="s">
        <v>213</v>
      </c>
      <c r="L658">
        <v>73.650000000000006</v>
      </c>
      <c r="M658" t="s">
        <v>207</v>
      </c>
      <c r="N658" t="s">
        <v>166</v>
      </c>
      <c r="O658" t="s">
        <v>253</v>
      </c>
    </row>
    <row r="659" spans="1:15" x14ac:dyDescent="0.25">
      <c r="A659" t="s">
        <v>163</v>
      </c>
      <c r="B659">
        <v>8092800</v>
      </c>
      <c r="C659">
        <v>2444201</v>
      </c>
      <c r="D659">
        <v>2021</v>
      </c>
      <c r="E659" s="22">
        <v>44409</v>
      </c>
      <c r="F659" s="22">
        <v>44439</v>
      </c>
      <c r="G659" s="22">
        <v>44441</v>
      </c>
      <c r="H659">
        <v>8092804</v>
      </c>
      <c r="I659">
        <v>41</v>
      </c>
      <c r="J659">
        <v>5650</v>
      </c>
      <c r="K659" t="s">
        <v>223</v>
      </c>
      <c r="L659">
        <v>-345</v>
      </c>
      <c r="M659" t="s">
        <v>166</v>
      </c>
      <c r="N659" t="s">
        <v>166</v>
      </c>
      <c r="O659" t="s">
        <v>253</v>
      </c>
    </row>
    <row r="660" spans="1:15" x14ac:dyDescent="0.25">
      <c r="A660" t="s">
        <v>163</v>
      </c>
      <c r="B660">
        <v>8092800</v>
      </c>
      <c r="C660">
        <v>2444201</v>
      </c>
      <c r="D660">
        <v>2021</v>
      </c>
      <c r="E660" s="22">
        <v>44409</v>
      </c>
      <c r="F660" s="22">
        <v>44439</v>
      </c>
      <c r="G660" s="22">
        <v>44441</v>
      </c>
      <c r="H660">
        <v>8092804</v>
      </c>
      <c r="I660">
        <v>41</v>
      </c>
      <c r="J660">
        <v>5660</v>
      </c>
      <c r="K660" t="s">
        <v>224</v>
      </c>
      <c r="L660">
        <v>107.37</v>
      </c>
      <c r="M660" t="s">
        <v>166</v>
      </c>
      <c r="N660" t="s">
        <v>166</v>
      </c>
      <c r="O660" t="s">
        <v>253</v>
      </c>
    </row>
    <row r="661" spans="1:15" x14ac:dyDescent="0.25">
      <c r="A661" t="s">
        <v>163</v>
      </c>
      <c r="B661">
        <v>8092800</v>
      </c>
      <c r="C661">
        <v>2444201</v>
      </c>
      <c r="D661">
        <v>2021</v>
      </c>
      <c r="E661" s="22">
        <v>44409</v>
      </c>
      <c r="F661" s="22">
        <v>44439</v>
      </c>
      <c r="G661" s="22">
        <v>44441</v>
      </c>
      <c r="H661">
        <v>8092804</v>
      </c>
      <c r="I661">
        <v>41</v>
      </c>
      <c r="J661">
        <v>5800</v>
      </c>
      <c r="K661" t="s">
        <v>188</v>
      </c>
      <c r="L661">
        <v>-128.13999999999999</v>
      </c>
      <c r="M661" t="s">
        <v>166</v>
      </c>
      <c r="N661" t="s">
        <v>166</v>
      </c>
      <c r="O661" t="s">
        <v>253</v>
      </c>
    </row>
    <row r="662" spans="1:15" x14ac:dyDescent="0.25">
      <c r="A662" t="s">
        <v>163</v>
      </c>
      <c r="B662">
        <v>8092800</v>
      </c>
      <c r="C662">
        <v>2444201</v>
      </c>
      <c r="D662">
        <v>2021</v>
      </c>
      <c r="E662" s="22">
        <v>44409</v>
      </c>
      <c r="F662" s="22">
        <v>44439</v>
      </c>
      <c r="G662" s="22">
        <v>44441</v>
      </c>
      <c r="H662">
        <v>8092804</v>
      </c>
      <c r="I662">
        <v>41</v>
      </c>
      <c r="J662">
        <v>7010</v>
      </c>
      <c r="K662" t="s">
        <v>164</v>
      </c>
      <c r="L662">
        <v>112</v>
      </c>
      <c r="M662" t="s">
        <v>165</v>
      </c>
      <c r="N662" t="s">
        <v>166</v>
      </c>
      <c r="O662" t="s">
        <v>253</v>
      </c>
    </row>
    <row r="663" spans="1:15" x14ac:dyDescent="0.25">
      <c r="A663" t="s">
        <v>163</v>
      </c>
      <c r="B663">
        <v>8092800</v>
      </c>
      <c r="C663">
        <v>2444201</v>
      </c>
      <c r="D663">
        <v>2021</v>
      </c>
      <c r="E663" s="22">
        <v>44409</v>
      </c>
      <c r="F663" s="22">
        <v>44439</v>
      </c>
      <c r="G663" s="22">
        <v>44441</v>
      </c>
      <c r="H663">
        <v>8092804</v>
      </c>
      <c r="I663">
        <v>41</v>
      </c>
      <c r="J663">
        <v>7351</v>
      </c>
      <c r="K663" t="s">
        <v>215</v>
      </c>
      <c r="L663">
        <v>3</v>
      </c>
      <c r="M663" t="s">
        <v>165</v>
      </c>
      <c r="N663" t="s">
        <v>166</v>
      </c>
      <c r="O663" t="s">
        <v>253</v>
      </c>
    </row>
    <row r="664" spans="1:15" x14ac:dyDescent="0.25">
      <c r="A664" t="s">
        <v>163</v>
      </c>
      <c r="B664">
        <v>8092800</v>
      </c>
      <c r="C664">
        <v>2444801</v>
      </c>
      <c r="D664">
        <v>2021</v>
      </c>
      <c r="E664" s="22">
        <v>44409</v>
      </c>
      <c r="F664" s="22">
        <v>44439</v>
      </c>
      <c r="G664" s="22">
        <v>44441</v>
      </c>
      <c r="H664">
        <v>8092804</v>
      </c>
      <c r="I664">
        <v>41</v>
      </c>
      <c r="J664">
        <v>250</v>
      </c>
      <c r="K664" t="s">
        <v>230</v>
      </c>
      <c r="L664">
        <v>13</v>
      </c>
      <c r="M664" t="s">
        <v>165</v>
      </c>
      <c r="N664" t="s">
        <v>166</v>
      </c>
      <c r="O664" t="s">
        <v>254</v>
      </c>
    </row>
    <row r="665" spans="1:15" x14ac:dyDescent="0.25">
      <c r="A665" t="s">
        <v>163</v>
      </c>
      <c r="B665">
        <v>8092800</v>
      </c>
      <c r="C665">
        <v>2444801</v>
      </c>
      <c r="D665">
        <v>2021</v>
      </c>
      <c r="E665" s="22">
        <v>44409</v>
      </c>
      <c r="F665" s="22">
        <v>44439</v>
      </c>
      <c r="G665" s="22">
        <v>44441</v>
      </c>
      <c r="H665">
        <v>8092804</v>
      </c>
      <c r="I665">
        <v>41</v>
      </c>
      <c r="J665">
        <v>351</v>
      </c>
      <c r="K665" t="s">
        <v>205</v>
      </c>
      <c r="L665">
        <v>1</v>
      </c>
      <c r="M665" t="s">
        <v>165</v>
      </c>
      <c r="N665" t="s">
        <v>166</v>
      </c>
      <c r="O665" t="s">
        <v>254</v>
      </c>
    </row>
    <row r="666" spans="1:15" x14ac:dyDescent="0.25">
      <c r="A666" t="s">
        <v>163</v>
      </c>
      <c r="B666">
        <v>8092800</v>
      </c>
      <c r="C666">
        <v>2444801</v>
      </c>
      <c r="D666">
        <v>2021</v>
      </c>
      <c r="E666" s="22">
        <v>44409</v>
      </c>
      <c r="F666" s="22">
        <v>44439</v>
      </c>
      <c r="G666" s="22">
        <v>44441</v>
      </c>
      <c r="H666">
        <v>8092804</v>
      </c>
      <c r="I666">
        <v>41</v>
      </c>
      <c r="J666">
        <v>710</v>
      </c>
      <c r="K666" t="s">
        <v>236</v>
      </c>
      <c r="L666">
        <v>12</v>
      </c>
      <c r="M666" t="s">
        <v>165</v>
      </c>
      <c r="N666" t="s">
        <v>166</v>
      </c>
      <c r="O666" t="s">
        <v>254</v>
      </c>
    </row>
    <row r="667" spans="1:15" x14ac:dyDescent="0.25">
      <c r="A667" t="s">
        <v>163</v>
      </c>
      <c r="B667">
        <v>8092800</v>
      </c>
      <c r="C667">
        <v>2444801</v>
      </c>
      <c r="D667">
        <v>2021</v>
      </c>
      <c r="E667" s="22">
        <v>44409</v>
      </c>
      <c r="F667" s="22">
        <v>44439</v>
      </c>
      <c r="G667" s="22">
        <v>44441</v>
      </c>
      <c r="H667">
        <v>8092804</v>
      </c>
      <c r="I667">
        <v>41</v>
      </c>
      <c r="J667">
        <v>1351</v>
      </c>
      <c r="K667" t="s">
        <v>205</v>
      </c>
      <c r="L667">
        <v>35.340000000000003</v>
      </c>
      <c r="M667" t="s">
        <v>165</v>
      </c>
      <c r="N667" t="s">
        <v>166</v>
      </c>
      <c r="O667" t="s">
        <v>254</v>
      </c>
    </row>
    <row r="668" spans="1:15" x14ac:dyDescent="0.25">
      <c r="A668" t="s">
        <v>163</v>
      </c>
      <c r="B668">
        <v>8092800</v>
      </c>
      <c r="C668">
        <v>2444801</v>
      </c>
      <c r="D668">
        <v>2021</v>
      </c>
      <c r="E668" s="22">
        <v>44409</v>
      </c>
      <c r="F668" s="22">
        <v>44439</v>
      </c>
      <c r="G668" s="22">
        <v>44441</v>
      </c>
      <c r="H668">
        <v>8092804</v>
      </c>
      <c r="I668">
        <v>41</v>
      </c>
      <c r="J668">
        <v>2500</v>
      </c>
      <c r="K668" t="s">
        <v>170</v>
      </c>
      <c r="L668">
        <v>4.99</v>
      </c>
      <c r="M668" t="s">
        <v>166</v>
      </c>
      <c r="N668" t="s">
        <v>166</v>
      </c>
      <c r="O668" t="s">
        <v>254</v>
      </c>
    </row>
    <row r="669" spans="1:15" x14ac:dyDescent="0.25">
      <c r="A669" t="s">
        <v>163</v>
      </c>
      <c r="B669">
        <v>8092800</v>
      </c>
      <c r="C669">
        <v>2444801</v>
      </c>
      <c r="D669">
        <v>2021</v>
      </c>
      <c r="E669" s="22">
        <v>44409</v>
      </c>
      <c r="F669" s="22">
        <v>44439</v>
      </c>
      <c r="G669" s="22">
        <v>44441</v>
      </c>
      <c r="H669">
        <v>8092804</v>
      </c>
      <c r="I669">
        <v>41</v>
      </c>
      <c r="J669">
        <v>2509</v>
      </c>
      <c r="K669" t="s">
        <v>171</v>
      </c>
      <c r="L669">
        <v>-3.34</v>
      </c>
      <c r="M669" t="s">
        <v>166</v>
      </c>
      <c r="N669" t="s">
        <v>166</v>
      </c>
      <c r="O669" t="s">
        <v>254</v>
      </c>
    </row>
    <row r="670" spans="1:15" x14ac:dyDescent="0.25">
      <c r="A670" t="s">
        <v>163</v>
      </c>
      <c r="B670">
        <v>8092800</v>
      </c>
      <c r="C670">
        <v>2444801</v>
      </c>
      <c r="D670">
        <v>2021</v>
      </c>
      <c r="E670" s="22">
        <v>44409</v>
      </c>
      <c r="F670" s="22">
        <v>44439</v>
      </c>
      <c r="G670" s="22">
        <v>44441</v>
      </c>
      <c r="H670">
        <v>8092804</v>
      </c>
      <c r="I670">
        <v>41</v>
      </c>
      <c r="J670">
        <v>3070</v>
      </c>
      <c r="K670" t="s">
        <v>255</v>
      </c>
      <c r="L670">
        <v>18.399999999999999</v>
      </c>
      <c r="M670" t="s">
        <v>207</v>
      </c>
      <c r="N670" t="s">
        <v>166</v>
      </c>
      <c r="O670" t="s">
        <v>254</v>
      </c>
    </row>
    <row r="671" spans="1:15" x14ac:dyDescent="0.25">
      <c r="A671" t="s">
        <v>163</v>
      </c>
      <c r="B671">
        <v>8092800</v>
      </c>
      <c r="C671">
        <v>2444801</v>
      </c>
      <c r="D671">
        <v>2021</v>
      </c>
      <c r="E671" s="22">
        <v>44409</v>
      </c>
      <c r="F671" s="22">
        <v>44439</v>
      </c>
      <c r="G671" s="22">
        <v>44441</v>
      </c>
      <c r="H671">
        <v>8092804</v>
      </c>
      <c r="I671">
        <v>41</v>
      </c>
      <c r="J671" t="s">
        <v>256</v>
      </c>
      <c r="K671" t="s">
        <v>257</v>
      </c>
      <c r="L671">
        <v>40</v>
      </c>
      <c r="M671" t="s">
        <v>258</v>
      </c>
      <c r="N671" t="s">
        <v>166</v>
      </c>
      <c r="O671" t="s">
        <v>254</v>
      </c>
    </row>
    <row r="672" spans="1:15" x14ac:dyDescent="0.25">
      <c r="A672" t="s">
        <v>163</v>
      </c>
      <c r="B672">
        <v>8092800</v>
      </c>
      <c r="C672">
        <v>2444801</v>
      </c>
      <c r="D672">
        <v>2021</v>
      </c>
      <c r="E672" s="22">
        <v>44409</v>
      </c>
      <c r="F672" s="22">
        <v>44439</v>
      </c>
      <c r="G672" s="22">
        <v>44441</v>
      </c>
      <c r="H672">
        <v>8092804</v>
      </c>
      <c r="I672">
        <v>41</v>
      </c>
      <c r="J672">
        <v>4011</v>
      </c>
      <c r="K672" t="s">
        <v>211</v>
      </c>
      <c r="L672">
        <v>1</v>
      </c>
      <c r="M672" t="s">
        <v>207</v>
      </c>
      <c r="N672" t="s">
        <v>166</v>
      </c>
      <c r="O672" t="s">
        <v>254</v>
      </c>
    </row>
    <row r="673" spans="1:15" x14ac:dyDescent="0.25">
      <c r="A673" t="s">
        <v>163</v>
      </c>
      <c r="B673">
        <v>8092800</v>
      </c>
      <c r="C673">
        <v>2444801</v>
      </c>
      <c r="D673">
        <v>2021</v>
      </c>
      <c r="E673" s="22">
        <v>44409</v>
      </c>
      <c r="F673" s="22">
        <v>44439</v>
      </c>
      <c r="G673" s="22">
        <v>44441</v>
      </c>
      <c r="H673">
        <v>8092804</v>
      </c>
      <c r="I673">
        <v>41</v>
      </c>
      <c r="J673" t="s">
        <v>173</v>
      </c>
      <c r="K673" t="s">
        <v>174</v>
      </c>
      <c r="L673">
        <v>3.92</v>
      </c>
      <c r="M673" t="s">
        <v>166</v>
      </c>
      <c r="N673" t="s">
        <v>166</v>
      </c>
      <c r="O673" t="s">
        <v>254</v>
      </c>
    </row>
    <row r="674" spans="1:15" x14ac:dyDescent="0.25">
      <c r="A674" t="s">
        <v>163</v>
      </c>
      <c r="B674">
        <v>8092800</v>
      </c>
      <c r="C674">
        <v>2444801</v>
      </c>
      <c r="D674">
        <v>2021</v>
      </c>
      <c r="E674" s="22">
        <v>44409</v>
      </c>
      <c r="F674" s="22">
        <v>44439</v>
      </c>
      <c r="G674" s="22">
        <v>44441</v>
      </c>
      <c r="H674">
        <v>8092804</v>
      </c>
      <c r="I674">
        <v>41</v>
      </c>
      <c r="J674">
        <v>4280</v>
      </c>
      <c r="K674" t="s">
        <v>259</v>
      </c>
      <c r="L674">
        <v>80</v>
      </c>
      <c r="M674" t="s">
        <v>207</v>
      </c>
      <c r="N674" t="s">
        <v>166</v>
      </c>
      <c r="O674" t="s">
        <v>254</v>
      </c>
    </row>
    <row r="675" spans="1:15" x14ac:dyDescent="0.25">
      <c r="A675" t="s">
        <v>163</v>
      </c>
      <c r="B675">
        <v>8092800</v>
      </c>
      <c r="C675">
        <v>2444801</v>
      </c>
      <c r="D675">
        <v>2021</v>
      </c>
      <c r="E675" s="22">
        <v>44409</v>
      </c>
      <c r="F675" s="22">
        <v>44439</v>
      </c>
      <c r="G675" s="22">
        <v>44441</v>
      </c>
      <c r="H675">
        <v>8092804</v>
      </c>
      <c r="I675">
        <v>41</v>
      </c>
      <c r="J675">
        <v>4420</v>
      </c>
      <c r="K675" t="s">
        <v>175</v>
      </c>
      <c r="L675">
        <v>38.17</v>
      </c>
      <c r="M675" t="s">
        <v>166</v>
      </c>
      <c r="N675" t="s">
        <v>166</v>
      </c>
      <c r="O675" t="s">
        <v>254</v>
      </c>
    </row>
    <row r="676" spans="1:15" x14ac:dyDescent="0.25">
      <c r="A676" t="s">
        <v>163</v>
      </c>
      <c r="B676">
        <v>8092800</v>
      </c>
      <c r="C676">
        <v>2444801</v>
      </c>
      <c r="D676">
        <v>2021</v>
      </c>
      <c r="E676" s="22">
        <v>44409</v>
      </c>
      <c r="F676" s="22">
        <v>44439</v>
      </c>
      <c r="G676" s="22">
        <v>44441</v>
      </c>
      <c r="H676">
        <v>8092804</v>
      </c>
      <c r="I676">
        <v>41</v>
      </c>
      <c r="J676">
        <v>4486</v>
      </c>
      <c r="K676" t="s">
        <v>176</v>
      </c>
      <c r="L676">
        <v>35.340000000000003</v>
      </c>
      <c r="M676" t="s">
        <v>166</v>
      </c>
      <c r="N676" t="s">
        <v>166</v>
      </c>
      <c r="O676" t="s">
        <v>254</v>
      </c>
    </row>
    <row r="677" spans="1:15" x14ac:dyDescent="0.25">
      <c r="A677" t="s">
        <v>163</v>
      </c>
      <c r="B677">
        <v>8092800</v>
      </c>
      <c r="C677">
        <v>2444801</v>
      </c>
      <c r="D677">
        <v>2021</v>
      </c>
      <c r="E677" s="22">
        <v>44409</v>
      </c>
      <c r="F677" s="22">
        <v>44439</v>
      </c>
      <c r="G677" s="22">
        <v>44441</v>
      </c>
      <c r="H677">
        <v>8092804</v>
      </c>
      <c r="I677">
        <v>41</v>
      </c>
      <c r="J677">
        <v>4600</v>
      </c>
      <c r="K677" t="s">
        <v>196</v>
      </c>
      <c r="L677">
        <v>40</v>
      </c>
      <c r="M677" t="s">
        <v>166</v>
      </c>
      <c r="N677" t="s">
        <v>166</v>
      </c>
      <c r="O677" t="s">
        <v>254</v>
      </c>
    </row>
    <row r="678" spans="1:15" x14ac:dyDescent="0.25">
      <c r="A678" t="s">
        <v>163</v>
      </c>
      <c r="B678">
        <v>8092800</v>
      </c>
      <c r="C678">
        <v>2444801</v>
      </c>
      <c r="D678">
        <v>2021</v>
      </c>
      <c r="E678" s="22">
        <v>44409</v>
      </c>
      <c r="F678" s="22">
        <v>44439</v>
      </c>
      <c r="G678" s="22">
        <v>44441</v>
      </c>
      <c r="H678">
        <v>8092804</v>
      </c>
      <c r="I678">
        <v>41</v>
      </c>
      <c r="J678">
        <v>4650</v>
      </c>
      <c r="K678" t="s">
        <v>177</v>
      </c>
      <c r="L678">
        <v>33.69</v>
      </c>
      <c r="M678" t="s">
        <v>166</v>
      </c>
      <c r="N678" t="s">
        <v>166</v>
      </c>
      <c r="O678" t="s">
        <v>254</v>
      </c>
    </row>
    <row r="679" spans="1:15" x14ac:dyDescent="0.25">
      <c r="A679" t="s">
        <v>163</v>
      </c>
      <c r="B679">
        <v>8092800</v>
      </c>
      <c r="C679">
        <v>2444801</v>
      </c>
      <c r="D679">
        <v>2021</v>
      </c>
      <c r="E679" s="22">
        <v>44409</v>
      </c>
      <c r="F679" s="22">
        <v>44439</v>
      </c>
      <c r="G679" s="22">
        <v>44441</v>
      </c>
      <c r="H679">
        <v>8092804</v>
      </c>
      <c r="I679">
        <v>41</v>
      </c>
      <c r="J679">
        <v>4780</v>
      </c>
      <c r="K679" t="s">
        <v>178</v>
      </c>
      <c r="L679">
        <v>33.69</v>
      </c>
      <c r="M679" t="s">
        <v>166</v>
      </c>
      <c r="N679" t="s">
        <v>166</v>
      </c>
      <c r="O679" t="s">
        <v>254</v>
      </c>
    </row>
    <row r="680" spans="1:15" x14ac:dyDescent="0.25">
      <c r="A680" t="s">
        <v>163</v>
      </c>
      <c r="B680">
        <v>8092800</v>
      </c>
      <c r="C680">
        <v>2444801</v>
      </c>
      <c r="D680">
        <v>2021</v>
      </c>
      <c r="E680" s="22">
        <v>44409</v>
      </c>
      <c r="F680" s="22">
        <v>44439</v>
      </c>
      <c r="G680" s="22">
        <v>44441</v>
      </c>
      <c r="H680">
        <v>8092804</v>
      </c>
      <c r="I680">
        <v>41</v>
      </c>
      <c r="J680">
        <v>4970</v>
      </c>
      <c r="K680" t="s">
        <v>181</v>
      </c>
      <c r="L680">
        <v>12.09</v>
      </c>
      <c r="M680" t="s">
        <v>166</v>
      </c>
      <c r="N680" t="s">
        <v>166</v>
      </c>
      <c r="O680" t="s">
        <v>254</v>
      </c>
    </row>
    <row r="681" spans="1:15" x14ac:dyDescent="0.25">
      <c r="A681" t="s">
        <v>163</v>
      </c>
      <c r="B681">
        <v>8092800</v>
      </c>
      <c r="C681">
        <v>2444801</v>
      </c>
      <c r="D681">
        <v>2021</v>
      </c>
      <c r="E681" s="22">
        <v>44409</v>
      </c>
      <c r="F681" s="22">
        <v>44439</v>
      </c>
      <c r="G681" s="22">
        <v>44441</v>
      </c>
      <c r="H681">
        <v>8092804</v>
      </c>
      <c r="I681">
        <v>41</v>
      </c>
      <c r="J681">
        <v>4990</v>
      </c>
      <c r="K681" t="s">
        <v>182</v>
      </c>
      <c r="L681">
        <v>12.09</v>
      </c>
      <c r="M681" t="s">
        <v>166</v>
      </c>
      <c r="N681" t="s">
        <v>166</v>
      </c>
      <c r="O681" t="s">
        <v>254</v>
      </c>
    </row>
    <row r="682" spans="1:15" x14ac:dyDescent="0.25">
      <c r="A682" t="s">
        <v>163</v>
      </c>
      <c r="B682">
        <v>8092800</v>
      </c>
      <c r="C682">
        <v>2444801</v>
      </c>
      <c r="D682">
        <v>2021</v>
      </c>
      <c r="E682" s="22">
        <v>44409</v>
      </c>
      <c r="F682" s="22">
        <v>44439</v>
      </c>
      <c r="G682" s="22">
        <v>44441</v>
      </c>
      <c r="H682">
        <v>8092804</v>
      </c>
      <c r="I682">
        <v>41</v>
      </c>
      <c r="J682">
        <v>5010</v>
      </c>
      <c r="K682" t="s">
        <v>170</v>
      </c>
      <c r="L682">
        <v>12.32</v>
      </c>
      <c r="M682" t="s">
        <v>166</v>
      </c>
      <c r="N682" t="s">
        <v>166</v>
      </c>
      <c r="O682" t="s">
        <v>254</v>
      </c>
    </row>
    <row r="683" spans="1:15" x14ac:dyDescent="0.25">
      <c r="A683" t="s">
        <v>163</v>
      </c>
      <c r="B683">
        <v>8092800</v>
      </c>
      <c r="C683">
        <v>2444801</v>
      </c>
      <c r="D683">
        <v>2021</v>
      </c>
      <c r="E683" s="22">
        <v>44409</v>
      </c>
      <c r="F683" s="22">
        <v>44439</v>
      </c>
      <c r="G683" s="22">
        <v>44441</v>
      </c>
      <c r="H683">
        <v>8092804</v>
      </c>
      <c r="I683">
        <v>41</v>
      </c>
      <c r="J683">
        <v>5013</v>
      </c>
      <c r="K683" t="s">
        <v>183</v>
      </c>
      <c r="L683">
        <v>0.04</v>
      </c>
      <c r="M683" t="s">
        <v>166</v>
      </c>
      <c r="N683" t="s">
        <v>166</v>
      </c>
      <c r="O683" t="s">
        <v>254</v>
      </c>
    </row>
    <row r="684" spans="1:15" x14ac:dyDescent="0.25">
      <c r="A684" t="s">
        <v>163</v>
      </c>
      <c r="B684">
        <v>8092800</v>
      </c>
      <c r="C684">
        <v>2444801</v>
      </c>
      <c r="D684">
        <v>2021</v>
      </c>
      <c r="E684" s="22">
        <v>44409</v>
      </c>
      <c r="F684" s="22">
        <v>44439</v>
      </c>
      <c r="G684" s="22">
        <v>44441</v>
      </c>
      <c r="H684">
        <v>8092804</v>
      </c>
      <c r="I684">
        <v>41</v>
      </c>
      <c r="J684">
        <v>5030</v>
      </c>
      <c r="K684" t="s">
        <v>184</v>
      </c>
      <c r="L684">
        <v>7.0000000000000007E-2</v>
      </c>
      <c r="M684" t="s">
        <v>166</v>
      </c>
      <c r="N684" t="s">
        <v>166</v>
      </c>
      <c r="O684" t="s">
        <v>254</v>
      </c>
    </row>
    <row r="685" spans="1:15" x14ac:dyDescent="0.25">
      <c r="A685" t="s">
        <v>163</v>
      </c>
      <c r="B685">
        <v>8092800</v>
      </c>
      <c r="C685">
        <v>2444801</v>
      </c>
      <c r="D685">
        <v>2021</v>
      </c>
      <c r="E685" s="22">
        <v>44409</v>
      </c>
      <c r="F685" s="22">
        <v>44439</v>
      </c>
      <c r="G685" s="22">
        <v>44441</v>
      </c>
      <c r="H685">
        <v>8092804</v>
      </c>
      <c r="I685">
        <v>41</v>
      </c>
      <c r="J685">
        <v>5031</v>
      </c>
      <c r="K685" t="s">
        <v>185</v>
      </c>
      <c r="L685">
        <v>0.06</v>
      </c>
      <c r="M685" t="s">
        <v>166</v>
      </c>
      <c r="N685" t="s">
        <v>166</v>
      </c>
      <c r="O685" t="s">
        <v>254</v>
      </c>
    </row>
    <row r="686" spans="1:15" x14ac:dyDescent="0.25">
      <c r="A686" t="s">
        <v>163</v>
      </c>
      <c r="B686">
        <v>8092800</v>
      </c>
      <c r="C686">
        <v>2444801</v>
      </c>
      <c r="D686">
        <v>2021</v>
      </c>
      <c r="E686" s="22">
        <v>44409</v>
      </c>
      <c r="F686" s="22">
        <v>44439</v>
      </c>
      <c r="G686" s="22">
        <v>44441</v>
      </c>
      <c r="H686">
        <v>8092804</v>
      </c>
      <c r="I686">
        <v>41</v>
      </c>
      <c r="J686">
        <v>5090</v>
      </c>
      <c r="K686" t="s">
        <v>186</v>
      </c>
      <c r="L686">
        <v>7.94</v>
      </c>
      <c r="M686" t="s">
        <v>166</v>
      </c>
      <c r="N686" t="s">
        <v>166</v>
      </c>
      <c r="O686" t="s">
        <v>254</v>
      </c>
    </row>
    <row r="687" spans="1:15" x14ac:dyDescent="0.25">
      <c r="A687" t="s">
        <v>163</v>
      </c>
      <c r="B687">
        <v>8092800</v>
      </c>
      <c r="C687">
        <v>2444801</v>
      </c>
      <c r="D687">
        <v>2021</v>
      </c>
      <c r="E687" s="22">
        <v>44409</v>
      </c>
      <c r="F687" s="22">
        <v>44439</v>
      </c>
      <c r="G687" s="22">
        <v>44441</v>
      </c>
      <c r="H687">
        <v>8092804</v>
      </c>
      <c r="I687">
        <v>41</v>
      </c>
      <c r="J687">
        <v>5103</v>
      </c>
      <c r="K687" t="s">
        <v>187</v>
      </c>
      <c r="L687">
        <v>2.67</v>
      </c>
      <c r="M687" t="s">
        <v>166</v>
      </c>
      <c r="N687" t="s">
        <v>166</v>
      </c>
      <c r="O687" t="s">
        <v>254</v>
      </c>
    </row>
    <row r="688" spans="1:15" x14ac:dyDescent="0.25">
      <c r="A688" t="s">
        <v>163</v>
      </c>
      <c r="B688">
        <v>8092800</v>
      </c>
      <c r="C688">
        <v>2444801</v>
      </c>
      <c r="D688">
        <v>2021</v>
      </c>
      <c r="E688" s="22">
        <v>44409</v>
      </c>
      <c r="F688" s="22">
        <v>44439</v>
      </c>
      <c r="G688" s="22">
        <v>44441</v>
      </c>
      <c r="H688">
        <v>8092804</v>
      </c>
      <c r="I688">
        <v>41</v>
      </c>
      <c r="J688">
        <v>5800</v>
      </c>
      <c r="K688" t="s">
        <v>188</v>
      </c>
      <c r="L688">
        <v>-100.92</v>
      </c>
      <c r="M688" t="s">
        <v>166</v>
      </c>
      <c r="N688" t="s">
        <v>166</v>
      </c>
      <c r="O688" t="s">
        <v>254</v>
      </c>
    </row>
    <row r="689" spans="1:15" x14ac:dyDescent="0.25">
      <c r="A689" t="s">
        <v>163</v>
      </c>
      <c r="B689">
        <v>8092800</v>
      </c>
      <c r="C689">
        <v>2444801</v>
      </c>
      <c r="D689">
        <v>2021</v>
      </c>
      <c r="E689" s="22">
        <v>44409</v>
      </c>
      <c r="F689" s="22">
        <v>44439</v>
      </c>
      <c r="G689" s="22">
        <v>44441</v>
      </c>
      <c r="H689">
        <v>8092804</v>
      </c>
      <c r="I689">
        <v>41</v>
      </c>
      <c r="J689">
        <v>7351</v>
      </c>
      <c r="K689" t="s">
        <v>215</v>
      </c>
      <c r="L689">
        <v>3</v>
      </c>
      <c r="M689" t="s">
        <v>165</v>
      </c>
      <c r="N689" t="s">
        <v>166</v>
      </c>
      <c r="O689" t="s">
        <v>254</v>
      </c>
    </row>
    <row r="690" spans="1:15" x14ac:dyDescent="0.25">
      <c r="A690" t="s">
        <v>163</v>
      </c>
      <c r="B690">
        <v>8092800</v>
      </c>
      <c r="C690">
        <v>2444801</v>
      </c>
      <c r="D690">
        <v>2021</v>
      </c>
      <c r="E690" s="22">
        <v>44409</v>
      </c>
      <c r="F690" s="22">
        <v>44439</v>
      </c>
      <c r="G690" s="22">
        <v>44441</v>
      </c>
      <c r="H690">
        <v>8092804</v>
      </c>
      <c r="I690">
        <v>41</v>
      </c>
      <c r="J690">
        <v>9250</v>
      </c>
      <c r="K690" t="s">
        <v>230</v>
      </c>
      <c r="L690">
        <v>83</v>
      </c>
      <c r="M690" t="s">
        <v>165</v>
      </c>
      <c r="N690" t="s">
        <v>166</v>
      </c>
      <c r="O690" t="s">
        <v>254</v>
      </c>
    </row>
    <row r="691" spans="1:15" x14ac:dyDescent="0.25">
      <c r="A691" t="s">
        <v>163</v>
      </c>
      <c r="B691">
        <v>8092800</v>
      </c>
      <c r="C691">
        <v>2444801</v>
      </c>
      <c r="D691">
        <v>2021</v>
      </c>
      <c r="E691" s="22">
        <v>44409</v>
      </c>
      <c r="F691" s="22">
        <v>44439</v>
      </c>
      <c r="G691" s="22">
        <v>44441</v>
      </c>
      <c r="H691">
        <v>8092804</v>
      </c>
      <c r="I691">
        <v>41</v>
      </c>
      <c r="J691">
        <v>9710</v>
      </c>
      <c r="K691" t="s">
        <v>236</v>
      </c>
      <c r="L691">
        <v>76</v>
      </c>
      <c r="M691" t="s">
        <v>165</v>
      </c>
      <c r="N691" t="s">
        <v>166</v>
      </c>
      <c r="O691" t="s">
        <v>254</v>
      </c>
    </row>
    <row r="692" spans="1:15" x14ac:dyDescent="0.25">
      <c r="A692" t="s">
        <v>163</v>
      </c>
      <c r="B692">
        <v>8092800</v>
      </c>
      <c r="C692">
        <v>2448801</v>
      </c>
      <c r="D692">
        <v>2021</v>
      </c>
      <c r="E692" s="22">
        <v>44409</v>
      </c>
      <c r="F692" s="22">
        <v>44439</v>
      </c>
      <c r="G692" s="22">
        <v>44441</v>
      </c>
      <c r="H692">
        <v>8092804</v>
      </c>
      <c r="I692">
        <v>41</v>
      </c>
      <c r="J692">
        <v>10</v>
      </c>
      <c r="K692" t="s">
        <v>164</v>
      </c>
      <c r="L692">
        <v>8</v>
      </c>
      <c r="M692" t="s">
        <v>165</v>
      </c>
      <c r="N692" t="s">
        <v>166</v>
      </c>
      <c r="O692" t="s">
        <v>260</v>
      </c>
    </row>
    <row r="693" spans="1:15" x14ac:dyDescent="0.25">
      <c r="A693" t="s">
        <v>163</v>
      </c>
      <c r="B693">
        <v>8092800</v>
      </c>
      <c r="C693">
        <v>2448801</v>
      </c>
      <c r="D693">
        <v>2021</v>
      </c>
      <c r="E693" s="22">
        <v>44409</v>
      </c>
      <c r="F693" s="22">
        <v>44439</v>
      </c>
      <c r="G693" s="22">
        <v>44441</v>
      </c>
      <c r="H693">
        <v>8092804</v>
      </c>
      <c r="I693">
        <v>41</v>
      </c>
      <c r="J693">
        <v>250</v>
      </c>
      <c r="K693" t="s">
        <v>230</v>
      </c>
      <c r="L693">
        <v>11</v>
      </c>
      <c r="M693" t="s">
        <v>165</v>
      </c>
      <c r="N693" t="s">
        <v>166</v>
      </c>
      <c r="O693" t="s">
        <v>260</v>
      </c>
    </row>
    <row r="694" spans="1:15" x14ac:dyDescent="0.25">
      <c r="A694" t="s">
        <v>163</v>
      </c>
      <c r="B694">
        <v>8092800</v>
      </c>
      <c r="C694">
        <v>2448801</v>
      </c>
      <c r="D694">
        <v>2021</v>
      </c>
      <c r="E694" s="22">
        <v>44409</v>
      </c>
      <c r="F694" s="22">
        <v>44439</v>
      </c>
      <c r="G694" s="22">
        <v>44441</v>
      </c>
      <c r="H694">
        <v>8092804</v>
      </c>
      <c r="I694">
        <v>41</v>
      </c>
      <c r="J694">
        <v>351</v>
      </c>
      <c r="K694" t="s">
        <v>205</v>
      </c>
      <c r="L694">
        <v>1</v>
      </c>
      <c r="M694" t="s">
        <v>165</v>
      </c>
      <c r="N694" t="s">
        <v>166</v>
      </c>
      <c r="O694" t="s">
        <v>260</v>
      </c>
    </row>
    <row r="695" spans="1:15" x14ac:dyDescent="0.25">
      <c r="A695" t="s">
        <v>163</v>
      </c>
      <c r="B695">
        <v>8092800</v>
      </c>
      <c r="C695">
        <v>2448801</v>
      </c>
      <c r="D695">
        <v>2021</v>
      </c>
      <c r="E695" s="22">
        <v>44409</v>
      </c>
      <c r="F695" s="22">
        <v>44439</v>
      </c>
      <c r="G695" s="22">
        <v>44441</v>
      </c>
      <c r="H695">
        <v>8092804</v>
      </c>
      <c r="I695">
        <v>41</v>
      </c>
      <c r="J695">
        <v>710</v>
      </c>
      <c r="K695" t="s">
        <v>236</v>
      </c>
      <c r="L695">
        <v>1</v>
      </c>
      <c r="M695" t="s">
        <v>165</v>
      </c>
      <c r="N695" t="s">
        <v>166</v>
      </c>
      <c r="O695" t="s">
        <v>260</v>
      </c>
    </row>
    <row r="696" spans="1:15" x14ac:dyDescent="0.25">
      <c r="A696" t="s">
        <v>163</v>
      </c>
      <c r="B696">
        <v>8092800</v>
      </c>
      <c r="C696">
        <v>2448801</v>
      </c>
      <c r="D696">
        <v>2021</v>
      </c>
      <c r="E696" s="22">
        <v>44409</v>
      </c>
      <c r="F696" s="22">
        <v>44439</v>
      </c>
      <c r="G696" s="22">
        <v>44441</v>
      </c>
      <c r="H696">
        <v>8092804</v>
      </c>
      <c r="I696">
        <v>41</v>
      </c>
      <c r="J696" t="s">
        <v>199</v>
      </c>
      <c r="K696" t="s">
        <v>200</v>
      </c>
      <c r="L696">
        <v>1</v>
      </c>
      <c r="M696" t="s">
        <v>165</v>
      </c>
      <c r="N696" t="s">
        <v>166</v>
      </c>
      <c r="O696" t="s">
        <v>260</v>
      </c>
    </row>
    <row r="697" spans="1:15" x14ac:dyDescent="0.25">
      <c r="A697" t="s">
        <v>163</v>
      </c>
      <c r="B697">
        <v>8092800</v>
      </c>
      <c r="C697">
        <v>2448801</v>
      </c>
      <c r="D697">
        <v>2021</v>
      </c>
      <c r="E697" s="22">
        <v>44409</v>
      </c>
      <c r="F697" s="22">
        <v>44439</v>
      </c>
      <c r="G697" s="22">
        <v>44441</v>
      </c>
      <c r="H697">
        <v>8092804</v>
      </c>
      <c r="I697">
        <v>41</v>
      </c>
      <c r="J697">
        <v>1010</v>
      </c>
      <c r="K697" t="s">
        <v>164</v>
      </c>
      <c r="L697">
        <v>306.27999999999997</v>
      </c>
      <c r="M697" t="s">
        <v>165</v>
      </c>
      <c r="N697" t="s">
        <v>166</v>
      </c>
      <c r="O697" t="s">
        <v>260</v>
      </c>
    </row>
    <row r="698" spans="1:15" x14ac:dyDescent="0.25">
      <c r="A698" t="s">
        <v>163</v>
      </c>
      <c r="B698">
        <v>8092800</v>
      </c>
      <c r="C698">
        <v>2448801</v>
      </c>
      <c r="D698">
        <v>2021</v>
      </c>
      <c r="E698" s="22">
        <v>44409</v>
      </c>
      <c r="F698" s="22">
        <v>44439</v>
      </c>
      <c r="G698" s="22">
        <v>44441</v>
      </c>
      <c r="H698">
        <v>8092804</v>
      </c>
      <c r="I698">
        <v>41</v>
      </c>
      <c r="J698">
        <v>1351</v>
      </c>
      <c r="K698" t="s">
        <v>205</v>
      </c>
      <c r="L698">
        <v>47.12</v>
      </c>
      <c r="M698" t="s">
        <v>165</v>
      </c>
      <c r="N698" t="s">
        <v>166</v>
      </c>
      <c r="O698" t="s">
        <v>260</v>
      </c>
    </row>
    <row r="699" spans="1:15" x14ac:dyDescent="0.25">
      <c r="A699" t="s">
        <v>163</v>
      </c>
      <c r="B699">
        <v>8092800</v>
      </c>
      <c r="C699">
        <v>2448801</v>
      </c>
      <c r="D699">
        <v>2021</v>
      </c>
      <c r="E699" s="22">
        <v>44409</v>
      </c>
      <c r="F699" s="22">
        <v>44439</v>
      </c>
      <c r="G699" s="22">
        <v>44441</v>
      </c>
      <c r="H699">
        <v>8092804</v>
      </c>
      <c r="I699">
        <v>41</v>
      </c>
      <c r="J699">
        <v>2500</v>
      </c>
      <c r="K699" t="s">
        <v>170</v>
      </c>
      <c r="L699">
        <v>49.88</v>
      </c>
      <c r="M699" t="s">
        <v>166</v>
      </c>
      <c r="N699" t="s">
        <v>166</v>
      </c>
      <c r="O699" t="s">
        <v>260</v>
      </c>
    </row>
    <row r="700" spans="1:15" x14ac:dyDescent="0.25">
      <c r="A700" t="s">
        <v>163</v>
      </c>
      <c r="B700">
        <v>8092800</v>
      </c>
      <c r="C700">
        <v>2448801</v>
      </c>
      <c r="D700">
        <v>2021</v>
      </c>
      <c r="E700" s="22">
        <v>44409</v>
      </c>
      <c r="F700" s="22">
        <v>44439</v>
      </c>
      <c r="G700" s="22">
        <v>44441</v>
      </c>
      <c r="H700">
        <v>8092804</v>
      </c>
      <c r="I700">
        <v>41</v>
      </c>
      <c r="J700">
        <v>2509</v>
      </c>
      <c r="K700" t="s">
        <v>171</v>
      </c>
      <c r="L700">
        <v>-27.39</v>
      </c>
      <c r="M700" t="s">
        <v>166</v>
      </c>
      <c r="N700" t="s">
        <v>166</v>
      </c>
      <c r="O700" t="s">
        <v>260</v>
      </c>
    </row>
    <row r="701" spans="1:15" x14ac:dyDescent="0.25">
      <c r="A701" t="s">
        <v>163</v>
      </c>
      <c r="B701">
        <v>8092800</v>
      </c>
      <c r="C701">
        <v>2448801</v>
      </c>
      <c r="D701">
        <v>2021</v>
      </c>
      <c r="E701" s="22">
        <v>44409</v>
      </c>
      <c r="F701" s="22">
        <v>44439</v>
      </c>
      <c r="G701" s="22">
        <v>44441</v>
      </c>
      <c r="H701">
        <v>8092804</v>
      </c>
      <c r="I701">
        <v>41</v>
      </c>
      <c r="J701">
        <v>3030</v>
      </c>
      <c r="K701" t="s">
        <v>231</v>
      </c>
      <c r="L701">
        <v>6</v>
      </c>
      <c r="M701" t="s">
        <v>207</v>
      </c>
      <c r="N701" t="s">
        <v>166</v>
      </c>
      <c r="O701" t="s">
        <v>260</v>
      </c>
    </row>
    <row r="702" spans="1:15" x14ac:dyDescent="0.25">
      <c r="A702" t="s">
        <v>163</v>
      </c>
      <c r="B702">
        <v>8092800</v>
      </c>
      <c r="C702">
        <v>2448801</v>
      </c>
      <c r="D702">
        <v>2021</v>
      </c>
      <c r="E702" s="22">
        <v>44409</v>
      </c>
      <c r="F702" s="22">
        <v>44439</v>
      </c>
      <c r="G702" s="22">
        <v>44441</v>
      </c>
      <c r="H702">
        <v>8092804</v>
      </c>
      <c r="I702">
        <v>41</v>
      </c>
      <c r="J702">
        <v>3305</v>
      </c>
      <c r="K702" t="s">
        <v>206</v>
      </c>
      <c r="L702">
        <v>0.96</v>
      </c>
      <c r="M702" t="s">
        <v>207</v>
      </c>
      <c r="N702" t="s">
        <v>166</v>
      </c>
      <c r="O702" t="s">
        <v>260</v>
      </c>
    </row>
    <row r="703" spans="1:15" x14ac:dyDescent="0.25">
      <c r="A703" t="s">
        <v>163</v>
      </c>
      <c r="B703">
        <v>8092800</v>
      </c>
      <c r="C703">
        <v>2448801</v>
      </c>
      <c r="D703">
        <v>2021</v>
      </c>
      <c r="E703" s="22">
        <v>44409</v>
      </c>
      <c r="F703" s="22">
        <v>44439</v>
      </c>
      <c r="G703" s="22">
        <v>44441</v>
      </c>
      <c r="H703">
        <v>8092804</v>
      </c>
      <c r="I703">
        <v>41</v>
      </c>
      <c r="J703">
        <v>3970</v>
      </c>
      <c r="K703" t="s">
        <v>210</v>
      </c>
      <c r="L703">
        <v>3.27</v>
      </c>
      <c r="M703" t="s">
        <v>207</v>
      </c>
      <c r="N703" t="s">
        <v>166</v>
      </c>
      <c r="O703" t="s">
        <v>260</v>
      </c>
    </row>
    <row r="704" spans="1:15" x14ac:dyDescent="0.25">
      <c r="A704" t="s">
        <v>163</v>
      </c>
      <c r="B704">
        <v>8092800</v>
      </c>
      <c r="C704">
        <v>2448801</v>
      </c>
      <c r="D704">
        <v>2021</v>
      </c>
      <c r="E704" s="22">
        <v>44409</v>
      </c>
      <c r="F704" s="22">
        <v>44439</v>
      </c>
      <c r="G704" s="22">
        <v>44441</v>
      </c>
      <c r="H704">
        <v>8092804</v>
      </c>
      <c r="I704">
        <v>41</v>
      </c>
      <c r="J704">
        <v>4011</v>
      </c>
      <c r="K704" t="s">
        <v>211</v>
      </c>
      <c r="L704">
        <v>5</v>
      </c>
      <c r="M704" t="s">
        <v>207</v>
      </c>
      <c r="N704" t="s">
        <v>166</v>
      </c>
      <c r="O704" t="s">
        <v>260</v>
      </c>
    </row>
    <row r="705" spans="1:15" x14ac:dyDescent="0.25">
      <c r="A705" t="s">
        <v>163</v>
      </c>
      <c r="B705">
        <v>8092800</v>
      </c>
      <c r="C705">
        <v>2448801</v>
      </c>
      <c r="D705">
        <v>2021</v>
      </c>
      <c r="E705" s="22">
        <v>44409</v>
      </c>
      <c r="F705" s="22">
        <v>44439</v>
      </c>
      <c r="G705" s="22">
        <v>44441</v>
      </c>
      <c r="H705">
        <v>8092804</v>
      </c>
      <c r="I705">
        <v>41</v>
      </c>
      <c r="J705" t="s">
        <v>173</v>
      </c>
      <c r="K705" t="s">
        <v>174</v>
      </c>
      <c r="L705">
        <v>39.200000000000003</v>
      </c>
      <c r="M705" t="s">
        <v>166</v>
      </c>
      <c r="N705" t="s">
        <v>166</v>
      </c>
      <c r="O705" t="s">
        <v>260</v>
      </c>
    </row>
    <row r="706" spans="1:15" x14ac:dyDescent="0.25">
      <c r="A706" t="s">
        <v>163</v>
      </c>
      <c r="B706">
        <v>8092800</v>
      </c>
      <c r="C706">
        <v>2448801</v>
      </c>
      <c r="D706">
        <v>2021</v>
      </c>
      <c r="E706" s="22">
        <v>44409</v>
      </c>
      <c r="F706" s="22">
        <v>44439</v>
      </c>
      <c r="G706" s="22">
        <v>44441</v>
      </c>
      <c r="H706">
        <v>8092804</v>
      </c>
      <c r="I706">
        <v>41</v>
      </c>
      <c r="J706">
        <v>4220</v>
      </c>
      <c r="K706" t="s">
        <v>212</v>
      </c>
      <c r="L706">
        <v>3</v>
      </c>
      <c r="M706" t="s">
        <v>207</v>
      </c>
      <c r="N706" t="s">
        <v>166</v>
      </c>
      <c r="O706" t="s">
        <v>260</v>
      </c>
    </row>
    <row r="707" spans="1:15" x14ac:dyDescent="0.25">
      <c r="A707" t="s">
        <v>163</v>
      </c>
      <c r="B707">
        <v>8092800</v>
      </c>
      <c r="C707">
        <v>2448801</v>
      </c>
      <c r="D707">
        <v>2021</v>
      </c>
      <c r="E707" s="22">
        <v>44409</v>
      </c>
      <c r="F707" s="22">
        <v>44439</v>
      </c>
      <c r="G707" s="22">
        <v>44441</v>
      </c>
      <c r="H707">
        <v>8092804</v>
      </c>
      <c r="I707">
        <v>41</v>
      </c>
      <c r="J707">
        <v>4420</v>
      </c>
      <c r="K707" t="s">
        <v>175</v>
      </c>
      <c r="L707">
        <v>381.67</v>
      </c>
      <c r="M707" t="s">
        <v>166</v>
      </c>
      <c r="N707" t="s">
        <v>166</v>
      </c>
      <c r="O707" t="s">
        <v>260</v>
      </c>
    </row>
    <row r="708" spans="1:15" x14ac:dyDescent="0.25">
      <c r="A708" t="s">
        <v>163</v>
      </c>
      <c r="B708">
        <v>8092800</v>
      </c>
      <c r="C708">
        <v>2448801</v>
      </c>
      <c r="D708">
        <v>2021</v>
      </c>
      <c r="E708" s="22">
        <v>44409</v>
      </c>
      <c r="F708" s="22">
        <v>44439</v>
      </c>
      <c r="G708" s="22">
        <v>44441</v>
      </c>
      <c r="H708">
        <v>8092804</v>
      </c>
      <c r="I708">
        <v>41</v>
      </c>
      <c r="J708">
        <v>4486</v>
      </c>
      <c r="K708" t="s">
        <v>176</v>
      </c>
      <c r="L708">
        <v>359.4</v>
      </c>
      <c r="M708" t="s">
        <v>166</v>
      </c>
      <c r="N708" t="s">
        <v>166</v>
      </c>
      <c r="O708" t="s">
        <v>260</v>
      </c>
    </row>
    <row r="709" spans="1:15" x14ac:dyDescent="0.25">
      <c r="A709" t="s">
        <v>163</v>
      </c>
      <c r="B709">
        <v>8092800</v>
      </c>
      <c r="C709">
        <v>2448801</v>
      </c>
      <c r="D709">
        <v>2021</v>
      </c>
      <c r="E709" s="22">
        <v>44409</v>
      </c>
      <c r="F709" s="22">
        <v>44439</v>
      </c>
      <c r="G709" s="22">
        <v>44441</v>
      </c>
      <c r="H709">
        <v>8092804</v>
      </c>
      <c r="I709">
        <v>41</v>
      </c>
      <c r="J709">
        <v>4650</v>
      </c>
      <c r="K709" t="s">
        <v>177</v>
      </c>
      <c r="L709">
        <v>336.91</v>
      </c>
      <c r="M709" t="s">
        <v>166</v>
      </c>
      <c r="N709" t="s">
        <v>166</v>
      </c>
      <c r="O709" t="s">
        <v>260</v>
      </c>
    </row>
    <row r="710" spans="1:15" x14ac:dyDescent="0.25">
      <c r="A710" t="s">
        <v>163</v>
      </c>
      <c r="B710">
        <v>8092800</v>
      </c>
      <c r="C710">
        <v>2448801</v>
      </c>
      <c r="D710">
        <v>2021</v>
      </c>
      <c r="E710" s="22">
        <v>44409</v>
      </c>
      <c r="F710" s="22">
        <v>44439</v>
      </c>
      <c r="G710" s="22">
        <v>44441</v>
      </c>
      <c r="H710">
        <v>8092804</v>
      </c>
      <c r="I710">
        <v>41</v>
      </c>
      <c r="J710">
        <v>4780</v>
      </c>
      <c r="K710" t="s">
        <v>178</v>
      </c>
      <c r="L710">
        <v>330.91</v>
      </c>
      <c r="M710" t="s">
        <v>166</v>
      </c>
      <c r="N710" t="s">
        <v>166</v>
      </c>
      <c r="O710" t="s">
        <v>260</v>
      </c>
    </row>
    <row r="711" spans="1:15" x14ac:dyDescent="0.25">
      <c r="A711" t="s">
        <v>163</v>
      </c>
      <c r="B711">
        <v>8092800</v>
      </c>
      <c r="C711">
        <v>2448801</v>
      </c>
      <c r="D711">
        <v>2021</v>
      </c>
      <c r="E711" s="22">
        <v>44409</v>
      </c>
      <c r="F711" s="22">
        <v>44439</v>
      </c>
      <c r="G711" s="22">
        <v>44441</v>
      </c>
      <c r="H711">
        <v>8092804</v>
      </c>
      <c r="I711">
        <v>41</v>
      </c>
      <c r="J711">
        <v>4970</v>
      </c>
      <c r="K711" t="s">
        <v>181</v>
      </c>
      <c r="L711">
        <v>334.6</v>
      </c>
      <c r="M711" t="s">
        <v>166</v>
      </c>
      <c r="N711" t="s">
        <v>166</v>
      </c>
      <c r="O711" t="s">
        <v>260</v>
      </c>
    </row>
    <row r="712" spans="1:15" x14ac:dyDescent="0.25">
      <c r="A712" t="s">
        <v>163</v>
      </c>
      <c r="B712">
        <v>8092800</v>
      </c>
      <c r="C712">
        <v>2448801</v>
      </c>
      <c r="D712">
        <v>2021</v>
      </c>
      <c r="E712" s="22">
        <v>44409</v>
      </c>
      <c r="F712" s="22">
        <v>44439</v>
      </c>
      <c r="G712" s="22">
        <v>44441</v>
      </c>
      <c r="H712">
        <v>8092804</v>
      </c>
      <c r="I712">
        <v>41</v>
      </c>
      <c r="J712">
        <v>4990</v>
      </c>
      <c r="K712" t="s">
        <v>182</v>
      </c>
      <c r="L712">
        <v>334.6</v>
      </c>
      <c r="M712" t="s">
        <v>166</v>
      </c>
      <c r="N712" t="s">
        <v>166</v>
      </c>
      <c r="O712" t="s">
        <v>260</v>
      </c>
    </row>
    <row r="713" spans="1:15" x14ac:dyDescent="0.25">
      <c r="A713" t="s">
        <v>163</v>
      </c>
      <c r="B713">
        <v>8092800</v>
      </c>
      <c r="C713">
        <v>2448801</v>
      </c>
      <c r="D713">
        <v>2021</v>
      </c>
      <c r="E713" s="22">
        <v>44409</v>
      </c>
      <c r="F713" s="22">
        <v>44439</v>
      </c>
      <c r="G713" s="22">
        <v>44441</v>
      </c>
      <c r="H713">
        <v>8092804</v>
      </c>
      <c r="I713">
        <v>41</v>
      </c>
      <c r="J713">
        <v>5010</v>
      </c>
      <c r="K713" t="s">
        <v>170</v>
      </c>
      <c r="L713">
        <v>123.2</v>
      </c>
      <c r="M713" t="s">
        <v>166</v>
      </c>
      <c r="N713" t="s">
        <v>166</v>
      </c>
      <c r="O713" t="s">
        <v>260</v>
      </c>
    </row>
    <row r="714" spans="1:15" x14ac:dyDescent="0.25">
      <c r="A714" t="s">
        <v>163</v>
      </c>
      <c r="B714">
        <v>8092800</v>
      </c>
      <c r="C714">
        <v>2448801</v>
      </c>
      <c r="D714">
        <v>2021</v>
      </c>
      <c r="E714" s="22">
        <v>44409</v>
      </c>
      <c r="F714" s="22">
        <v>44439</v>
      </c>
      <c r="G714" s="22">
        <v>44441</v>
      </c>
      <c r="H714">
        <v>8092804</v>
      </c>
      <c r="I714">
        <v>41</v>
      </c>
      <c r="J714">
        <v>5013</v>
      </c>
      <c r="K714" t="s">
        <v>183</v>
      </c>
      <c r="L714">
        <v>0.38</v>
      </c>
      <c r="M714" t="s">
        <v>166</v>
      </c>
      <c r="N714" t="s">
        <v>166</v>
      </c>
      <c r="O714" t="s">
        <v>260</v>
      </c>
    </row>
    <row r="715" spans="1:15" x14ac:dyDescent="0.25">
      <c r="A715" t="s">
        <v>163</v>
      </c>
      <c r="B715">
        <v>8092800</v>
      </c>
      <c r="C715">
        <v>2448801</v>
      </c>
      <c r="D715">
        <v>2021</v>
      </c>
      <c r="E715" s="22">
        <v>44409</v>
      </c>
      <c r="F715" s="22">
        <v>44439</v>
      </c>
      <c r="G715" s="22">
        <v>44441</v>
      </c>
      <c r="H715">
        <v>8092804</v>
      </c>
      <c r="I715">
        <v>41</v>
      </c>
      <c r="J715">
        <v>5030</v>
      </c>
      <c r="K715" t="s">
        <v>184</v>
      </c>
      <c r="L715">
        <v>0.69</v>
      </c>
      <c r="M715" t="s">
        <v>166</v>
      </c>
      <c r="N715" t="s">
        <v>166</v>
      </c>
      <c r="O715" t="s">
        <v>260</v>
      </c>
    </row>
    <row r="716" spans="1:15" x14ac:dyDescent="0.25">
      <c r="A716" t="s">
        <v>163</v>
      </c>
      <c r="B716">
        <v>8092800</v>
      </c>
      <c r="C716">
        <v>2448801</v>
      </c>
      <c r="D716">
        <v>2021</v>
      </c>
      <c r="E716" s="22">
        <v>44409</v>
      </c>
      <c r="F716" s="22">
        <v>44439</v>
      </c>
      <c r="G716" s="22">
        <v>44441</v>
      </c>
      <c r="H716">
        <v>8092804</v>
      </c>
      <c r="I716">
        <v>41</v>
      </c>
      <c r="J716">
        <v>5031</v>
      </c>
      <c r="K716" t="s">
        <v>185</v>
      </c>
      <c r="L716">
        <v>0.53</v>
      </c>
      <c r="M716" t="s">
        <v>166</v>
      </c>
      <c r="N716" t="s">
        <v>166</v>
      </c>
      <c r="O716" t="s">
        <v>260</v>
      </c>
    </row>
    <row r="717" spans="1:15" x14ac:dyDescent="0.25">
      <c r="A717" t="s">
        <v>163</v>
      </c>
      <c r="B717">
        <v>8092800</v>
      </c>
      <c r="C717">
        <v>2448801</v>
      </c>
      <c r="D717">
        <v>2021</v>
      </c>
      <c r="E717" s="22">
        <v>44409</v>
      </c>
      <c r="F717" s="22">
        <v>44439</v>
      </c>
      <c r="G717" s="22">
        <v>44441</v>
      </c>
      <c r="H717">
        <v>8092804</v>
      </c>
      <c r="I717">
        <v>41</v>
      </c>
      <c r="J717">
        <v>5090</v>
      </c>
      <c r="K717" t="s">
        <v>186</v>
      </c>
      <c r="L717">
        <v>7.94</v>
      </c>
      <c r="M717" t="s">
        <v>166</v>
      </c>
      <c r="N717" t="s">
        <v>166</v>
      </c>
      <c r="O717" t="s">
        <v>260</v>
      </c>
    </row>
    <row r="718" spans="1:15" x14ac:dyDescent="0.25">
      <c r="A718" t="s">
        <v>163</v>
      </c>
      <c r="B718">
        <v>8092800</v>
      </c>
      <c r="C718">
        <v>2448801</v>
      </c>
      <c r="D718">
        <v>2021</v>
      </c>
      <c r="E718" s="22">
        <v>44409</v>
      </c>
      <c r="F718" s="22">
        <v>44439</v>
      </c>
      <c r="G718" s="22">
        <v>44441</v>
      </c>
      <c r="H718">
        <v>8092804</v>
      </c>
      <c r="I718">
        <v>41</v>
      </c>
      <c r="J718">
        <v>5103</v>
      </c>
      <c r="K718" t="s">
        <v>187</v>
      </c>
      <c r="L718">
        <v>26.68</v>
      </c>
      <c r="M718" t="s">
        <v>166</v>
      </c>
      <c r="N718" t="s">
        <v>166</v>
      </c>
      <c r="O718" t="s">
        <v>260</v>
      </c>
    </row>
    <row r="719" spans="1:15" x14ac:dyDescent="0.25">
      <c r="A719" t="s">
        <v>163</v>
      </c>
      <c r="B719">
        <v>8092800</v>
      </c>
      <c r="C719">
        <v>2448801</v>
      </c>
      <c r="D719">
        <v>2021</v>
      </c>
      <c r="E719" s="22">
        <v>44409</v>
      </c>
      <c r="F719" s="22">
        <v>44439</v>
      </c>
      <c r="G719" s="22">
        <v>44441</v>
      </c>
      <c r="H719">
        <v>8092804</v>
      </c>
      <c r="I719">
        <v>41</v>
      </c>
      <c r="J719">
        <v>5130</v>
      </c>
      <c r="K719" t="s">
        <v>213</v>
      </c>
      <c r="L719">
        <v>14.73</v>
      </c>
      <c r="M719" t="s">
        <v>207</v>
      </c>
      <c r="N719" t="s">
        <v>166</v>
      </c>
      <c r="O719" t="s">
        <v>260</v>
      </c>
    </row>
    <row r="720" spans="1:15" x14ac:dyDescent="0.25">
      <c r="A720" t="s">
        <v>163</v>
      </c>
      <c r="B720">
        <v>8092800</v>
      </c>
      <c r="C720">
        <v>2448801</v>
      </c>
      <c r="D720">
        <v>2021</v>
      </c>
      <c r="E720" s="22">
        <v>44409</v>
      </c>
      <c r="F720" s="22">
        <v>44439</v>
      </c>
      <c r="G720" s="22">
        <v>44441</v>
      </c>
      <c r="H720">
        <v>8092804</v>
      </c>
      <c r="I720">
        <v>41</v>
      </c>
      <c r="J720">
        <v>5800</v>
      </c>
      <c r="K720" t="s">
        <v>188</v>
      </c>
      <c r="L720">
        <v>-83.86</v>
      </c>
      <c r="M720" t="s">
        <v>166</v>
      </c>
      <c r="N720" t="s">
        <v>166</v>
      </c>
      <c r="O720" t="s">
        <v>260</v>
      </c>
    </row>
    <row r="721" spans="1:15" x14ac:dyDescent="0.25">
      <c r="A721" t="s">
        <v>163</v>
      </c>
      <c r="B721">
        <v>8092800</v>
      </c>
      <c r="C721">
        <v>2448801</v>
      </c>
      <c r="D721">
        <v>2021</v>
      </c>
      <c r="E721" s="22">
        <v>44409</v>
      </c>
      <c r="F721" s="22">
        <v>44439</v>
      </c>
      <c r="G721" s="22">
        <v>44441</v>
      </c>
      <c r="H721">
        <v>8092804</v>
      </c>
      <c r="I721">
        <v>41</v>
      </c>
      <c r="J721">
        <v>7010</v>
      </c>
      <c r="K721" t="s">
        <v>164</v>
      </c>
      <c r="L721">
        <v>26</v>
      </c>
      <c r="M721" t="s">
        <v>165</v>
      </c>
      <c r="N721" t="s">
        <v>166</v>
      </c>
      <c r="O721" t="s">
        <v>260</v>
      </c>
    </row>
    <row r="722" spans="1:15" x14ac:dyDescent="0.25">
      <c r="A722" t="s">
        <v>163</v>
      </c>
      <c r="B722">
        <v>8092800</v>
      </c>
      <c r="C722">
        <v>2448801</v>
      </c>
      <c r="D722">
        <v>2021</v>
      </c>
      <c r="E722" s="22">
        <v>44409</v>
      </c>
      <c r="F722" s="22">
        <v>44439</v>
      </c>
      <c r="G722" s="22">
        <v>44441</v>
      </c>
      <c r="H722">
        <v>8092804</v>
      </c>
      <c r="I722">
        <v>41</v>
      </c>
      <c r="J722">
        <v>7351</v>
      </c>
      <c r="K722" t="s">
        <v>215</v>
      </c>
      <c r="L722">
        <v>4</v>
      </c>
      <c r="M722" t="s">
        <v>165</v>
      </c>
      <c r="N722" t="s">
        <v>166</v>
      </c>
      <c r="O722" t="s">
        <v>260</v>
      </c>
    </row>
    <row r="723" spans="1:15" x14ac:dyDescent="0.25">
      <c r="A723" t="s">
        <v>163</v>
      </c>
      <c r="B723">
        <v>8092800</v>
      </c>
      <c r="C723">
        <v>2448801</v>
      </c>
      <c r="D723">
        <v>2021</v>
      </c>
      <c r="E723" s="22">
        <v>44409</v>
      </c>
      <c r="F723" s="22">
        <v>44439</v>
      </c>
      <c r="G723" s="22">
        <v>44441</v>
      </c>
      <c r="H723">
        <v>8092804</v>
      </c>
      <c r="I723">
        <v>41</v>
      </c>
      <c r="J723">
        <v>9250</v>
      </c>
      <c r="K723" t="s">
        <v>230</v>
      </c>
      <c r="L723">
        <v>43</v>
      </c>
      <c r="M723" t="s">
        <v>165</v>
      </c>
      <c r="N723" t="s">
        <v>166</v>
      </c>
      <c r="O723" t="s">
        <v>260</v>
      </c>
    </row>
    <row r="724" spans="1:15" x14ac:dyDescent="0.25">
      <c r="A724" t="s">
        <v>163</v>
      </c>
      <c r="B724">
        <v>8092800</v>
      </c>
      <c r="C724">
        <v>2448801</v>
      </c>
      <c r="D724">
        <v>2021</v>
      </c>
      <c r="E724" s="22">
        <v>44409</v>
      </c>
      <c r="F724" s="22">
        <v>44439</v>
      </c>
      <c r="G724" s="22">
        <v>44441</v>
      </c>
      <c r="H724">
        <v>8092804</v>
      </c>
      <c r="I724">
        <v>41</v>
      </c>
      <c r="J724">
        <v>9710</v>
      </c>
      <c r="K724" t="s">
        <v>236</v>
      </c>
      <c r="L724">
        <v>9</v>
      </c>
      <c r="M724" t="s">
        <v>165</v>
      </c>
      <c r="N724" t="s">
        <v>166</v>
      </c>
      <c r="O724" t="s">
        <v>260</v>
      </c>
    </row>
    <row r="725" spans="1:15" x14ac:dyDescent="0.25">
      <c r="A725" t="s">
        <v>163</v>
      </c>
      <c r="B725">
        <v>8092800</v>
      </c>
      <c r="C725">
        <v>2448801</v>
      </c>
      <c r="D725">
        <v>2021</v>
      </c>
      <c r="E725" s="22">
        <v>44409</v>
      </c>
      <c r="F725" s="22">
        <v>44439</v>
      </c>
      <c r="G725" s="22">
        <v>44441</v>
      </c>
      <c r="H725">
        <v>8092804</v>
      </c>
      <c r="I725">
        <v>41</v>
      </c>
      <c r="J725" t="s">
        <v>201</v>
      </c>
      <c r="K725" t="s">
        <v>200</v>
      </c>
      <c r="L725">
        <v>4</v>
      </c>
      <c r="M725" t="s">
        <v>165</v>
      </c>
      <c r="N725" t="s">
        <v>166</v>
      </c>
      <c r="O725" t="s">
        <v>260</v>
      </c>
    </row>
    <row r="726" spans="1:15" x14ac:dyDescent="0.25">
      <c r="A726" t="s">
        <v>163</v>
      </c>
      <c r="B726">
        <v>8092800</v>
      </c>
      <c r="C726">
        <v>2451501</v>
      </c>
      <c r="D726">
        <v>2021</v>
      </c>
      <c r="E726" s="22">
        <v>44409</v>
      </c>
      <c r="F726" s="22">
        <v>44439</v>
      </c>
      <c r="G726" s="22">
        <v>44441</v>
      </c>
      <c r="H726">
        <v>8092804</v>
      </c>
      <c r="I726">
        <v>41</v>
      </c>
      <c r="J726">
        <v>250</v>
      </c>
      <c r="K726" t="s">
        <v>230</v>
      </c>
      <c r="L726">
        <v>19</v>
      </c>
      <c r="M726" t="s">
        <v>165</v>
      </c>
      <c r="N726" t="s">
        <v>166</v>
      </c>
      <c r="O726" t="s">
        <v>261</v>
      </c>
    </row>
    <row r="727" spans="1:15" x14ac:dyDescent="0.25">
      <c r="A727" t="s">
        <v>163</v>
      </c>
      <c r="B727">
        <v>8092800</v>
      </c>
      <c r="C727">
        <v>2451501</v>
      </c>
      <c r="D727">
        <v>2021</v>
      </c>
      <c r="E727" s="22">
        <v>44409</v>
      </c>
      <c r="F727" s="22">
        <v>44439</v>
      </c>
      <c r="G727" s="22">
        <v>44441</v>
      </c>
      <c r="H727">
        <v>8092804</v>
      </c>
      <c r="I727">
        <v>41</v>
      </c>
      <c r="J727">
        <v>351</v>
      </c>
      <c r="K727" t="s">
        <v>205</v>
      </c>
      <c r="L727">
        <v>1</v>
      </c>
      <c r="M727" t="s">
        <v>165</v>
      </c>
      <c r="N727" t="s">
        <v>166</v>
      </c>
      <c r="O727" t="s">
        <v>261</v>
      </c>
    </row>
    <row r="728" spans="1:15" x14ac:dyDescent="0.25">
      <c r="A728" t="s">
        <v>163</v>
      </c>
      <c r="B728">
        <v>8092800</v>
      </c>
      <c r="C728">
        <v>2451501</v>
      </c>
      <c r="D728">
        <v>2021</v>
      </c>
      <c r="E728" s="22">
        <v>44409</v>
      </c>
      <c r="F728" s="22">
        <v>44439</v>
      </c>
      <c r="G728" s="22">
        <v>44441</v>
      </c>
      <c r="H728">
        <v>8092804</v>
      </c>
      <c r="I728">
        <v>41</v>
      </c>
      <c r="J728">
        <v>711</v>
      </c>
      <c r="K728" t="s">
        <v>238</v>
      </c>
      <c r="L728">
        <v>6</v>
      </c>
      <c r="M728" t="s">
        <v>165</v>
      </c>
      <c r="N728" t="s">
        <v>166</v>
      </c>
      <c r="O728" t="s">
        <v>261</v>
      </c>
    </row>
    <row r="729" spans="1:15" x14ac:dyDescent="0.25">
      <c r="A729" t="s">
        <v>163</v>
      </c>
      <c r="B729">
        <v>8092800</v>
      </c>
      <c r="C729">
        <v>2451501</v>
      </c>
      <c r="D729">
        <v>2021</v>
      </c>
      <c r="E729" s="22">
        <v>44409</v>
      </c>
      <c r="F729" s="22">
        <v>44439</v>
      </c>
      <c r="G729" s="22">
        <v>44441</v>
      </c>
      <c r="H729">
        <v>8092804</v>
      </c>
      <c r="I729">
        <v>41</v>
      </c>
      <c r="J729">
        <v>1351</v>
      </c>
      <c r="K729" t="s">
        <v>205</v>
      </c>
      <c r="L729">
        <v>82.46</v>
      </c>
      <c r="M729" t="s">
        <v>165</v>
      </c>
      <c r="N729" t="s">
        <v>166</v>
      </c>
      <c r="O729" t="s">
        <v>261</v>
      </c>
    </row>
    <row r="730" spans="1:15" x14ac:dyDescent="0.25">
      <c r="A730" t="s">
        <v>163</v>
      </c>
      <c r="B730">
        <v>8092800</v>
      </c>
      <c r="C730">
        <v>2451501</v>
      </c>
      <c r="D730">
        <v>2021</v>
      </c>
      <c r="E730" s="22">
        <v>44409</v>
      </c>
      <c r="F730" s="22">
        <v>44439</v>
      </c>
      <c r="G730" s="22">
        <v>44441</v>
      </c>
      <c r="H730">
        <v>8092804</v>
      </c>
      <c r="I730">
        <v>41</v>
      </c>
      <c r="J730">
        <v>2500</v>
      </c>
      <c r="K730" t="s">
        <v>170</v>
      </c>
      <c r="L730">
        <v>11.64</v>
      </c>
      <c r="M730" t="s">
        <v>166</v>
      </c>
      <c r="N730" t="s">
        <v>166</v>
      </c>
      <c r="O730" t="s">
        <v>261</v>
      </c>
    </row>
    <row r="731" spans="1:15" x14ac:dyDescent="0.25">
      <c r="A731" t="s">
        <v>163</v>
      </c>
      <c r="B731">
        <v>8092800</v>
      </c>
      <c r="C731">
        <v>2451501</v>
      </c>
      <c r="D731">
        <v>2021</v>
      </c>
      <c r="E731" s="22">
        <v>44409</v>
      </c>
      <c r="F731" s="22">
        <v>44439</v>
      </c>
      <c r="G731" s="22">
        <v>44441</v>
      </c>
      <c r="H731">
        <v>8092804</v>
      </c>
      <c r="I731">
        <v>41</v>
      </c>
      <c r="J731">
        <v>2509</v>
      </c>
      <c r="K731" t="s">
        <v>171</v>
      </c>
      <c r="L731">
        <v>-6.38</v>
      </c>
      <c r="M731" t="s">
        <v>166</v>
      </c>
      <c r="N731" t="s">
        <v>166</v>
      </c>
      <c r="O731" t="s">
        <v>261</v>
      </c>
    </row>
    <row r="732" spans="1:15" x14ac:dyDescent="0.25">
      <c r="A732" t="s">
        <v>163</v>
      </c>
      <c r="B732">
        <v>8092800</v>
      </c>
      <c r="C732">
        <v>2451501</v>
      </c>
      <c r="D732">
        <v>2021</v>
      </c>
      <c r="E732" s="22">
        <v>44409</v>
      </c>
      <c r="F732" s="22">
        <v>44439</v>
      </c>
      <c r="G732" s="22">
        <v>44441</v>
      </c>
      <c r="H732">
        <v>8092804</v>
      </c>
      <c r="I732">
        <v>41</v>
      </c>
      <c r="J732">
        <v>3010</v>
      </c>
      <c r="K732" t="s">
        <v>219</v>
      </c>
      <c r="L732">
        <v>51.45</v>
      </c>
      <c r="M732" t="s">
        <v>207</v>
      </c>
      <c r="N732" t="s">
        <v>166</v>
      </c>
      <c r="O732" t="s">
        <v>261</v>
      </c>
    </row>
    <row r="733" spans="1:15" x14ac:dyDescent="0.25">
      <c r="A733" t="s">
        <v>163</v>
      </c>
      <c r="B733">
        <v>8092800</v>
      </c>
      <c r="C733">
        <v>2451501</v>
      </c>
      <c r="D733">
        <v>2021</v>
      </c>
      <c r="E733" s="22">
        <v>44409</v>
      </c>
      <c r="F733" s="22">
        <v>44439</v>
      </c>
      <c r="G733" s="22">
        <v>44441</v>
      </c>
      <c r="H733">
        <v>8092804</v>
      </c>
      <c r="I733">
        <v>41</v>
      </c>
      <c r="J733">
        <v>3302</v>
      </c>
      <c r="K733" t="s">
        <v>221</v>
      </c>
      <c r="L733">
        <v>8.9600000000000009</v>
      </c>
      <c r="M733" t="s">
        <v>207</v>
      </c>
      <c r="N733" t="s">
        <v>166</v>
      </c>
      <c r="O733" t="s">
        <v>261</v>
      </c>
    </row>
    <row r="734" spans="1:15" x14ac:dyDescent="0.25">
      <c r="A734" t="s">
        <v>163</v>
      </c>
      <c r="B734">
        <v>8092800</v>
      </c>
      <c r="C734">
        <v>2451501</v>
      </c>
      <c r="D734">
        <v>2021</v>
      </c>
      <c r="E734" s="22">
        <v>44409</v>
      </c>
      <c r="F734" s="22">
        <v>44439</v>
      </c>
      <c r="G734" s="22">
        <v>44441</v>
      </c>
      <c r="H734">
        <v>8092804</v>
      </c>
      <c r="I734">
        <v>41</v>
      </c>
      <c r="J734">
        <v>4011</v>
      </c>
      <c r="K734" t="s">
        <v>211</v>
      </c>
      <c r="L734">
        <v>1</v>
      </c>
      <c r="M734" t="s">
        <v>207</v>
      </c>
      <c r="N734" t="s">
        <v>166</v>
      </c>
      <c r="O734" t="s">
        <v>261</v>
      </c>
    </row>
    <row r="735" spans="1:15" x14ac:dyDescent="0.25">
      <c r="A735" t="s">
        <v>163</v>
      </c>
      <c r="B735">
        <v>8092800</v>
      </c>
      <c r="C735">
        <v>2451501</v>
      </c>
      <c r="D735">
        <v>2021</v>
      </c>
      <c r="E735" s="22">
        <v>44409</v>
      </c>
      <c r="F735" s="22">
        <v>44439</v>
      </c>
      <c r="G735" s="22">
        <v>44441</v>
      </c>
      <c r="H735">
        <v>8092804</v>
      </c>
      <c r="I735">
        <v>41</v>
      </c>
      <c r="J735" t="s">
        <v>173</v>
      </c>
      <c r="K735" t="s">
        <v>174</v>
      </c>
      <c r="L735">
        <v>9.15</v>
      </c>
      <c r="M735" t="s">
        <v>166</v>
      </c>
      <c r="N735" t="s">
        <v>166</v>
      </c>
      <c r="O735" t="s">
        <v>261</v>
      </c>
    </row>
    <row r="736" spans="1:15" x14ac:dyDescent="0.25">
      <c r="A736" t="s">
        <v>163</v>
      </c>
      <c r="B736">
        <v>8092800</v>
      </c>
      <c r="C736">
        <v>2451501</v>
      </c>
      <c r="D736">
        <v>2021</v>
      </c>
      <c r="E736" s="22">
        <v>44409</v>
      </c>
      <c r="F736" s="22">
        <v>44439</v>
      </c>
      <c r="G736" s="22">
        <v>44441</v>
      </c>
      <c r="H736">
        <v>8092804</v>
      </c>
      <c r="I736">
        <v>41</v>
      </c>
      <c r="J736">
        <v>4420</v>
      </c>
      <c r="K736" t="s">
        <v>175</v>
      </c>
      <c r="L736">
        <v>89.06</v>
      </c>
      <c r="M736" t="s">
        <v>166</v>
      </c>
      <c r="N736" t="s">
        <v>166</v>
      </c>
      <c r="O736" t="s">
        <v>261</v>
      </c>
    </row>
    <row r="737" spans="1:15" x14ac:dyDescent="0.25">
      <c r="A737" t="s">
        <v>163</v>
      </c>
      <c r="B737">
        <v>8092800</v>
      </c>
      <c r="C737">
        <v>2451501</v>
      </c>
      <c r="D737">
        <v>2021</v>
      </c>
      <c r="E737" s="22">
        <v>44409</v>
      </c>
      <c r="F737" s="22">
        <v>44439</v>
      </c>
      <c r="G737" s="22">
        <v>44441</v>
      </c>
      <c r="H737">
        <v>8092804</v>
      </c>
      <c r="I737">
        <v>41</v>
      </c>
      <c r="J737">
        <v>4486</v>
      </c>
      <c r="K737" t="s">
        <v>176</v>
      </c>
      <c r="L737">
        <v>133.91</v>
      </c>
      <c r="M737" t="s">
        <v>166</v>
      </c>
      <c r="N737" t="s">
        <v>166</v>
      </c>
      <c r="O737" t="s">
        <v>261</v>
      </c>
    </row>
    <row r="738" spans="1:15" x14ac:dyDescent="0.25">
      <c r="A738" t="s">
        <v>163</v>
      </c>
      <c r="B738">
        <v>8092800</v>
      </c>
      <c r="C738">
        <v>2451501</v>
      </c>
      <c r="D738">
        <v>2021</v>
      </c>
      <c r="E738" s="22">
        <v>44409</v>
      </c>
      <c r="F738" s="22">
        <v>44439</v>
      </c>
      <c r="G738" s="22">
        <v>44441</v>
      </c>
      <c r="H738">
        <v>8092804</v>
      </c>
      <c r="I738">
        <v>41</v>
      </c>
      <c r="J738">
        <v>4650</v>
      </c>
      <c r="K738" t="s">
        <v>177</v>
      </c>
      <c r="L738">
        <v>128.65</v>
      </c>
      <c r="M738" t="s">
        <v>166</v>
      </c>
      <c r="N738" t="s">
        <v>166</v>
      </c>
      <c r="O738" t="s">
        <v>261</v>
      </c>
    </row>
    <row r="739" spans="1:15" x14ac:dyDescent="0.25">
      <c r="A739" t="s">
        <v>163</v>
      </c>
      <c r="B739">
        <v>8092800</v>
      </c>
      <c r="C739">
        <v>2451501</v>
      </c>
      <c r="D739">
        <v>2021</v>
      </c>
      <c r="E739" s="22">
        <v>44409</v>
      </c>
      <c r="F739" s="22">
        <v>44439</v>
      </c>
      <c r="G739" s="22">
        <v>44441</v>
      </c>
      <c r="H739">
        <v>8092804</v>
      </c>
      <c r="I739">
        <v>41</v>
      </c>
      <c r="J739">
        <v>4700</v>
      </c>
      <c r="K739" t="s">
        <v>222</v>
      </c>
      <c r="L739">
        <v>16.45</v>
      </c>
      <c r="M739" t="s">
        <v>166</v>
      </c>
      <c r="N739" t="s">
        <v>166</v>
      </c>
      <c r="O739" t="s">
        <v>261</v>
      </c>
    </row>
    <row r="740" spans="1:15" x14ac:dyDescent="0.25">
      <c r="A740" t="s">
        <v>163</v>
      </c>
      <c r="B740">
        <v>8092800</v>
      </c>
      <c r="C740">
        <v>2451501</v>
      </c>
      <c r="D740">
        <v>2021</v>
      </c>
      <c r="E740" s="22">
        <v>44409</v>
      </c>
      <c r="F740" s="22">
        <v>44439</v>
      </c>
      <c r="G740" s="22">
        <v>44441</v>
      </c>
      <c r="H740">
        <v>8092804</v>
      </c>
      <c r="I740">
        <v>41</v>
      </c>
      <c r="J740">
        <v>4780</v>
      </c>
      <c r="K740" t="s">
        <v>178</v>
      </c>
      <c r="L740">
        <v>93.65</v>
      </c>
      <c r="M740" t="s">
        <v>166</v>
      </c>
      <c r="N740" t="s">
        <v>166</v>
      </c>
      <c r="O740" t="s">
        <v>261</v>
      </c>
    </row>
    <row r="741" spans="1:15" x14ac:dyDescent="0.25">
      <c r="A741" t="s">
        <v>163</v>
      </c>
      <c r="B741">
        <v>8092800</v>
      </c>
      <c r="C741">
        <v>2451501</v>
      </c>
      <c r="D741">
        <v>2021</v>
      </c>
      <c r="E741" s="22">
        <v>44409</v>
      </c>
      <c r="F741" s="22">
        <v>44439</v>
      </c>
      <c r="G741" s="22">
        <v>44441</v>
      </c>
      <c r="H741">
        <v>8092804</v>
      </c>
      <c r="I741">
        <v>41</v>
      </c>
      <c r="J741">
        <v>4970</v>
      </c>
      <c r="K741" t="s">
        <v>181</v>
      </c>
      <c r="L741">
        <v>137.61000000000001</v>
      </c>
      <c r="M741" t="s">
        <v>166</v>
      </c>
      <c r="N741" t="s">
        <v>166</v>
      </c>
      <c r="O741" t="s">
        <v>261</v>
      </c>
    </row>
    <row r="742" spans="1:15" x14ac:dyDescent="0.25">
      <c r="A742" t="s">
        <v>163</v>
      </c>
      <c r="B742">
        <v>8092800</v>
      </c>
      <c r="C742">
        <v>2451501</v>
      </c>
      <c r="D742">
        <v>2021</v>
      </c>
      <c r="E742" s="22">
        <v>44409</v>
      </c>
      <c r="F742" s="22">
        <v>44439</v>
      </c>
      <c r="G742" s="22">
        <v>44441</v>
      </c>
      <c r="H742">
        <v>8092804</v>
      </c>
      <c r="I742">
        <v>41</v>
      </c>
      <c r="J742">
        <v>4990</v>
      </c>
      <c r="K742" t="s">
        <v>182</v>
      </c>
      <c r="L742">
        <v>137.61000000000001</v>
      </c>
      <c r="M742" t="s">
        <v>166</v>
      </c>
      <c r="N742" t="s">
        <v>166</v>
      </c>
      <c r="O742" t="s">
        <v>261</v>
      </c>
    </row>
    <row r="743" spans="1:15" x14ac:dyDescent="0.25">
      <c r="A743" t="s">
        <v>163</v>
      </c>
      <c r="B743">
        <v>8092800</v>
      </c>
      <c r="C743">
        <v>2451501</v>
      </c>
      <c r="D743">
        <v>2021</v>
      </c>
      <c r="E743" s="22">
        <v>44409</v>
      </c>
      <c r="F743" s="22">
        <v>44439</v>
      </c>
      <c r="G743" s="22">
        <v>44441</v>
      </c>
      <c r="H743">
        <v>8092804</v>
      </c>
      <c r="I743">
        <v>41</v>
      </c>
      <c r="J743">
        <v>5010</v>
      </c>
      <c r="K743" t="s">
        <v>170</v>
      </c>
      <c r="L743">
        <v>28.74</v>
      </c>
      <c r="M743" t="s">
        <v>166</v>
      </c>
      <c r="N743" t="s">
        <v>166</v>
      </c>
      <c r="O743" t="s">
        <v>261</v>
      </c>
    </row>
    <row r="744" spans="1:15" x14ac:dyDescent="0.25">
      <c r="A744" t="s">
        <v>163</v>
      </c>
      <c r="B744">
        <v>8092800</v>
      </c>
      <c r="C744">
        <v>2451501</v>
      </c>
      <c r="D744">
        <v>2021</v>
      </c>
      <c r="E744" s="22">
        <v>44409</v>
      </c>
      <c r="F744" s="22">
        <v>44439</v>
      </c>
      <c r="G744" s="22">
        <v>44441</v>
      </c>
      <c r="H744">
        <v>8092804</v>
      </c>
      <c r="I744">
        <v>41</v>
      </c>
      <c r="J744">
        <v>5013</v>
      </c>
      <c r="K744" t="s">
        <v>183</v>
      </c>
      <c r="L744">
        <v>0.08</v>
      </c>
      <c r="M744" t="s">
        <v>166</v>
      </c>
      <c r="N744" t="s">
        <v>166</v>
      </c>
      <c r="O744" t="s">
        <v>261</v>
      </c>
    </row>
    <row r="745" spans="1:15" x14ac:dyDescent="0.25">
      <c r="A745" t="s">
        <v>163</v>
      </c>
      <c r="B745">
        <v>8092800</v>
      </c>
      <c r="C745">
        <v>2451501</v>
      </c>
      <c r="D745">
        <v>2021</v>
      </c>
      <c r="E745" s="22">
        <v>44409</v>
      </c>
      <c r="F745" s="22">
        <v>44439</v>
      </c>
      <c r="G745" s="22">
        <v>44441</v>
      </c>
      <c r="H745">
        <v>8092804</v>
      </c>
      <c r="I745">
        <v>41</v>
      </c>
      <c r="J745">
        <v>5030</v>
      </c>
      <c r="K745" t="s">
        <v>184</v>
      </c>
      <c r="L745">
        <v>0.16</v>
      </c>
      <c r="M745" t="s">
        <v>166</v>
      </c>
      <c r="N745" t="s">
        <v>166</v>
      </c>
      <c r="O745" t="s">
        <v>261</v>
      </c>
    </row>
    <row r="746" spans="1:15" x14ac:dyDescent="0.25">
      <c r="A746" t="s">
        <v>163</v>
      </c>
      <c r="B746">
        <v>8092800</v>
      </c>
      <c r="C746">
        <v>2451501</v>
      </c>
      <c r="D746">
        <v>2021</v>
      </c>
      <c r="E746" s="22">
        <v>44409</v>
      </c>
      <c r="F746" s="22">
        <v>44439</v>
      </c>
      <c r="G746" s="22">
        <v>44441</v>
      </c>
      <c r="H746">
        <v>8092804</v>
      </c>
      <c r="I746">
        <v>41</v>
      </c>
      <c r="J746">
        <v>5031</v>
      </c>
      <c r="K746" t="s">
        <v>185</v>
      </c>
      <c r="L746">
        <v>0.12</v>
      </c>
      <c r="M746" t="s">
        <v>166</v>
      </c>
      <c r="N746" t="s">
        <v>166</v>
      </c>
      <c r="O746" t="s">
        <v>261</v>
      </c>
    </row>
    <row r="747" spans="1:15" x14ac:dyDescent="0.25">
      <c r="A747" t="s">
        <v>163</v>
      </c>
      <c r="B747">
        <v>8092800</v>
      </c>
      <c r="C747">
        <v>2451501</v>
      </c>
      <c r="D747">
        <v>2021</v>
      </c>
      <c r="E747" s="22">
        <v>44409</v>
      </c>
      <c r="F747" s="22">
        <v>44439</v>
      </c>
      <c r="G747" s="22">
        <v>44441</v>
      </c>
      <c r="H747">
        <v>8092804</v>
      </c>
      <c r="I747">
        <v>41</v>
      </c>
      <c r="J747">
        <v>5090</v>
      </c>
      <c r="K747" t="s">
        <v>186</v>
      </c>
      <c r="L747">
        <v>7.94</v>
      </c>
      <c r="M747" t="s">
        <v>166</v>
      </c>
      <c r="N747" t="s">
        <v>166</v>
      </c>
      <c r="O747" t="s">
        <v>261</v>
      </c>
    </row>
    <row r="748" spans="1:15" x14ac:dyDescent="0.25">
      <c r="A748" t="s">
        <v>163</v>
      </c>
      <c r="B748">
        <v>8092800</v>
      </c>
      <c r="C748">
        <v>2451501</v>
      </c>
      <c r="D748">
        <v>2021</v>
      </c>
      <c r="E748" s="22">
        <v>44409</v>
      </c>
      <c r="F748" s="22">
        <v>44439</v>
      </c>
      <c r="G748" s="22">
        <v>44441</v>
      </c>
      <c r="H748">
        <v>8092804</v>
      </c>
      <c r="I748">
        <v>41</v>
      </c>
      <c r="J748">
        <v>5103</v>
      </c>
      <c r="K748" t="s">
        <v>187</v>
      </c>
      <c r="L748">
        <v>6.23</v>
      </c>
      <c r="M748" t="s">
        <v>166</v>
      </c>
      <c r="N748" t="s">
        <v>166</v>
      </c>
      <c r="O748" t="s">
        <v>261</v>
      </c>
    </row>
    <row r="749" spans="1:15" x14ac:dyDescent="0.25">
      <c r="A749" t="s">
        <v>163</v>
      </c>
      <c r="B749">
        <v>8092800</v>
      </c>
      <c r="C749">
        <v>2451501</v>
      </c>
      <c r="D749">
        <v>2021</v>
      </c>
      <c r="E749" s="22">
        <v>44409</v>
      </c>
      <c r="F749" s="22">
        <v>44439</v>
      </c>
      <c r="G749" s="22">
        <v>44441</v>
      </c>
      <c r="H749">
        <v>8092804</v>
      </c>
      <c r="I749">
        <v>41</v>
      </c>
      <c r="J749">
        <v>5800</v>
      </c>
      <c r="K749" t="s">
        <v>188</v>
      </c>
      <c r="L749">
        <v>-129.4</v>
      </c>
      <c r="M749" t="s">
        <v>166</v>
      </c>
      <c r="N749" t="s">
        <v>166</v>
      </c>
      <c r="O749" t="s">
        <v>261</v>
      </c>
    </row>
    <row r="750" spans="1:15" x14ac:dyDescent="0.25">
      <c r="A750" t="s">
        <v>163</v>
      </c>
      <c r="B750">
        <v>8092800</v>
      </c>
      <c r="C750">
        <v>2451501</v>
      </c>
      <c r="D750">
        <v>2021</v>
      </c>
      <c r="E750" s="22">
        <v>44409</v>
      </c>
      <c r="F750" s="22">
        <v>44439</v>
      </c>
      <c r="G750" s="22">
        <v>44441</v>
      </c>
      <c r="H750">
        <v>8092804</v>
      </c>
      <c r="I750">
        <v>41</v>
      </c>
      <c r="J750">
        <v>7351</v>
      </c>
      <c r="K750" t="s">
        <v>215</v>
      </c>
      <c r="L750">
        <v>7</v>
      </c>
      <c r="M750" t="s">
        <v>165</v>
      </c>
      <c r="N750" t="s">
        <v>166</v>
      </c>
      <c r="O750" t="s">
        <v>261</v>
      </c>
    </row>
    <row r="751" spans="1:15" x14ac:dyDescent="0.25">
      <c r="A751" t="s">
        <v>163</v>
      </c>
      <c r="B751">
        <v>8092800</v>
      </c>
      <c r="C751">
        <v>2451501</v>
      </c>
      <c r="D751">
        <v>2021</v>
      </c>
      <c r="E751" s="22">
        <v>44409</v>
      </c>
      <c r="F751" s="22">
        <v>44439</v>
      </c>
      <c r="G751" s="22">
        <v>44441</v>
      </c>
      <c r="H751">
        <v>8092804</v>
      </c>
      <c r="I751">
        <v>41</v>
      </c>
      <c r="J751">
        <v>9250</v>
      </c>
      <c r="K751" t="s">
        <v>230</v>
      </c>
      <c r="L751">
        <v>105</v>
      </c>
      <c r="M751" t="s">
        <v>165</v>
      </c>
      <c r="N751" t="s">
        <v>166</v>
      </c>
      <c r="O751" t="s">
        <v>261</v>
      </c>
    </row>
    <row r="752" spans="1:15" x14ac:dyDescent="0.25">
      <c r="A752" t="s">
        <v>163</v>
      </c>
      <c r="B752">
        <v>8092800</v>
      </c>
      <c r="C752">
        <v>2451501</v>
      </c>
      <c r="D752">
        <v>2021</v>
      </c>
      <c r="E752" s="22">
        <v>44409</v>
      </c>
      <c r="F752" s="22">
        <v>44439</v>
      </c>
      <c r="G752" s="22">
        <v>44441</v>
      </c>
      <c r="H752">
        <v>8092804</v>
      </c>
      <c r="I752">
        <v>41</v>
      </c>
      <c r="J752">
        <v>9711</v>
      </c>
      <c r="K752" t="s">
        <v>238</v>
      </c>
      <c r="L752">
        <v>33</v>
      </c>
      <c r="M752" t="s">
        <v>165</v>
      </c>
      <c r="N752" t="s">
        <v>166</v>
      </c>
      <c r="O752" t="s">
        <v>261</v>
      </c>
    </row>
    <row r="753" spans="1:15" x14ac:dyDescent="0.25">
      <c r="A753" t="s">
        <v>163</v>
      </c>
      <c r="B753">
        <v>8092800</v>
      </c>
      <c r="C753">
        <v>2452903</v>
      </c>
      <c r="D753">
        <v>2021</v>
      </c>
      <c r="E753" s="22">
        <v>44409</v>
      </c>
      <c r="F753" s="22">
        <v>44439</v>
      </c>
      <c r="G753" s="22">
        <v>44441</v>
      </c>
      <c r="H753">
        <v>8092804</v>
      </c>
      <c r="I753">
        <v>41</v>
      </c>
      <c r="J753">
        <v>10</v>
      </c>
      <c r="K753" t="s">
        <v>164</v>
      </c>
      <c r="L753">
        <v>20</v>
      </c>
      <c r="M753" t="s">
        <v>165</v>
      </c>
      <c r="N753" t="s">
        <v>166</v>
      </c>
      <c r="O753" t="s">
        <v>262</v>
      </c>
    </row>
    <row r="754" spans="1:15" x14ac:dyDescent="0.25">
      <c r="A754" t="s">
        <v>163</v>
      </c>
      <c r="B754">
        <v>8092800</v>
      </c>
      <c r="C754">
        <v>2452903</v>
      </c>
      <c r="D754">
        <v>2021</v>
      </c>
      <c r="E754" s="22">
        <v>44409</v>
      </c>
      <c r="F754" s="22">
        <v>44439</v>
      </c>
      <c r="G754" s="22">
        <v>44441</v>
      </c>
      <c r="H754">
        <v>8092804</v>
      </c>
      <c r="I754">
        <v>41</v>
      </c>
      <c r="J754">
        <v>351</v>
      </c>
      <c r="K754" t="s">
        <v>205</v>
      </c>
      <c r="L754">
        <v>1</v>
      </c>
      <c r="M754" t="s">
        <v>165</v>
      </c>
      <c r="N754" t="s">
        <v>166</v>
      </c>
      <c r="O754" t="s">
        <v>262</v>
      </c>
    </row>
    <row r="755" spans="1:15" x14ac:dyDescent="0.25">
      <c r="A755" t="s">
        <v>163</v>
      </c>
      <c r="B755">
        <v>8092800</v>
      </c>
      <c r="C755">
        <v>2452903</v>
      </c>
      <c r="D755">
        <v>2021</v>
      </c>
      <c r="E755" s="22">
        <v>44409</v>
      </c>
      <c r="F755" s="22">
        <v>44439</v>
      </c>
      <c r="G755" s="22">
        <v>44441</v>
      </c>
      <c r="H755">
        <v>8092804</v>
      </c>
      <c r="I755">
        <v>41</v>
      </c>
      <c r="J755" t="s">
        <v>199</v>
      </c>
      <c r="K755" t="s">
        <v>200</v>
      </c>
      <c r="L755">
        <v>1</v>
      </c>
      <c r="M755" t="s">
        <v>165</v>
      </c>
      <c r="N755" t="s">
        <v>166</v>
      </c>
      <c r="O755" t="s">
        <v>262</v>
      </c>
    </row>
    <row r="756" spans="1:15" x14ac:dyDescent="0.25">
      <c r="A756" t="s">
        <v>163</v>
      </c>
      <c r="B756">
        <v>8092800</v>
      </c>
      <c r="C756">
        <v>2452903</v>
      </c>
      <c r="D756">
        <v>2021</v>
      </c>
      <c r="E756" s="22">
        <v>44409</v>
      </c>
      <c r="F756" s="22">
        <v>44439</v>
      </c>
      <c r="G756" s="22">
        <v>44441</v>
      </c>
      <c r="H756">
        <v>8092804</v>
      </c>
      <c r="I756">
        <v>41</v>
      </c>
      <c r="J756">
        <v>1010</v>
      </c>
      <c r="K756" t="s">
        <v>164</v>
      </c>
      <c r="L756">
        <v>1507.84</v>
      </c>
      <c r="M756" t="s">
        <v>165</v>
      </c>
      <c r="N756" t="s">
        <v>166</v>
      </c>
      <c r="O756" t="s">
        <v>262</v>
      </c>
    </row>
    <row r="757" spans="1:15" x14ac:dyDescent="0.25">
      <c r="A757" t="s">
        <v>163</v>
      </c>
      <c r="B757">
        <v>8092800</v>
      </c>
      <c r="C757">
        <v>2452903</v>
      </c>
      <c r="D757">
        <v>2021</v>
      </c>
      <c r="E757" s="22">
        <v>44409</v>
      </c>
      <c r="F757" s="22">
        <v>44439</v>
      </c>
      <c r="G757" s="22">
        <v>44441</v>
      </c>
      <c r="H757">
        <v>8092804</v>
      </c>
      <c r="I757">
        <v>41</v>
      </c>
      <c r="J757">
        <v>1351</v>
      </c>
      <c r="K757" t="s">
        <v>205</v>
      </c>
      <c r="L757">
        <v>47.12</v>
      </c>
      <c r="M757" t="s">
        <v>165</v>
      </c>
      <c r="N757" t="s">
        <v>166</v>
      </c>
      <c r="O757" t="s">
        <v>262</v>
      </c>
    </row>
    <row r="758" spans="1:15" x14ac:dyDescent="0.25">
      <c r="A758" t="s">
        <v>163</v>
      </c>
      <c r="B758">
        <v>8092800</v>
      </c>
      <c r="C758">
        <v>2452903</v>
      </c>
      <c r="D758">
        <v>2021</v>
      </c>
      <c r="E758" s="22">
        <v>44409</v>
      </c>
      <c r="F758" s="22">
        <v>44439</v>
      </c>
      <c r="G758" s="22">
        <v>44441</v>
      </c>
      <c r="H758">
        <v>8092804</v>
      </c>
      <c r="I758">
        <v>41</v>
      </c>
      <c r="J758">
        <v>2500</v>
      </c>
      <c r="K758" t="s">
        <v>170</v>
      </c>
      <c r="L758">
        <v>219.5</v>
      </c>
      <c r="M758" t="s">
        <v>166</v>
      </c>
      <c r="N758" t="s">
        <v>166</v>
      </c>
      <c r="O758" t="s">
        <v>262</v>
      </c>
    </row>
    <row r="759" spans="1:15" x14ac:dyDescent="0.25">
      <c r="A759" t="s">
        <v>163</v>
      </c>
      <c r="B759">
        <v>8092800</v>
      </c>
      <c r="C759">
        <v>2452903</v>
      </c>
      <c r="D759">
        <v>2021</v>
      </c>
      <c r="E759" s="22">
        <v>44409</v>
      </c>
      <c r="F759" s="22">
        <v>44439</v>
      </c>
      <c r="G759" s="22">
        <v>44441</v>
      </c>
      <c r="H759">
        <v>8092804</v>
      </c>
      <c r="I759">
        <v>41</v>
      </c>
      <c r="J759">
        <v>2509</v>
      </c>
      <c r="K759" t="s">
        <v>171</v>
      </c>
      <c r="L759">
        <v>-120.21</v>
      </c>
      <c r="M759" t="s">
        <v>166</v>
      </c>
      <c r="N759" t="s">
        <v>166</v>
      </c>
      <c r="O759" t="s">
        <v>262</v>
      </c>
    </row>
    <row r="760" spans="1:15" x14ac:dyDescent="0.25">
      <c r="A760" t="s">
        <v>163</v>
      </c>
      <c r="B760">
        <v>8092800</v>
      </c>
      <c r="C760">
        <v>2452903</v>
      </c>
      <c r="D760">
        <v>2021</v>
      </c>
      <c r="E760" s="22">
        <v>44409</v>
      </c>
      <c r="F760" s="22">
        <v>44439</v>
      </c>
      <c r="G760" s="22">
        <v>44441</v>
      </c>
      <c r="H760">
        <v>8092804</v>
      </c>
      <c r="I760">
        <v>41</v>
      </c>
      <c r="J760">
        <v>3305</v>
      </c>
      <c r="K760" t="s">
        <v>206</v>
      </c>
      <c r="L760">
        <v>2.4</v>
      </c>
      <c r="M760" t="s">
        <v>207</v>
      </c>
      <c r="N760" t="s">
        <v>166</v>
      </c>
      <c r="O760" t="s">
        <v>262</v>
      </c>
    </row>
    <row r="761" spans="1:15" x14ac:dyDescent="0.25">
      <c r="A761" t="s">
        <v>163</v>
      </c>
      <c r="B761">
        <v>8092800</v>
      </c>
      <c r="C761">
        <v>2452903</v>
      </c>
      <c r="D761">
        <v>2021</v>
      </c>
      <c r="E761" s="22">
        <v>44409</v>
      </c>
      <c r="F761" s="22">
        <v>44439</v>
      </c>
      <c r="G761" s="22">
        <v>44441</v>
      </c>
      <c r="H761">
        <v>8092804</v>
      </c>
      <c r="I761">
        <v>41</v>
      </c>
      <c r="J761">
        <v>3500</v>
      </c>
      <c r="K761" t="s">
        <v>193</v>
      </c>
      <c r="L761">
        <v>77.430000000000007</v>
      </c>
      <c r="M761" t="s">
        <v>166</v>
      </c>
      <c r="N761" t="s">
        <v>166</v>
      </c>
      <c r="O761" t="s">
        <v>262</v>
      </c>
    </row>
    <row r="762" spans="1:15" x14ac:dyDescent="0.25">
      <c r="A762" t="s">
        <v>163</v>
      </c>
      <c r="B762">
        <v>8092800</v>
      </c>
      <c r="C762">
        <v>2452903</v>
      </c>
      <c r="D762">
        <v>2021</v>
      </c>
      <c r="E762" s="22">
        <v>44409</v>
      </c>
      <c r="F762" s="22">
        <v>44439</v>
      </c>
      <c r="G762" s="22">
        <v>44441</v>
      </c>
      <c r="H762">
        <v>8092804</v>
      </c>
      <c r="I762">
        <v>41</v>
      </c>
      <c r="J762">
        <v>3661</v>
      </c>
      <c r="K762" t="s">
        <v>194</v>
      </c>
      <c r="L762">
        <v>434.21</v>
      </c>
      <c r="M762" t="s">
        <v>166</v>
      </c>
      <c r="N762" t="s">
        <v>166</v>
      </c>
      <c r="O762" t="s">
        <v>262</v>
      </c>
    </row>
    <row r="763" spans="1:15" x14ac:dyDescent="0.25">
      <c r="A763" t="s">
        <v>163</v>
      </c>
      <c r="B763">
        <v>8092800</v>
      </c>
      <c r="C763">
        <v>2452903</v>
      </c>
      <c r="D763">
        <v>2021</v>
      </c>
      <c r="E763" s="22">
        <v>44409</v>
      </c>
      <c r="F763" s="22">
        <v>44439</v>
      </c>
      <c r="G763" s="22">
        <v>44441</v>
      </c>
      <c r="H763">
        <v>8092804</v>
      </c>
      <c r="I763">
        <v>41</v>
      </c>
      <c r="J763">
        <v>3702</v>
      </c>
      <c r="K763" t="s">
        <v>195</v>
      </c>
      <c r="L763">
        <v>-39.840000000000003</v>
      </c>
      <c r="M763" t="s">
        <v>166</v>
      </c>
      <c r="N763" t="s">
        <v>166</v>
      </c>
      <c r="O763" t="s">
        <v>262</v>
      </c>
    </row>
    <row r="764" spans="1:15" x14ac:dyDescent="0.25">
      <c r="A764" t="s">
        <v>163</v>
      </c>
      <c r="B764">
        <v>8092800</v>
      </c>
      <c r="C764">
        <v>2452903</v>
      </c>
      <c r="D764">
        <v>2021</v>
      </c>
      <c r="E764" s="22">
        <v>44409</v>
      </c>
      <c r="F764" s="22">
        <v>44439</v>
      </c>
      <c r="G764" s="22">
        <v>44441</v>
      </c>
      <c r="H764">
        <v>8092804</v>
      </c>
      <c r="I764">
        <v>41</v>
      </c>
      <c r="J764">
        <v>3800</v>
      </c>
      <c r="K764" t="s">
        <v>209</v>
      </c>
      <c r="L764">
        <v>370</v>
      </c>
      <c r="M764" t="s">
        <v>207</v>
      </c>
      <c r="N764" t="s">
        <v>166</v>
      </c>
      <c r="O764" t="s">
        <v>262</v>
      </c>
    </row>
    <row r="765" spans="1:15" x14ac:dyDescent="0.25">
      <c r="A765" t="s">
        <v>163</v>
      </c>
      <c r="B765">
        <v>8092800</v>
      </c>
      <c r="C765">
        <v>2452903</v>
      </c>
      <c r="D765">
        <v>2021</v>
      </c>
      <c r="E765" s="22">
        <v>44409</v>
      </c>
      <c r="F765" s="22">
        <v>44439</v>
      </c>
      <c r="G765" s="22">
        <v>44441</v>
      </c>
      <c r="H765">
        <v>8092804</v>
      </c>
      <c r="I765">
        <v>41</v>
      </c>
      <c r="J765">
        <v>3970</v>
      </c>
      <c r="K765" t="s">
        <v>210</v>
      </c>
      <c r="L765">
        <v>18.53</v>
      </c>
      <c r="M765" t="s">
        <v>207</v>
      </c>
      <c r="N765" t="s">
        <v>166</v>
      </c>
      <c r="O765" t="s">
        <v>262</v>
      </c>
    </row>
    <row r="766" spans="1:15" x14ac:dyDescent="0.25">
      <c r="A766" t="s">
        <v>163</v>
      </c>
      <c r="B766">
        <v>8092800</v>
      </c>
      <c r="C766">
        <v>2452903</v>
      </c>
      <c r="D766">
        <v>2021</v>
      </c>
      <c r="E766" s="22">
        <v>44409</v>
      </c>
      <c r="F766" s="22">
        <v>44439</v>
      </c>
      <c r="G766" s="22">
        <v>44441</v>
      </c>
      <c r="H766">
        <v>8092804</v>
      </c>
      <c r="I766">
        <v>41</v>
      </c>
      <c r="J766">
        <v>4011</v>
      </c>
      <c r="K766" t="s">
        <v>211</v>
      </c>
      <c r="L766">
        <v>10</v>
      </c>
      <c r="M766" t="s">
        <v>207</v>
      </c>
      <c r="N766" t="s">
        <v>166</v>
      </c>
      <c r="O766" t="s">
        <v>262</v>
      </c>
    </row>
    <row r="767" spans="1:15" x14ac:dyDescent="0.25">
      <c r="A767" t="s">
        <v>163</v>
      </c>
      <c r="B767">
        <v>8092800</v>
      </c>
      <c r="C767">
        <v>2452903</v>
      </c>
      <c r="D767">
        <v>2021</v>
      </c>
      <c r="E767" s="22">
        <v>44409</v>
      </c>
      <c r="F767" s="22">
        <v>44439</v>
      </c>
      <c r="G767" s="22">
        <v>44441</v>
      </c>
      <c r="H767">
        <v>8092804</v>
      </c>
      <c r="I767">
        <v>41</v>
      </c>
      <c r="J767" t="s">
        <v>173</v>
      </c>
      <c r="K767" t="s">
        <v>174</v>
      </c>
      <c r="L767">
        <v>172.47</v>
      </c>
      <c r="M767" t="s">
        <v>166</v>
      </c>
      <c r="N767" t="s">
        <v>166</v>
      </c>
      <c r="O767" t="s">
        <v>262</v>
      </c>
    </row>
    <row r="768" spans="1:15" x14ac:dyDescent="0.25">
      <c r="A768" t="s">
        <v>163</v>
      </c>
      <c r="B768">
        <v>8092800</v>
      </c>
      <c r="C768">
        <v>2452903</v>
      </c>
      <c r="D768">
        <v>2021</v>
      </c>
      <c r="E768" s="22">
        <v>44409</v>
      </c>
      <c r="F768" s="22">
        <v>44439</v>
      </c>
      <c r="G768" s="22">
        <v>44441</v>
      </c>
      <c r="H768">
        <v>8092804</v>
      </c>
      <c r="I768">
        <v>41</v>
      </c>
      <c r="J768">
        <v>4220</v>
      </c>
      <c r="K768" t="s">
        <v>212</v>
      </c>
      <c r="L768">
        <v>17</v>
      </c>
      <c r="M768" t="s">
        <v>207</v>
      </c>
      <c r="N768" t="s">
        <v>166</v>
      </c>
      <c r="O768" t="s">
        <v>262</v>
      </c>
    </row>
    <row r="769" spans="1:15" x14ac:dyDescent="0.25">
      <c r="A769" t="s">
        <v>163</v>
      </c>
      <c r="B769">
        <v>8092800</v>
      </c>
      <c r="C769">
        <v>2452903</v>
      </c>
      <c r="D769">
        <v>2021</v>
      </c>
      <c r="E769" s="22">
        <v>44409</v>
      </c>
      <c r="F769" s="22">
        <v>44439</v>
      </c>
      <c r="G769" s="22">
        <v>44441</v>
      </c>
      <c r="H769">
        <v>8092804</v>
      </c>
      <c r="I769">
        <v>41</v>
      </c>
      <c r="J769">
        <v>4420</v>
      </c>
      <c r="K769" t="s">
        <v>175</v>
      </c>
      <c r="L769">
        <v>1679.36</v>
      </c>
      <c r="M769" t="s">
        <v>166</v>
      </c>
      <c r="N769" t="s">
        <v>166</v>
      </c>
      <c r="O769" t="s">
        <v>262</v>
      </c>
    </row>
    <row r="770" spans="1:15" x14ac:dyDescent="0.25">
      <c r="A770" t="s">
        <v>163</v>
      </c>
      <c r="B770">
        <v>8092800</v>
      </c>
      <c r="C770">
        <v>2452903</v>
      </c>
      <c r="D770">
        <v>2021</v>
      </c>
      <c r="E770" s="22">
        <v>44409</v>
      </c>
      <c r="F770" s="22">
        <v>44439</v>
      </c>
      <c r="G770" s="22">
        <v>44441</v>
      </c>
      <c r="H770">
        <v>8092804</v>
      </c>
      <c r="I770">
        <v>41</v>
      </c>
      <c r="J770">
        <v>4486</v>
      </c>
      <c r="K770" t="s">
        <v>176</v>
      </c>
      <c r="L770">
        <v>1554.96</v>
      </c>
      <c r="M770" t="s">
        <v>166</v>
      </c>
      <c r="N770" t="s">
        <v>166</v>
      </c>
      <c r="O770" t="s">
        <v>262</v>
      </c>
    </row>
    <row r="771" spans="1:15" x14ac:dyDescent="0.25">
      <c r="A771" t="s">
        <v>163</v>
      </c>
      <c r="B771">
        <v>8092800</v>
      </c>
      <c r="C771">
        <v>2452903</v>
      </c>
      <c r="D771">
        <v>2021</v>
      </c>
      <c r="E771" s="22">
        <v>44409</v>
      </c>
      <c r="F771" s="22">
        <v>44439</v>
      </c>
      <c r="G771" s="22">
        <v>44441</v>
      </c>
      <c r="H771">
        <v>8092804</v>
      </c>
      <c r="I771">
        <v>41</v>
      </c>
      <c r="J771">
        <v>4600</v>
      </c>
      <c r="K771" t="s">
        <v>196</v>
      </c>
      <c r="L771">
        <v>37.590000000000003</v>
      </c>
      <c r="M771" t="s">
        <v>166</v>
      </c>
      <c r="N771" t="s">
        <v>166</v>
      </c>
      <c r="O771" t="s">
        <v>262</v>
      </c>
    </row>
    <row r="772" spans="1:15" x14ac:dyDescent="0.25">
      <c r="A772" t="s">
        <v>163</v>
      </c>
      <c r="B772">
        <v>8092800</v>
      </c>
      <c r="C772">
        <v>2452903</v>
      </c>
      <c r="D772">
        <v>2021</v>
      </c>
      <c r="E772" s="22">
        <v>44409</v>
      </c>
      <c r="F772" s="22">
        <v>44439</v>
      </c>
      <c r="G772" s="22">
        <v>44441</v>
      </c>
      <c r="H772">
        <v>8092804</v>
      </c>
      <c r="I772">
        <v>41</v>
      </c>
      <c r="J772">
        <v>4650</v>
      </c>
      <c r="K772" t="s">
        <v>177</v>
      </c>
      <c r="L772">
        <v>1455.67</v>
      </c>
      <c r="M772" t="s">
        <v>166</v>
      </c>
      <c r="N772" t="s">
        <v>166</v>
      </c>
      <c r="O772" t="s">
        <v>262</v>
      </c>
    </row>
    <row r="773" spans="1:15" x14ac:dyDescent="0.25">
      <c r="A773" t="s">
        <v>163</v>
      </c>
      <c r="B773">
        <v>8092800</v>
      </c>
      <c r="C773">
        <v>2452903</v>
      </c>
      <c r="D773">
        <v>2021</v>
      </c>
      <c r="E773" s="22">
        <v>44409</v>
      </c>
      <c r="F773" s="22">
        <v>44439</v>
      </c>
      <c r="G773" s="22">
        <v>44441</v>
      </c>
      <c r="H773">
        <v>8092804</v>
      </c>
      <c r="I773">
        <v>41</v>
      </c>
      <c r="J773">
        <v>4780</v>
      </c>
      <c r="K773" t="s">
        <v>178</v>
      </c>
      <c r="L773">
        <v>1455.67</v>
      </c>
      <c r="M773" t="s">
        <v>166</v>
      </c>
      <c r="N773" t="s">
        <v>166</v>
      </c>
      <c r="O773" t="s">
        <v>262</v>
      </c>
    </row>
    <row r="774" spans="1:15" x14ac:dyDescent="0.25">
      <c r="A774" t="s">
        <v>163</v>
      </c>
      <c r="B774">
        <v>8092800</v>
      </c>
      <c r="C774">
        <v>2452903</v>
      </c>
      <c r="D774">
        <v>2021</v>
      </c>
      <c r="E774" s="22">
        <v>44409</v>
      </c>
      <c r="F774" s="22">
        <v>44439</v>
      </c>
      <c r="G774" s="22">
        <v>44441</v>
      </c>
      <c r="H774">
        <v>8092804</v>
      </c>
      <c r="I774">
        <v>41</v>
      </c>
      <c r="J774">
        <v>4900</v>
      </c>
      <c r="K774" t="s">
        <v>179</v>
      </c>
      <c r="L774">
        <v>1418.08</v>
      </c>
      <c r="M774" t="s">
        <v>166</v>
      </c>
      <c r="N774" t="s">
        <v>166</v>
      </c>
      <c r="O774" t="s">
        <v>262</v>
      </c>
    </row>
    <row r="775" spans="1:15" x14ac:dyDescent="0.25">
      <c r="A775" t="s">
        <v>163</v>
      </c>
      <c r="B775">
        <v>8092800</v>
      </c>
      <c r="C775">
        <v>2452903</v>
      </c>
      <c r="D775">
        <v>2021</v>
      </c>
      <c r="E775" s="22">
        <v>44409</v>
      </c>
      <c r="F775" s="22">
        <v>44439</v>
      </c>
      <c r="G775" s="22">
        <v>44441</v>
      </c>
      <c r="H775">
        <v>8092804</v>
      </c>
      <c r="I775">
        <v>41</v>
      </c>
      <c r="J775">
        <v>4903</v>
      </c>
      <c r="K775" t="s">
        <v>180</v>
      </c>
      <c r="L775">
        <v>1455.67</v>
      </c>
      <c r="M775" t="s">
        <v>166</v>
      </c>
      <c r="N775" t="s">
        <v>166</v>
      </c>
      <c r="O775" t="s">
        <v>262</v>
      </c>
    </row>
    <row r="776" spans="1:15" x14ac:dyDescent="0.25">
      <c r="A776" t="s">
        <v>163</v>
      </c>
      <c r="B776">
        <v>8092800</v>
      </c>
      <c r="C776">
        <v>2452903</v>
      </c>
      <c r="D776">
        <v>2021</v>
      </c>
      <c r="E776" s="22">
        <v>44409</v>
      </c>
      <c r="F776" s="22">
        <v>44439</v>
      </c>
      <c r="G776" s="22">
        <v>44441</v>
      </c>
      <c r="H776">
        <v>8092804</v>
      </c>
      <c r="I776">
        <v>41</v>
      </c>
      <c r="J776">
        <v>4970</v>
      </c>
      <c r="K776" t="s">
        <v>181</v>
      </c>
      <c r="L776">
        <v>597.74</v>
      </c>
      <c r="M776" t="s">
        <v>166</v>
      </c>
      <c r="N776" t="s">
        <v>166</v>
      </c>
      <c r="O776" t="s">
        <v>262</v>
      </c>
    </row>
    <row r="777" spans="1:15" x14ac:dyDescent="0.25">
      <c r="A777" t="s">
        <v>163</v>
      </c>
      <c r="B777">
        <v>8092800</v>
      </c>
      <c r="C777">
        <v>2452903</v>
      </c>
      <c r="D777">
        <v>2021</v>
      </c>
      <c r="E777" s="22">
        <v>44409</v>
      </c>
      <c r="F777" s="22">
        <v>44439</v>
      </c>
      <c r="G777" s="22">
        <v>44441</v>
      </c>
      <c r="H777">
        <v>8092804</v>
      </c>
      <c r="I777">
        <v>41</v>
      </c>
      <c r="J777">
        <v>4990</v>
      </c>
      <c r="K777" t="s">
        <v>182</v>
      </c>
      <c r="L777">
        <v>597.74</v>
      </c>
      <c r="M777" t="s">
        <v>166</v>
      </c>
      <c r="N777" t="s">
        <v>166</v>
      </c>
      <c r="O777" t="s">
        <v>262</v>
      </c>
    </row>
    <row r="778" spans="1:15" x14ac:dyDescent="0.25">
      <c r="A778" t="s">
        <v>163</v>
      </c>
      <c r="B778">
        <v>8092800</v>
      </c>
      <c r="C778">
        <v>2452903</v>
      </c>
      <c r="D778">
        <v>2021</v>
      </c>
      <c r="E778" s="22">
        <v>44409</v>
      </c>
      <c r="F778" s="22">
        <v>44439</v>
      </c>
      <c r="G778" s="22">
        <v>44441</v>
      </c>
      <c r="H778">
        <v>8092804</v>
      </c>
      <c r="I778">
        <v>41</v>
      </c>
      <c r="J778">
        <v>5010</v>
      </c>
      <c r="K778" t="s">
        <v>170</v>
      </c>
      <c r="L778">
        <v>542.1</v>
      </c>
      <c r="M778" t="s">
        <v>166</v>
      </c>
      <c r="N778" t="s">
        <v>166</v>
      </c>
      <c r="O778" t="s">
        <v>262</v>
      </c>
    </row>
    <row r="779" spans="1:15" x14ac:dyDescent="0.25">
      <c r="A779" t="s">
        <v>163</v>
      </c>
      <c r="B779">
        <v>8092800</v>
      </c>
      <c r="C779">
        <v>2452903</v>
      </c>
      <c r="D779">
        <v>2021</v>
      </c>
      <c r="E779" s="22">
        <v>44409</v>
      </c>
      <c r="F779" s="22">
        <v>44439</v>
      </c>
      <c r="G779" s="22">
        <v>44441</v>
      </c>
      <c r="H779">
        <v>8092804</v>
      </c>
      <c r="I779">
        <v>41</v>
      </c>
      <c r="J779">
        <v>5013</v>
      </c>
      <c r="K779" t="s">
        <v>183</v>
      </c>
      <c r="L779">
        <v>1.68</v>
      </c>
      <c r="M779" t="s">
        <v>166</v>
      </c>
      <c r="N779" t="s">
        <v>166</v>
      </c>
      <c r="O779" t="s">
        <v>262</v>
      </c>
    </row>
    <row r="780" spans="1:15" x14ac:dyDescent="0.25">
      <c r="A780" t="s">
        <v>163</v>
      </c>
      <c r="B780">
        <v>8092800</v>
      </c>
      <c r="C780">
        <v>2452903</v>
      </c>
      <c r="D780">
        <v>2021</v>
      </c>
      <c r="E780" s="22">
        <v>44409</v>
      </c>
      <c r="F780" s="22">
        <v>44439</v>
      </c>
      <c r="G780" s="22">
        <v>44441</v>
      </c>
      <c r="H780">
        <v>8092804</v>
      </c>
      <c r="I780">
        <v>41</v>
      </c>
      <c r="J780">
        <v>5030</v>
      </c>
      <c r="K780" t="s">
        <v>184</v>
      </c>
      <c r="L780">
        <v>3.03</v>
      </c>
      <c r="M780" t="s">
        <v>166</v>
      </c>
      <c r="N780" t="s">
        <v>166</v>
      </c>
      <c r="O780" t="s">
        <v>262</v>
      </c>
    </row>
    <row r="781" spans="1:15" x14ac:dyDescent="0.25">
      <c r="A781" t="s">
        <v>163</v>
      </c>
      <c r="B781">
        <v>8092800</v>
      </c>
      <c r="C781">
        <v>2452903</v>
      </c>
      <c r="D781">
        <v>2021</v>
      </c>
      <c r="E781" s="22">
        <v>44409</v>
      </c>
      <c r="F781" s="22">
        <v>44439</v>
      </c>
      <c r="G781" s="22">
        <v>44441</v>
      </c>
      <c r="H781">
        <v>8092804</v>
      </c>
      <c r="I781">
        <v>41</v>
      </c>
      <c r="J781">
        <v>5031</v>
      </c>
      <c r="K781" t="s">
        <v>185</v>
      </c>
      <c r="L781">
        <v>2.36</v>
      </c>
      <c r="M781" t="s">
        <v>166</v>
      </c>
      <c r="N781" t="s">
        <v>166</v>
      </c>
      <c r="O781" t="s">
        <v>262</v>
      </c>
    </row>
    <row r="782" spans="1:15" x14ac:dyDescent="0.25">
      <c r="A782" t="s">
        <v>163</v>
      </c>
      <c r="B782">
        <v>8092800</v>
      </c>
      <c r="C782">
        <v>2452903</v>
      </c>
      <c r="D782">
        <v>2021</v>
      </c>
      <c r="E782" s="22">
        <v>44409</v>
      </c>
      <c r="F782" s="22">
        <v>44439</v>
      </c>
      <c r="G782" s="22">
        <v>44441</v>
      </c>
      <c r="H782">
        <v>8092804</v>
      </c>
      <c r="I782">
        <v>41</v>
      </c>
      <c r="J782">
        <v>5090</v>
      </c>
      <c r="K782" t="s">
        <v>186</v>
      </c>
      <c r="L782">
        <v>7.94</v>
      </c>
      <c r="M782" t="s">
        <v>166</v>
      </c>
      <c r="N782" t="s">
        <v>166</v>
      </c>
      <c r="O782" t="s">
        <v>262</v>
      </c>
    </row>
    <row r="783" spans="1:15" x14ac:dyDescent="0.25">
      <c r="A783" t="s">
        <v>163</v>
      </c>
      <c r="B783">
        <v>8092800</v>
      </c>
      <c r="C783">
        <v>2452903</v>
      </c>
      <c r="D783">
        <v>2021</v>
      </c>
      <c r="E783" s="22">
        <v>44409</v>
      </c>
      <c r="F783" s="22">
        <v>44439</v>
      </c>
      <c r="G783" s="22">
        <v>44441</v>
      </c>
      <c r="H783">
        <v>8092804</v>
      </c>
      <c r="I783">
        <v>41</v>
      </c>
      <c r="J783">
        <v>5103</v>
      </c>
      <c r="K783" t="s">
        <v>187</v>
      </c>
      <c r="L783">
        <v>117.39</v>
      </c>
      <c r="M783" t="s">
        <v>166</v>
      </c>
      <c r="N783" t="s">
        <v>166</v>
      </c>
      <c r="O783" t="s">
        <v>262</v>
      </c>
    </row>
    <row r="784" spans="1:15" x14ac:dyDescent="0.25">
      <c r="A784" t="s">
        <v>163</v>
      </c>
      <c r="B784">
        <v>8092800</v>
      </c>
      <c r="C784">
        <v>2452903</v>
      </c>
      <c r="D784">
        <v>2021</v>
      </c>
      <c r="E784" s="22">
        <v>44409</v>
      </c>
      <c r="F784" s="22">
        <v>44439</v>
      </c>
      <c r="G784" s="22">
        <v>44441</v>
      </c>
      <c r="H784">
        <v>8092804</v>
      </c>
      <c r="I784">
        <v>41</v>
      </c>
      <c r="J784">
        <v>5130</v>
      </c>
      <c r="K784" t="s">
        <v>213</v>
      </c>
      <c r="L784">
        <v>83.47</v>
      </c>
      <c r="M784" t="s">
        <v>207</v>
      </c>
      <c r="N784" t="s">
        <v>166</v>
      </c>
      <c r="O784" t="s">
        <v>262</v>
      </c>
    </row>
    <row r="785" spans="1:15" x14ac:dyDescent="0.25">
      <c r="A785" t="s">
        <v>163</v>
      </c>
      <c r="B785">
        <v>8092800</v>
      </c>
      <c r="C785">
        <v>2452903</v>
      </c>
      <c r="D785">
        <v>2021</v>
      </c>
      <c r="E785" s="22">
        <v>44409</v>
      </c>
      <c r="F785" s="22">
        <v>44439</v>
      </c>
      <c r="G785" s="22">
        <v>44441</v>
      </c>
      <c r="H785">
        <v>8092804</v>
      </c>
      <c r="I785">
        <v>41</v>
      </c>
      <c r="J785">
        <v>5800</v>
      </c>
      <c r="K785" t="s">
        <v>188</v>
      </c>
      <c r="L785">
        <v>-147.16</v>
      </c>
      <c r="M785" t="s">
        <v>166</v>
      </c>
      <c r="N785" t="s">
        <v>166</v>
      </c>
      <c r="O785" t="s">
        <v>262</v>
      </c>
    </row>
    <row r="786" spans="1:15" x14ac:dyDescent="0.25">
      <c r="A786" t="s">
        <v>163</v>
      </c>
      <c r="B786">
        <v>8092800</v>
      </c>
      <c r="C786">
        <v>2452903</v>
      </c>
      <c r="D786">
        <v>2021</v>
      </c>
      <c r="E786" s="22">
        <v>44409</v>
      </c>
      <c r="F786" s="22">
        <v>44439</v>
      </c>
      <c r="G786" s="22">
        <v>44441</v>
      </c>
      <c r="H786">
        <v>8092804</v>
      </c>
      <c r="I786">
        <v>41</v>
      </c>
      <c r="J786">
        <v>7010</v>
      </c>
      <c r="K786" t="s">
        <v>164</v>
      </c>
      <c r="L786">
        <v>128</v>
      </c>
      <c r="M786" t="s">
        <v>165</v>
      </c>
      <c r="N786" t="s">
        <v>166</v>
      </c>
      <c r="O786" t="s">
        <v>262</v>
      </c>
    </row>
    <row r="787" spans="1:15" x14ac:dyDescent="0.25">
      <c r="A787" t="s">
        <v>163</v>
      </c>
      <c r="B787">
        <v>8092800</v>
      </c>
      <c r="C787">
        <v>2452903</v>
      </c>
      <c r="D787">
        <v>2021</v>
      </c>
      <c r="E787" s="22">
        <v>44409</v>
      </c>
      <c r="F787" s="22">
        <v>44439</v>
      </c>
      <c r="G787" s="22">
        <v>44441</v>
      </c>
      <c r="H787">
        <v>8092804</v>
      </c>
      <c r="I787">
        <v>41</v>
      </c>
      <c r="J787">
        <v>7351</v>
      </c>
      <c r="K787" t="s">
        <v>215</v>
      </c>
      <c r="L787">
        <v>4</v>
      </c>
      <c r="M787" t="s">
        <v>165</v>
      </c>
      <c r="N787" t="s">
        <v>166</v>
      </c>
      <c r="O787" t="s">
        <v>262</v>
      </c>
    </row>
    <row r="788" spans="1:15" x14ac:dyDescent="0.25">
      <c r="A788" t="s">
        <v>163</v>
      </c>
      <c r="B788">
        <v>8092800</v>
      </c>
      <c r="C788">
        <v>2452903</v>
      </c>
      <c r="D788">
        <v>2021</v>
      </c>
      <c r="E788" s="22">
        <v>44409</v>
      </c>
      <c r="F788" s="22">
        <v>44439</v>
      </c>
      <c r="G788" s="22">
        <v>44441</v>
      </c>
      <c r="H788">
        <v>8092804</v>
      </c>
      <c r="I788">
        <v>41</v>
      </c>
      <c r="J788" t="s">
        <v>201</v>
      </c>
      <c r="K788" t="s">
        <v>200</v>
      </c>
      <c r="L788">
        <v>4</v>
      </c>
      <c r="M788" t="s">
        <v>165</v>
      </c>
      <c r="N788" t="s">
        <v>166</v>
      </c>
      <c r="O788" t="s">
        <v>262</v>
      </c>
    </row>
    <row r="789" spans="1:15" x14ac:dyDescent="0.25">
      <c r="A789" t="s">
        <v>163</v>
      </c>
      <c r="B789">
        <v>8092800</v>
      </c>
      <c r="C789">
        <v>2454602</v>
      </c>
      <c r="D789">
        <v>2021</v>
      </c>
      <c r="E789" s="22">
        <v>44409</v>
      </c>
      <c r="F789" s="22">
        <v>44439</v>
      </c>
      <c r="G789" s="22">
        <v>44441</v>
      </c>
      <c r="H789">
        <v>8092804</v>
      </c>
      <c r="I789">
        <v>41</v>
      </c>
      <c r="J789">
        <v>10</v>
      </c>
      <c r="K789" t="s">
        <v>164</v>
      </c>
      <c r="L789">
        <v>21</v>
      </c>
      <c r="M789" t="s">
        <v>165</v>
      </c>
      <c r="N789" t="s">
        <v>166</v>
      </c>
      <c r="O789" t="s">
        <v>263</v>
      </c>
    </row>
    <row r="790" spans="1:15" x14ac:dyDescent="0.25">
      <c r="A790" t="s">
        <v>163</v>
      </c>
      <c r="B790">
        <v>8092800</v>
      </c>
      <c r="C790">
        <v>2454602</v>
      </c>
      <c r="D790">
        <v>2021</v>
      </c>
      <c r="E790" s="22">
        <v>44409</v>
      </c>
      <c r="F790" s="22">
        <v>44439</v>
      </c>
      <c r="G790" s="22">
        <v>44441</v>
      </c>
      <c r="H790">
        <v>8092804</v>
      </c>
      <c r="I790">
        <v>41</v>
      </c>
      <c r="J790">
        <v>351</v>
      </c>
      <c r="K790" t="s">
        <v>205</v>
      </c>
      <c r="L790">
        <v>1</v>
      </c>
      <c r="M790" t="s">
        <v>165</v>
      </c>
      <c r="N790" t="s">
        <v>166</v>
      </c>
      <c r="O790" t="s">
        <v>263</v>
      </c>
    </row>
    <row r="791" spans="1:15" x14ac:dyDescent="0.25">
      <c r="A791" t="s">
        <v>163</v>
      </c>
      <c r="B791">
        <v>8092800</v>
      </c>
      <c r="C791">
        <v>2454602</v>
      </c>
      <c r="D791">
        <v>2021</v>
      </c>
      <c r="E791" s="22">
        <v>44409</v>
      </c>
      <c r="F791" s="22">
        <v>44439</v>
      </c>
      <c r="G791" s="22">
        <v>44441</v>
      </c>
      <c r="H791">
        <v>8092804</v>
      </c>
      <c r="I791">
        <v>41</v>
      </c>
      <c r="J791">
        <v>1010</v>
      </c>
      <c r="K791" t="s">
        <v>164</v>
      </c>
      <c r="L791">
        <v>1778.78</v>
      </c>
      <c r="M791" t="s">
        <v>165</v>
      </c>
      <c r="N791" t="s">
        <v>166</v>
      </c>
      <c r="O791" t="s">
        <v>263</v>
      </c>
    </row>
    <row r="792" spans="1:15" x14ac:dyDescent="0.25">
      <c r="A792" t="s">
        <v>163</v>
      </c>
      <c r="B792">
        <v>8092800</v>
      </c>
      <c r="C792">
        <v>2454602</v>
      </c>
      <c r="D792">
        <v>2021</v>
      </c>
      <c r="E792" s="22">
        <v>44409</v>
      </c>
      <c r="F792" s="22">
        <v>44439</v>
      </c>
      <c r="G792" s="22">
        <v>44441</v>
      </c>
      <c r="H792">
        <v>8092804</v>
      </c>
      <c r="I792">
        <v>41</v>
      </c>
      <c r="J792">
        <v>1351</v>
      </c>
      <c r="K792" t="s">
        <v>205</v>
      </c>
      <c r="L792">
        <v>82.46</v>
      </c>
      <c r="M792" t="s">
        <v>165</v>
      </c>
      <c r="N792" t="s">
        <v>166</v>
      </c>
      <c r="O792" t="s">
        <v>263</v>
      </c>
    </row>
    <row r="793" spans="1:15" x14ac:dyDescent="0.25">
      <c r="A793" t="s">
        <v>163</v>
      </c>
      <c r="B793">
        <v>8092800</v>
      </c>
      <c r="C793">
        <v>2454602</v>
      </c>
      <c r="D793">
        <v>2021</v>
      </c>
      <c r="E793" s="22">
        <v>44409</v>
      </c>
      <c r="F793" s="22">
        <v>44439</v>
      </c>
      <c r="G793" s="22">
        <v>44441</v>
      </c>
      <c r="H793">
        <v>8092804</v>
      </c>
      <c r="I793">
        <v>41</v>
      </c>
      <c r="J793">
        <v>2500</v>
      </c>
      <c r="K793" t="s">
        <v>170</v>
      </c>
      <c r="L793">
        <v>262.72000000000003</v>
      </c>
      <c r="M793" t="s">
        <v>166</v>
      </c>
      <c r="N793" t="s">
        <v>166</v>
      </c>
      <c r="O793" t="s">
        <v>263</v>
      </c>
    </row>
    <row r="794" spans="1:15" x14ac:dyDescent="0.25">
      <c r="A794" t="s">
        <v>163</v>
      </c>
      <c r="B794">
        <v>8092800</v>
      </c>
      <c r="C794">
        <v>2454602</v>
      </c>
      <c r="D794">
        <v>2021</v>
      </c>
      <c r="E794" s="22">
        <v>44409</v>
      </c>
      <c r="F794" s="22">
        <v>44439</v>
      </c>
      <c r="G794" s="22">
        <v>44441</v>
      </c>
      <c r="H794">
        <v>8092804</v>
      </c>
      <c r="I794">
        <v>41</v>
      </c>
      <c r="J794">
        <v>2509</v>
      </c>
      <c r="K794" t="s">
        <v>171</v>
      </c>
      <c r="L794">
        <v>-143.05000000000001</v>
      </c>
      <c r="M794" t="s">
        <v>166</v>
      </c>
      <c r="N794" t="s">
        <v>166</v>
      </c>
      <c r="O794" t="s">
        <v>263</v>
      </c>
    </row>
    <row r="795" spans="1:15" x14ac:dyDescent="0.25">
      <c r="A795" t="s">
        <v>163</v>
      </c>
      <c r="B795">
        <v>8092800</v>
      </c>
      <c r="C795">
        <v>2454602</v>
      </c>
      <c r="D795">
        <v>2021</v>
      </c>
      <c r="E795" s="22">
        <v>44409</v>
      </c>
      <c r="F795" s="22">
        <v>44439</v>
      </c>
      <c r="G795" s="22">
        <v>44441</v>
      </c>
      <c r="H795">
        <v>8092804</v>
      </c>
      <c r="I795">
        <v>41</v>
      </c>
      <c r="J795">
        <v>3305</v>
      </c>
      <c r="K795" t="s">
        <v>206</v>
      </c>
      <c r="L795">
        <v>2.52</v>
      </c>
      <c r="M795" t="s">
        <v>207</v>
      </c>
      <c r="N795" t="s">
        <v>166</v>
      </c>
      <c r="O795" t="s">
        <v>263</v>
      </c>
    </row>
    <row r="796" spans="1:15" x14ac:dyDescent="0.25">
      <c r="A796" t="s">
        <v>163</v>
      </c>
      <c r="B796">
        <v>8092800</v>
      </c>
      <c r="C796">
        <v>2454602</v>
      </c>
      <c r="D796">
        <v>2021</v>
      </c>
      <c r="E796" s="22">
        <v>44409</v>
      </c>
      <c r="F796" s="22">
        <v>44439</v>
      </c>
      <c r="G796" s="22">
        <v>44441</v>
      </c>
      <c r="H796">
        <v>8092804</v>
      </c>
      <c r="I796">
        <v>41</v>
      </c>
      <c r="J796">
        <v>3650</v>
      </c>
      <c r="K796" t="s">
        <v>208</v>
      </c>
      <c r="L796">
        <v>4.92</v>
      </c>
      <c r="M796" t="s">
        <v>166</v>
      </c>
      <c r="N796" t="s">
        <v>166</v>
      </c>
      <c r="O796" t="s">
        <v>263</v>
      </c>
    </row>
    <row r="797" spans="1:15" x14ac:dyDescent="0.25">
      <c r="A797" t="s">
        <v>163</v>
      </c>
      <c r="B797">
        <v>8092800</v>
      </c>
      <c r="C797">
        <v>2454602</v>
      </c>
      <c r="D797">
        <v>2021</v>
      </c>
      <c r="E797" s="22">
        <v>44409</v>
      </c>
      <c r="F797" s="22">
        <v>44439</v>
      </c>
      <c r="G797" s="22">
        <v>44441</v>
      </c>
      <c r="H797">
        <v>8092804</v>
      </c>
      <c r="I797">
        <v>41</v>
      </c>
      <c r="J797">
        <v>3800</v>
      </c>
      <c r="K797" t="s">
        <v>209</v>
      </c>
      <c r="L797">
        <v>342.5</v>
      </c>
      <c r="M797" t="s">
        <v>207</v>
      </c>
      <c r="N797" t="s">
        <v>166</v>
      </c>
      <c r="O797" t="s">
        <v>263</v>
      </c>
    </row>
    <row r="798" spans="1:15" x14ac:dyDescent="0.25">
      <c r="A798" t="s">
        <v>163</v>
      </c>
      <c r="B798">
        <v>8092800</v>
      </c>
      <c r="C798">
        <v>2454602</v>
      </c>
      <c r="D798">
        <v>2021</v>
      </c>
      <c r="E798" s="22">
        <v>44409</v>
      </c>
      <c r="F798" s="22">
        <v>44439</v>
      </c>
      <c r="G798" s="22">
        <v>44441</v>
      </c>
      <c r="H798">
        <v>8092804</v>
      </c>
      <c r="I798">
        <v>41</v>
      </c>
      <c r="J798">
        <v>3970</v>
      </c>
      <c r="K798" t="s">
        <v>210</v>
      </c>
      <c r="L798">
        <v>21.8</v>
      </c>
      <c r="M798" t="s">
        <v>207</v>
      </c>
      <c r="N798" t="s">
        <v>166</v>
      </c>
      <c r="O798" t="s">
        <v>263</v>
      </c>
    </row>
    <row r="799" spans="1:15" x14ac:dyDescent="0.25">
      <c r="A799" t="s">
        <v>163</v>
      </c>
      <c r="B799">
        <v>8092800</v>
      </c>
      <c r="C799">
        <v>2454602</v>
      </c>
      <c r="D799">
        <v>2021</v>
      </c>
      <c r="E799" s="22">
        <v>44409</v>
      </c>
      <c r="F799" s="22">
        <v>44439</v>
      </c>
      <c r="G799" s="22">
        <v>44441</v>
      </c>
      <c r="H799">
        <v>8092804</v>
      </c>
      <c r="I799">
        <v>41</v>
      </c>
      <c r="J799">
        <v>4011</v>
      </c>
      <c r="K799" t="s">
        <v>211</v>
      </c>
      <c r="L799">
        <v>6</v>
      </c>
      <c r="M799" t="s">
        <v>207</v>
      </c>
      <c r="N799" t="s">
        <v>166</v>
      </c>
      <c r="O799" t="s">
        <v>263</v>
      </c>
    </row>
    <row r="800" spans="1:15" x14ac:dyDescent="0.25">
      <c r="A800" t="s">
        <v>163</v>
      </c>
      <c r="B800">
        <v>8092800</v>
      </c>
      <c r="C800">
        <v>2454602</v>
      </c>
      <c r="D800">
        <v>2021</v>
      </c>
      <c r="E800" s="22">
        <v>44409</v>
      </c>
      <c r="F800" s="22">
        <v>44439</v>
      </c>
      <c r="G800" s="22">
        <v>44441</v>
      </c>
      <c r="H800">
        <v>8092804</v>
      </c>
      <c r="I800">
        <v>41</v>
      </c>
      <c r="J800" t="s">
        <v>173</v>
      </c>
      <c r="K800" t="s">
        <v>174</v>
      </c>
      <c r="L800">
        <v>206.44</v>
      </c>
      <c r="M800" t="s">
        <v>166</v>
      </c>
      <c r="N800" t="s">
        <v>166</v>
      </c>
      <c r="O800" t="s">
        <v>263</v>
      </c>
    </row>
    <row r="801" spans="1:15" x14ac:dyDescent="0.25">
      <c r="A801" t="s">
        <v>163</v>
      </c>
      <c r="B801">
        <v>8092800</v>
      </c>
      <c r="C801">
        <v>2454602</v>
      </c>
      <c r="D801">
        <v>2021</v>
      </c>
      <c r="E801" s="22">
        <v>44409</v>
      </c>
      <c r="F801" s="22">
        <v>44439</v>
      </c>
      <c r="G801" s="22">
        <v>44441</v>
      </c>
      <c r="H801">
        <v>8092804</v>
      </c>
      <c r="I801">
        <v>41</v>
      </c>
      <c r="J801">
        <v>4220</v>
      </c>
      <c r="K801" t="s">
        <v>212</v>
      </c>
      <c r="L801">
        <v>20</v>
      </c>
      <c r="M801" t="s">
        <v>207</v>
      </c>
      <c r="N801" t="s">
        <v>166</v>
      </c>
      <c r="O801" t="s">
        <v>263</v>
      </c>
    </row>
    <row r="802" spans="1:15" x14ac:dyDescent="0.25">
      <c r="A802" t="s">
        <v>163</v>
      </c>
      <c r="B802">
        <v>8092800</v>
      </c>
      <c r="C802">
        <v>2454602</v>
      </c>
      <c r="D802">
        <v>2021</v>
      </c>
      <c r="E802" s="22">
        <v>44409</v>
      </c>
      <c r="F802" s="22">
        <v>44439</v>
      </c>
      <c r="G802" s="22">
        <v>44441</v>
      </c>
      <c r="H802">
        <v>8092804</v>
      </c>
      <c r="I802">
        <v>41</v>
      </c>
      <c r="J802">
        <v>4420</v>
      </c>
      <c r="K802" t="s">
        <v>175</v>
      </c>
      <c r="L802">
        <v>2010.14</v>
      </c>
      <c r="M802" t="s">
        <v>166</v>
      </c>
      <c r="N802" t="s">
        <v>166</v>
      </c>
      <c r="O802" t="s">
        <v>263</v>
      </c>
    </row>
    <row r="803" spans="1:15" x14ac:dyDescent="0.25">
      <c r="A803" t="s">
        <v>163</v>
      </c>
      <c r="B803">
        <v>8092800</v>
      </c>
      <c r="C803">
        <v>2454602</v>
      </c>
      <c r="D803">
        <v>2021</v>
      </c>
      <c r="E803" s="22">
        <v>44409</v>
      </c>
      <c r="F803" s="22">
        <v>44439</v>
      </c>
      <c r="G803" s="22">
        <v>44441</v>
      </c>
      <c r="H803">
        <v>8092804</v>
      </c>
      <c r="I803">
        <v>41</v>
      </c>
      <c r="J803">
        <v>4486</v>
      </c>
      <c r="K803" t="s">
        <v>176</v>
      </c>
      <c r="L803">
        <v>1861.24</v>
      </c>
      <c r="M803" t="s">
        <v>166</v>
      </c>
      <c r="N803" t="s">
        <v>166</v>
      </c>
      <c r="O803" t="s">
        <v>263</v>
      </c>
    </row>
    <row r="804" spans="1:15" x14ac:dyDescent="0.25">
      <c r="A804" t="s">
        <v>163</v>
      </c>
      <c r="B804">
        <v>8092800</v>
      </c>
      <c r="C804">
        <v>2454602</v>
      </c>
      <c r="D804">
        <v>2021</v>
      </c>
      <c r="E804" s="22">
        <v>44409</v>
      </c>
      <c r="F804" s="22">
        <v>44439</v>
      </c>
      <c r="G804" s="22">
        <v>44441</v>
      </c>
      <c r="H804">
        <v>8092804</v>
      </c>
      <c r="I804">
        <v>41</v>
      </c>
      <c r="J804">
        <v>4650</v>
      </c>
      <c r="K804" t="s">
        <v>177</v>
      </c>
      <c r="L804">
        <v>1741.57</v>
      </c>
      <c r="M804" t="s">
        <v>166</v>
      </c>
      <c r="N804" t="s">
        <v>166</v>
      </c>
      <c r="O804" t="s">
        <v>263</v>
      </c>
    </row>
    <row r="805" spans="1:15" x14ac:dyDescent="0.25">
      <c r="A805" t="s">
        <v>163</v>
      </c>
      <c r="B805">
        <v>8092800</v>
      </c>
      <c r="C805">
        <v>2454602</v>
      </c>
      <c r="D805">
        <v>2021</v>
      </c>
      <c r="E805" s="22">
        <v>44409</v>
      </c>
      <c r="F805" s="22">
        <v>44439</v>
      </c>
      <c r="G805" s="22">
        <v>44441</v>
      </c>
      <c r="H805">
        <v>8092804</v>
      </c>
      <c r="I805">
        <v>41</v>
      </c>
      <c r="J805">
        <v>4780</v>
      </c>
      <c r="K805" t="s">
        <v>178</v>
      </c>
      <c r="L805">
        <v>1741.57</v>
      </c>
      <c r="M805" t="s">
        <v>166</v>
      </c>
      <c r="N805" t="s">
        <v>166</v>
      </c>
      <c r="O805" t="s">
        <v>263</v>
      </c>
    </row>
    <row r="806" spans="1:15" x14ac:dyDescent="0.25">
      <c r="A806" t="s">
        <v>163</v>
      </c>
      <c r="B806">
        <v>8092800</v>
      </c>
      <c r="C806">
        <v>2454602</v>
      </c>
      <c r="D806">
        <v>2021</v>
      </c>
      <c r="E806" s="22">
        <v>44409</v>
      </c>
      <c r="F806" s="22">
        <v>44439</v>
      </c>
      <c r="G806" s="22">
        <v>44441</v>
      </c>
      <c r="H806">
        <v>8092804</v>
      </c>
      <c r="I806">
        <v>41</v>
      </c>
      <c r="J806">
        <v>4970</v>
      </c>
      <c r="K806" t="s">
        <v>181</v>
      </c>
      <c r="L806">
        <v>1374.87</v>
      </c>
      <c r="M806" t="s">
        <v>166</v>
      </c>
      <c r="N806" t="s">
        <v>166</v>
      </c>
      <c r="O806" t="s">
        <v>263</v>
      </c>
    </row>
    <row r="807" spans="1:15" x14ac:dyDescent="0.25">
      <c r="A807" t="s">
        <v>163</v>
      </c>
      <c r="B807">
        <v>8092800</v>
      </c>
      <c r="C807">
        <v>2454602</v>
      </c>
      <c r="D807">
        <v>2021</v>
      </c>
      <c r="E807" s="22">
        <v>44409</v>
      </c>
      <c r="F807" s="22">
        <v>44439</v>
      </c>
      <c r="G807" s="22">
        <v>44441</v>
      </c>
      <c r="H807">
        <v>8092804</v>
      </c>
      <c r="I807">
        <v>41</v>
      </c>
      <c r="J807">
        <v>4990</v>
      </c>
      <c r="K807" t="s">
        <v>182</v>
      </c>
      <c r="L807">
        <v>1374.87</v>
      </c>
      <c r="M807" t="s">
        <v>166</v>
      </c>
      <c r="N807" t="s">
        <v>166</v>
      </c>
      <c r="O807" t="s">
        <v>263</v>
      </c>
    </row>
    <row r="808" spans="1:15" x14ac:dyDescent="0.25">
      <c r="A808" t="s">
        <v>163</v>
      </c>
      <c r="B808">
        <v>8092800</v>
      </c>
      <c r="C808">
        <v>2454602</v>
      </c>
      <c r="D808">
        <v>2021</v>
      </c>
      <c r="E808" s="22">
        <v>44409</v>
      </c>
      <c r="F808" s="22">
        <v>44439</v>
      </c>
      <c r="G808" s="22">
        <v>44441</v>
      </c>
      <c r="H808">
        <v>8092804</v>
      </c>
      <c r="I808">
        <v>41</v>
      </c>
      <c r="J808">
        <v>5010</v>
      </c>
      <c r="K808" t="s">
        <v>170</v>
      </c>
      <c r="L808">
        <v>648.87</v>
      </c>
      <c r="M808" t="s">
        <v>166</v>
      </c>
      <c r="N808" t="s">
        <v>166</v>
      </c>
      <c r="O808" t="s">
        <v>263</v>
      </c>
    </row>
    <row r="809" spans="1:15" x14ac:dyDescent="0.25">
      <c r="A809" t="s">
        <v>163</v>
      </c>
      <c r="B809">
        <v>8092800</v>
      </c>
      <c r="C809">
        <v>2454602</v>
      </c>
      <c r="D809">
        <v>2021</v>
      </c>
      <c r="E809" s="22">
        <v>44409</v>
      </c>
      <c r="F809" s="22">
        <v>44439</v>
      </c>
      <c r="G809" s="22">
        <v>44441</v>
      </c>
      <c r="H809">
        <v>8092804</v>
      </c>
      <c r="I809">
        <v>41</v>
      </c>
      <c r="J809">
        <v>5013</v>
      </c>
      <c r="K809" t="s">
        <v>183</v>
      </c>
      <c r="L809">
        <v>2.0099999999999998</v>
      </c>
      <c r="M809" t="s">
        <v>166</v>
      </c>
      <c r="N809" t="s">
        <v>166</v>
      </c>
      <c r="O809" t="s">
        <v>263</v>
      </c>
    </row>
    <row r="810" spans="1:15" x14ac:dyDescent="0.25">
      <c r="A810" t="s">
        <v>163</v>
      </c>
      <c r="B810">
        <v>8092800</v>
      </c>
      <c r="C810">
        <v>2454602</v>
      </c>
      <c r="D810">
        <v>2021</v>
      </c>
      <c r="E810" s="22">
        <v>44409</v>
      </c>
      <c r="F810" s="22">
        <v>44439</v>
      </c>
      <c r="G810" s="22">
        <v>44441</v>
      </c>
      <c r="H810">
        <v>8092804</v>
      </c>
      <c r="I810">
        <v>41</v>
      </c>
      <c r="J810">
        <v>5030</v>
      </c>
      <c r="K810" t="s">
        <v>184</v>
      </c>
      <c r="L810">
        <v>3.61</v>
      </c>
      <c r="M810" t="s">
        <v>166</v>
      </c>
      <c r="N810" t="s">
        <v>166</v>
      </c>
      <c r="O810" t="s">
        <v>263</v>
      </c>
    </row>
    <row r="811" spans="1:15" x14ac:dyDescent="0.25">
      <c r="A811" t="s">
        <v>163</v>
      </c>
      <c r="B811">
        <v>8092800</v>
      </c>
      <c r="C811">
        <v>2454602</v>
      </c>
      <c r="D811">
        <v>2021</v>
      </c>
      <c r="E811" s="22">
        <v>44409</v>
      </c>
      <c r="F811" s="22">
        <v>44439</v>
      </c>
      <c r="G811" s="22">
        <v>44441</v>
      </c>
      <c r="H811">
        <v>8092804</v>
      </c>
      <c r="I811">
        <v>41</v>
      </c>
      <c r="J811">
        <v>5031</v>
      </c>
      <c r="K811" t="s">
        <v>185</v>
      </c>
      <c r="L811">
        <v>2.82</v>
      </c>
      <c r="M811" t="s">
        <v>166</v>
      </c>
      <c r="N811" t="s">
        <v>166</v>
      </c>
      <c r="O811" t="s">
        <v>263</v>
      </c>
    </row>
    <row r="812" spans="1:15" x14ac:dyDescent="0.25">
      <c r="A812" t="s">
        <v>163</v>
      </c>
      <c r="B812">
        <v>8092800</v>
      </c>
      <c r="C812">
        <v>2454602</v>
      </c>
      <c r="D812">
        <v>2021</v>
      </c>
      <c r="E812" s="22">
        <v>44409</v>
      </c>
      <c r="F812" s="22">
        <v>44439</v>
      </c>
      <c r="G812" s="22">
        <v>44441</v>
      </c>
      <c r="H812">
        <v>8092804</v>
      </c>
      <c r="I812">
        <v>41</v>
      </c>
      <c r="J812">
        <v>5090</v>
      </c>
      <c r="K812" t="s">
        <v>186</v>
      </c>
      <c r="L812">
        <v>7.94</v>
      </c>
      <c r="M812" t="s">
        <v>166</v>
      </c>
      <c r="N812" t="s">
        <v>166</v>
      </c>
      <c r="O812" t="s">
        <v>263</v>
      </c>
    </row>
    <row r="813" spans="1:15" x14ac:dyDescent="0.25">
      <c r="A813" t="s">
        <v>163</v>
      </c>
      <c r="B813">
        <v>8092800</v>
      </c>
      <c r="C813">
        <v>2454602</v>
      </c>
      <c r="D813">
        <v>2021</v>
      </c>
      <c r="E813" s="22">
        <v>44409</v>
      </c>
      <c r="F813" s="22">
        <v>44439</v>
      </c>
      <c r="G813" s="22">
        <v>44441</v>
      </c>
      <c r="H813">
        <v>8092804</v>
      </c>
      <c r="I813">
        <v>41</v>
      </c>
      <c r="J813">
        <v>5103</v>
      </c>
      <c r="K813" t="s">
        <v>187</v>
      </c>
      <c r="L813">
        <v>140.51</v>
      </c>
      <c r="M813" t="s">
        <v>166</v>
      </c>
      <c r="N813" t="s">
        <v>166</v>
      </c>
      <c r="O813" t="s">
        <v>263</v>
      </c>
    </row>
    <row r="814" spans="1:15" x14ac:dyDescent="0.25">
      <c r="A814" t="s">
        <v>163</v>
      </c>
      <c r="B814">
        <v>8092800</v>
      </c>
      <c r="C814">
        <v>2454602</v>
      </c>
      <c r="D814">
        <v>2021</v>
      </c>
      <c r="E814" s="22">
        <v>44409</v>
      </c>
      <c r="F814" s="22">
        <v>44439</v>
      </c>
      <c r="G814" s="22">
        <v>44441</v>
      </c>
      <c r="H814">
        <v>8092804</v>
      </c>
      <c r="I814">
        <v>41</v>
      </c>
      <c r="J814">
        <v>5130</v>
      </c>
      <c r="K814" t="s">
        <v>213</v>
      </c>
      <c r="L814">
        <v>98.2</v>
      </c>
      <c r="M814" t="s">
        <v>207</v>
      </c>
      <c r="N814" t="s">
        <v>166</v>
      </c>
      <c r="O814" t="s">
        <v>263</v>
      </c>
    </row>
    <row r="815" spans="1:15" x14ac:dyDescent="0.25">
      <c r="A815" t="s">
        <v>163</v>
      </c>
      <c r="B815">
        <v>8092800</v>
      </c>
      <c r="C815">
        <v>2454602</v>
      </c>
      <c r="D815">
        <v>2021</v>
      </c>
      <c r="E815" s="22">
        <v>44409</v>
      </c>
      <c r="F815" s="22">
        <v>44439</v>
      </c>
      <c r="G815" s="22">
        <v>44441</v>
      </c>
      <c r="H815">
        <v>8092804</v>
      </c>
      <c r="I815">
        <v>41</v>
      </c>
      <c r="J815">
        <v>5800</v>
      </c>
      <c r="K815" t="s">
        <v>188</v>
      </c>
      <c r="L815">
        <v>-178.54</v>
      </c>
      <c r="M815" t="s">
        <v>166</v>
      </c>
      <c r="N815" t="s">
        <v>166</v>
      </c>
      <c r="O815" t="s">
        <v>263</v>
      </c>
    </row>
    <row r="816" spans="1:15" x14ac:dyDescent="0.25">
      <c r="A816" t="s">
        <v>163</v>
      </c>
      <c r="B816">
        <v>8092800</v>
      </c>
      <c r="C816">
        <v>2454602</v>
      </c>
      <c r="D816">
        <v>2021</v>
      </c>
      <c r="E816" s="22">
        <v>44409</v>
      </c>
      <c r="F816" s="22">
        <v>44439</v>
      </c>
      <c r="G816" s="22">
        <v>44441</v>
      </c>
      <c r="H816">
        <v>8092804</v>
      </c>
      <c r="I816">
        <v>41</v>
      </c>
      <c r="J816">
        <v>7010</v>
      </c>
      <c r="K816" t="s">
        <v>164</v>
      </c>
      <c r="L816">
        <v>151</v>
      </c>
      <c r="M816" t="s">
        <v>165</v>
      </c>
      <c r="N816" t="s">
        <v>166</v>
      </c>
      <c r="O816" t="s">
        <v>263</v>
      </c>
    </row>
    <row r="817" spans="1:15" x14ac:dyDescent="0.25">
      <c r="A817" t="s">
        <v>163</v>
      </c>
      <c r="B817">
        <v>8092800</v>
      </c>
      <c r="C817">
        <v>2454602</v>
      </c>
      <c r="D817">
        <v>2021</v>
      </c>
      <c r="E817" s="22">
        <v>44409</v>
      </c>
      <c r="F817" s="22">
        <v>44439</v>
      </c>
      <c r="G817" s="22">
        <v>44441</v>
      </c>
      <c r="H817">
        <v>8092804</v>
      </c>
      <c r="I817">
        <v>41</v>
      </c>
      <c r="J817">
        <v>7351</v>
      </c>
      <c r="K817" t="s">
        <v>215</v>
      </c>
      <c r="L817">
        <v>7</v>
      </c>
      <c r="M817" t="s">
        <v>165</v>
      </c>
      <c r="N817" t="s">
        <v>166</v>
      </c>
      <c r="O817" t="s">
        <v>263</v>
      </c>
    </row>
    <row r="818" spans="1:15" x14ac:dyDescent="0.25">
      <c r="A818" t="s">
        <v>163</v>
      </c>
      <c r="B818">
        <v>8092800</v>
      </c>
      <c r="C818">
        <v>2454902</v>
      </c>
      <c r="D818">
        <v>2021</v>
      </c>
      <c r="E818" s="22">
        <v>44409</v>
      </c>
      <c r="F818" s="22">
        <v>44439</v>
      </c>
      <c r="G818" s="22">
        <v>44441</v>
      </c>
      <c r="H818">
        <v>8092804</v>
      </c>
      <c r="I818">
        <v>41</v>
      </c>
      <c r="J818">
        <v>10</v>
      </c>
      <c r="K818" t="s">
        <v>164</v>
      </c>
      <c r="L818">
        <v>16</v>
      </c>
      <c r="M818" t="s">
        <v>165</v>
      </c>
      <c r="N818" t="s">
        <v>166</v>
      </c>
      <c r="O818" t="s">
        <v>264</v>
      </c>
    </row>
    <row r="819" spans="1:15" x14ac:dyDescent="0.25">
      <c r="A819" t="s">
        <v>163</v>
      </c>
      <c r="B819">
        <v>8092800</v>
      </c>
      <c r="C819">
        <v>2454902</v>
      </c>
      <c r="D819">
        <v>2021</v>
      </c>
      <c r="E819" s="22">
        <v>44409</v>
      </c>
      <c r="F819" s="22">
        <v>44439</v>
      </c>
      <c r="G819" s="22">
        <v>44441</v>
      </c>
      <c r="H819">
        <v>8092804</v>
      </c>
      <c r="I819">
        <v>41</v>
      </c>
      <c r="J819">
        <v>351</v>
      </c>
      <c r="K819" t="s">
        <v>205</v>
      </c>
      <c r="L819">
        <v>1</v>
      </c>
      <c r="M819" t="s">
        <v>165</v>
      </c>
      <c r="N819" t="s">
        <v>166</v>
      </c>
      <c r="O819" t="s">
        <v>264</v>
      </c>
    </row>
    <row r="820" spans="1:15" x14ac:dyDescent="0.25">
      <c r="A820" t="s">
        <v>163</v>
      </c>
      <c r="B820">
        <v>8092800</v>
      </c>
      <c r="C820">
        <v>2454902</v>
      </c>
      <c r="D820">
        <v>2021</v>
      </c>
      <c r="E820" s="22">
        <v>44409</v>
      </c>
      <c r="F820" s="22">
        <v>44439</v>
      </c>
      <c r="G820" s="22">
        <v>44441</v>
      </c>
      <c r="H820">
        <v>8092804</v>
      </c>
      <c r="I820">
        <v>41</v>
      </c>
      <c r="J820">
        <v>990</v>
      </c>
      <c r="K820" t="s">
        <v>168</v>
      </c>
      <c r="L820">
        <v>5</v>
      </c>
      <c r="M820" t="s">
        <v>169</v>
      </c>
      <c r="N820" t="s">
        <v>166</v>
      </c>
      <c r="O820" t="s">
        <v>264</v>
      </c>
    </row>
    <row r="821" spans="1:15" x14ac:dyDescent="0.25">
      <c r="A821" t="s">
        <v>163</v>
      </c>
      <c r="B821">
        <v>8092800</v>
      </c>
      <c r="C821">
        <v>2454902</v>
      </c>
      <c r="D821">
        <v>2021</v>
      </c>
      <c r="E821" s="22">
        <v>44409</v>
      </c>
      <c r="F821" s="22">
        <v>44439</v>
      </c>
      <c r="G821" s="22">
        <v>44441</v>
      </c>
      <c r="H821">
        <v>8092804</v>
      </c>
      <c r="I821">
        <v>41</v>
      </c>
      <c r="J821">
        <v>1010</v>
      </c>
      <c r="K821" t="s">
        <v>164</v>
      </c>
      <c r="L821">
        <v>753.92</v>
      </c>
      <c r="M821" t="s">
        <v>165</v>
      </c>
      <c r="N821" t="s">
        <v>166</v>
      </c>
      <c r="O821" t="s">
        <v>264</v>
      </c>
    </row>
    <row r="822" spans="1:15" x14ac:dyDescent="0.25">
      <c r="A822" t="s">
        <v>163</v>
      </c>
      <c r="B822">
        <v>8092800</v>
      </c>
      <c r="C822">
        <v>2454902</v>
      </c>
      <c r="D822">
        <v>2021</v>
      </c>
      <c r="E822" s="22">
        <v>44409</v>
      </c>
      <c r="F822" s="22">
        <v>44439</v>
      </c>
      <c r="G822" s="22">
        <v>44441</v>
      </c>
      <c r="H822">
        <v>8092804</v>
      </c>
      <c r="I822">
        <v>41</v>
      </c>
      <c r="J822">
        <v>1351</v>
      </c>
      <c r="K822" t="s">
        <v>205</v>
      </c>
      <c r="L822">
        <v>47.12</v>
      </c>
      <c r="M822" t="s">
        <v>165</v>
      </c>
      <c r="N822" t="s">
        <v>166</v>
      </c>
      <c r="O822" t="s">
        <v>264</v>
      </c>
    </row>
    <row r="823" spans="1:15" x14ac:dyDescent="0.25">
      <c r="A823" t="s">
        <v>163</v>
      </c>
      <c r="B823">
        <v>8092800</v>
      </c>
      <c r="C823">
        <v>2454902</v>
      </c>
      <c r="D823">
        <v>2021</v>
      </c>
      <c r="E823" s="22">
        <v>44409</v>
      </c>
      <c r="F823" s="22">
        <v>44439</v>
      </c>
      <c r="G823" s="22">
        <v>44441</v>
      </c>
      <c r="H823">
        <v>8092804</v>
      </c>
      <c r="I823">
        <v>41</v>
      </c>
      <c r="J823">
        <v>2500</v>
      </c>
      <c r="K823" t="s">
        <v>170</v>
      </c>
      <c r="L823">
        <v>113.07</v>
      </c>
      <c r="M823" t="s">
        <v>166</v>
      </c>
      <c r="N823" t="s">
        <v>166</v>
      </c>
      <c r="O823" t="s">
        <v>264</v>
      </c>
    </row>
    <row r="824" spans="1:15" x14ac:dyDescent="0.25">
      <c r="A824" t="s">
        <v>163</v>
      </c>
      <c r="B824">
        <v>8092800</v>
      </c>
      <c r="C824">
        <v>2454902</v>
      </c>
      <c r="D824">
        <v>2021</v>
      </c>
      <c r="E824" s="22">
        <v>44409</v>
      </c>
      <c r="F824" s="22">
        <v>44439</v>
      </c>
      <c r="G824" s="22">
        <v>44441</v>
      </c>
      <c r="H824">
        <v>8092804</v>
      </c>
      <c r="I824">
        <v>41</v>
      </c>
      <c r="J824">
        <v>2509</v>
      </c>
      <c r="K824" t="s">
        <v>171</v>
      </c>
      <c r="L824">
        <v>-62.39</v>
      </c>
      <c r="M824" t="s">
        <v>166</v>
      </c>
      <c r="N824" t="s">
        <v>166</v>
      </c>
      <c r="O824" t="s">
        <v>264</v>
      </c>
    </row>
    <row r="825" spans="1:15" x14ac:dyDescent="0.25">
      <c r="A825" t="s">
        <v>163</v>
      </c>
      <c r="B825">
        <v>8092800</v>
      </c>
      <c r="C825">
        <v>2454902</v>
      </c>
      <c r="D825">
        <v>2021</v>
      </c>
      <c r="E825" s="22">
        <v>44409</v>
      </c>
      <c r="F825" s="22">
        <v>44439</v>
      </c>
      <c r="G825" s="22">
        <v>44441</v>
      </c>
      <c r="H825">
        <v>8092804</v>
      </c>
      <c r="I825">
        <v>41</v>
      </c>
      <c r="J825">
        <v>3030</v>
      </c>
      <c r="K825" t="s">
        <v>231</v>
      </c>
      <c r="L825">
        <v>41.89</v>
      </c>
      <c r="M825" t="s">
        <v>207</v>
      </c>
      <c r="N825" t="s">
        <v>166</v>
      </c>
      <c r="O825" t="s">
        <v>264</v>
      </c>
    </row>
    <row r="826" spans="1:15" x14ac:dyDescent="0.25">
      <c r="A826" t="s">
        <v>163</v>
      </c>
      <c r="B826">
        <v>8092800</v>
      </c>
      <c r="C826">
        <v>2454902</v>
      </c>
      <c r="D826">
        <v>2021</v>
      </c>
      <c r="E826" s="22">
        <v>44409</v>
      </c>
      <c r="F826" s="22">
        <v>44439</v>
      </c>
      <c r="G826" s="22">
        <v>44441</v>
      </c>
      <c r="H826">
        <v>8092804</v>
      </c>
      <c r="I826">
        <v>41</v>
      </c>
      <c r="J826">
        <v>3305</v>
      </c>
      <c r="K826" t="s">
        <v>206</v>
      </c>
      <c r="L826">
        <v>1.92</v>
      </c>
      <c r="M826" t="s">
        <v>207</v>
      </c>
      <c r="N826" t="s">
        <v>166</v>
      </c>
      <c r="O826" t="s">
        <v>264</v>
      </c>
    </row>
    <row r="827" spans="1:15" x14ac:dyDescent="0.25">
      <c r="A827" t="s">
        <v>163</v>
      </c>
      <c r="B827">
        <v>8092800</v>
      </c>
      <c r="C827">
        <v>2454902</v>
      </c>
      <c r="D827">
        <v>2021</v>
      </c>
      <c r="E827" s="22">
        <v>44409</v>
      </c>
      <c r="F827" s="22">
        <v>44439</v>
      </c>
      <c r="G827" s="22">
        <v>44441</v>
      </c>
      <c r="H827">
        <v>8092804</v>
      </c>
      <c r="I827">
        <v>41</v>
      </c>
      <c r="J827">
        <v>3970</v>
      </c>
      <c r="K827" t="s">
        <v>210</v>
      </c>
      <c r="L827">
        <v>8.7200000000000006</v>
      </c>
      <c r="M827" t="s">
        <v>207</v>
      </c>
      <c r="N827" t="s">
        <v>166</v>
      </c>
      <c r="O827" t="s">
        <v>264</v>
      </c>
    </row>
    <row r="828" spans="1:15" x14ac:dyDescent="0.25">
      <c r="A828" t="s">
        <v>163</v>
      </c>
      <c r="B828">
        <v>8092800</v>
      </c>
      <c r="C828">
        <v>2454902</v>
      </c>
      <c r="D828">
        <v>2021</v>
      </c>
      <c r="E828" s="22">
        <v>44409</v>
      </c>
      <c r="F828" s="22">
        <v>44439</v>
      </c>
      <c r="G828" s="22">
        <v>44441</v>
      </c>
      <c r="H828">
        <v>8092804</v>
      </c>
      <c r="I828">
        <v>41</v>
      </c>
      <c r="J828">
        <v>4011</v>
      </c>
      <c r="K828" t="s">
        <v>211</v>
      </c>
      <c r="L828">
        <v>20</v>
      </c>
      <c r="M828" t="s">
        <v>207</v>
      </c>
      <c r="N828" t="s">
        <v>166</v>
      </c>
      <c r="O828" t="s">
        <v>264</v>
      </c>
    </row>
    <row r="829" spans="1:15" x14ac:dyDescent="0.25">
      <c r="A829" t="s">
        <v>163</v>
      </c>
      <c r="B829">
        <v>8092800</v>
      </c>
      <c r="C829">
        <v>2454902</v>
      </c>
      <c r="D829">
        <v>2021</v>
      </c>
      <c r="E829" s="22">
        <v>44409</v>
      </c>
      <c r="F829" s="22">
        <v>44439</v>
      </c>
      <c r="G829" s="22">
        <v>44441</v>
      </c>
      <c r="H829">
        <v>8092804</v>
      </c>
      <c r="I829">
        <v>41</v>
      </c>
      <c r="J829" t="s">
        <v>173</v>
      </c>
      <c r="K829" t="s">
        <v>174</v>
      </c>
      <c r="L829">
        <v>88.85</v>
      </c>
      <c r="M829" t="s">
        <v>166</v>
      </c>
      <c r="N829" t="s">
        <v>166</v>
      </c>
      <c r="O829" t="s">
        <v>264</v>
      </c>
    </row>
    <row r="830" spans="1:15" x14ac:dyDescent="0.25">
      <c r="A830" t="s">
        <v>163</v>
      </c>
      <c r="B830">
        <v>8092800</v>
      </c>
      <c r="C830">
        <v>2454902</v>
      </c>
      <c r="D830">
        <v>2021</v>
      </c>
      <c r="E830" s="22">
        <v>44409</v>
      </c>
      <c r="F830" s="22">
        <v>44439</v>
      </c>
      <c r="G830" s="22">
        <v>44441</v>
      </c>
      <c r="H830">
        <v>8092804</v>
      </c>
      <c r="I830">
        <v>41</v>
      </c>
      <c r="J830">
        <v>4220</v>
      </c>
      <c r="K830" t="s">
        <v>212</v>
      </c>
      <c r="L830">
        <v>8</v>
      </c>
      <c r="M830" t="s">
        <v>207</v>
      </c>
      <c r="N830" t="s">
        <v>166</v>
      </c>
      <c r="O830" t="s">
        <v>264</v>
      </c>
    </row>
    <row r="831" spans="1:15" x14ac:dyDescent="0.25">
      <c r="A831" t="s">
        <v>163</v>
      </c>
      <c r="B831">
        <v>8092800</v>
      </c>
      <c r="C831">
        <v>2454902</v>
      </c>
      <c r="D831">
        <v>2021</v>
      </c>
      <c r="E831" s="22">
        <v>44409</v>
      </c>
      <c r="F831" s="22">
        <v>44439</v>
      </c>
      <c r="G831" s="22">
        <v>44441</v>
      </c>
      <c r="H831">
        <v>8092804</v>
      </c>
      <c r="I831">
        <v>41</v>
      </c>
      <c r="J831">
        <v>4420</v>
      </c>
      <c r="K831" t="s">
        <v>175</v>
      </c>
      <c r="L831">
        <v>865.12</v>
      </c>
      <c r="M831" t="s">
        <v>166</v>
      </c>
      <c r="N831" t="s">
        <v>166</v>
      </c>
      <c r="O831" t="s">
        <v>264</v>
      </c>
    </row>
    <row r="832" spans="1:15" x14ac:dyDescent="0.25">
      <c r="A832" t="s">
        <v>163</v>
      </c>
      <c r="B832">
        <v>8092800</v>
      </c>
      <c r="C832">
        <v>2454902</v>
      </c>
      <c r="D832">
        <v>2021</v>
      </c>
      <c r="E832" s="22">
        <v>44409</v>
      </c>
      <c r="F832" s="22">
        <v>44439</v>
      </c>
      <c r="G832" s="22">
        <v>44441</v>
      </c>
      <c r="H832">
        <v>8092804</v>
      </c>
      <c r="I832">
        <v>41</v>
      </c>
      <c r="J832">
        <v>4486</v>
      </c>
      <c r="K832" t="s">
        <v>176</v>
      </c>
      <c r="L832">
        <v>842.93</v>
      </c>
      <c r="M832" t="s">
        <v>166</v>
      </c>
      <c r="N832" t="s">
        <v>166</v>
      </c>
      <c r="O832" t="s">
        <v>264</v>
      </c>
    </row>
    <row r="833" spans="1:15" x14ac:dyDescent="0.25">
      <c r="A833" t="s">
        <v>163</v>
      </c>
      <c r="B833">
        <v>8092800</v>
      </c>
      <c r="C833">
        <v>2454902</v>
      </c>
      <c r="D833">
        <v>2021</v>
      </c>
      <c r="E833" s="22">
        <v>44409</v>
      </c>
      <c r="F833" s="22">
        <v>44439</v>
      </c>
      <c r="G833" s="22">
        <v>44441</v>
      </c>
      <c r="H833">
        <v>8092804</v>
      </c>
      <c r="I833">
        <v>41</v>
      </c>
      <c r="J833">
        <v>4650</v>
      </c>
      <c r="K833" t="s">
        <v>177</v>
      </c>
      <c r="L833">
        <v>792.25</v>
      </c>
      <c r="M833" t="s">
        <v>166</v>
      </c>
      <c r="N833" t="s">
        <v>166</v>
      </c>
      <c r="O833" t="s">
        <v>264</v>
      </c>
    </row>
    <row r="834" spans="1:15" x14ac:dyDescent="0.25">
      <c r="A834" t="s">
        <v>163</v>
      </c>
      <c r="B834">
        <v>8092800</v>
      </c>
      <c r="C834">
        <v>2454902</v>
      </c>
      <c r="D834">
        <v>2021</v>
      </c>
      <c r="E834" s="22">
        <v>44409</v>
      </c>
      <c r="F834" s="22">
        <v>44439</v>
      </c>
      <c r="G834" s="22">
        <v>44441</v>
      </c>
      <c r="H834">
        <v>8092804</v>
      </c>
      <c r="I834">
        <v>41</v>
      </c>
      <c r="J834">
        <v>4780</v>
      </c>
      <c r="K834" t="s">
        <v>178</v>
      </c>
      <c r="L834">
        <v>750.36</v>
      </c>
      <c r="M834" t="s">
        <v>166</v>
      </c>
      <c r="N834" t="s">
        <v>166</v>
      </c>
      <c r="O834" t="s">
        <v>264</v>
      </c>
    </row>
    <row r="835" spans="1:15" x14ac:dyDescent="0.25">
      <c r="A835" t="s">
        <v>163</v>
      </c>
      <c r="B835">
        <v>8092800</v>
      </c>
      <c r="C835">
        <v>2454902</v>
      </c>
      <c r="D835">
        <v>2021</v>
      </c>
      <c r="E835" s="22">
        <v>44409</v>
      </c>
      <c r="F835" s="22">
        <v>44439</v>
      </c>
      <c r="G835" s="22">
        <v>44441</v>
      </c>
      <c r="H835">
        <v>8092804</v>
      </c>
      <c r="I835">
        <v>41</v>
      </c>
      <c r="J835">
        <v>4970</v>
      </c>
      <c r="K835" t="s">
        <v>181</v>
      </c>
      <c r="L835">
        <v>785.45</v>
      </c>
      <c r="M835" t="s">
        <v>166</v>
      </c>
      <c r="N835" t="s">
        <v>166</v>
      </c>
      <c r="O835" t="s">
        <v>264</v>
      </c>
    </row>
    <row r="836" spans="1:15" x14ac:dyDescent="0.25">
      <c r="A836" t="s">
        <v>163</v>
      </c>
      <c r="B836">
        <v>8092800</v>
      </c>
      <c r="C836">
        <v>2454902</v>
      </c>
      <c r="D836">
        <v>2021</v>
      </c>
      <c r="E836" s="22">
        <v>44409</v>
      </c>
      <c r="F836" s="22">
        <v>44439</v>
      </c>
      <c r="G836" s="22">
        <v>44441</v>
      </c>
      <c r="H836">
        <v>8092804</v>
      </c>
      <c r="I836">
        <v>41</v>
      </c>
      <c r="J836">
        <v>4990</v>
      </c>
      <c r="K836" t="s">
        <v>182</v>
      </c>
      <c r="L836">
        <v>785.45</v>
      </c>
      <c r="M836" t="s">
        <v>166</v>
      </c>
      <c r="N836" t="s">
        <v>166</v>
      </c>
      <c r="O836" t="s">
        <v>264</v>
      </c>
    </row>
    <row r="837" spans="1:15" x14ac:dyDescent="0.25">
      <c r="A837" t="s">
        <v>163</v>
      </c>
      <c r="B837">
        <v>8092800</v>
      </c>
      <c r="C837">
        <v>2454902</v>
      </c>
      <c r="D837">
        <v>2021</v>
      </c>
      <c r="E837" s="22">
        <v>44409</v>
      </c>
      <c r="F837" s="22">
        <v>44439</v>
      </c>
      <c r="G837" s="22">
        <v>44441</v>
      </c>
      <c r="H837">
        <v>8092804</v>
      </c>
      <c r="I837">
        <v>41</v>
      </c>
      <c r="J837">
        <v>5010</v>
      </c>
      <c r="K837" t="s">
        <v>170</v>
      </c>
      <c r="L837">
        <v>279.26</v>
      </c>
      <c r="M837" t="s">
        <v>166</v>
      </c>
      <c r="N837" t="s">
        <v>166</v>
      </c>
      <c r="O837" t="s">
        <v>264</v>
      </c>
    </row>
    <row r="838" spans="1:15" x14ac:dyDescent="0.25">
      <c r="A838" t="s">
        <v>163</v>
      </c>
      <c r="B838">
        <v>8092800</v>
      </c>
      <c r="C838">
        <v>2454902</v>
      </c>
      <c r="D838">
        <v>2021</v>
      </c>
      <c r="E838" s="22">
        <v>44409</v>
      </c>
      <c r="F838" s="22">
        <v>44439</v>
      </c>
      <c r="G838" s="22">
        <v>44441</v>
      </c>
      <c r="H838">
        <v>8092804</v>
      </c>
      <c r="I838">
        <v>41</v>
      </c>
      <c r="J838">
        <v>5013</v>
      </c>
      <c r="K838" t="s">
        <v>183</v>
      </c>
      <c r="L838">
        <v>0.86</v>
      </c>
      <c r="M838" t="s">
        <v>166</v>
      </c>
      <c r="N838" t="s">
        <v>166</v>
      </c>
      <c r="O838" t="s">
        <v>264</v>
      </c>
    </row>
    <row r="839" spans="1:15" x14ac:dyDescent="0.25">
      <c r="A839" t="s">
        <v>163</v>
      </c>
      <c r="B839">
        <v>8092800</v>
      </c>
      <c r="C839">
        <v>2454902</v>
      </c>
      <c r="D839">
        <v>2021</v>
      </c>
      <c r="E839" s="22">
        <v>44409</v>
      </c>
      <c r="F839" s="22">
        <v>44439</v>
      </c>
      <c r="G839" s="22">
        <v>44441</v>
      </c>
      <c r="H839">
        <v>8092804</v>
      </c>
      <c r="I839">
        <v>41</v>
      </c>
      <c r="J839">
        <v>5030</v>
      </c>
      <c r="K839" t="s">
        <v>184</v>
      </c>
      <c r="L839">
        <v>1.56</v>
      </c>
      <c r="M839" t="s">
        <v>166</v>
      </c>
      <c r="N839" t="s">
        <v>166</v>
      </c>
      <c r="O839" t="s">
        <v>264</v>
      </c>
    </row>
    <row r="840" spans="1:15" x14ac:dyDescent="0.25">
      <c r="A840" t="s">
        <v>163</v>
      </c>
      <c r="B840">
        <v>8092800</v>
      </c>
      <c r="C840">
        <v>2454902</v>
      </c>
      <c r="D840">
        <v>2021</v>
      </c>
      <c r="E840" s="22">
        <v>44409</v>
      </c>
      <c r="F840" s="22">
        <v>44439</v>
      </c>
      <c r="G840" s="22">
        <v>44441</v>
      </c>
      <c r="H840">
        <v>8092804</v>
      </c>
      <c r="I840">
        <v>41</v>
      </c>
      <c r="J840">
        <v>5031</v>
      </c>
      <c r="K840" t="s">
        <v>185</v>
      </c>
      <c r="L840">
        <v>1.21</v>
      </c>
      <c r="M840" t="s">
        <v>166</v>
      </c>
      <c r="N840" t="s">
        <v>166</v>
      </c>
      <c r="O840" t="s">
        <v>264</v>
      </c>
    </row>
    <row r="841" spans="1:15" x14ac:dyDescent="0.25">
      <c r="A841" t="s">
        <v>163</v>
      </c>
      <c r="B841">
        <v>8092800</v>
      </c>
      <c r="C841">
        <v>2454902</v>
      </c>
      <c r="D841">
        <v>2021</v>
      </c>
      <c r="E841" s="22">
        <v>44409</v>
      </c>
      <c r="F841" s="22">
        <v>44439</v>
      </c>
      <c r="G841" s="22">
        <v>44441</v>
      </c>
      <c r="H841">
        <v>8092804</v>
      </c>
      <c r="I841">
        <v>41</v>
      </c>
      <c r="J841">
        <v>5090</v>
      </c>
      <c r="K841" t="s">
        <v>186</v>
      </c>
      <c r="L841">
        <v>7.94</v>
      </c>
      <c r="M841" t="s">
        <v>166</v>
      </c>
      <c r="N841" t="s">
        <v>166</v>
      </c>
      <c r="O841" t="s">
        <v>264</v>
      </c>
    </row>
    <row r="842" spans="1:15" x14ac:dyDescent="0.25">
      <c r="A842" t="s">
        <v>163</v>
      </c>
      <c r="B842">
        <v>8092800</v>
      </c>
      <c r="C842">
        <v>2454902</v>
      </c>
      <c r="D842">
        <v>2021</v>
      </c>
      <c r="E842" s="22">
        <v>44409</v>
      </c>
      <c r="F842" s="22">
        <v>44439</v>
      </c>
      <c r="G842" s="22">
        <v>44441</v>
      </c>
      <c r="H842">
        <v>8092804</v>
      </c>
      <c r="I842">
        <v>41</v>
      </c>
      <c r="J842">
        <v>5103</v>
      </c>
      <c r="K842" t="s">
        <v>187</v>
      </c>
      <c r="L842">
        <v>60.47</v>
      </c>
      <c r="M842" t="s">
        <v>166</v>
      </c>
      <c r="N842" t="s">
        <v>166</v>
      </c>
      <c r="O842" t="s">
        <v>264</v>
      </c>
    </row>
    <row r="843" spans="1:15" x14ac:dyDescent="0.25">
      <c r="A843" t="s">
        <v>163</v>
      </c>
      <c r="B843">
        <v>8092800</v>
      </c>
      <c r="C843">
        <v>2454902</v>
      </c>
      <c r="D843">
        <v>2021</v>
      </c>
      <c r="E843" s="22">
        <v>44409</v>
      </c>
      <c r="F843" s="22">
        <v>44439</v>
      </c>
      <c r="G843" s="22">
        <v>44441</v>
      </c>
      <c r="H843">
        <v>8092804</v>
      </c>
      <c r="I843">
        <v>41</v>
      </c>
      <c r="J843">
        <v>5130</v>
      </c>
      <c r="K843" t="s">
        <v>213</v>
      </c>
      <c r="L843">
        <v>39.28</v>
      </c>
      <c r="M843" t="s">
        <v>207</v>
      </c>
      <c r="N843" t="s">
        <v>166</v>
      </c>
      <c r="O843" t="s">
        <v>264</v>
      </c>
    </row>
    <row r="844" spans="1:15" x14ac:dyDescent="0.25">
      <c r="A844" t="s">
        <v>163</v>
      </c>
      <c r="B844">
        <v>8092800</v>
      </c>
      <c r="C844">
        <v>2454902</v>
      </c>
      <c r="D844">
        <v>2021</v>
      </c>
      <c r="E844" s="22">
        <v>44409</v>
      </c>
      <c r="F844" s="22">
        <v>44439</v>
      </c>
      <c r="G844" s="22">
        <v>44441</v>
      </c>
      <c r="H844">
        <v>8092804</v>
      </c>
      <c r="I844">
        <v>41</v>
      </c>
      <c r="J844">
        <v>5800</v>
      </c>
      <c r="K844" t="s">
        <v>188</v>
      </c>
      <c r="L844">
        <v>-156.99</v>
      </c>
      <c r="M844" t="s">
        <v>166</v>
      </c>
      <c r="N844" t="s">
        <v>166</v>
      </c>
      <c r="O844" t="s">
        <v>264</v>
      </c>
    </row>
    <row r="845" spans="1:15" x14ac:dyDescent="0.25">
      <c r="A845" t="s">
        <v>163</v>
      </c>
      <c r="B845">
        <v>8092800</v>
      </c>
      <c r="C845">
        <v>2454902</v>
      </c>
      <c r="D845">
        <v>2021</v>
      </c>
      <c r="E845" s="22">
        <v>44409</v>
      </c>
      <c r="F845" s="22">
        <v>44439</v>
      </c>
      <c r="G845" s="22">
        <v>44441</v>
      </c>
      <c r="H845">
        <v>8092804</v>
      </c>
      <c r="I845">
        <v>41</v>
      </c>
      <c r="J845">
        <v>7010</v>
      </c>
      <c r="K845" t="s">
        <v>164</v>
      </c>
      <c r="L845">
        <v>64</v>
      </c>
      <c r="M845" t="s">
        <v>165</v>
      </c>
      <c r="N845" t="s">
        <v>166</v>
      </c>
      <c r="O845" t="s">
        <v>264</v>
      </c>
    </row>
    <row r="846" spans="1:15" x14ac:dyDescent="0.25">
      <c r="A846" t="s">
        <v>163</v>
      </c>
      <c r="B846">
        <v>8092800</v>
      </c>
      <c r="C846">
        <v>2454902</v>
      </c>
      <c r="D846">
        <v>2021</v>
      </c>
      <c r="E846" s="22">
        <v>44409</v>
      </c>
      <c r="F846" s="22">
        <v>44439</v>
      </c>
      <c r="G846" s="22">
        <v>44441</v>
      </c>
      <c r="H846">
        <v>8092804</v>
      </c>
      <c r="I846">
        <v>41</v>
      </c>
      <c r="J846">
        <v>7351</v>
      </c>
      <c r="K846" t="s">
        <v>215</v>
      </c>
      <c r="L846">
        <v>4</v>
      </c>
      <c r="M846" t="s">
        <v>165</v>
      </c>
      <c r="N846" t="s">
        <v>166</v>
      </c>
      <c r="O846" t="s">
        <v>264</v>
      </c>
    </row>
    <row r="847" spans="1:15" x14ac:dyDescent="0.25">
      <c r="A847" t="s">
        <v>163</v>
      </c>
      <c r="B847">
        <v>8092800</v>
      </c>
      <c r="C847">
        <v>2455902</v>
      </c>
      <c r="D847">
        <v>2021</v>
      </c>
      <c r="E847" s="22">
        <v>44409</v>
      </c>
      <c r="F847" s="22">
        <v>44439</v>
      </c>
      <c r="G847" s="22">
        <v>44441</v>
      </c>
      <c r="H847">
        <v>8092804</v>
      </c>
      <c r="I847">
        <v>41</v>
      </c>
      <c r="J847">
        <v>10</v>
      </c>
      <c r="K847" t="s">
        <v>164</v>
      </c>
      <c r="L847">
        <v>18</v>
      </c>
      <c r="M847" t="s">
        <v>165</v>
      </c>
      <c r="N847" t="s">
        <v>166</v>
      </c>
      <c r="O847" t="s">
        <v>265</v>
      </c>
    </row>
    <row r="848" spans="1:15" x14ac:dyDescent="0.25">
      <c r="A848" t="s">
        <v>163</v>
      </c>
      <c r="B848">
        <v>8092800</v>
      </c>
      <c r="C848">
        <v>2455902</v>
      </c>
      <c r="D848">
        <v>2021</v>
      </c>
      <c r="E848" s="22">
        <v>44409</v>
      </c>
      <c r="F848" s="22">
        <v>44439</v>
      </c>
      <c r="G848" s="22">
        <v>44441</v>
      </c>
      <c r="H848">
        <v>8092804</v>
      </c>
      <c r="I848">
        <v>41</v>
      </c>
      <c r="J848">
        <v>250</v>
      </c>
      <c r="K848" t="s">
        <v>230</v>
      </c>
      <c r="L848">
        <v>1</v>
      </c>
      <c r="M848" t="s">
        <v>165</v>
      </c>
      <c r="N848" t="s">
        <v>166</v>
      </c>
      <c r="O848" t="s">
        <v>265</v>
      </c>
    </row>
    <row r="849" spans="1:15" x14ac:dyDescent="0.25">
      <c r="A849" t="s">
        <v>163</v>
      </c>
      <c r="B849">
        <v>8092800</v>
      </c>
      <c r="C849">
        <v>2455902</v>
      </c>
      <c r="D849">
        <v>2021</v>
      </c>
      <c r="E849" s="22">
        <v>44409</v>
      </c>
      <c r="F849" s="22">
        <v>44439</v>
      </c>
      <c r="G849" s="22">
        <v>44441</v>
      </c>
      <c r="H849">
        <v>8092804</v>
      </c>
      <c r="I849">
        <v>41</v>
      </c>
      <c r="J849">
        <v>999</v>
      </c>
      <c r="K849" t="s">
        <v>168</v>
      </c>
      <c r="L849">
        <v>7</v>
      </c>
      <c r="M849" t="s">
        <v>169</v>
      </c>
      <c r="N849" t="s">
        <v>166</v>
      </c>
      <c r="O849" t="s">
        <v>265</v>
      </c>
    </row>
    <row r="850" spans="1:15" x14ac:dyDescent="0.25">
      <c r="A850" t="s">
        <v>163</v>
      </c>
      <c r="B850">
        <v>8092800</v>
      </c>
      <c r="C850">
        <v>2455902</v>
      </c>
      <c r="D850">
        <v>2021</v>
      </c>
      <c r="E850" s="22">
        <v>44409</v>
      </c>
      <c r="F850" s="22">
        <v>44439</v>
      </c>
      <c r="G850" s="22">
        <v>44441</v>
      </c>
      <c r="H850">
        <v>8092804</v>
      </c>
      <c r="I850">
        <v>41</v>
      </c>
      <c r="J850">
        <v>1010</v>
      </c>
      <c r="K850" t="s">
        <v>164</v>
      </c>
      <c r="L850">
        <v>1425.38</v>
      </c>
      <c r="M850" t="s">
        <v>165</v>
      </c>
      <c r="N850" t="s">
        <v>166</v>
      </c>
      <c r="O850" t="s">
        <v>265</v>
      </c>
    </row>
    <row r="851" spans="1:15" x14ac:dyDescent="0.25">
      <c r="A851" t="s">
        <v>163</v>
      </c>
      <c r="B851">
        <v>8092800</v>
      </c>
      <c r="C851">
        <v>2455902</v>
      </c>
      <c r="D851">
        <v>2021</v>
      </c>
      <c r="E851" s="22">
        <v>44409</v>
      </c>
      <c r="F851" s="22">
        <v>44439</v>
      </c>
      <c r="G851" s="22">
        <v>44441</v>
      </c>
      <c r="H851">
        <v>8092804</v>
      </c>
      <c r="I851">
        <v>41</v>
      </c>
      <c r="J851">
        <v>2500</v>
      </c>
      <c r="K851" t="s">
        <v>170</v>
      </c>
      <c r="L851">
        <v>201.2</v>
      </c>
      <c r="M851" t="s">
        <v>166</v>
      </c>
      <c r="N851" t="s">
        <v>166</v>
      </c>
      <c r="O851" t="s">
        <v>265</v>
      </c>
    </row>
    <row r="852" spans="1:15" x14ac:dyDescent="0.25">
      <c r="A852" t="s">
        <v>163</v>
      </c>
      <c r="B852">
        <v>8092800</v>
      </c>
      <c r="C852">
        <v>2455902</v>
      </c>
      <c r="D852">
        <v>2021</v>
      </c>
      <c r="E852" s="22">
        <v>44409</v>
      </c>
      <c r="F852" s="22">
        <v>44439</v>
      </c>
      <c r="G852" s="22">
        <v>44441</v>
      </c>
      <c r="H852">
        <v>8092804</v>
      </c>
      <c r="I852">
        <v>41</v>
      </c>
      <c r="J852">
        <v>2509</v>
      </c>
      <c r="K852" t="s">
        <v>171</v>
      </c>
      <c r="L852">
        <v>-118.02</v>
      </c>
      <c r="M852" t="s">
        <v>166</v>
      </c>
      <c r="N852" t="s">
        <v>166</v>
      </c>
      <c r="O852" t="s">
        <v>265</v>
      </c>
    </row>
    <row r="853" spans="1:15" x14ac:dyDescent="0.25">
      <c r="A853" t="s">
        <v>163</v>
      </c>
      <c r="B853">
        <v>8092800</v>
      </c>
      <c r="C853">
        <v>2455902</v>
      </c>
      <c r="D853">
        <v>2021</v>
      </c>
      <c r="E853" s="22">
        <v>44409</v>
      </c>
      <c r="F853" s="22">
        <v>44439</v>
      </c>
      <c r="G853" s="22">
        <v>44441</v>
      </c>
      <c r="H853">
        <v>8092804</v>
      </c>
      <c r="I853">
        <v>41</v>
      </c>
      <c r="J853">
        <v>3010</v>
      </c>
      <c r="K853" t="s">
        <v>219</v>
      </c>
      <c r="L853">
        <v>18.79</v>
      </c>
      <c r="M853" t="s">
        <v>207</v>
      </c>
      <c r="N853" t="s">
        <v>166</v>
      </c>
      <c r="O853" t="s">
        <v>265</v>
      </c>
    </row>
    <row r="854" spans="1:15" x14ac:dyDescent="0.25">
      <c r="A854" t="s">
        <v>163</v>
      </c>
      <c r="B854">
        <v>8092800</v>
      </c>
      <c r="C854">
        <v>2455902</v>
      </c>
      <c r="D854">
        <v>2021</v>
      </c>
      <c r="E854" s="22">
        <v>44409</v>
      </c>
      <c r="F854" s="22">
        <v>44439</v>
      </c>
      <c r="G854" s="22">
        <v>44441</v>
      </c>
      <c r="H854">
        <v>8092804</v>
      </c>
      <c r="I854">
        <v>41</v>
      </c>
      <c r="J854">
        <v>3302</v>
      </c>
      <c r="K854" t="s">
        <v>221</v>
      </c>
      <c r="L854">
        <v>18.79</v>
      </c>
      <c r="M854" t="s">
        <v>207</v>
      </c>
      <c r="N854" t="s">
        <v>166</v>
      </c>
      <c r="O854" t="s">
        <v>265</v>
      </c>
    </row>
    <row r="855" spans="1:15" x14ac:dyDescent="0.25">
      <c r="A855" t="s">
        <v>163</v>
      </c>
      <c r="B855">
        <v>8092800</v>
      </c>
      <c r="C855">
        <v>2455902</v>
      </c>
      <c r="D855">
        <v>2021</v>
      </c>
      <c r="E855" s="22">
        <v>44409</v>
      </c>
      <c r="F855" s="22">
        <v>44439</v>
      </c>
      <c r="G855" s="22">
        <v>44441</v>
      </c>
      <c r="H855">
        <v>8092804</v>
      </c>
      <c r="I855">
        <v>41</v>
      </c>
      <c r="J855">
        <v>3305</v>
      </c>
      <c r="K855" t="s">
        <v>206</v>
      </c>
      <c r="L855">
        <v>2.16</v>
      </c>
      <c r="M855" t="s">
        <v>207</v>
      </c>
      <c r="N855" t="s">
        <v>166</v>
      </c>
      <c r="O855" t="s">
        <v>265</v>
      </c>
    </row>
    <row r="856" spans="1:15" x14ac:dyDescent="0.25">
      <c r="A856" t="s">
        <v>163</v>
      </c>
      <c r="B856">
        <v>8092800</v>
      </c>
      <c r="C856">
        <v>2455902</v>
      </c>
      <c r="D856">
        <v>2021</v>
      </c>
      <c r="E856" s="22">
        <v>44409</v>
      </c>
      <c r="F856" s="22">
        <v>44439</v>
      </c>
      <c r="G856" s="22">
        <v>44441</v>
      </c>
      <c r="H856">
        <v>8092804</v>
      </c>
      <c r="I856">
        <v>41</v>
      </c>
      <c r="J856">
        <v>3500</v>
      </c>
      <c r="K856" t="s">
        <v>193</v>
      </c>
      <c r="L856">
        <v>73.87</v>
      </c>
      <c r="M856" t="s">
        <v>166</v>
      </c>
      <c r="N856" t="s">
        <v>166</v>
      </c>
      <c r="O856" t="s">
        <v>265</v>
      </c>
    </row>
    <row r="857" spans="1:15" x14ac:dyDescent="0.25">
      <c r="A857" t="s">
        <v>163</v>
      </c>
      <c r="B857">
        <v>8092800</v>
      </c>
      <c r="C857">
        <v>2455902</v>
      </c>
      <c r="D857">
        <v>2021</v>
      </c>
      <c r="E857" s="22">
        <v>44409</v>
      </c>
      <c r="F857" s="22">
        <v>44439</v>
      </c>
      <c r="G857" s="22">
        <v>44441</v>
      </c>
      <c r="H857">
        <v>8092804</v>
      </c>
      <c r="I857">
        <v>41</v>
      </c>
      <c r="J857">
        <v>3650</v>
      </c>
      <c r="K857" t="s">
        <v>208</v>
      </c>
      <c r="L857">
        <v>9.3000000000000007</v>
      </c>
      <c r="M857" t="s">
        <v>166</v>
      </c>
      <c r="N857" t="s">
        <v>166</v>
      </c>
      <c r="O857" t="s">
        <v>265</v>
      </c>
    </row>
    <row r="858" spans="1:15" x14ac:dyDescent="0.25">
      <c r="A858" t="s">
        <v>163</v>
      </c>
      <c r="B858">
        <v>8092800</v>
      </c>
      <c r="C858">
        <v>2455902</v>
      </c>
      <c r="D858">
        <v>2021</v>
      </c>
      <c r="E858" s="22">
        <v>44409</v>
      </c>
      <c r="F858" s="22">
        <v>44439</v>
      </c>
      <c r="G858" s="22">
        <v>44441</v>
      </c>
      <c r="H858">
        <v>8092804</v>
      </c>
      <c r="I858">
        <v>41</v>
      </c>
      <c r="J858">
        <v>3702</v>
      </c>
      <c r="K858" t="s">
        <v>195</v>
      </c>
      <c r="L858">
        <v>-39.11</v>
      </c>
      <c r="M858" t="s">
        <v>166</v>
      </c>
      <c r="N858" t="s">
        <v>166</v>
      </c>
      <c r="O858" t="s">
        <v>265</v>
      </c>
    </row>
    <row r="859" spans="1:15" x14ac:dyDescent="0.25">
      <c r="A859" t="s">
        <v>163</v>
      </c>
      <c r="B859">
        <v>8092800</v>
      </c>
      <c r="C859">
        <v>2455902</v>
      </c>
      <c r="D859">
        <v>2021</v>
      </c>
      <c r="E859" s="22">
        <v>44409</v>
      </c>
      <c r="F859" s="22">
        <v>44439</v>
      </c>
      <c r="G859" s="22">
        <v>44441</v>
      </c>
      <c r="H859">
        <v>8092804</v>
      </c>
      <c r="I859">
        <v>41</v>
      </c>
      <c r="J859">
        <v>3800</v>
      </c>
      <c r="K859" t="s">
        <v>209</v>
      </c>
      <c r="L859">
        <v>255</v>
      </c>
      <c r="M859" t="s">
        <v>207</v>
      </c>
      <c r="N859" t="s">
        <v>166</v>
      </c>
      <c r="O859" t="s">
        <v>265</v>
      </c>
    </row>
    <row r="860" spans="1:15" x14ac:dyDescent="0.25">
      <c r="A860" t="s">
        <v>163</v>
      </c>
      <c r="B860">
        <v>8092800</v>
      </c>
      <c r="C860">
        <v>2455902</v>
      </c>
      <c r="D860">
        <v>2021</v>
      </c>
      <c r="E860" s="22">
        <v>44409</v>
      </c>
      <c r="F860" s="22">
        <v>44439</v>
      </c>
      <c r="G860" s="22">
        <v>44441</v>
      </c>
      <c r="H860">
        <v>8092804</v>
      </c>
      <c r="I860">
        <v>41</v>
      </c>
      <c r="J860">
        <v>3970</v>
      </c>
      <c r="K860" t="s">
        <v>210</v>
      </c>
      <c r="L860">
        <v>17.440000000000001</v>
      </c>
      <c r="M860" t="s">
        <v>207</v>
      </c>
      <c r="N860" t="s">
        <v>166</v>
      </c>
      <c r="O860" t="s">
        <v>265</v>
      </c>
    </row>
    <row r="861" spans="1:15" x14ac:dyDescent="0.25">
      <c r="A861" t="s">
        <v>163</v>
      </c>
      <c r="B861">
        <v>8092800</v>
      </c>
      <c r="C861">
        <v>2455902</v>
      </c>
      <c r="D861">
        <v>2021</v>
      </c>
      <c r="E861" s="22">
        <v>44409</v>
      </c>
      <c r="F861" s="22">
        <v>44439</v>
      </c>
      <c r="G861" s="22">
        <v>44441</v>
      </c>
      <c r="H861">
        <v>8092804</v>
      </c>
      <c r="I861">
        <v>41</v>
      </c>
      <c r="J861" t="s">
        <v>173</v>
      </c>
      <c r="K861" t="s">
        <v>174</v>
      </c>
      <c r="L861">
        <v>158.1</v>
      </c>
      <c r="M861" t="s">
        <v>166</v>
      </c>
      <c r="N861" t="s">
        <v>166</v>
      </c>
      <c r="O861" t="s">
        <v>265</v>
      </c>
    </row>
    <row r="862" spans="1:15" x14ac:dyDescent="0.25">
      <c r="A862" t="s">
        <v>163</v>
      </c>
      <c r="B862">
        <v>8092800</v>
      </c>
      <c r="C862">
        <v>2455902</v>
      </c>
      <c r="D862">
        <v>2021</v>
      </c>
      <c r="E862" s="22">
        <v>44409</v>
      </c>
      <c r="F862" s="22">
        <v>44439</v>
      </c>
      <c r="G862" s="22">
        <v>44441</v>
      </c>
      <c r="H862">
        <v>8092804</v>
      </c>
      <c r="I862">
        <v>41</v>
      </c>
      <c r="J862">
        <v>4220</v>
      </c>
      <c r="K862" t="s">
        <v>212</v>
      </c>
      <c r="L862">
        <v>16</v>
      </c>
      <c r="M862" t="s">
        <v>207</v>
      </c>
      <c r="N862" t="s">
        <v>166</v>
      </c>
      <c r="O862" t="s">
        <v>265</v>
      </c>
    </row>
    <row r="863" spans="1:15" x14ac:dyDescent="0.25">
      <c r="A863" t="s">
        <v>163</v>
      </c>
      <c r="B863">
        <v>8092800</v>
      </c>
      <c r="C863">
        <v>2455902</v>
      </c>
      <c r="D863">
        <v>2021</v>
      </c>
      <c r="E863" s="22">
        <v>44409</v>
      </c>
      <c r="F863" s="22">
        <v>44439</v>
      </c>
      <c r="G863" s="22">
        <v>44441</v>
      </c>
      <c r="H863">
        <v>8092804</v>
      </c>
      <c r="I863">
        <v>41</v>
      </c>
      <c r="J863">
        <v>4420</v>
      </c>
      <c r="K863" t="s">
        <v>175</v>
      </c>
      <c r="L863">
        <v>1539.41</v>
      </c>
      <c r="M863" t="s">
        <v>166</v>
      </c>
      <c r="N863" t="s">
        <v>166</v>
      </c>
      <c r="O863" t="s">
        <v>265</v>
      </c>
    </row>
    <row r="864" spans="1:15" x14ac:dyDescent="0.25">
      <c r="A864" t="s">
        <v>163</v>
      </c>
      <c r="B864">
        <v>8092800</v>
      </c>
      <c r="C864">
        <v>2455902</v>
      </c>
      <c r="D864">
        <v>2021</v>
      </c>
      <c r="E864" s="22">
        <v>44409</v>
      </c>
      <c r="F864" s="22">
        <v>44439</v>
      </c>
      <c r="G864" s="22">
        <v>44441</v>
      </c>
      <c r="H864">
        <v>8092804</v>
      </c>
      <c r="I864">
        <v>41</v>
      </c>
      <c r="J864">
        <v>4486</v>
      </c>
      <c r="K864" t="s">
        <v>176</v>
      </c>
      <c r="L864">
        <v>1444.17</v>
      </c>
      <c r="M864" t="s">
        <v>166</v>
      </c>
      <c r="N864" t="s">
        <v>166</v>
      </c>
      <c r="O864" t="s">
        <v>265</v>
      </c>
    </row>
    <row r="865" spans="1:15" x14ac:dyDescent="0.25">
      <c r="A865" t="s">
        <v>163</v>
      </c>
      <c r="B865">
        <v>8092800</v>
      </c>
      <c r="C865">
        <v>2455902</v>
      </c>
      <c r="D865">
        <v>2021</v>
      </c>
      <c r="E865" s="22">
        <v>44409</v>
      </c>
      <c r="F865" s="22">
        <v>44439</v>
      </c>
      <c r="G865" s="22">
        <v>44441</v>
      </c>
      <c r="H865">
        <v>8092804</v>
      </c>
      <c r="I865">
        <v>41</v>
      </c>
      <c r="J865">
        <v>4600</v>
      </c>
      <c r="K865" t="s">
        <v>196</v>
      </c>
      <c r="L865">
        <v>34.76</v>
      </c>
      <c r="M865" t="s">
        <v>166</v>
      </c>
      <c r="N865" t="s">
        <v>166</v>
      </c>
      <c r="O865" t="s">
        <v>265</v>
      </c>
    </row>
    <row r="866" spans="1:15" x14ac:dyDescent="0.25">
      <c r="A866" t="s">
        <v>163</v>
      </c>
      <c r="B866">
        <v>8092800</v>
      </c>
      <c r="C866">
        <v>2455902</v>
      </c>
      <c r="D866">
        <v>2021</v>
      </c>
      <c r="E866" s="22">
        <v>44409</v>
      </c>
      <c r="F866" s="22">
        <v>44439</v>
      </c>
      <c r="G866" s="22">
        <v>44441</v>
      </c>
      <c r="H866">
        <v>8092804</v>
      </c>
      <c r="I866">
        <v>41</v>
      </c>
      <c r="J866">
        <v>4650</v>
      </c>
      <c r="K866" t="s">
        <v>177</v>
      </c>
      <c r="L866">
        <v>1360.99</v>
      </c>
      <c r="M866" t="s">
        <v>166</v>
      </c>
      <c r="N866" t="s">
        <v>166</v>
      </c>
      <c r="O866" t="s">
        <v>265</v>
      </c>
    </row>
    <row r="867" spans="1:15" x14ac:dyDescent="0.25">
      <c r="A867" t="s">
        <v>163</v>
      </c>
      <c r="B867">
        <v>8092800</v>
      </c>
      <c r="C867">
        <v>2455902</v>
      </c>
      <c r="D867">
        <v>2021</v>
      </c>
      <c r="E867" s="22">
        <v>44409</v>
      </c>
      <c r="F867" s="22">
        <v>44439</v>
      </c>
      <c r="G867" s="22">
        <v>44441</v>
      </c>
      <c r="H867">
        <v>8092804</v>
      </c>
      <c r="I867">
        <v>41</v>
      </c>
      <c r="J867">
        <v>4780</v>
      </c>
      <c r="K867" t="s">
        <v>178</v>
      </c>
      <c r="L867">
        <v>1342.2</v>
      </c>
      <c r="M867" t="s">
        <v>166</v>
      </c>
      <c r="N867" t="s">
        <v>166</v>
      </c>
      <c r="O867" t="s">
        <v>265</v>
      </c>
    </row>
    <row r="868" spans="1:15" x14ac:dyDescent="0.25">
      <c r="A868" t="s">
        <v>163</v>
      </c>
      <c r="B868">
        <v>8092800</v>
      </c>
      <c r="C868">
        <v>2455902</v>
      </c>
      <c r="D868">
        <v>2021</v>
      </c>
      <c r="E868" s="22">
        <v>44409</v>
      </c>
      <c r="F868" s="22">
        <v>44439</v>
      </c>
      <c r="G868" s="22">
        <v>44441</v>
      </c>
      <c r="H868">
        <v>8092804</v>
      </c>
      <c r="I868">
        <v>41</v>
      </c>
      <c r="J868">
        <v>4970</v>
      </c>
      <c r="K868" t="s">
        <v>181</v>
      </c>
      <c r="L868">
        <v>1065.44</v>
      </c>
      <c r="M868" t="s">
        <v>166</v>
      </c>
      <c r="N868" t="s">
        <v>166</v>
      </c>
      <c r="O868" t="s">
        <v>265</v>
      </c>
    </row>
    <row r="869" spans="1:15" x14ac:dyDescent="0.25">
      <c r="A869" t="s">
        <v>163</v>
      </c>
      <c r="B869">
        <v>8092800</v>
      </c>
      <c r="C869">
        <v>2455902</v>
      </c>
      <c r="D869">
        <v>2021</v>
      </c>
      <c r="E869" s="22">
        <v>44409</v>
      </c>
      <c r="F869" s="22">
        <v>44439</v>
      </c>
      <c r="G869" s="22">
        <v>44441</v>
      </c>
      <c r="H869">
        <v>8092804</v>
      </c>
      <c r="I869">
        <v>41</v>
      </c>
      <c r="J869">
        <v>4990</v>
      </c>
      <c r="K869" t="s">
        <v>182</v>
      </c>
      <c r="L869">
        <v>1065.44</v>
      </c>
      <c r="M869" t="s">
        <v>166</v>
      </c>
      <c r="N869" t="s">
        <v>166</v>
      </c>
      <c r="O869" t="s">
        <v>265</v>
      </c>
    </row>
    <row r="870" spans="1:15" x14ac:dyDescent="0.25">
      <c r="A870" t="s">
        <v>163</v>
      </c>
      <c r="B870">
        <v>8092800</v>
      </c>
      <c r="C870">
        <v>2455902</v>
      </c>
      <c r="D870">
        <v>2021</v>
      </c>
      <c r="E870" s="22">
        <v>44409</v>
      </c>
      <c r="F870" s="22">
        <v>44439</v>
      </c>
      <c r="G870" s="22">
        <v>44441</v>
      </c>
      <c r="H870">
        <v>8092804</v>
      </c>
      <c r="I870">
        <v>41</v>
      </c>
      <c r="J870">
        <v>5010</v>
      </c>
      <c r="K870" t="s">
        <v>170</v>
      </c>
      <c r="L870">
        <v>496.92</v>
      </c>
      <c r="M870" t="s">
        <v>166</v>
      </c>
      <c r="N870" t="s">
        <v>166</v>
      </c>
      <c r="O870" t="s">
        <v>265</v>
      </c>
    </row>
    <row r="871" spans="1:15" x14ac:dyDescent="0.25">
      <c r="A871" t="s">
        <v>163</v>
      </c>
      <c r="B871">
        <v>8092800</v>
      </c>
      <c r="C871">
        <v>2455902</v>
      </c>
      <c r="D871">
        <v>2021</v>
      </c>
      <c r="E871" s="22">
        <v>44409</v>
      </c>
      <c r="F871" s="22">
        <v>44439</v>
      </c>
      <c r="G871" s="22">
        <v>44441</v>
      </c>
      <c r="H871">
        <v>8092804</v>
      </c>
      <c r="I871">
        <v>41</v>
      </c>
      <c r="J871">
        <v>5013</v>
      </c>
      <c r="K871" t="s">
        <v>183</v>
      </c>
      <c r="L871">
        <v>1.54</v>
      </c>
      <c r="M871" t="s">
        <v>166</v>
      </c>
      <c r="N871" t="s">
        <v>166</v>
      </c>
      <c r="O871" t="s">
        <v>265</v>
      </c>
    </row>
    <row r="872" spans="1:15" x14ac:dyDescent="0.25">
      <c r="A872" t="s">
        <v>163</v>
      </c>
      <c r="B872">
        <v>8092800</v>
      </c>
      <c r="C872">
        <v>2455902</v>
      </c>
      <c r="D872">
        <v>2021</v>
      </c>
      <c r="E872" s="22">
        <v>44409</v>
      </c>
      <c r="F872" s="22">
        <v>44439</v>
      </c>
      <c r="G872" s="22">
        <v>44441</v>
      </c>
      <c r="H872">
        <v>8092804</v>
      </c>
      <c r="I872">
        <v>41</v>
      </c>
      <c r="J872">
        <v>5030</v>
      </c>
      <c r="K872" t="s">
        <v>184</v>
      </c>
      <c r="L872">
        <v>2.77</v>
      </c>
      <c r="M872" t="s">
        <v>166</v>
      </c>
      <c r="N872" t="s">
        <v>166</v>
      </c>
      <c r="O872" t="s">
        <v>265</v>
      </c>
    </row>
    <row r="873" spans="1:15" x14ac:dyDescent="0.25">
      <c r="A873" t="s">
        <v>163</v>
      </c>
      <c r="B873">
        <v>8092800</v>
      </c>
      <c r="C873">
        <v>2455902</v>
      </c>
      <c r="D873">
        <v>2021</v>
      </c>
      <c r="E873" s="22">
        <v>44409</v>
      </c>
      <c r="F873" s="22">
        <v>44439</v>
      </c>
      <c r="G873" s="22">
        <v>44441</v>
      </c>
      <c r="H873">
        <v>8092804</v>
      </c>
      <c r="I873">
        <v>41</v>
      </c>
      <c r="J873">
        <v>5031</v>
      </c>
      <c r="K873" t="s">
        <v>185</v>
      </c>
      <c r="L873">
        <v>2.15</v>
      </c>
      <c r="M873" t="s">
        <v>166</v>
      </c>
      <c r="N873" t="s">
        <v>166</v>
      </c>
      <c r="O873" t="s">
        <v>265</v>
      </c>
    </row>
    <row r="874" spans="1:15" x14ac:dyDescent="0.25">
      <c r="A874" t="s">
        <v>163</v>
      </c>
      <c r="B874">
        <v>8092800</v>
      </c>
      <c r="C874">
        <v>2455902</v>
      </c>
      <c r="D874">
        <v>2021</v>
      </c>
      <c r="E874" s="22">
        <v>44409</v>
      </c>
      <c r="F874" s="22">
        <v>44439</v>
      </c>
      <c r="G874" s="22">
        <v>44441</v>
      </c>
      <c r="H874">
        <v>8092804</v>
      </c>
      <c r="I874">
        <v>41</v>
      </c>
      <c r="J874">
        <v>5090</v>
      </c>
      <c r="K874" t="s">
        <v>186</v>
      </c>
      <c r="L874">
        <v>7.94</v>
      </c>
      <c r="M874" t="s">
        <v>166</v>
      </c>
      <c r="N874" t="s">
        <v>166</v>
      </c>
      <c r="O874" t="s">
        <v>265</v>
      </c>
    </row>
    <row r="875" spans="1:15" x14ac:dyDescent="0.25">
      <c r="A875" t="s">
        <v>163</v>
      </c>
      <c r="B875">
        <v>8092800</v>
      </c>
      <c r="C875">
        <v>2455902</v>
      </c>
      <c r="D875">
        <v>2021</v>
      </c>
      <c r="E875" s="22">
        <v>44409</v>
      </c>
      <c r="F875" s="22">
        <v>44439</v>
      </c>
      <c r="G875" s="22">
        <v>44441</v>
      </c>
      <c r="H875">
        <v>8092804</v>
      </c>
      <c r="I875">
        <v>41</v>
      </c>
      <c r="J875">
        <v>5103</v>
      </c>
      <c r="K875" t="s">
        <v>187</v>
      </c>
      <c r="L875">
        <v>107.6</v>
      </c>
      <c r="M875" t="s">
        <v>166</v>
      </c>
      <c r="N875" t="s">
        <v>166</v>
      </c>
      <c r="O875" t="s">
        <v>265</v>
      </c>
    </row>
    <row r="876" spans="1:15" x14ac:dyDescent="0.25">
      <c r="A876" t="s">
        <v>163</v>
      </c>
      <c r="B876">
        <v>8092800</v>
      </c>
      <c r="C876">
        <v>2455902</v>
      </c>
      <c r="D876">
        <v>2021</v>
      </c>
      <c r="E876" s="22">
        <v>44409</v>
      </c>
      <c r="F876" s="22">
        <v>44439</v>
      </c>
      <c r="G876" s="22">
        <v>44441</v>
      </c>
      <c r="H876">
        <v>8092804</v>
      </c>
      <c r="I876">
        <v>41</v>
      </c>
      <c r="J876">
        <v>5130</v>
      </c>
      <c r="K876" t="s">
        <v>213</v>
      </c>
      <c r="L876">
        <v>78.56</v>
      </c>
      <c r="M876" t="s">
        <v>207</v>
      </c>
      <c r="N876" t="s">
        <v>166</v>
      </c>
      <c r="O876" t="s">
        <v>265</v>
      </c>
    </row>
    <row r="877" spans="1:15" x14ac:dyDescent="0.25">
      <c r="A877" t="s">
        <v>163</v>
      </c>
      <c r="B877">
        <v>8092800</v>
      </c>
      <c r="C877">
        <v>2455902</v>
      </c>
      <c r="D877">
        <v>2021</v>
      </c>
      <c r="E877" s="22">
        <v>44409</v>
      </c>
      <c r="F877" s="22">
        <v>44439</v>
      </c>
      <c r="G877" s="22">
        <v>44441</v>
      </c>
      <c r="H877">
        <v>8092804</v>
      </c>
      <c r="I877">
        <v>41</v>
      </c>
      <c r="J877">
        <v>5650</v>
      </c>
      <c r="K877" t="s">
        <v>223</v>
      </c>
      <c r="L877">
        <v>-260</v>
      </c>
      <c r="M877" t="s">
        <v>166</v>
      </c>
      <c r="N877" t="s">
        <v>166</v>
      </c>
      <c r="O877" t="s">
        <v>265</v>
      </c>
    </row>
    <row r="878" spans="1:15" x14ac:dyDescent="0.25">
      <c r="A878" t="s">
        <v>163</v>
      </c>
      <c r="B878">
        <v>8092800</v>
      </c>
      <c r="C878">
        <v>2455902</v>
      </c>
      <c r="D878">
        <v>2021</v>
      </c>
      <c r="E878" s="22">
        <v>44409</v>
      </c>
      <c r="F878" s="22">
        <v>44439</v>
      </c>
      <c r="G878" s="22">
        <v>44441</v>
      </c>
      <c r="H878">
        <v>8092804</v>
      </c>
      <c r="I878">
        <v>41</v>
      </c>
      <c r="J878">
        <v>5660</v>
      </c>
      <c r="K878" t="s">
        <v>224</v>
      </c>
      <c r="L878">
        <v>13.06</v>
      </c>
      <c r="M878" t="s">
        <v>166</v>
      </c>
      <c r="N878" t="s">
        <v>166</v>
      </c>
      <c r="O878" t="s">
        <v>265</v>
      </c>
    </row>
    <row r="879" spans="1:15" x14ac:dyDescent="0.25">
      <c r="A879" t="s">
        <v>163</v>
      </c>
      <c r="B879">
        <v>8092800</v>
      </c>
      <c r="C879">
        <v>2455902</v>
      </c>
      <c r="D879">
        <v>2021</v>
      </c>
      <c r="E879" s="22">
        <v>44409</v>
      </c>
      <c r="F879" s="22">
        <v>44439</v>
      </c>
      <c r="G879" s="22">
        <v>44441</v>
      </c>
      <c r="H879">
        <v>8092804</v>
      </c>
      <c r="I879">
        <v>41</v>
      </c>
      <c r="J879">
        <v>5800</v>
      </c>
      <c r="K879" t="s">
        <v>188</v>
      </c>
      <c r="L879">
        <v>-145.85</v>
      </c>
      <c r="M879" t="s">
        <v>166</v>
      </c>
      <c r="N879" t="s">
        <v>166</v>
      </c>
      <c r="O879" t="s">
        <v>265</v>
      </c>
    </row>
    <row r="880" spans="1:15" x14ac:dyDescent="0.25">
      <c r="A880" t="s">
        <v>163</v>
      </c>
      <c r="B880">
        <v>8092800</v>
      </c>
      <c r="C880">
        <v>2455902</v>
      </c>
      <c r="D880">
        <v>2021</v>
      </c>
      <c r="E880" s="22">
        <v>44409</v>
      </c>
      <c r="F880" s="22">
        <v>44439</v>
      </c>
      <c r="G880" s="22">
        <v>44441</v>
      </c>
      <c r="H880">
        <v>8092804</v>
      </c>
      <c r="I880">
        <v>41</v>
      </c>
      <c r="J880">
        <v>7010</v>
      </c>
      <c r="K880" t="s">
        <v>164</v>
      </c>
      <c r="L880">
        <v>121</v>
      </c>
      <c r="M880" t="s">
        <v>165</v>
      </c>
      <c r="N880" t="s">
        <v>166</v>
      </c>
      <c r="O880" t="s">
        <v>265</v>
      </c>
    </row>
    <row r="881" spans="1:15" x14ac:dyDescent="0.25">
      <c r="A881" t="s">
        <v>163</v>
      </c>
      <c r="B881">
        <v>8092800</v>
      </c>
      <c r="C881">
        <v>2455902</v>
      </c>
      <c r="D881">
        <v>2021</v>
      </c>
      <c r="E881" s="22">
        <v>44409</v>
      </c>
      <c r="F881" s="22">
        <v>44439</v>
      </c>
      <c r="G881" s="22">
        <v>44441</v>
      </c>
      <c r="H881">
        <v>8092804</v>
      </c>
      <c r="I881">
        <v>41</v>
      </c>
      <c r="J881">
        <v>9250</v>
      </c>
      <c r="K881" t="s">
        <v>230</v>
      </c>
      <c r="L881">
        <v>6</v>
      </c>
      <c r="M881" t="s">
        <v>165</v>
      </c>
      <c r="N881" t="s">
        <v>166</v>
      </c>
      <c r="O881" t="s">
        <v>265</v>
      </c>
    </row>
    <row r="882" spans="1:15" x14ac:dyDescent="0.25">
      <c r="A882" t="s">
        <v>163</v>
      </c>
      <c r="B882">
        <v>8092800</v>
      </c>
      <c r="C882">
        <v>2459701</v>
      </c>
      <c r="D882">
        <v>2021</v>
      </c>
      <c r="E882" s="22">
        <v>44409</v>
      </c>
      <c r="F882" s="22">
        <v>44439</v>
      </c>
      <c r="G882" s="22">
        <v>44441</v>
      </c>
      <c r="H882">
        <v>8092804</v>
      </c>
      <c r="I882">
        <v>41</v>
      </c>
      <c r="J882">
        <v>10</v>
      </c>
      <c r="K882" t="s">
        <v>164</v>
      </c>
      <c r="L882">
        <v>13</v>
      </c>
      <c r="M882" t="s">
        <v>165</v>
      </c>
      <c r="N882" t="s">
        <v>166</v>
      </c>
      <c r="O882" t="s">
        <v>266</v>
      </c>
    </row>
    <row r="883" spans="1:15" x14ac:dyDescent="0.25">
      <c r="A883" t="s">
        <v>163</v>
      </c>
      <c r="B883">
        <v>8092800</v>
      </c>
      <c r="C883">
        <v>2459701</v>
      </c>
      <c r="D883">
        <v>2021</v>
      </c>
      <c r="E883" s="22">
        <v>44409</v>
      </c>
      <c r="F883" s="22">
        <v>44439</v>
      </c>
      <c r="G883" s="22">
        <v>44441</v>
      </c>
      <c r="H883">
        <v>8092804</v>
      </c>
      <c r="I883">
        <v>41</v>
      </c>
      <c r="J883">
        <v>351</v>
      </c>
      <c r="K883" t="s">
        <v>205</v>
      </c>
      <c r="L883">
        <v>1</v>
      </c>
      <c r="M883" t="s">
        <v>165</v>
      </c>
      <c r="N883" t="s">
        <v>166</v>
      </c>
      <c r="O883" t="s">
        <v>266</v>
      </c>
    </row>
    <row r="884" spans="1:15" x14ac:dyDescent="0.25">
      <c r="A884" t="s">
        <v>163</v>
      </c>
      <c r="B884">
        <v>8092800</v>
      </c>
      <c r="C884">
        <v>2459701</v>
      </c>
      <c r="D884">
        <v>2021</v>
      </c>
      <c r="E884" s="22">
        <v>44409</v>
      </c>
      <c r="F884" s="22">
        <v>44439</v>
      </c>
      <c r="G884" s="22">
        <v>44441</v>
      </c>
      <c r="H884">
        <v>8092804</v>
      </c>
      <c r="I884">
        <v>41</v>
      </c>
      <c r="J884">
        <v>990</v>
      </c>
      <c r="K884" t="s">
        <v>168</v>
      </c>
      <c r="L884">
        <v>8</v>
      </c>
      <c r="M884" t="s">
        <v>169</v>
      </c>
      <c r="N884" t="s">
        <v>166</v>
      </c>
      <c r="O884" t="s">
        <v>266</v>
      </c>
    </row>
    <row r="885" spans="1:15" x14ac:dyDescent="0.25">
      <c r="A885" t="s">
        <v>163</v>
      </c>
      <c r="B885">
        <v>8092800</v>
      </c>
      <c r="C885">
        <v>2459701</v>
      </c>
      <c r="D885">
        <v>2021</v>
      </c>
      <c r="E885" s="22">
        <v>44409</v>
      </c>
      <c r="F885" s="22">
        <v>44439</v>
      </c>
      <c r="G885" s="22">
        <v>44441</v>
      </c>
      <c r="H885">
        <v>8092804</v>
      </c>
      <c r="I885">
        <v>41</v>
      </c>
      <c r="J885">
        <v>1010</v>
      </c>
      <c r="K885" t="s">
        <v>164</v>
      </c>
      <c r="L885">
        <v>839.9</v>
      </c>
      <c r="M885" t="s">
        <v>165</v>
      </c>
      <c r="N885" t="s">
        <v>166</v>
      </c>
      <c r="O885" t="s">
        <v>266</v>
      </c>
    </row>
    <row r="886" spans="1:15" x14ac:dyDescent="0.25">
      <c r="A886" t="s">
        <v>163</v>
      </c>
      <c r="B886">
        <v>8092800</v>
      </c>
      <c r="C886">
        <v>2459701</v>
      </c>
      <c r="D886">
        <v>2021</v>
      </c>
      <c r="E886" s="22">
        <v>44409</v>
      </c>
      <c r="F886" s="22">
        <v>44439</v>
      </c>
      <c r="G886" s="22">
        <v>44441</v>
      </c>
      <c r="H886">
        <v>8092804</v>
      </c>
      <c r="I886">
        <v>41</v>
      </c>
      <c r="J886">
        <v>1351</v>
      </c>
      <c r="K886" t="s">
        <v>205</v>
      </c>
      <c r="L886">
        <v>56.75</v>
      </c>
      <c r="M886" t="s">
        <v>165</v>
      </c>
      <c r="N886" t="s">
        <v>166</v>
      </c>
      <c r="O886" t="s">
        <v>266</v>
      </c>
    </row>
    <row r="887" spans="1:15" x14ac:dyDescent="0.25">
      <c r="A887" t="s">
        <v>163</v>
      </c>
      <c r="B887">
        <v>8092800</v>
      </c>
      <c r="C887">
        <v>2459701</v>
      </c>
      <c r="D887">
        <v>2021</v>
      </c>
      <c r="E887" s="22">
        <v>44409</v>
      </c>
      <c r="F887" s="22">
        <v>44439</v>
      </c>
      <c r="G887" s="22">
        <v>44441</v>
      </c>
      <c r="H887">
        <v>8092804</v>
      </c>
      <c r="I887">
        <v>41</v>
      </c>
      <c r="J887">
        <v>2500</v>
      </c>
      <c r="K887" t="s">
        <v>170</v>
      </c>
      <c r="L887">
        <v>126.57</v>
      </c>
      <c r="M887" t="s">
        <v>166</v>
      </c>
      <c r="N887" t="s">
        <v>166</v>
      </c>
      <c r="O887" t="s">
        <v>266</v>
      </c>
    </row>
    <row r="888" spans="1:15" x14ac:dyDescent="0.25">
      <c r="A888" t="s">
        <v>163</v>
      </c>
      <c r="B888">
        <v>8092800</v>
      </c>
      <c r="C888">
        <v>2459701</v>
      </c>
      <c r="D888">
        <v>2021</v>
      </c>
      <c r="E888" s="22">
        <v>44409</v>
      </c>
      <c r="F888" s="22">
        <v>44439</v>
      </c>
      <c r="G888" s="22">
        <v>44441</v>
      </c>
      <c r="H888">
        <v>8092804</v>
      </c>
      <c r="I888">
        <v>41</v>
      </c>
      <c r="J888">
        <v>2509</v>
      </c>
      <c r="K888" t="s">
        <v>171</v>
      </c>
      <c r="L888">
        <v>-79.52</v>
      </c>
      <c r="M888" t="s">
        <v>166</v>
      </c>
      <c r="N888" t="s">
        <v>166</v>
      </c>
      <c r="O888" t="s">
        <v>266</v>
      </c>
    </row>
    <row r="889" spans="1:15" x14ac:dyDescent="0.25">
      <c r="A889" t="s">
        <v>163</v>
      </c>
      <c r="B889">
        <v>8092800</v>
      </c>
      <c r="C889">
        <v>2459701</v>
      </c>
      <c r="D889">
        <v>2021</v>
      </c>
      <c r="E889" s="22">
        <v>44409</v>
      </c>
      <c r="F889" s="22">
        <v>44439</v>
      </c>
      <c r="G889" s="22">
        <v>44441</v>
      </c>
      <c r="H889">
        <v>8092804</v>
      </c>
      <c r="I889">
        <v>41</v>
      </c>
      <c r="J889">
        <v>3305</v>
      </c>
      <c r="K889" t="s">
        <v>206</v>
      </c>
      <c r="L889">
        <v>1.56</v>
      </c>
      <c r="M889" t="s">
        <v>207</v>
      </c>
      <c r="N889" t="s">
        <v>166</v>
      </c>
      <c r="O889" t="s">
        <v>266</v>
      </c>
    </row>
    <row r="890" spans="1:15" x14ac:dyDescent="0.25">
      <c r="A890" t="s">
        <v>163</v>
      </c>
      <c r="B890">
        <v>8092800</v>
      </c>
      <c r="C890">
        <v>2459701</v>
      </c>
      <c r="D890">
        <v>2021</v>
      </c>
      <c r="E890" s="22">
        <v>44409</v>
      </c>
      <c r="F890" s="22">
        <v>44439</v>
      </c>
      <c r="G890" s="22">
        <v>44441</v>
      </c>
      <c r="H890">
        <v>8092804</v>
      </c>
      <c r="I890">
        <v>41</v>
      </c>
      <c r="J890">
        <v>3800</v>
      </c>
      <c r="K890" t="s">
        <v>209</v>
      </c>
      <c r="L890">
        <v>217.5</v>
      </c>
      <c r="M890" t="s">
        <v>207</v>
      </c>
      <c r="N890" t="s">
        <v>166</v>
      </c>
      <c r="O890" t="s">
        <v>266</v>
      </c>
    </row>
    <row r="891" spans="1:15" x14ac:dyDescent="0.25">
      <c r="A891" t="s">
        <v>163</v>
      </c>
      <c r="B891">
        <v>8092800</v>
      </c>
      <c r="C891">
        <v>2459701</v>
      </c>
      <c r="D891">
        <v>2021</v>
      </c>
      <c r="E891" s="22">
        <v>44409</v>
      </c>
      <c r="F891" s="22">
        <v>44439</v>
      </c>
      <c r="G891" s="22">
        <v>44441</v>
      </c>
      <c r="H891">
        <v>8092804</v>
      </c>
      <c r="I891">
        <v>41</v>
      </c>
      <c r="J891">
        <v>3970</v>
      </c>
      <c r="K891" t="s">
        <v>210</v>
      </c>
      <c r="L891">
        <v>10.9</v>
      </c>
      <c r="M891" t="s">
        <v>207</v>
      </c>
      <c r="N891" t="s">
        <v>166</v>
      </c>
      <c r="O891" t="s">
        <v>266</v>
      </c>
    </row>
    <row r="892" spans="1:15" x14ac:dyDescent="0.25">
      <c r="A892" t="s">
        <v>163</v>
      </c>
      <c r="B892">
        <v>8092800</v>
      </c>
      <c r="C892">
        <v>2459701</v>
      </c>
      <c r="D892">
        <v>2021</v>
      </c>
      <c r="E892" s="22">
        <v>44409</v>
      </c>
      <c r="F892" s="22">
        <v>44439</v>
      </c>
      <c r="G892" s="22">
        <v>44441</v>
      </c>
      <c r="H892">
        <v>8092804</v>
      </c>
      <c r="I892">
        <v>41</v>
      </c>
      <c r="J892" t="s">
        <v>173</v>
      </c>
      <c r="K892" t="s">
        <v>174</v>
      </c>
      <c r="L892">
        <v>99.45</v>
      </c>
      <c r="M892" t="s">
        <v>166</v>
      </c>
      <c r="N892" t="s">
        <v>166</v>
      </c>
      <c r="O892" t="s">
        <v>266</v>
      </c>
    </row>
    <row r="893" spans="1:15" x14ac:dyDescent="0.25">
      <c r="A893" t="s">
        <v>163</v>
      </c>
      <c r="B893">
        <v>8092800</v>
      </c>
      <c r="C893">
        <v>2459701</v>
      </c>
      <c r="D893">
        <v>2021</v>
      </c>
      <c r="E893" s="22">
        <v>44409</v>
      </c>
      <c r="F893" s="22">
        <v>44439</v>
      </c>
      <c r="G893" s="22">
        <v>44441</v>
      </c>
      <c r="H893">
        <v>8092804</v>
      </c>
      <c r="I893">
        <v>41</v>
      </c>
      <c r="J893">
        <v>4220</v>
      </c>
      <c r="K893" t="s">
        <v>212</v>
      </c>
      <c r="L893">
        <v>10</v>
      </c>
      <c r="M893" t="s">
        <v>207</v>
      </c>
      <c r="N893" t="s">
        <v>166</v>
      </c>
      <c r="O893" t="s">
        <v>266</v>
      </c>
    </row>
    <row r="894" spans="1:15" x14ac:dyDescent="0.25">
      <c r="A894" t="s">
        <v>163</v>
      </c>
      <c r="B894">
        <v>8092800</v>
      </c>
      <c r="C894">
        <v>2459701</v>
      </c>
      <c r="D894">
        <v>2021</v>
      </c>
      <c r="E894" s="22">
        <v>44409</v>
      </c>
      <c r="F894" s="22">
        <v>44439</v>
      </c>
      <c r="G894" s="22">
        <v>44441</v>
      </c>
      <c r="H894">
        <v>8092804</v>
      </c>
      <c r="I894">
        <v>41</v>
      </c>
      <c r="J894">
        <v>4420</v>
      </c>
      <c r="K894" t="s">
        <v>175</v>
      </c>
      <c r="L894">
        <v>968.38</v>
      </c>
      <c r="M894" t="s">
        <v>166</v>
      </c>
      <c r="N894" t="s">
        <v>166</v>
      </c>
      <c r="O894" t="s">
        <v>266</v>
      </c>
    </row>
    <row r="895" spans="1:15" x14ac:dyDescent="0.25">
      <c r="A895" t="s">
        <v>163</v>
      </c>
      <c r="B895">
        <v>8092800</v>
      </c>
      <c r="C895">
        <v>2459701</v>
      </c>
      <c r="D895">
        <v>2021</v>
      </c>
      <c r="E895" s="22">
        <v>44409</v>
      </c>
      <c r="F895" s="22">
        <v>44439</v>
      </c>
      <c r="G895" s="22">
        <v>44441</v>
      </c>
      <c r="H895">
        <v>8092804</v>
      </c>
      <c r="I895">
        <v>41</v>
      </c>
      <c r="J895">
        <v>4486</v>
      </c>
      <c r="K895" t="s">
        <v>176</v>
      </c>
      <c r="L895">
        <v>896.65</v>
      </c>
      <c r="M895" t="s">
        <v>166</v>
      </c>
      <c r="N895" t="s">
        <v>166</v>
      </c>
      <c r="O895" t="s">
        <v>266</v>
      </c>
    </row>
    <row r="896" spans="1:15" x14ac:dyDescent="0.25">
      <c r="A896" t="s">
        <v>163</v>
      </c>
      <c r="B896">
        <v>8092800</v>
      </c>
      <c r="C896">
        <v>2459701</v>
      </c>
      <c r="D896">
        <v>2021</v>
      </c>
      <c r="E896" s="22">
        <v>44409</v>
      </c>
      <c r="F896" s="22">
        <v>44439</v>
      </c>
      <c r="G896" s="22">
        <v>44441</v>
      </c>
      <c r="H896">
        <v>8092804</v>
      </c>
      <c r="I896">
        <v>41</v>
      </c>
      <c r="J896">
        <v>4650</v>
      </c>
      <c r="K896" t="s">
        <v>177</v>
      </c>
      <c r="L896">
        <v>849.6</v>
      </c>
      <c r="M896" t="s">
        <v>166</v>
      </c>
      <c r="N896" t="s">
        <v>166</v>
      </c>
      <c r="O896" t="s">
        <v>266</v>
      </c>
    </row>
    <row r="897" spans="1:15" x14ac:dyDescent="0.25">
      <c r="A897" t="s">
        <v>163</v>
      </c>
      <c r="B897">
        <v>8092800</v>
      </c>
      <c r="C897">
        <v>2459701</v>
      </c>
      <c r="D897">
        <v>2021</v>
      </c>
      <c r="E897" s="22">
        <v>44409</v>
      </c>
      <c r="F897" s="22">
        <v>44439</v>
      </c>
      <c r="G897" s="22">
        <v>44441</v>
      </c>
      <c r="H897">
        <v>8092804</v>
      </c>
      <c r="I897">
        <v>41</v>
      </c>
      <c r="J897">
        <v>4780</v>
      </c>
      <c r="K897" t="s">
        <v>178</v>
      </c>
      <c r="L897">
        <v>849.6</v>
      </c>
      <c r="M897" t="s">
        <v>166</v>
      </c>
      <c r="N897" t="s">
        <v>166</v>
      </c>
      <c r="O897" t="s">
        <v>266</v>
      </c>
    </row>
    <row r="898" spans="1:15" x14ac:dyDescent="0.25">
      <c r="A898" t="s">
        <v>163</v>
      </c>
      <c r="B898">
        <v>8092800</v>
      </c>
      <c r="C898">
        <v>2459701</v>
      </c>
      <c r="D898">
        <v>2021</v>
      </c>
      <c r="E898" s="22">
        <v>44409</v>
      </c>
      <c r="F898" s="22">
        <v>44439</v>
      </c>
      <c r="G898" s="22">
        <v>44441</v>
      </c>
      <c r="H898">
        <v>8092804</v>
      </c>
      <c r="I898">
        <v>41</v>
      </c>
      <c r="J898">
        <v>4970</v>
      </c>
      <c r="K898" t="s">
        <v>181</v>
      </c>
      <c r="L898">
        <v>622.76</v>
      </c>
      <c r="M898" t="s">
        <v>166</v>
      </c>
      <c r="N898" t="s">
        <v>166</v>
      </c>
      <c r="O898" t="s">
        <v>266</v>
      </c>
    </row>
    <row r="899" spans="1:15" x14ac:dyDescent="0.25">
      <c r="A899" t="s">
        <v>163</v>
      </c>
      <c r="B899">
        <v>8092800</v>
      </c>
      <c r="C899">
        <v>2459701</v>
      </c>
      <c r="D899">
        <v>2021</v>
      </c>
      <c r="E899" s="22">
        <v>44409</v>
      </c>
      <c r="F899" s="22">
        <v>44439</v>
      </c>
      <c r="G899" s="22">
        <v>44441</v>
      </c>
      <c r="H899">
        <v>8092804</v>
      </c>
      <c r="I899">
        <v>41</v>
      </c>
      <c r="J899">
        <v>4990</v>
      </c>
      <c r="K899" t="s">
        <v>182</v>
      </c>
      <c r="L899">
        <v>622.76</v>
      </c>
      <c r="M899" t="s">
        <v>166</v>
      </c>
      <c r="N899" t="s">
        <v>166</v>
      </c>
      <c r="O899" t="s">
        <v>266</v>
      </c>
    </row>
    <row r="900" spans="1:15" x14ac:dyDescent="0.25">
      <c r="A900" t="s">
        <v>163</v>
      </c>
      <c r="B900">
        <v>8092800</v>
      </c>
      <c r="C900">
        <v>2459701</v>
      </c>
      <c r="D900">
        <v>2021</v>
      </c>
      <c r="E900" s="22">
        <v>44409</v>
      </c>
      <c r="F900" s="22">
        <v>44439</v>
      </c>
      <c r="G900" s="22">
        <v>44441</v>
      </c>
      <c r="H900">
        <v>8092804</v>
      </c>
      <c r="I900">
        <v>41</v>
      </c>
      <c r="J900">
        <v>5010</v>
      </c>
      <c r="K900" t="s">
        <v>170</v>
      </c>
      <c r="L900">
        <v>312.58999999999997</v>
      </c>
      <c r="M900" t="s">
        <v>166</v>
      </c>
      <c r="N900" t="s">
        <v>166</v>
      </c>
      <c r="O900" t="s">
        <v>266</v>
      </c>
    </row>
    <row r="901" spans="1:15" x14ac:dyDescent="0.25">
      <c r="A901" t="s">
        <v>163</v>
      </c>
      <c r="B901">
        <v>8092800</v>
      </c>
      <c r="C901">
        <v>2459701</v>
      </c>
      <c r="D901">
        <v>2021</v>
      </c>
      <c r="E901" s="22">
        <v>44409</v>
      </c>
      <c r="F901" s="22">
        <v>44439</v>
      </c>
      <c r="G901" s="22">
        <v>44441</v>
      </c>
      <c r="H901">
        <v>8092804</v>
      </c>
      <c r="I901">
        <v>41</v>
      </c>
      <c r="J901">
        <v>5013</v>
      </c>
      <c r="K901" t="s">
        <v>183</v>
      </c>
      <c r="L901">
        <v>0.97</v>
      </c>
      <c r="M901" t="s">
        <v>166</v>
      </c>
      <c r="N901" t="s">
        <v>166</v>
      </c>
      <c r="O901" t="s">
        <v>266</v>
      </c>
    </row>
    <row r="902" spans="1:15" x14ac:dyDescent="0.25">
      <c r="A902" t="s">
        <v>163</v>
      </c>
      <c r="B902">
        <v>8092800</v>
      </c>
      <c r="C902">
        <v>2459701</v>
      </c>
      <c r="D902">
        <v>2021</v>
      </c>
      <c r="E902" s="22">
        <v>44409</v>
      </c>
      <c r="F902" s="22">
        <v>44439</v>
      </c>
      <c r="G902" s="22">
        <v>44441</v>
      </c>
      <c r="H902">
        <v>8092804</v>
      </c>
      <c r="I902">
        <v>41</v>
      </c>
      <c r="J902">
        <v>5030</v>
      </c>
      <c r="K902" t="s">
        <v>184</v>
      </c>
      <c r="L902">
        <v>1.74</v>
      </c>
      <c r="M902" t="s">
        <v>166</v>
      </c>
      <c r="N902" t="s">
        <v>166</v>
      </c>
      <c r="O902" t="s">
        <v>266</v>
      </c>
    </row>
    <row r="903" spans="1:15" x14ac:dyDescent="0.25">
      <c r="A903" t="s">
        <v>163</v>
      </c>
      <c r="B903">
        <v>8092800</v>
      </c>
      <c r="C903">
        <v>2459701</v>
      </c>
      <c r="D903">
        <v>2021</v>
      </c>
      <c r="E903" s="22">
        <v>44409</v>
      </c>
      <c r="F903" s="22">
        <v>44439</v>
      </c>
      <c r="G903" s="22">
        <v>44441</v>
      </c>
      <c r="H903">
        <v>8092804</v>
      </c>
      <c r="I903">
        <v>41</v>
      </c>
      <c r="J903">
        <v>5031</v>
      </c>
      <c r="K903" t="s">
        <v>185</v>
      </c>
      <c r="L903">
        <v>1.35</v>
      </c>
      <c r="M903" t="s">
        <v>166</v>
      </c>
      <c r="N903" t="s">
        <v>166</v>
      </c>
      <c r="O903" t="s">
        <v>266</v>
      </c>
    </row>
    <row r="904" spans="1:15" x14ac:dyDescent="0.25">
      <c r="A904" t="s">
        <v>163</v>
      </c>
      <c r="B904">
        <v>8092800</v>
      </c>
      <c r="C904">
        <v>2459701</v>
      </c>
      <c r="D904">
        <v>2021</v>
      </c>
      <c r="E904" s="22">
        <v>44409</v>
      </c>
      <c r="F904" s="22">
        <v>44439</v>
      </c>
      <c r="G904" s="22">
        <v>44441</v>
      </c>
      <c r="H904">
        <v>8092804</v>
      </c>
      <c r="I904">
        <v>41</v>
      </c>
      <c r="J904">
        <v>5090</v>
      </c>
      <c r="K904" t="s">
        <v>186</v>
      </c>
      <c r="L904">
        <v>7.94</v>
      </c>
      <c r="M904" t="s">
        <v>166</v>
      </c>
      <c r="N904" t="s">
        <v>166</v>
      </c>
      <c r="O904" t="s">
        <v>266</v>
      </c>
    </row>
    <row r="905" spans="1:15" x14ac:dyDescent="0.25">
      <c r="A905" t="s">
        <v>163</v>
      </c>
      <c r="B905">
        <v>8092800</v>
      </c>
      <c r="C905">
        <v>2459701</v>
      </c>
      <c r="D905">
        <v>2021</v>
      </c>
      <c r="E905" s="22">
        <v>44409</v>
      </c>
      <c r="F905" s="22">
        <v>44439</v>
      </c>
      <c r="G905" s="22">
        <v>44441</v>
      </c>
      <c r="H905">
        <v>8092804</v>
      </c>
      <c r="I905">
        <v>41</v>
      </c>
      <c r="J905">
        <v>5103</v>
      </c>
      <c r="K905" t="s">
        <v>187</v>
      </c>
      <c r="L905">
        <v>67.69</v>
      </c>
      <c r="M905" t="s">
        <v>166</v>
      </c>
      <c r="N905" t="s">
        <v>166</v>
      </c>
      <c r="O905" t="s">
        <v>266</v>
      </c>
    </row>
    <row r="906" spans="1:15" x14ac:dyDescent="0.25">
      <c r="A906" t="s">
        <v>163</v>
      </c>
      <c r="B906">
        <v>8092800</v>
      </c>
      <c r="C906">
        <v>2459701</v>
      </c>
      <c r="D906">
        <v>2021</v>
      </c>
      <c r="E906" s="22">
        <v>44409</v>
      </c>
      <c r="F906" s="22">
        <v>44439</v>
      </c>
      <c r="G906" s="22">
        <v>44441</v>
      </c>
      <c r="H906">
        <v>8092804</v>
      </c>
      <c r="I906">
        <v>41</v>
      </c>
      <c r="J906">
        <v>5130</v>
      </c>
      <c r="K906" t="s">
        <v>213</v>
      </c>
      <c r="L906">
        <v>49.1</v>
      </c>
      <c r="M906" t="s">
        <v>207</v>
      </c>
      <c r="N906" t="s">
        <v>166</v>
      </c>
      <c r="O906" t="s">
        <v>266</v>
      </c>
    </row>
    <row r="907" spans="1:15" x14ac:dyDescent="0.25">
      <c r="A907" t="s">
        <v>163</v>
      </c>
      <c r="B907">
        <v>8092800</v>
      </c>
      <c r="C907">
        <v>2459701</v>
      </c>
      <c r="D907">
        <v>2021</v>
      </c>
      <c r="E907" s="22">
        <v>44409</v>
      </c>
      <c r="F907" s="22">
        <v>44439</v>
      </c>
      <c r="G907" s="22">
        <v>44441</v>
      </c>
      <c r="H907">
        <v>8092804</v>
      </c>
      <c r="I907">
        <v>41</v>
      </c>
      <c r="J907">
        <v>5800</v>
      </c>
      <c r="K907" t="s">
        <v>188</v>
      </c>
      <c r="L907">
        <v>-214.6</v>
      </c>
      <c r="M907" t="s">
        <v>166</v>
      </c>
      <c r="N907" t="s">
        <v>166</v>
      </c>
      <c r="O907" t="s">
        <v>266</v>
      </c>
    </row>
    <row r="908" spans="1:15" x14ac:dyDescent="0.25">
      <c r="A908" t="s">
        <v>163</v>
      </c>
      <c r="B908">
        <v>8092800</v>
      </c>
      <c r="C908">
        <v>2459701</v>
      </c>
      <c r="D908">
        <v>2021</v>
      </c>
      <c r="E908" s="22">
        <v>44409</v>
      </c>
      <c r="F908" s="22">
        <v>44439</v>
      </c>
      <c r="G908" s="22">
        <v>44441</v>
      </c>
      <c r="H908">
        <v>8092804</v>
      </c>
      <c r="I908">
        <v>41</v>
      </c>
      <c r="J908">
        <v>7010</v>
      </c>
      <c r="K908" t="s">
        <v>164</v>
      </c>
      <c r="L908">
        <v>74</v>
      </c>
      <c r="M908" t="s">
        <v>165</v>
      </c>
      <c r="N908" t="s">
        <v>166</v>
      </c>
      <c r="O908" t="s">
        <v>266</v>
      </c>
    </row>
    <row r="909" spans="1:15" x14ac:dyDescent="0.25">
      <c r="A909" t="s">
        <v>163</v>
      </c>
      <c r="B909">
        <v>8092800</v>
      </c>
      <c r="C909">
        <v>2459701</v>
      </c>
      <c r="D909">
        <v>2021</v>
      </c>
      <c r="E909" s="22">
        <v>44409</v>
      </c>
      <c r="F909" s="22">
        <v>44439</v>
      </c>
      <c r="G909" s="22">
        <v>44441</v>
      </c>
      <c r="H909">
        <v>8092804</v>
      </c>
      <c r="I909">
        <v>41</v>
      </c>
      <c r="J909">
        <v>7351</v>
      </c>
      <c r="K909" t="s">
        <v>215</v>
      </c>
      <c r="L909">
        <v>5</v>
      </c>
      <c r="M909" t="s">
        <v>165</v>
      </c>
      <c r="N909" t="s">
        <v>166</v>
      </c>
      <c r="O909" t="s">
        <v>266</v>
      </c>
    </row>
    <row r="910" spans="1:15" x14ac:dyDescent="0.25">
      <c r="A910" t="s">
        <v>163</v>
      </c>
      <c r="B910">
        <v>8092800</v>
      </c>
      <c r="C910">
        <v>2460101</v>
      </c>
      <c r="D910">
        <v>2021</v>
      </c>
      <c r="E910" s="22">
        <v>44409</v>
      </c>
      <c r="F910" s="22">
        <v>44439</v>
      </c>
      <c r="G910" s="22">
        <v>44441</v>
      </c>
      <c r="H910">
        <v>8092804</v>
      </c>
      <c r="I910">
        <v>41</v>
      </c>
      <c r="J910">
        <v>10</v>
      </c>
      <c r="K910" t="s">
        <v>164</v>
      </c>
      <c r="L910">
        <v>16</v>
      </c>
      <c r="M910" t="s">
        <v>165</v>
      </c>
      <c r="N910" t="s">
        <v>166</v>
      </c>
      <c r="O910" t="s">
        <v>267</v>
      </c>
    </row>
    <row r="911" spans="1:15" x14ac:dyDescent="0.25">
      <c r="A911" t="s">
        <v>163</v>
      </c>
      <c r="B911">
        <v>8092800</v>
      </c>
      <c r="C911">
        <v>2460101</v>
      </c>
      <c r="D911">
        <v>2021</v>
      </c>
      <c r="E911" s="22">
        <v>44409</v>
      </c>
      <c r="F911" s="22">
        <v>44439</v>
      </c>
      <c r="G911" s="22">
        <v>44441</v>
      </c>
      <c r="H911">
        <v>8092804</v>
      </c>
      <c r="I911">
        <v>41</v>
      </c>
      <c r="J911">
        <v>351</v>
      </c>
      <c r="K911" t="s">
        <v>205</v>
      </c>
      <c r="L911">
        <v>1</v>
      </c>
      <c r="M911" t="s">
        <v>165</v>
      </c>
      <c r="N911" t="s">
        <v>166</v>
      </c>
      <c r="O911" t="s">
        <v>267</v>
      </c>
    </row>
    <row r="912" spans="1:15" x14ac:dyDescent="0.25">
      <c r="A912" t="s">
        <v>163</v>
      </c>
      <c r="B912">
        <v>8092800</v>
      </c>
      <c r="C912">
        <v>2460101</v>
      </c>
      <c r="D912">
        <v>2021</v>
      </c>
      <c r="E912" s="22">
        <v>44409</v>
      </c>
      <c r="F912" s="22">
        <v>44439</v>
      </c>
      <c r="G912" s="22">
        <v>44441</v>
      </c>
      <c r="H912">
        <v>8092804</v>
      </c>
      <c r="I912">
        <v>41</v>
      </c>
      <c r="J912">
        <v>506</v>
      </c>
      <c r="K912" t="s">
        <v>216</v>
      </c>
      <c r="L912">
        <v>3</v>
      </c>
      <c r="M912" t="s">
        <v>165</v>
      </c>
      <c r="N912" t="s">
        <v>166</v>
      </c>
      <c r="O912" t="s">
        <v>267</v>
      </c>
    </row>
    <row r="913" spans="1:15" x14ac:dyDescent="0.25">
      <c r="A913" t="s">
        <v>163</v>
      </c>
      <c r="B913">
        <v>8092800</v>
      </c>
      <c r="C913">
        <v>2460101</v>
      </c>
      <c r="D913">
        <v>2021</v>
      </c>
      <c r="E913" s="22">
        <v>44409</v>
      </c>
      <c r="F913" s="22">
        <v>44439</v>
      </c>
      <c r="G913" s="22">
        <v>44441</v>
      </c>
      <c r="H913">
        <v>8092804</v>
      </c>
      <c r="I913">
        <v>41</v>
      </c>
      <c r="J913">
        <v>710</v>
      </c>
      <c r="K913" t="s">
        <v>236</v>
      </c>
      <c r="L913">
        <v>1</v>
      </c>
      <c r="M913" t="s">
        <v>165</v>
      </c>
      <c r="N913" t="s">
        <v>166</v>
      </c>
      <c r="O913" t="s">
        <v>267</v>
      </c>
    </row>
    <row r="914" spans="1:15" x14ac:dyDescent="0.25">
      <c r="A914" t="s">
        <v>163</v>
      </c>
      <c r="B914">
        <v>8092800</v>
      </c>
      <c r="C914">
        <v>2460101</v>
      </c>
      <c r="D914">
        <v>2021</v>
      </c>
      <c r="E914" s="22">
        <v>44409</v>
      </c>
      <c r="F914" s="22">
        <v>44439</v>
      </c>
      <c r="G914" s="22">
        <v>44441</v>
      </c>
      <c r="H914">
        <v>8092804</v>
      </c>
      <c r="I914">
        <v>41</v>
      </c>
      <c r="J914" t="s">
        <v>199</v>
      </c>
      <c r="K914" t="s">
        <v>200</v>
      </c>
      <c r="L914">
        <v>1</v>
      </c>
      <c r="M914" t="s">
        <v>165</v>
      </c>
      <c r="N914" t="s">
        <v>166</v>
      </c>
      <c r="O914" t="s">
        <v>267</v>
      </c>
    </row>
    <row r="915" spans="1:15" x14ac:dyDescent="0.25">
      <c r="A915" t="s">
        <v>163</v>
      </c>
      <c r="B915">
        <v>8092800</v>
      </c>
      <c r="C915">
        <v>2460101</v>
      </c>
      <c r="D915">
        <v>2021</v>
      </c>
      <c r="E915" s="22">
        <v>44409</v>
      </c>
      <c r="F915" s="22">
        <v>44439</v>
      </c>
      <c r="G915" s="22">
        <v>44441</v>
      </c>
      <c r="H915">
        <v>8092804</v>
      </c>
      <c r="I915">
        <v>41</v>
      </c>
      <c r="J915">
        <v>1010</v>
      </c>
      <c r="K915" t="s">
        <v>164</v>
      </c>
      <c r="L915">
        <v>1032.8499999999999</v>
      </c>
      <c r="M915" t="s">
        <v>165</v>
      </c>
      <c r="N915" t="s">
        <v>166</v>
      </c>
      <c r="O915" t="s">
        <v>267</v>
      </c>
    </row>
    <row r="916" spans="1:15" x14ac:dyDescent="0.25">
      <c r="A916" t="s">
        <v>163</v>
      </c>
      <c r="B916">
        <v>8092800</v>
      </c>
      <c r="C916">
        <v>2460101</v>
      </c>
      <c r="D916">
        <v>2021</v>
      </c>
      <c r="E916" s="22">
        <v>44409</v>
      </c>
      <c r="F916" s="22">
        <v>44439</v>
      </c>
      <c r="G916" s="22">
        <v>44441</v>
      </c>
      <c r="H916">
        <v>8092804</v>
      </c>
      <c r="I916">
        <v>41</v>
      </c>
      <c r="J916">
        <v>1351</v>
      </c>
      <c r="K916" t="s">
        <v>205</v>
      </c>
      <c r="L916">
        <v>79.45</v>
      </c>
      <c r="M916" t="s">
        <v>165</v>
      </c>
      <c r="N916" t="s">
        <v>166</v>
      </c>
      <c r="O916" t="s">
        <v>267</v>
      </c>
    </row>
    <row r="917" spans="1:15" x14ac:dyDescent="0.25">
      <c r="A917" t="s">
        <v>163</v>
      </c>
      <c r="B917">
        <v>8092800</v>
      </c>
      <c r="C917">
        <v>2460101</v>
      </c>
      <c r="D917">
        <v>2021</v>
      </c>
      <c r="E917" s="22">
        <v>44409</v>
      </c>
      <c r="F917" s="22">
        <v>44439</v>
      </c>
      <c r="G917" s="22">
        <v>44441</v>
      </c>
      <c r="H917">
        <v>8092804</v>
      </c>
      <c r="I917">
        <v>41</v>
      </c>
      <c r="J917">
        <v>2500</v>
      </c>
      <c r="K917" t="s">
        <v>170</v>
      </c>
      <c r="L917">
        <v>157</v>
      </c>
      <c r="M917" t="s">
        <v>166</v>
      </c>
      <c r="N917" t="s">
        <v>166</v>
      </c>
      <c r="O917" t="s">
        <v>267</v>
      </c>
    </row>
    <row r="918" spans="1:15" x14ac:dyDescent="0.25">
      <c r="A918" t="s">
        <v>163</v>
      </c>
      <c r="B918">
        <v>8092800</v>
      </c>
      <c r="C918">
        <v>2460101</v>
      </c>
      <c r="D918">
        <v>2021</v>
      </c>
      <c r="E918" s="22">
        <v>44409</v>
      </c>
      <c r="F918" s="22">
        <v>44439</v>
      </c>
      <c r="G918" s="22">
        <v>44441</v>
      </c>
      <c r="H918">
        <v>8092804</v>
      </c>
      <c r="I918">
        <v>41</v>
      </c>
      <c r="J918">
        <v>2509</v>
      </c>
      <c r="K918" t="s">
        <v>171</v>
      </c>
      <c r="L918">
        <v>-99.84</v>
      </c>
      <c r="M918" t="s">
        <v>166</v>
      </c>
      <c r="N918" t="s">
        <v>166</v>
      </c>
      <c r="O918" t="s">
        <v>267</v>
      </c>
    </row>
    <row r="919" spans="1:15" x14ac:dyDescent="0.25">
      <c r="A919" t="s">
        <v>163</v>
      </c>
      <c r="B919">
        <v>8092800</v>
      </c>
      <c r="C919">
        <v>2460101</v>
      </c>
      <c r="D919">
        <v>2021</v>
      </c>
      <c r="E919" s="22">
        <v>44409</v>
      </c>
      <c r="F919" s="22">
        <v>44439</v>
      </c>
      <c r="G919" s="22">
        <v>44441</v>
      </c>
      <c r="H919">
        <v>8092804</v>
      </c>
      <c r="I919">
        <v>41</v>
      </c>
      <c r="J919">
        <v>3305</v>
      </c>
      <c r="K919" t="s">
        <v>206</v>
      </c>
      <c r="L919">
        <v>1.92</v>
      </c>
      <c r="M919" t="s">
        <v>207</v>
      </c>
      <c r="N919" t="s">
        <v>166</v>
      </c>
      <c r="O919" t="s">
        <v>267</v>
      </c>
    </row>
    <row r="920" spans="1:15" x14ac:dyDescent="0.25">
      <c r="A920" t="s">
        <v>163</v>
      </c>
      <c r="B920">
        <v>8092800</v>
      </c>
      <c r="C920">
        <v>2460101</v>
      </c>
      <c r="D920">
        <v>2021</v>
      </c>
      <c r="E920" s="22">
        <v>44409</v>
      </c>
      <c r="F920" s="22">
        <v>44439</v>
      </c>
      <c r="G920" s="22">
        <v>44441</v>
      </c>
      <c r="H920">
        <v>8092804</v>
      </c>
      <c r="I920">
        <v>41</v>
      </c>
      <c r="J920">
        <v>3970</v>
      </c>
      <c r="K920" t="s">
        <v>210</v>
      </c>
      <c r="L920">
        <v>13.08</v>
      </c>
      <c r="M920" t="s">
        <v>207</v>
      </c>
      <c r="N920" t="s">
        <v>166</v>
      </c>
      <c r="O920" t="s">
        <v>267</v>
      </c>
    </row>
    <row r="921" spans="1:15" x14ac:dyDescent="0.25">
      <c r="A921" t="s">
        <v>163</v>
      </c>
      <c r="B921">
        <v>8092800</v>
      </c>
      <c r="C921">
        <v>2460101</v>
      </c>
      <c r="D921">
        <v>2021</v>
      </c>
      <c r="E921" s="22">
        <v>44409</v>
      </c>
      <c r="F921" s="22">
        <v>44439</v>
      </c>
      <c r="G921" s="22">
        <v>44441</v>
      </c>
      <c r="H921">
        <v>8092804</v>
      </c>
      <c r="I921">
        <v>41</v>
      </c>
      <c r="J921" t="s">
        <v>173</v>
      </c>
      <c r="K921" t="s">
        <v>174</v>
      </c>
      <c r="L921">
        <v>123.37</v>
      </c>
      <c r="M921" t="s">
        <v>166</v>
      </c>
      <c r="N921" t="s">
        <v>166</v>
      </c>
      <c r="O921" t="s">
        <v>267</v>
      </c>
    </row>
    <row r="922" spans="1:15" x14ac:dyDescent="0.25">
      <c r="A922" t="s">
        <v>163</v>
      </c>
      <c r="B922">
        <v>8092800</v>
      </c>
      <c r="C922">
        <v>2460101</v>
      </c>
      <c r="D922">
        <v>2021</v>
      </c>
      <c r="E922" s="22">
        <v>44409</v>
      </c>
      <c r="F922" s="22">
        <v>44439</v>
      </c>
      <c r="G922" s="22">
        <v>44441</v>
      </c>
      <c r="H922">
        <v>8092804</v>
      </c>
      <c r="I922">
        <v>41</v>
      </c>
      <c r="J922">
        <v>4220</v>
      </c>
      <c r="K922" t="s">
        <v>212</v>
      </c>
      <c r="L922">
        <v>12</v>
      </c>
      <c r="M922" t="s">
        <v>207</v>
      </c>
      <c r="N922" t="s">
        <v>166</v>
      </c>
      <c r="O922" t="s">
        <v>267</v>
      </c>
    </row>
    <row r="923" spans="1:15" x14ac:dyDescent="0.25">
      <c r="A923" t="s">
        <v>163</v>
      </c>
      <c r="B923">
        <v>8092800</v>
      </c>
      <c r="C923">
        <v>2460101</v>
      </c>
      <c r="D923">
        <v>2021</v>
      </c>
      <c r="E923" s="22">
        <v>44409</v>
      </c>
      <c r="F923" s="22">
        <v>44439</v>
      </c>
      <c r="G923" s="22">
        <v>44441</v>
      </c>
      <c r="H923">
        <v>8092804</v>
      </c>
      <c r="I923">
        <v>41</v>
      </c>
      <c r="J923">
        <v>4420</v>
      </c>
      <c r="K923" t="s">
        <v>175</v>
      </c>
      <c r="L923">
        <v>1201.28</v>
      </c>
      <c r="M923" t="s">
        <v>166</v>
      </c>
      <c r="N923" t="s">
        <v>166</v>
      </c>
      <c r="O923" t="s">
        <v>267</v>
      </c>
    </row>
    <row r="924" spans="1:15" x14ac:dyDescent="0.25">
      <c r="A924" t="s">
        <v>163</v>
      </c>
      <c r="B924">
        <v>8092800</v>
      </c>
      <c r="C924">
        <v>2460101</v>
      </c>
      <c r="D924">
        <v>2021</v>
      </c>
      <c r="E924" s="22">
        <v>44409</v>
      </c>
      <c r="F924" s="22">
        <v>44439</v>
      </c>
      <c r="G924" s="22">
        <v>44441</v>
      </c>
      <c r="H924">
        <v>8092804</v>
      </c>
      <c r="I924">
        <v>41</v>
      </c>
      <c r="J924">
        <v>4486</v>
      </c>
      <c r="K924" t="s">
        <v>176</v>
      </c>
      <c r="L924">
        <v>1112.3</v>
      </c>
      <c r="M924" t="s">
        <v>166</v>
      </c>
      <c r="N924" t="s">
        <v>166</v>
      </c>
      <c r="O924" t="s">
        <v>267</v>
      </c>
    </row>
    <row r="925" spans="1:15" x14ac:dyDescent="0.25">
      <c r="A925" t="s">
        <v>163</v>
      </c>
      <c r="B925">
        <v>8092800</v>
      </c>
      <c r="C925">
        <v>2460101</v>
      </c>
      <c r="D925">
        <v>2021</v>
      </c>
      <c r="E925" s="22">
        <v>44409</v>
      </c>
      <c r="F925" s="22">
        <v>44439</v>
      </c>
      <c r="G925" s="22">
        <v>44441</v>
      </c>
      <c r="H925">
        <v>8092804</v>
      </c>
      <c r="I925">
        <v>41</v>
      </c>
      <c r="J925">
        <v>4650</v>
      </c>
      <c r="K925" t="s">
        <v>177</v>
      </c>
      <c r="L925">
        <v>1055.1400000000001</v>
      </c>
      <c r="M925" t="s">
        <v>166</v>
      </c>
      <c r="N925" t="s">
        <v>166</v>
      </c>
      <c r="O925" t="s">
        <v>267</v>
      </c>
    </row>
    <row r="926" spans="1:15" x14ac:dyDescent="0.25">
      <c r="A926" t="s">
        <v>163</v>
      </c>
      <c r="B926">
        <v>8092800</v>
      </c>
      <c r="C926">
        <v>2460101</v>
      </c>
      <c r="D926">
        <v>2021</v>
      </c>
      <c r="E926" s="22">
        <v>44409</v>
      </c>
      <c r="F926" s="22">
        <v>44439</v>
      </c>
      <c r="G926" s="22">
        <v>44441</v>
      </c>
      <c r="H926">
        <v>8092804</v>
      </c>
      <c r="I926">
        <v>41</v>
      </c>
      <c r="J926">
        <v>4780</v>
      </c>
      <c r="K926" t="s">
        <v>178</v>
      </c>
      <c r="L926">
        <v>1055.1400000000001</v>
      </c>
      <c r="M926" t="s">
        <v>166</v>
      </c>
      <c r="N926" t="s">
        <v>166</v>
      </c>
      <c r="O926" t="s">
        <v>267</v>
      </c>
    </row>
    <row r="927" spans="1:15" x14ac:dyDescent="0.25">
      <c r="A927" t="s">
        <v>163</v>
      </c>
      <c r="B927">
        <v>8092800</v>
      </c>
      <c r="C927">
        <v>2460101</v>
      </c>
      <c r="D927">
        <v>2021</v>
      </c>
      <c r="E927" s="22">
        <v>44409</v>
      </c>
      <c r="F927" s="22">
        <v>44439</v>
      </c>
      <c r="G927" s="22">
        <v>44441</v>
      </c>
      <c r="H927">
        <v>8092804</v>
      </c>
      <c r="I927">
        <v>41</v>
      </c>
      <c r="J927">
        <v>4970</v>
      </c>
      <c r="K927" t="s">
        <v>181</v>
      </c>
      <c r="L927">
        <v>1043.98</v>
      </c>
      <c r="M927" t="s">
        <v>166</v>
      </c>
      <c r="N927" t="s">
        <v>166</v>
      </c>
      <c r="O927" t="s">
        <v>267</v>
      </c>
    </row>
    <row r="928" spans="1:15" x14ac:dyDescent="0.25">
      <c r="A928" t="s">
        <v>163</v>
      </c>
      <c r="B928">
        <v>8092800</v>
      </c>
      <c r="C928">
        <v>2460101</v>
      </c>
      <c r="D928">
        <v>2021</v>
      </c>
      <c r="E928" s="22">
        <v>44409</v>
      </c>
      <c r="F928" s="22">
        <v>44439</v>
      </c>
      <c r="G928" s="22">
        <v>44441</v>
      </c>
      <c r="H928">
        <v>8092804</v>
      </c>
      <c r="I928">
        <v>41</v>
      </c>
      <c r="J928">
        <v>4990</v>
      </c>
      <c r="K928" t="s">
        <v>182</v>
      </c>
      <c r="L928">
        <v>1043.98</v>
      </c>
      <c r="M928" t="s">
        <v>166</v>
      </c>
      <c r="N928" t="s">
        <v>166</v>
      </c>
      <c r="O928" t="s">
        <v>267</v>
      </c>
    </row>
    <row r="929" spans="1:15" x14ac:dyDescent="0.25">
      <c r="A929" t="s">
        <v>163</v>
      </c>
      <c r="B929">
        <v>8092800</v>
      </c>
      <c r="C929">
        <v>2460101</v>
      </c>
      <c r="D929">
        <v>2021</v>
      </c>
      <c r="E929" s="22">
        <v>44409</v>
      </c>
      <c r="F929" s="22">
        <v>44439</v>
      </c>
      <c r="G929" s="22">
        <v>44441</v>
      </c>
      <c r="H929">
        <v>8092804</v>
      </c>
      <c r="I929">
        <v>41</v>
      </c>
      <c r="J929">
        <v>5010</v>
      </c>
      <c r="K929" t="s">
        <v>170</v>
      </c>
      <c r="L929">
        <v>387.77</v>
      </c>
      <c r="M929" t="s">
        <v>166</v>
      </c>
      <c r="N929" t="s">
        <v>166</v>
      </c>
      <c r="O929" t="s">
        <v>267</v>
      </c>
    </row>
    <row r="930" spans="1:15" x14ac:dyDescent="0.25">
      <c r="A930" t="s">
        <v>163</v>
      </c>
      <c r="B930">
        <v>8092800</v>
      </c>
      <c r="C930">
        <v>2460101</v>
      </c>
      <c r="D930">
        <v>2021</v>
      </c>
      <c r="E930" s="22">
        <v>44409</v>
      </c>
      <c r="F930" s="22">
        <v>44439</v>
      </c>
      <c r="G930" s="22">
        <v>44441</v>
      </c>
      <c r="H930">
        <v>8092804</v>
      </c>
      <c r="I930">
        <v>41</v>
      </c>
      <c r="J930">
        <v>5013</v>
      </c>
      <c r="K930" t="s">
        <v>183</v>
      </c>
      <c r="L930">
        <v>1.2</v>
      </c>
      <c r="M930" t="s">
        <v>166</v>
      </c>
      <c r="N930" t="s">
        <v>166</v>
      </c>
      <c r="O930" t="s">
        <v>267</v>
      </c>
    </row>
    <row r="931" spans="1:15" x14ac:dyDescent="0.25">
      <c r="A931" t="s">
        <v>163</v>
      </c>
      <c r="B931">
        <v>8092800</v>
      </c>
      <c r="C931">
        <v>2460101</v>
      </c>
      <c r="D931">
        <v>2021</v>
      </c>
      <c r="E931" s="22">
        <v>44409</v>
      </c>
      <c r="F931" s="22">
        <v>44439</v>
      </c>
      <c r="G931" s="22">
        <v>44441</v>
      </c>
      <c r="H931">
        <v>8092804</v>
      </c>
      <c r="I931">
        <v>41</v>
      </c>
      <c r="J931">
        <v>5030</v>
      </c>
      <c r="K931" t="s">
        <v>184</v>
      </c>
      <c r="L931">
        <v>2.16</v>
      </c>
      <c r="M931" t="s">
        <v>166</v>
      </c>
      <c r="N931" t="s">
        <v>166</v>
      </c>
      <c r="O931" t="s">
        <v>267</v>
      </c>
    </row>
    <row r="932" spans="1:15" x14ac:dyDescent="0.25">
      <c r="A932" t="s">
        <v>163</v>
      </c>
      <c r="B932">
        <v>8092800</v>
      </c>
      <c r="C932">
        <v>2460101</v>
      </c>
      <c r="D932">
        <v>2021</v>
      </c>
      <c r="E932" s="22">
        <v>44409</v>
      </c>
      <c r="F932" s="22">
        <v>44439</v>
      </c>
      <c r="G932" s="22">
        <v>44441</v>
      </c>
      <c r="H932">
        <v>8092804</v>
      </c>
      <c r="I932">
        <v>41</v>
      </c>
      <c r="J932">
        <v>5031</v>
      </c>
      <c r="K932" t="s">
        <v>185</v>
      </c>
      <c r="L932">
        <v>1.68</v>
      </c>
      <c r="M932" t="s">
        <v>166</v>
      </c>
      <c r="N932" t="s">
        <v>166</v>
      </c>
      <c r="O932" t="s">
        <v>267</v>
      </c>
    </row>
    <row r="933" spans="1:15" x14ac:dyDescent="0.25">
      <c r="A933" t="s">
        <v>163</v>
      </c>
      <c r="B933">
        <v>8092800</v>
      </c>
      <c r="C933">
        <v>2460101</v>
      </c>
      <c r="D933">
        <v>2021</v>
      </c>
      <c r="E933" s="22">
        <v>44409</v>
      </c>
      <c r="F933" s="22">
        <v>44439</v>
      </c>
      <c r="G933" s="22">
        <v>44441</v>
      </c>
      <c r="H933">
        <v>8092804</v>
      </c>
      <c r="I933">
        <v>41</v>
      </c>
      <c r="J933">
        <v>5090</v>
      </c>
      <c r="K933" t="s">
        <v>186</v>
      </c>
      <c r="L933">
        <v>7.94</v>
      </c>
      <c r="M933" t="s">
        <v>166</v>
      </c>
      <c r="N933" t="s">
        <v>166</v>
      </c>
      <c r="O933" t="s">
        <v>267</v>
      </c>
    </row>
    <row r="934" spans="1:15" x14ac:dyDescent="0.25">
      <c r="A934" t="s">
        <v>163</v>
      </c>
      <c r="B934">
        <v>8092800</v>
      </c>
      <c r="C934">
        <v>2460101</v>
      </c>
      <c r="D934">
        <v>2021</v>
      </c>
      <c r="E934" s="22">
        <v>44409</v>
      </c>
      <c r="F934" s="22">
        <v>44439</v>
      </c>
      <c r="G934" s="22">
        <v>44441</v>
      </c>
      <c r="H934">
        <v>8092804</v>
      </c>
      <c r="I934">
        <v>41</v>
      </c>
      <c r="J934">
        <v>5103</v>
      </c>
      <c r="K934" t="s">
        <v>187</v>
      </c>
      <c r="L934">
        <v>83.97</v>
      </c>
      <c r="M934" t="s">
        <v>166</v>
      </c>
      <c r="N934" t="s">
        <v>166</v>
      </c>
      <c r="O934" t="s">
        <v>267</v>
      </c>
    </row>
    <row r="935" spans="1:15" x14ac:dyDescent="0.25">
      <c r="A935" t="s">
        <v>163</v>
      </c>
      <c r="B935">
        <v>8092800</v>
      </c>
      <c r="C935">
        <v>2460101</v>
      </c>
      <c r="D935">
        <v>2021</v>
      </c>
      <c r="E935" s="22">
        <v>44409</v>
      </c>
      <c r="F935" s="22">
        <v>44439</v>
      </c>
      <c r="G935" s="22">
        <v>44441</v>
      </c>
      <c r="H935">
        <v>8092804</v>
      </c>
      <c r="I935">
        <v>41</v>
      </c>
      <c r="J935">
        <v>5130</v>
      </c>
      <c r="K935" t="s">
        <v>213</v>
      </c>
      <c r="L935">
        <v>58.92</v>
      </c>
      <c r="M935" t="s">
        <v>207</v>
      </c>
      <c r="N935" t="s">
        <v>166</v>
      </c>
      <c r="O935" t="s">
        <v>267</v>
      </c>
    </row>
    <row r="936" spans="1:15" x14ac:dyDescent="0.25">
      <c r="A936" t="s">
        <v>163</v>
      </c>
      <c r="B936">
        <v>8092800</v>
      </c>
      <c r="C936">
        <v>2460101</v>
      </c>
      <c r="D936">
        <v>2021</v>
      </c>
      <c r="E936" s="22">
        <v>44409</v>
      </c>
      <c r="F936" s="22">
        <v>44439</v>
      </c>
      <c r="G936" s="22">
        <v>44441</v>
      </c>
      <c r="H936">
        <v>8092804</v>
      </c>
      <c r="I936">
        <v>41</v>
      </c>
      <c r="J936">
        <v>5800</v>
      </c>
      <c r="K936" t="s">
        <v>188</v>
      </c>
      <c r="L936">
        <v>-119.47</v>
      </c>
      <c r="M936" t="s">
        <v>166</v>
      </c>
      <c r="N936" t="s">
        <v>166</v>
      </c>
      <c r="O936" t="s">
        <v>267</v>
      </c>
    </row>
    <row r="937" spans="1:15" x14ac:dyDescent="0.25">
      <c r="A937" t="s">
        <v>163</v>
      </c>
      <c r="B937">
        <v>8092800</v>
      </c>
      <c r="C937">
        <v>2460101</v>
      </c>
      <c r="D937">
        <v>2021</v>
      </c>
      <c r="E937" s="22">
        <v>44409</v>
      </c>
      <c r="F937" s="22">
        <v>44439</v>
      </c>
      <c r="G937" s="22">
        <v>44441</v>
      </c>
      <c r="H937">
        <v>8092804</v>
      </c>
      <c r="I937">
        <v>41</v>
      </c>
      <c r="J937">
        <v>7010</v>
      </c>
      <c r="K937" t="s">
        <v>164</v>
      </c>
      <c r="L937">
        <v>91</v>
      </c>
      <c r="M937" t="s">
        <v>165</v>
      </c>
      <c r="N937" t="s">
        <v>166</v>
      </c>
      <c r="O937" t="s">
        <v>267</v>
      </c>
    </row>
    <row r="938" spans="1:15" x14ac:dyDescent="0.25">
      <c r="A938" t="s">
        <v>163</v>
      </c>
      <c r="B938">
        <v>8092800</v>
      </c>
      <c r="C938">
        <v>2460101</v>
      </c>
      <c r="D938">
        <v>2021</v>
      </c>
      <c r="E938" s="22">
        <v>44409</v>
      </c>
      <c r="F938" s="22">
        <v>44439</v>
      </c>
      <c r="G938" s="22">
        <v>44441</v>
      </c>
      <c r="H938">
        <v>8092804</v>
      </c>
      <c r="I938">
        <v>41</v>
      </c>
      <c r="J938">
        <v>7351</v>
      </c>
      <c r="K938" t="s">
        <v>215</v>
      </c>
      <c r="L938">
        <v>7</v>
      </c>
      <c r="M938" t="s">
        <v>165</v>
      </c>
      <c r="N938" t="s">
        <v>166</v>
      </c>
      <c r="O938" t="s">
        <v>267</v>
      </c>
    </row>
    <row r="939" spans="1:15" x14ac:dyDescent="0.25">
      <c r="A939" t="s">
        <v>163</v>
      </c>
      <c r="B939">
        <v>8092800</v>
      </c>
      <c r="C939">
        <v>2460101</v>
      </c>
      <c r="D939">
        <v>2021</v>
      </c>
      <c r="E939" s="22">
        <v>44409</v>
      </c>
      <c r="F939" s="22">
        <v>44439</v>
      </c>
      <c r="G939" s="22">
        <v>44441</v>
      </c>
      <c r="H939">
        <v>8092804</v>
      </c>
      <c r="I939">
        <v>41</v>
      </c>
      <c r="J939">
        <v>9506</v>
      </c>
      <c r="K939" t="s">
        <v>216</v>
      </c>
      <c r="L939">
        <v>17</v>
      </c>
      <c r="M939" t="s">
        <v>165</v>
      </c>
      <c r="N939" t="s">
        <v>166</v>
      </c>
      <c r="O939" t="s">
        <v>267</v>
      </c>
    </row>
    <row r="940" spans="1:15" x14ac:dyDescent="0.25">
      <c r="A940" t="s">
        <v>163</v>
      </c>
      <c r="B940">
        <v>8092800</v>
      </c>
      <c r="C940">
        <v>2460101</v>
      </c>
      <c r="D940">
        <v>2021</v>
      </c>
      <c r="E940" s="22">
        <v>44409</v>
      </c>
      <c r="F940" s="22">
        <v>44439</v>
      </c>
      <c r="G940" s="22">
        <v>44441</v>
      </c>
      <c r="H940">
        <v>8092804</v>
      </c>
      <c r="I940">
        <v>41</v>
      </c>
      <c r="J940">
        <v>9710</v>
      </c>
      <c r="K940" t="s">
        <v>236</v>
      </c>
      <c r="L940">
        <v>3</v>
      </c>
      <c r="M940" t="s">
        <v>165</v>
      </c>
      <c r="N940" t="s">
        <v>166</v>
      </c>
      <c r="O940" t="s">
        <v>267</v>
      </c>
    </row>
    <row r="941" spans="1:15" x14ac:dyDescent="0.25">
      <c r="A941" t="s">
        <v>163</v>
      </c>
      <c r="B941">
        <v>8092800</v>
      </c>
      <c r="C941">
        <v>2460101</v>
      </c>
      <c r="D941">
        <v>2021</v>
      </c>
      <c r="E941" s="22">
        <v>44409</v>
      </c>
      <c r="F941" s="22">
        <v>44439</v>
      </c>
      <c r="G941" s="22">
        <v>44441</v>
      </c>
      <c r="H941">
        <v>8092804</v>
      </c>
      <c r="I941">
        <v>41</v>
      </c>
      <c r="J941" t="s">
        <v>201</v>
      </c>
      <c r="K941" t="s">
        <v>200</v>
      </c>
      <c r="L941">
        <v>3</v>
      </c>
      <c r="M941" t="s">
        <v>165</v>
      </c>
      <c r="N941" t="s">
        <v>166</v>
      </c>
      <c r="O941" t="s">
        <v>267</v>
      </c>
    </row>
    <row r="942" spans="1:15" x14ac:dyDescent="0.25">
      <c r="A942" t="s">
        <v>163</v>
      </c>
      <c r="B942">
        <v>8092800</v>
      </c>
      <c r="C942">
        <v>2461001</v>
      </c>
      <c r="D942">
        <v>2021</v>
      </c>
      <c r="E942" s="22">
        <v>44409</v>
      </c>
      <c r="F942" s="22">
        <v>44439</v>
      </c>
      <c r="G942" s="22">
        <v>44441</v>
      </c>
      <c r="H942">
        <v>8092804</v>
      </c>
      <c r="I942">
        <v>41</v>
      </c>
      <c r="J942">
        <v>10</v>
      </c>
      <c r="K942" t="s">
        <v>164</v>
      </c>
      <c r="L942">
        <v>8</v>
      </c>
      <c r="M942" t="s">
        <v>165</v>
      </c>
      <c r="N942" t="s">
        <v>166</v>
      </c>
      <c r="O942" t="s">
        <v>198</v>
      </c>
    </row>
    <row r="943" spans="1:15" x14ac:dyDescent="0.25">
      <c r="A943" t="s">
        <v>163</v>
      </c>
      <c r="B943">
        <v>8092800</v>
      </c>
      <c r="C943">
        <v>2461001</v>
      </c>
      <c r="D943">
        <v>2021</v>
      </c>
      <c r="E943" s="22">
        <v>44409</v>
      </c>
      <c r="F943" s="22">
        <v>44439</v>
      </c>
      <c r="G943" s="22">
        <v>44441</v>
      </c>
      <c r="H943">
        <v>8092804</v>
      </c>
      <c r="I943">
        <v>41</v>
      </c>
      <c r="J943">
        <v>250</v>
      </c>
      <c r="K943" t="s">
        <v>230</v>
      </c>
      <c r="L943">
        <v>3</v>
      </c>
      <c r="M943" t="s">
        <v>165</v>
      </c>
      <c r="N943" t="s">
        <v>166</v>
      </c>
      <c r="O943" t="s">
        <v>198</v>
      </c>
    </row>
    <row r="944" spans="1:15" x14ac:dyDescent="0.25">
      <c r="A944" t="s">
        <v>163</v>
      </c>
      <c r="B944">
        <v>8092800</v>
      </c>
      <c r="C944">
        <v>2461001</v>
      </c>
      <c r="D944">
        <v>2021</v>
      </c>
      <c r="E944" s="22">
        <v>44409</v>
      </c>
      <c r="F944" s="22">
        <v>44439</v>
      </c>
      <c r="G944" s="22">
        <v>44441</v>
      </c>
      <c r="H944">
        <v>8092804</v>
      </c>
      <c r="I944">
        <v>41</v>
      </c>
      <c r="J944">
        <v>351</v>
      </c>
      <c r="K944" t="s">
        <v>205</v>
      </c>
      <c r="L944">
        <v>1</v>
      </c>
      <c r="M944" t="s">
        <v>165</v>
      </c>
      <c r="N944" t="s">
        <v>166</v>
      </c>
      <c r="O944" t="s">
        <v>198</v>
      </c>
    </row>
    <row r="945" spans="1:15" x14ac:dyDescent="0.25">
      <c r="A945" t="s">
        <v>163</v>
      </c>
      <c r="B945">
        <v>8092800</v>
      </c>
      <c r="C945">
        <v>2461001</v>
      </c>
      <c r="D945">
        <v>2021</v>
      </c>
      <c r="E945" s="22">
        <v>44409</v>
      </c>
      <c r="F945" s="22">
        <v>44439</v>
      </c>
      <c r="G945" s="22">
        <v>44441</v>
      </c>
      <c r="H945">
        <v>8092804</v>
      </c>
      <c r="I945">
        <v>41</v>
      </c>
      <c r="J945">
        <v>710</v>
      </c>
      <c r="K945" t="s">
        <v>236</v>
      </c>
      <c r="L945">
        <v>2</v>
      </c>
      <c r="M945" t="s">
        <v>165</v>
      </c>
      <c r="N945" t="s">
        <v>166</v>
      </c>
      <c r="O945" t="s">
        <v>198</v>
      </c>
    </row>
    <row r="946" spans="1:15" x14ac:dyDescent="0.25">
      <c r="A946" t="s">
        <v>163</v>
      </c>
      <c r="B946">
        <v>8092800</v>
      </c>
      <c r="C946">
        <v>2461001</v>
      </c>
      <c r="D946">
        <v>2021</v>
      </c>
      <c r="E946" s="22">
        <v>44409</v>
      </c>
      <c r="F946" s="22">
        <v>44439</v>
      </c>
      <c r="G946" s="22">
        <v>44441</v>
      </c>
      <c r="H946">
        <v>8092804</v>
      </c>
      <c r="I946">
        <v>41</v>
      </c>
      <c r="J946">
        <v>711</v>
      </c>
      <c r="K946" t="s">
        <v>238</v>
      </c>
      <c r="L946">
        <v>2</v>
      </c>
      <c r="M946" t="s">
        <v>165</v>
      </c>
      <c r="N946" t="s">
        <v>166</v>
      </c>
      <c r="O946" t="s">
        <v>198</v>
      </c>
    </row>
    <row r="947" spans="1:15" x14ac:dyDescent="0.25">
      <c r="A947" t="s">
        <v>163</v>
      </c>
      <c r="B947">
        <v>8092800</v>
      </c>
      <c r="C947">
        <v>2461001</v>
      </c>
      <c r="D947">
        <v>2021</v>
      </c>
      <c r="E947" s="22">
        <v>44409</v>
      </c>
      <c r="F947" s="22">
        <v>44439</v>
      </c>
      <c r="G947" s="22">
        <v>44441</v>
      </c>
      <c r="H947">
        <v>8092804</v>
      </c>
      <c r="I947">
        <v>41</v>
      </c>
      <c r="J947" t="s">
        <v>199</v>
      </c>
      <c r="K947" t="s">
        <v>200</v>
      </c>
      <c r="L947">
        <v>6</v>
      </c>
      <c r="M947" t="s">
        <v>165</v>
      </c>
      <c r="N947" t="s">
        <v>166</v>
      </c>
      <c r="O947" t="s">
        <v>198</v>
      </c>
    </row>
    <row r="948" spans="1:15" x14ac:dyDescent="0.25">
      <c r="A948" t="s">
        <v>163</v>
      </c>
      <c r="B948">
        <v>8092800</v>
      </c>
      <c r="C948">
        <v>2461001</v>
      </c>
      <c r="D948">
        <v>2021</v>
      </c>
      <c r="E948" s="22">
        <v>44409</v>
      </c>
      <c r="F948" s="22">
        <v>44439</v>
      </c>
      <c r="G948" s="22">
        <v>44441</v>
      </c>
      <c r="H948">
        <v>8092804</v>
      </c>
      <c r="I948">
        <v>41</v>
      </c>
      <c r="J948">
        <v>1010</v>
      </c>
      <c r="K948" t="s">
        <v>164</v>
      </c>
      <c r="L948">
        <v>476.7</v>
      </c>
      <c r="M948" t="s">
        <v>165</v>
      </c>
      <c r="N948" t="s">
        <v>166</v>
      </c>
      <c r="O948" t="s">
        <v>198</v>
      </c>
    </row>
    <row r="949" spans="1:15" x14ac:dyDescent="0.25">
      <c r="A949" t="s">
        <v>163</v>
      </c>
      <c r="B949">
        <v>8092800</v>
      </c>
      <c r="C949">
        <v>2461001</v>
      </c>
      <c r="D949">
        <v>2021</v>
      </c>
      <c r="E949" s="22">
        <v>44409</v>
      </c>
      <c r="F949" s="22">
        <v>44439</v>
      </c>
      <c r="G949" s="22">
        <v>44441</v>
      </c>
      <c r="H949">
        <v>8092804</v>
      </c>
      <c r="I949">
        <v>41</v>
      </c>
      <c r="J949">
        <v>1351</v>
      </c>
      <c r="K949" t="s">
        <v>205</v>
      </c>
      <c r="L949">
        <v>79.45</v>
      </c>
      <c r="M949" t="s">
        <v>165</v>
      </c>
      <c r="N949" t="s">
        <v>166</v>
      </c>
      <c r="O949" t="s">
        <v>198</v>
      </c>
    </row>
    <row r="950" spans="1:15" x14ac:dyDescent="0.25">
      <c r="A950" t="s">
        <v>163</v>
      </c>
      <c r="B950">
        <v>8092800</v>
      </c>
      <c r="C950">
        <v>2461001</v>
      </c>
      <c r="D950">
        <v>2021</v>
      </c>
      <c r="E950" s="22">
        <v>44409</v>
      </c>
      <c r="F950" s="22">
        <v>44439</v>
      </c>
      <c r="G950" s="22">
        <v>44441</v>
      </c>
      <c r="H950">
        <v>8092804</v>
      </c>
      <c r="I950">
        <v>41</v>
      </c>
      <c r="J950">
        <v>2500</v>
      </c>
      <c r="K950" t="s">
        <v>170</v>
      </c>
      <c r="L950">
        <v>78.510000000000005</v>
      </c>
      <c r="M950" t="s">
        <v>166</v>
      </c>
      <c r="N950" t="s">
        <v>166</v>
      </c>
      <c r="O950" t="s">
        <v>198</v>
      </c>
    </row>
    <row r="951" spans="1:15" x14ac:dyDescent="0.25">
      <c r="A951" t="s">
        <v>163</v>
      </c>
      <c r="B951">
        <v>8092800</v>
      </c>
      <c r="C951">
        <v>2461001</v>
      </c>
      <c r="D951">
        <v>2021</v>
      </c>
      <c r="E951" s="22">
        <v>44409</v>
      </c>
      <c r="F951" s="22">
        <v>44439</v>
      </c>
      <c r="G951" s="22">
        <v>44441</v>
      </c>
      <c r="H951">
        <v>8092804</v>
      </c>
      <c r="I951">
        <v>41</v>
      </c>
      <c r="J951">
        <v>2509</v>
      </c>
      <c r="K951" t="s">
        <v>171</v>
      </c>
      <c r="L951">
        <v>-49.06</v>
      </c>
      <c r="M951" t="s">
        <v>166</v>
      </c>
      <c r="N951" t="s">
        <v>166</v>
      </c>
      <c r="O951" t="s">
        <v>198</v>
      </c>
    </row>
    <row r="952" spans="1:15" x14ac:dyDescent="0.25">
      <c r="A952" t="s">
        <v>163</v>
      </c>
      <c r="B952">
        <v>8092800</v>
      </c>
      <c r="C952">
        <v>2461001</v>
      </c>
      <c r="D952">
        <v>2021</v>
      </c>
      <c r="E952" s="22">
        <v>44409</v>
      </c>
      <c r="F952" s="22">
        <v>44439</v>
      </c>
      <c r="G952" s="22">
        <v>44441</v>
      </c>
      <c r="H952">
        <v>8092804</v>
      </c>
      <c r="I952">
        <v>41</v>
      </c>
      <c r="J952">
        <v>3305</v>
      </c>
      <c r="K952" t="s">
        <v>206</v>
      </c>
      <c r="L952">
        <v>0.96</v>
      </c>
      <c r="M952" t="s">
        <v>207</v>
      </c>
      <c r="N952" t="s">
        <v>166</v>
      </c>
      <c r="O952" t="s">
        <v>198</v>
      </c>
    </row>
    <row r="953" spans="1:15" x14ac:dyDescent="0.25">
      <c r="A953" t="s">
        <v>163</v>
      </c>
      <c r="B953">
        <v>8092800</v>
      </c>
      <c r="C953">
        <v>2461001</v>
      </c>
      <c r="D953">
        <v>2021</v>
      </c>
      <c r="E953" s="22">
        <v>44409</v>
      </c>
      <c r="F953" s="22">
        <v>44439</v>
      </c>
      <c r="G953" s="22">
        <v>44441</v>
      </c>
      <c r="H953">
        <v>8092804</v>
      </c>
      <c r="I953">
        <v>41</v>
      </c>
      <c r="J953">
        <v>3970</v>
      </c>
      <c r="K953" t="s">
        <v>210</v>
      </c>
      <c r="L953">
        <v>6.54</v>
      </c>
      <c r="M953" t="s">
        <v>207</v>
      </c>
      <c r="N953" t="s">
        <v>166</v>
      </c>
      <c r="O953" t="s">
        <v>198</v>
      </c>
    </row>
    <row r="954" spans="1:15" x14ac:dyDescent="0.25">
      <c r="A954" t="s">
        <v>163</v>
      </c>
      <c r="B954">
        <v>8092800</v>
      </c>
      <c r="C954">
        <v>2461001</v>
      </c>
      <c r="D954">
        <v>2021</v>
      </c>
      <c r="E954" s="22">
        <v>44409</v>
      </c>
      <c r="F954" s="22">
        <v>44439</v>
      </c>
      <c r="G954" s="22">
        <v>44441</v>
      </c>
      <c r="H954">
        <v>8092804</v>
      </c>
      <c r="I954">
        <v>41</v>
      </c>
      <c r="J954" t="s">
        <v>173</v>
      </c>
      <c r="K954" t="s">
        <v>174</v>
      </c>
      <c r="L954">
        <v>61.69</v>
      </c>
      <c r="M954" t="s">
        <v>166</v>
      </c>
      <c r="N954" t="s">
        <v>166</v>
      </c>
      <c r="O954" t="s">
        <v>198</v>
      </c>
    </row>
    <row r="955" spans="1:15" x14ac:dyDescent="0.25">
      <c r="A955" t="s">
        <v>163</v>
      </c>
      <c r="B955">
        <v>8092800</v>
      </c>
      <c r="C955">
        <v>2461001</v>
      </c>
      <c r="D955">
        <v>2021</v>
      </c>
      <c r="E955" s="22">
        <v>44409</v>
      </c>
      <c r="F955" s="22">
        <v>44439</v>
      </c>
      <c r="G955" s="22">
        <v>44441</v>
      </c>
      <c r="H955">
        <v>8092804</v>
      </c>
      <c r="I955">
        <v>41</v>
      </c>
      <c r="J955">
        <v>4220</v>
      </c>
      <c r="K955" t="s">
        <v>212</v>
      </c>
      <c r="L955">
        <v>6</v>
      </c>
      <c r="M955" t="s">
        <v>207</v>
      </c>
      <c r="N955" t="s">
        <v>166</v>
      </c>
      <c r="O955" t="s">
        <v>198</v>
      </c>
    </row>
    <row r="956" spans="1:15" x14ac:dyDescent="0.25">
      <c r="A956" t="s">
        <v>163</v>
      </c>
      <c r="B956">
        <v>8092800</v>
      </c>
      <c r="C956">
        <v>2461001</v>
      </c>
      <c r="D956">
        <v>2021</v>
      </c>
      <c r="E956" s="22">
        <v>44409</v>
      </c>
      <c r="F956" s="22">
        <v>44439</v>
      </c>
      <c r="G956" s="22">
        <v>44441</v>
      </c>
      <c r="H956">
        <v>8092804</v>
      </c>
      <c r="I956">
        <v>41</v>
      </c>
      <c r="J956">
        <v>4420</v>
      </c>
      <c r="K956" t="s">
        <v>175</v>
      </c>
      <c r="L956">
        <v>600.64</v>
      </c>
      <c r="M956" t="s">
        <v>166</v>
      </c>
      <c r="N956" t="s">
        <v>166</v>
      </c>
      <c r="O956" t="s">
        <v>198</v>
      </c>
    </row>
    <row r="957" spans="1:15" x14ac:dyDescent="0.25">
      <c r="A957" t="s">
        <v>163</v>
      </c>
      <c r="B957">
        <v>8092800</v>
      </c>
      <c r="C957">
        <v>2461001</v>
      </c>
      <c r="D957">
        <v>2021</v>
      </c>
      <c r="E957" s="22">
        <v>44409</v>
      </c>
      <c r="F957" s="22">
        <v>44439</v>
      </c>
      <c r="G957" s="22">
        <v>44441</v>
      </c>
      <c r="H957">
        <v>8092804</v>
      </c>
      <c r="I957">
        <v>41</v>
      </c>
      <c r="J957">
        <v>4486</v>
      </c>
      <c r="K957" t="s">
        <v>176</v>
      </c>
      <c r="L957">
        <v>556.15</v>
      </c>
      <c r="M957" t="s">
        <v>166</v>
      </c>
      <c r="N957" t="s">
        <v>166</v>
      </c>
      <c r="O957" t="s">
        <v>198</v>
      </c>
    </row>
    <row r="958" spans="1:15" x14ac:dyDescent="0.25">
      <c r="A958" t="s">
        <v>163</v>
      </c>
      <c r="B958">
        <v>8092800</v>
      </c>
      <c r="C958">
        <v>2461001</v>
      </c>
      <c r="D958">
        <v>2021</v>
      </c>
      <c r="E958" s="22">
        <v>44409</v>
      </c>
      <c r="F958" s="22">
        <v>44439</v>
      </c>
      <c r="G958" s="22">
        <v>44441</v>
      </c>
      <c r="H958">
        <v>8092804</v>
      </c>
      <c r="I958">
        <v>41</v>
      </c>
      <c r="J958">
        <v>4650</v>
      </c>
      <c r="K958" t="s">
        <v>177</v>
      </c>
      <c r="L958">
        <v>526.70000000000005</v>
      </c>
      <c r="M958" t="s">
        <v>166</v>
      </c>
      <c r="N958" t="s">
        <v>166</v>
      </c>
      <c r="O958" t="s">
        <v>198</v>
      </c>
    </row>
    <row r="959" spans="1:15" x14ac:dyDescent="0.25">
      <c r="A959" t="s">
        <v>163</v>
      </c>
      <c r="B959">
        <v>8092800</v>
      </c>
      <c r="C959">
        <v>2461001</v>
      </c>
      <c r="D959">
        <v>2021</v>
      </c>
      <c r="E959" s="22">
        <v>44409</v>
      </c>
      <c r="F959" s="22">
        <v>44439</v>
      </c>
      <c r="G959" s="22">
        <v>44441</v>
      </c>
      <c r="H959">
        <v>8092804</v>
      </c>
      <c r="I959">
        <v>41</v>
      </c>
      <c r="J959">
        <v>4780</v>
      </c>
      <c r="K959" t="s">
        <v>178</v>
      </c>
      <c r="L959">
        <v>526.70000000000005</v>
      </c>
      <c r="M959" t="s">
        <v>166</v>
      </c>
      <c r="N959" t="s">
        <v>166</v>
      </c>
      <c r="O959" t="s">
        <v>198</v>
      </c>
    </row>
    <row r="960" spans="1:15" x14ac:dyDescent="0.25">
      <c r="A960" t="s">
        <v>163</v>
      </c>
      <c r="B960">
        <v>8092800</v>
      </c>
      <c r="C960">
        <v>2461001</v>
      </c>
      <c r="D960">
        <v>2021</v>
      </c>
      <c r="E960" s="22">
        <v>44409</v>
      </c>
      <c r="F960" s="22">
        <v>44439</v>
      </c>
      <c r="G960" s="22">
        <v>44441</v>
      </c>
      <c r="H960">
        <v>8092804</v>
      </c>
      <c r="I960">
        <v>41</v>
      </c>
      <c r="J960">
        <v>4970</v>
      </c>
      <c r="K960" t="s">
        <v>181</v>
      </c>
      <c r="L960">
        <v>521.12</v>
      </c>
      <c r="M960" t="s">
        <v>166</v>
      </c>
      <c r="N960" t="s">
        <v>166</v>
      </c>
      <c r="O960" t="s">
        <v>198</v>
      </c>
    </row>
    <row r="961" spans="1:15" x14ac:dyDescent="0.25">
      <c r="A961" t="s">
        <v>163</v>
      </c>
      <c r="B961">
        <v>8092800</v>
      </c>
      <c r="C961">
        <v>2461001</v>
      </c>
      <c r="D961">
        <v>2021</v>
      </c>
      <c r="E961" s="22">
        <v>44409</v>
      </c>
      <c r="F961" s="22">
        <v>44439</v>
      </c>
      <c r="G961" s="22">
        <v>44441</v>
      </c>
      <c r="H961">
        <v>8092804</v>
      </c>
      <c r="I961">
        <v>41</v>
      </c>
      <c r="J961">
        <v>4990</v>
      </c>
      <c r="K961" t="s">
        <v>182</v>
      </c>
      <c r="L961">
        <v>521.12</v>
      </c>
      <c r="M961" t="s">
        <v>166</v>
      </c>
      <c r="N961" t="s">
        <v>166</v>
      </c>
      <c r="O961" t="s">
        <v>198</v>
      </c>
    </row>
    <row r="962" spans="1:15" x14ac:dyDescent="0.25">
      <c r="A962" t="s">
        <v>163</v>
      </c>
      <c r="B962">
        <v>8092800</v>
      </c>
      <c r="C962">
        <v>2461001</v>
      </c>
      <c r="D962">
        <v>2021</v>
      </c>
      <c r="E962" s="22">
        <v>44409</v>
      </c>
      <c r="F962" s="22">
        <v>44439</v>
      </c>
      <c r="G962" s="22">
        <v>44441</v>
      </c>
      <c r="H962">
        <v>8092804</v>
      </c>
      <c r="I962">
        <v>41</v>
      </c>
      <c r="J962">
        <v>5010</v>
      </c>
      <c r="K962" t="s">
        <v>170</v>
      </c>
      <c r="L962">
        <v>193.88</v>
      </c>
      <c r="M962" t="s">
        <v>166</v>
      </c>
      <c r="N962" t="s">
        <v>166</v>
      </c>
      <c r="O962" t="s">
        <v>198</v>
      </c>
    </row>
    <row r="963" spans="1:15" x14ac:dyDescent="0.25">
      <c r="A963" t="s">
        <v>163</v>
      </c>
      <c r="B963">
        <v>8092800</v>
      </c>
      <c r="C963">
        <v>2461001</v>
      </c>
      <c r="D963">
        <v>2021</v>
      </c>
      <c r="E963" s="22">
        <v>44409</v>
      </c>
      <c r="F963" s="22">
        <v>44439</v>
      </c>
      <c r="G963" s="22">
        <v>44441</v>
      </c>
      <c r="H963">
        <v>8092804</v>
      </c>
      <c r="I963">
        <v>41</v>
      </c>
      <c r="J963">
        <v>5013</v>
      </c>
      <c r="K963" t="s">
        <v>183</v>
      </c>
      <c r="L963">
        <v>0.6</v>
      </c>
      <c r="M963" t="s">
        <v>166</v>
      </c>
      <c r="N963" t="s">
        <v>166</v>
      </c>
      <c r="O963" t="s">
        <v>198</v>
      </c>
    </row>
    <row r="964" spans="1:15" x14ac:dyDescent="0.25">
      <c r="A964" t="s">
        <v>163</v>
      </c>
      <c r="B964">
        <v>8092800</v>
      </c>
      <c r="C964">
        <v>2461001</v>
      </c>
      <c r="D964">
        <v>2021</v>
      </c>
      <c r="E964" s="22">
        <v>44409</v>
      </c>
      <c r="F964" s="22">
        <v>44439</v>
      </c>
      <c r="G964" s="22">
        <v>44441</v>
      </c>
      <c r="H964">
        <v>8092804</v>
      </c>
      <c r="I964">
        <v>41</v>
      </c>
      <c r="J964">
        <v>5030</v>
      </c>
      <c r="K964" t="s">
        <v>184</v>
      </c>
      <c r="L964">
        <v>1.08</v>
      </c>
      <c r="M964" t="s">
        <v>166</v>
      </c>
      <c r="N964" t="s">
        <v>166</v>
      </c>
      <c r="O964" t="s">
        <v>198</v>
      </c>
    </row>
    <row r="965" spans="1:15" x14ac:dyDescent="0.25">
      <c r="A965" t="s">
        <v>163</v>
      </c>
      <c r="B965">
        <v>8092800</v>
      </c>
      <c r="C965">
        <v>2461001</v>
      </c>
      <c r="D965">
        <v>2021</v>
      </c>
      <c r="E965" s="22">
        <v>44409</v>
      </c>
      <c r="F965" s="22">
        <v>44439</v>
      </c>
      <c r="G965" s="22">
        <v>44441</v>
      </c>
      <c r="H965">
        <v>8092804</v>
      </c>
      <c r="I965">
        <v>41</v>
      </c>
      <c r="J965">
        <v>5031</v>
      </c>
      <c r="K965" t="s">
        <v>185</v>
      </c>
      <c r="L965">
        <v>0.85</v>
      </c>
      <c r="M965" t="s">
        <v>166</v>
      </c>
      <c r="N965" t="s">
        <v>166</v>
      </c>
      <c r="O965" t="s">
        <v>198</v>
      </c>
    </row>
    <row r="966" spans="1:15" x14ac:dyDescent="0.25">
      <c r="A966" t="s">
        <v>163</v>
      </c>
      <c r="B966">
        <v>8092800</v>
      </c>
      <c r="C966">
        <v>2461001</v>
      </c>
      <c r="D966">
        <v>2021</v>
      </c>
      <c r="E966" s="22">
        <v>44409</v>
      </c>
      <c r="F966" s="22">
        <v>44439</v>
      </c>
      <c r="G966" s="22">
        <v>44441</v>
      </c>
      <c r="H966">
        <v>8092804</v>
      </c>
      <c r="I966">
        <v>41</v>
      </c>
      <c r="J966">
        <v>5090</v>
      </c>
      <c r="K966" t="s">
        <v>186</v>
      </c>
      <c r="L966">
        <v>7.94</v>
      </c>
      <c r="M966" t="s">
        <v>166</v>
      </c>
      <c r="N966" t="s">
        <v>166</v>
      </c>
      <c r="O966" t="s">
        <v>198</v>
      </c>
    </row>
    <row r="967" spans="1:15" x14ac:dyDescent="0.25">
      <c r="A967" t="s">
        <v>163</v>
      </c>
      <c r="B967">
        <v>8092800</v>
      </c>
      <c r="C967">
        <v>2461001</v>
      </c>
      <c r="D967">
        <v>2021</v>
      </c>
      <c r="E967" s="22">
        <v>44409</v>
      </c>
      <c r="F967" s="22">
        <v>44439</v>
      </c>
      <c r="G967" s="22">
        <v>44441</v>
      </c>
      <c r="H967">
        <v>8092804</v>
      </c>
      <c r="I967">
        <v>41</v>
      </c>
      <c r="J967">
        <v>5103</v>
      </c>
      <c r="K967" t="s">
        <v>187</v>
      </c>
      <c r="L967">
        <v>41.98</v>
      </c>
      <c r="M967" t="s">
        <v>166</v>
      </c>
      <c r="N967" t="s">
        <v>166</v>
      </c>
      <c r="O967" t="s">
        <v>198</v>
      </c>
    </row>
    <row r="968" spans="1:15" x14ac:dyDescent="0.25">
      <c r="A968" t="s">
        <v>163</v>
      </c>
      <c r="B968">
        <v>8092800</v>
      </c>
      <c r="C968">
        <v>2461001</v>
      </c>
      <c r="D968">
        <v>2021</v>
      </c>
      <c r="E968" s="22">
        <v>44409</v>
      </c>
      <c r="F968" s="22">
        <v>44439</v>
      </c>
      <c r="G968" s="22">
        <v>44441</v>
      </c>
      <c r="H968">
        <v>8092804</v>
      </c>
      <c r="I968">
        <v>41</v>
      </c>
      <c r="J968">
        <v>5130</v>
      </c>
      <c r="K968" t="s">
        <v>213</v>
      </c>
      <c r="L968">
        <v>29.46</v>
      </c>
      <c r="M968" t="s">
        <v>207</v>
      </c>
      <c r="N968" t="s">
        <v>166</v>
      </c>
      <c r="O968" t="s">
        <v>198</v>
      </c>
    </row>
    <row r="969" spans="1:15" x14ac:dyDescent="0.25">
      <c r="A969" t="s">
        <v>163</v>
      </c>
      <c r="B969">
        <v>8092800</v>
      </c>
      <c r="C969">
        <v>2461001</v>
      </c>
      <c r="D969">
        <v>2021</v>
      </c>
      <c r="E969" s="22">
        <v>44409</v>
      </c>
      <c r="F969" s="22">
        <v>44439</v>
      </c>
      <c r="G969" s="22">
        <v>44441</v>
      </c>
      <c r="H969">
        <v>8092804</v>
      </c>
      <c r="I969">
        <v>41</v>
      </c>
      <c r="J969">
        <v>5800</v>
      </c>
      <c r="K969" t="s">
        <v>188</v>
      </c>
      <c r="L969">
        <v>-77.33</v>
      </c>
      <c r="M969" t="s">
        <v>166</v>
      </c>
      <c r="N969" t="s">
        <v>166</v>
      </c>
      <c r="O969" t="s">
        <v>198</v>
      </c>
    </row>
    <row r="970" spans="1:15" x14ac:dyDescent="0.25">
      <c r="A970" t="s">
        <v>163</v>
      </c>
      <c r="B970">
        <v>8092800</v>
      </c>
      <c r="C970">
        <v>2461001</v>
      </c>
      <c r="D970">
        <v>2021</v>
      </c>
      <c r="E970" s="22">
        <v>44409</v>
      </c>
      <c r="F970" s="22">
        <v>44439</v>
      </c>
      <c r="G970" s="22">
        <v>44441</v>
      </c>
      <c r="H970">
        <v>8092804</v>
      </c>
      <c r="I970">
        <v>41</v>
      </c>
      <c r="J970">
        <v>7010</v>
      </c>
      <c r="K970" t="s">
        <v>164</v>
      </c>
      <c r="L970">
        <v>42</v>
      </c>
      <c r="M970" t="s">
        <v>165</v>
      </c>
      <c r="N970" t="s">
        <v>166</v>
      </c>
      <c r="O970" t="s">
        <v>198</v>
      </c>
    </row>
    <row r="971" spans="1:15" x14ac:dyDescent="0.25">
      <c r="A971" t="s">
        <v>163</v>
      </c>
      <c r="B971">
        <v>8092800</v>
      </c>
      <c r="C971">
        <v>2461001</v>
      </c>
      <c r="D971">
        <v>2021</v>
      </c>
      <c r="E971" s="22">
        <v>44409</v>
      </c>
      <c r="F971" s="22">
        <v>44439</v>
      </c>
      <c r="G971" s="22">
        <v>44441</v>
      </c>
      <c r="H971">
        <v>8092804</v>
      </c>
      <c r="I971">
        <v>41</v>
      </c>
      <c r="J971">
        <v>7351</v>
      </c>
      <c r="K971" t="s">
        <v>215</v>
      </c>
      <c r="L971">
        <v>7</v>
      </c>
      <c r="M971" t="s">
        <v>165</v>
      </c>
      <c r="N971" t="s">
        <v>166</v>
      </c>
      <c r="O971" t="s">
        <v>198</v>
      </c>
    </row>
    <row r="972" spans="1:15" x14ac:dyDescent="0.25">
      <c r="A972" t="s">
        <v>163</v>
      </c>
      <c r="B972">
        <v>8092800</v>
      </c>
      <c r="C972">
        <v>2461001</v>
      </c>
      <c r="D972">
        <v>2021</v>
      </c>
      <c r="E972" s="22">
        <v>44409</v>
      </c>
      <c r="F972" s="22">
        <v>44439</v>
      </c>
      <c r="G972" s="22">
        <v>44441</v>
      </c>
      <c r="H972">
        <v>8092804</v>
      </c>
      <c r="I972">
        <v>41</v>
      </c>
      <c r="J972">
        <v>9250</v>
      </c>
      <c r="K972" t="s">
        <v>230</v>
      </c>
      <c r="L972">
        <v>15</v>
      </c>
      <c r="M972" t="s">
        <v>165</v>
      </c>
      <c r="N972" t="s">
        <v>166</v>
      </c>
      <c r="O972" t="s">
        <v>198</v>
      </c>
    </row>
    <row r="973" spans="1:15" x14ac:dyDescent="0.25">
      <c r="A973" t="s">
        <v>163</v>
      </c>
      <c r="B973">
        <v>8092800</v>
      </c>
      <c r="C973">
        <v>2461001</v>
      </c>
      <c r="D973">
        <v>2021</v>
      </c>
      <c r="E973" s="22">
        <v>44409</v>
      </c>
      <c r="F973" s="22">
        <v>44439</v>
      </c>
      <c r="G973" s="22">
        <v>44441</v>
      </c>
      <c r="H973">
        <v>8092804</v>
      </c>
      <c r="I973">
        <v>41</v>
      </c>
      <c r="J973">
        <v>9710</v>
      </c>
      <c r="K973" t="s">
        <v>236</v>
      </c>
      <c r="L973">
        <v>14</v>
      </c>
      <c r="M973" t="s">
        <v>165</v>
      </c>
      <c r="N973" t="s">
        <v>166</v>
      </c>
      <c r="O973" t="s">
        <v>198</v>
      </c>
    </row>
    <row r="974" spans="1:15" x14ac:dyDescent="0.25">
      <c r="A974" t="s">
        <v>163</v>
      </c>
      <c r="B974">
        <v>8092800</v>
      </c>
      <c r="C974">
        <v>2461001</v>
      </c>
      <c r="D974">
        <v>2021</v>
      </c>
      <c r="E974" s="22">
        <v>44409</v>
      </c>
      <c r="F974" s="22">
        <v>44439</v>
      </c>
      <c r="G974" s="22">
        <v>44441</v>
      </c>
      <c r="H974">
        <v>8092804</v>
      </c>
      <c r="I974">
        <v>41</v>
      </c>
      <c r="J974">
        <v>9711</v>
      </c>
      <c r="K974" t="s">
        <v>238</v>
      </c>
      <c r="L974">
        <v>13</v>
      </c>
      <c r="M974" t="s">
        <v>165</v>
      </c>
      <c r="N974" t="s">
        <v>166</v>
      </c>
      <c r="O974" t="s">
        <v>198</v>
      </c>
    </row>
    <row r="975" spans="1:15" x14ac:dyDescent="0.25">
      <c r="A975" t="s">
        <v>163</v>
      </c>
      <c r="B975">
        <v>8092800</v>
      </c>
      <c r="C975">
        <v>2461001</v>
      </c>
      <c r="D975">
        <v>2021</v>
      </c>
      <c r="E975" s="22">
        <v>44409</v>
      </c>
      <c r="F975" s="22">
        <v>44439</v>
      </c>
      <c r="G975" s="22">
        <v>44441</v>
      </c>
      <c r="H975">
        <v>8092804</v>
      </c>
      <c r="I975">
        <v>41</v>
      </c>
      <c r="J975" t="s">
        <v>201</v>
      </c>
      <c r="K975" t="s">
        <v>200</v>
      </c>
      <c r="L975">
        <v>38</v>
      </c>
      <c r="M975" t="s">
        <v>165</v>
      </c>
      <c r="N975" t="s">
        <v>166</v>
      </c>
      <c r="O975" t="s">
        <v>198</v>
      </c>
    </row>
    <row r="976" spans="1:15" x14ac:dyDescent="0.25">
      <c r="A976" t="s">
        <v>163</v>
      </c>
      <c r="B976">
        <v>8092800</v>
      </c>
      <c r="C976">
        <v>2463901</v>
      </c>
      <c r="D976">
        <v>2021</v>
      </c>
      <c r="E976" s="22">
        <v>44409</v>
      </c>
      <c r="F976" s="22">
        <v>44439</v>
      </c>
      <c r="G976" s="22">
        <v>44441</v>
      </c>
      <c r="H976">
        <v>8092804</v>
      </c>
      <c r="I976">
        <v>41</v>
      </c>
      <c r="J976">
        <v>10</v>
      </c>
      <c r="K976" t="s">
        <v>164</v>
      </c>
      <c r="L976">
        <v>18</v>
      </c>
      <c r="M976" t="s">
        <v>165</v>
      </c>
      <c r="N976" t="s">
        <v>166</v>
      </c>
      <c r="O976" t="s">
        <v>268</v>
      </c>
    </row>
    <row r="977" spans="1:15" x14ac:dyDescent="0.25">
      <c r="A977" t="s">
        <v>163</v>
      </c>
      <c r="B977">
        <v>8092800</v>
      </c>
      <c r="C977">
        <v>2463901</v>
      </c>
      <c r="D977">
        <v>2021</v>
      </c>
      <c r="E977" s="22">
        <v>44409</v>
      </c>
      <c r="F977" s="22">
        <v>44439</v>
      </c>
      <c r="G977" s="22">
        <v>44441</v>
      </c>
      <c r="H977">
        <v>8092804</v>
      </c>
      <c r="I977">
        <v>41</v>
      </c>
      <c r="J977">
        <v>351</v>
      </c>
      <c r="K977" t="s">
        <v>205</v>
      </c>
      <c r="L977">
        <v>1</v>
      </c>
      <c r="M977" t="s">
        <v>165</v>
      </c>
      <c r="N977" t="s">
        <v>166</v>
      </c>
      <c r="O977" t="s">
        <v>268</v>
      </c>
    </row>
    <row r="978" spans="1:15" x14ac:dyDescent="0.25">
      <c r="A978" t="s">
        <v>163</v>
      </c>
      <c r="B978">
        <v>8092800</v>
      </c>
      <c r="C978">
        <v>2463901</v>
      </c>
      <c r="D978">
        <v>2021</v>
      </c>
      <c r="E978" s="22">
        <v>44409</v>
      </c>
      <c r="F978" s="22">
        <v>44439</v>
      </c>
      <c r="G978" s="22">
        <v>44441</v>
      </c>
      <c r="H978">
        <v>8092804</v>
      </c>
      <c r="I978">
        <v>41</v>
      </c>
      <c r="J978">
        <v>990</v>
      </c>
      <c r="K978" t="s">
        <v>168</v>
      </c>
      <c r="L978">
        <v>3</v>
      </c>
      <c r="M978" t="s">
        <v>169</v>
      </c>
      <c r="N978" t="s">
        <v>166</v>
      </c>
      <c r="O978" t="s">
        <v>268</v>
      </c>
    </row>
    <row r="979" spans="1:15" x14ac:dyDescent="0.25">
      <c r="A979" t="s">
        <v>163</v>
      </c>
      <c r="B979">
        <v>8092800</v>
      </c>
      <c r="C979">
        <v>2463901</v>
      </c>
      <c r="D979">
        <v>2021</v>
      </c>
      <c r="E979" s="22">
        <v>44409</v>
      </c>
      <c r="F979" s="22">
        <v>44439</v>
      </c>
      <c r="G979" s="22">
        <v>44441</v>
      </c>
      <c r="H979">
        <v>8092804</v>
      </c>
      <c r="I979">
        <v>41</v>
      </c>
      <c r="J979">
        <v>1010</v>
      </c>
      <c r="K979" t="s">
        <v>164</v>
      </c>
      <c r="L979">
        <v>976.1</v>
      </c>
      <c r="M979" t="s">
        <v>165</v>
      </c>
      <c r="N979" t="s">
        <v>166</v>
      </c>
      <c r="O979" t="s">
        <v>268</v>
      </c>
    </row>
    <row r="980" spans="1:15" x14ac:dyDescent="0.25">
      <c r="A980" t="s">
        <v>163</v>
      </c>
      <c r="B980">
        <v>8092800</v>
      </c>
      <c r="C980">
        <v>2463901</v>
      </c>
      <c r="D980">
        <v>2021</v>
      </c>
      <c r="E980" s="22">
        <v>44409</v>
      </c>
      <c r="F980" s="22">
        <v>44439</v>
      </c>
      <c r="G980" s="22">
        <v>44441</v>
      </c>
      <c r="H980">
        <v>8092804</v>
      </c>
      <c r="I980">
        <v>41</v>
      </c>
      <c r="J980">
        <v>1351</v>
      </c>
      <c r="K980" t="s">
        <v>205</v>
      </c>
      <c r="L980">
        <v>79.45</v>
      </c>
      <c r="M980" t="s">
        <v>165</v>
      </c>
      <c r="N980" t="s">
        <v>166</v>
      </c>
      <c r="O980" t="s">
        <v>268</v>
      </c>
    </row>
    <row r="981" spans="1:15" x14ac:dyDescent="0.25">
      <c r="A981" t="s">
        <v>163</v>
      </c>
      <c r="B981">
        <v>8092800</v>
      </c>
      <c r="C981">
        <v>2463901</v>
      </c>
      <c r="D981">
        <v>2021</v>
      </c>
      <c r="E981" s="22">
        <v>44409</v>
      </c>
      <c r="F981" s="22">
        <v>44439</v>
      </c>
      <c r="G981" s="22">
        <v>44441</v>
      </c>
      <c r="H981">
        <v>8092804</v>
      </c>
      <c r="I981">
        <v>41</v>
      </c>
      <c r="J981">
        <v>2500</v>
      </c>
      <c r="K981" t="s">
        <v>170</v>
      </c>
      <c r="L981">
        <v>149</v>
      </c>
      <c r="M981" t="s">
        <v>166</v>
      </c>
      <c r="N981" t="s">
        <v>166</v>
      </c>
      <c r="O981" t="s">
        <v>268</v>
      </c>
    </row>
    <row r="982" spans="1:15" x14ac:dyDescent="0.25">
      <c r="A982" t="s">
        <v>163</v>
      </c>
      <c r="B982">
        <v>8092800</v>
      </c>
      <c r="C982">
        <v>2463901</v>
      </c>
      <c r="D982">
        <v>2021</v>
      </c>
      <c r="E982" s="22">
        <v>44409</v>
      </c>
      <c r="F982" s="22">
        <v>44439</v>
      </c>
      <c r="G982" s="22">
        <v>44441</v>
      </c>
      <c r="H982">
        <v>8092804</v>
      </c>
      <c r="I982">
        <v>41</v>
      </c>
      <c r="J982">
        <v>2509</v>
      </c>
      <c r="K982" t="s">
        <v>171</v>
      </c>
      <c r="L982">
        <v>-94.76</v>
      </c>
      <c r="M982" t="s">
        <v>166</v>
      </c>
      <c r="N982" t="s">
        <v>166</v>
      </c>
      <c r="O982" t="s">
        <v>268</v>
      </c>
    </row>
    <row r="983" spans="1:15" x14ac:dyDescent="0.25">
      <c r="A983" t="s">
        <v>163</v>
      </c>
      <c r="B983">
        <v>8092800</v>
      </c>
      <c r="C983">
        <v>2463901</v>
      </c>
      <c r="D983">
        <v>2021</v>
      </c>
      <c r="E983" s="22">
        <v>44409</v>
      </c>
      <c r="F983" s="22">
        <v>44439</v>
      </c>
      <c r="G983" s="22">
        <v>44441</v>
      </c>
      <c r="H983">
        <v>8092804</v>
      </c>
      <c r="I983">
        <v>41</v>
      </c>
      <c r="J983">
        <v>3305</v>
      </c>
      <c r="K983" t="s">
        <v>206</v>
      </c>
      <c r="L983">
        <v>2.16</v>
      </c>
      <c r="M983" t="s">
        <v>207</v>
      </c>
      <c r="N983" t="s">
        <v>166</v>
      </c>
      <c r="O983" t="s">
        <v>268</v>
      </c>
    </row>
    <row r="984" spans="1:15" x14ac:dyDescent="0.25">
      <c r="A984" t="s">
        <v>163</v>
      </c>
      <c r="B984">
        <v>8092800</v>
      </c>
      <c r="C984">
        <v>2463901</v>
      </c>
      <c r="D984">
        <v>2021</v>
      </c>
      <c r="E984" s="22">
        <v>44409</v>
      </c>
      <c r="F984" s="22">
        <v>44439</v>
      </c>
      <c r="G984" s="22">
        <v>44441</v>
      </c>
      <c r="H984">
        <v>8092804</v>
      </c>
      <c r="I984">
        <v>41</v>
      </c>
      <c r="J984">
        <v>3500</v>
      </c>
      <c r="K984" t="s">
        <v>193</v>
      </c>
      <c r="L984">
        <v>9.27</v>
      </c>
      <c r="M984" t="s">
        <v>166</v>
      </c>
      <c r="N984" t="s">
        <v>166</v>
      </c>
      <c r="O984" t="s">
        <v>268</v>
      </c>
    </row>
    <row r="985" spans="1:15" x14ac:dyDescent="0.25">
      <c r="A985" t="s">
        <v>163</v>
      </c>
      <c r="B985">
        <v>8092800</v>
      </c>
      <c r="C985">
        <v>2463901</v>
      </c>
      <c r="D985">
        <v>2021</v>
      </c>
      <c r="E985" s="22">
        <v>44409</v>
      </c>
      <c r="F985" s="22">
        <v>44439</v>
      </c>
      <c r="G985" s="22">
        <v>44441</v>
      </c>
      <c r="H985">
        <v>8092804</v>
      </c>
      <c r="I985">
        <v>41</v>
      </c>
      <c r="J985">
        <v>3650</v>
      </c>
      <c r="K985" t="s">
        <v>208</v>
      </c>
      <c r="L985">
        <v>9.3000000000000007</v>
      </c>
      <c r="M985" t="s">
        <v>166</v>
      </c>
      <c r="N985" t="s">
        <v>166</v>
      </c>
      <c r="O985" t="s">
        <v>268</v>
      </c>
    </row>
    <row r="986" spans="1:15" x14ac:dyDescent="0.25">
      <c r="A986" t="s">
        <v>163</v>
      </c>
      <c r="B986">
        <v>8092800</v>
      </c>
      <c r="C986">
        <v>2463901</v>
      </c>
      <c r="D986">
        <v>2021</v>
      </c>
      <c r="E986" s="22">
        <v>44409</v>
      </c>
      <c r="F986" s="22">
        <v>44439</v>
      </c>
      <c r="G986" s="22">
        <v>44441</v>
      </c>
      <c r="H986">
        <v>8092804</v>
      </c>
      <c r="I986">
        <v>41</v>
      </c>
      <c r="J986">
        <v>3702</v>
      </c>
      <c r="K986" t="s">
        <v>195</v>
      </c>
      <c r="L986">
        <v>-9.27</v>
      </c>
      <c r="M986" t="s">
        <v>166</v>
      </c>
      <c r="N986" t="s">
        <v>166</v>
      </c>
      <c r="O986" t="s">
        <v>268</v>
      </c>
    </row>
    <row r="987" spans="1:15" x14ac:dyDescent="0.25">
      <c r="A987" t="s">
        <v>163</v>
      </c>
      <c r="B987">
        <v>8092800</v>
      </c>
      <c r="C987">
        <v>2463901</v>
      </c>
      <c r="D987">
        <v>2021</v>
      </c>
      <c r="E987" s="22">
        <v>44409</v>
      </c>
      <c r="F987" s="22">
        <v>44439</v>
      </c>
      <c r="G987" s="22">
        <v>44441</v>
      </c>
      <c r="H987">
        <v>8092804</v>
      </c>
      <c r="I987">
        <v>41</v>
      </c>
      <c r="J987">
        <v>3970</v>
      </c>
      <c r="K987" t="s">
        <v>210</v>
      </c>
      <c r="L987">
        <v>11.99</v>
      </c>
      <c r="M987" t="s">
        <v>207</v>
      </c>
      <c r="N987" t="s">
        <v>166</v>
      </c>
      <c r="O987" t="s">
        <v>268</v>
      </c>
    </row>
    <row r="988" spans="1:15" x14ac:dyDescent="0.25">
      <c r="A988" t="s">
        <v>163</v>
      </c>
      <c r="B988">
        <v>8092800</v>
      </c>
      <c r="C988">
        <v>2463901</v>
      </c>
      <c r="D988">
        <v>2021</v>
      </c>
      <c r="E988" s="22">
        <v>44409</v>
      </c>
      <c r="F988" s="22">
        <v>44439</v>
      </c>
      <c r="G988" s="22">
        <v>44441</v>
      </c>
      <c r="H988">
        <v>8092804</v>
      </c>
      <c r="I988">
        <v>41</v>
      </c>
      <c r="J988" t="s">
        <v>173</v>
      </c>
      <c r="K988" t="s">
        <v>174</v>
      </c>
      <c r="L988">
        <v>117.08</v>
      </c>
      <c r="M988" t="s">
        <v>166</v>
      </c>
      <c r="N988" t="s">
        <v>166</v>
      </c>
      <c r="O988" t="s">
        <v>268</v>
      </c>
    </row>
    <row r="989" spans="1:15" x14ac:dyDescent="0.25">
      <c r="A989" t="s">
        <v>163</v>
      </c>
      <c r="B989">
        <v>8092800</v>
      </c>
      <c r="C989">
        <v>2463901</v>
      </c>
      <c r="D989">
        <v>2021</v>
      </c>
      <c r="E989" s="22">
        <v>44409</v>
      </c>
      <c r="F989" s="22">
        <v>44439</v>
      </c>
      <c r="G989" s="22">
        <v>44441</v>
      </c>
      <c r="H989">
        <v>8092804</v>
      </c>
      <c r="I989">
        <v>41</v>
      </c>
      <c r="J989">
        <v>4220</v>
      </c>
      <c r="K989" t="s">
        <v>212</v>
      </c>
      <c r="L989">
        <v>11</v>
      </c>
      <c r="M989" t="s">
        <v>207</v>
      </c>
      <c r="N989" t="s">
        <v>166</v>
      </c>
      <c r="O989" t="s">
        <v>268</v>
      </c>
    </row>
    <row r="990" spans="1:15" x14ac:dyDescent="0.25">
      <c r="A990" t="s">
        <v>163</v>
      </c>
      <c r="B990">
        <v>8092800</v>
      </c>
      <c r="C990">
        <v>2463901</v>
      </c>
      <c r="D990">
        <v>2021</v>
      </c>
      <c r="E990" s="22">
        <v>44409</v>
      </c>
      <c r="F990" s="22">
        <v>44439</v>
      </c>
      <c r="G990" s="22">
        <v>44441</v>
      </c>
      <c r="H990">
        <v>8092804</v>
      </c>
      <c r="I990">
        <v>41</v>
      </c>
      <c r="J990">
        <v>4420</v>
      </c>
      <c r="K990" t="s">
        <v>175</v>
      </c>
      <c r="L990">
        <v>1139.99</v>
      </c>
      <c r="M990" t="s">
        <v>166</v>
      </c>
      <c r="N990" t="s">
        <v>166</v>
      </c>
      <c r="O990" t="s">
        <v>268</v>
      </c>
    </row>
    <row r="991" spans="1:15" x14ac:dyDescent="0.25">
      <c r="A991" t="s">
        <v>163</v>
      </c>
      <c r="B991">
        <v>8092800</v>
      </c>
      <c r="C991">
        <v>2463901</v>
      </c>
      <c r="D991">
        <v>2021</v>
      </c>
      <c r="E991" s="22">
        <v>44409</v>
      </c>
      <c r="F991" s="22">
        <v>44439</v>
      </c>
      <c r="G991" s="22">
        <v>44441</v>
      </c>
      <c r="H991">
        <v>8092804</v>
      </c>
      <c r="I991">
        <v>41</v>
      </c>
      <c r="J991">
        <v>4486</v>
      </c>
      <c r="K991" t="s">
        <v>176</v>
      </c>
      <c r="L991">
        <v>1055.55</v>
      </c>
      <c r="M991" t="s">
        <v>166</v>
      </c>
      <c r="N991" t="s">
        <v>166</v>
      </c>
      <c r="O991" t="s">
        <v>268</v>
      </c>
    </row>
    <row r="992" spans="1:15" x14ac:dyDescent="0.25">
      <c r="A992" t="s">
        <v>163</v>
      </c>
      <c r="B992">
        <v>8092800</v>
      </c>
      <c r="C992">
        <v>2463901</v>
      </c>
      <c r="D992">
        <v>2021</v>
      </c>
      <c r="E992" s="22">
        <v>44409</v>
      </c>
      <c r="F992" s="22">
        <v>44439</v>
      </c>
      <c r="G992" s="22">
        <v>44441</v>
      </c>
      <c r="H992">
        <v>8092804</v>
      </c>
      <c r="I992">
        <v>41</v>
      </c>
      <c r="J992">
        <v>4650</v>
      </c>
      <c r="K992" t="s">
        <v>177</v>
      </c>
      <c r="L992">
        <v>1001.31</v>
      </c>
      <c r="M992" t="s">
        <v>166</v>
      </c>
      <c r="N992" t="s">
        <v>166</v>
      </c>
      <c r="O992" t="s">
        <v>268</v>
      </c>
    </row>
    <row r="993" spans="1:15" x14ac:dyDescent="0.25">
      <c r="A993" t="s">
        <v>163</v>
      </c>
      <c r="B993">
        <v>8092800</v>
      </c>
      <c r="C993">
        <v>2463901</v>
      </c>
      <c r="D993">
        <v>2021</v>
      </c>
      <c r="E993" s="22">
        <v>44409</v>
      </c>
      <c r="F993" s="22">
        <v>44439</v>
      </c>
      <c r="G993" s="22">
        <v>44441</v>
      </c>
      <c r="H993">
        <v>8092804</v>
      </c>
      <c r="I993">
        <v>41</v>
      </c>
      <c r="J993">
        <v>4780</v>
      </c>
      <c r="K993" t="s">
        <v>178</v>
      </c>
      <c r="L993">
        <v>1001.31</v>
      </c>
      <c r="M993" t="s">
        <v>166</v>
      </c>
      <c r="N993" t="s">
        <v>166</v>
      </c>
      <c r="O993" t="s">
        <v>268</v>
      </c>
    </row>
    <row r="994" spans="1:15" x14ac:dyDescent="0.25">
      <c r="A994" t="s">
        <v>163</v>
      </c>
      <c r="B994">
        <v>8092800</v>
      </c>
      <c r="C994">
        <v>2463901</v>
      </c>
      <c r="D994">
        <v>2021</v>
      </c>
      <c r="E994" s="22">
        <v>44409</v>
      </c>
      <c r="F994" s="22">
        <v>44439</v>
      </c>
      <c r="G994" s="22">
        <v>44441</v>
      </c>
      <c r="H994">
        <v>8092804</v>
      </c>
      <c r="I994">
        <v>41</v>
      </c>
      <c r="J994">
        <v>4970</v>
      </c>
      <c r="K994" t="s">
        <v>181</v>
      </c>
      <c r="L994">
        <v>982.18</v>
      </c>
      <c r="M994" t="s">
        <v>166</v>
      </c>
      <c r="N994" t="s">
        <v>166</v>
      </c>
      <c r="O994" t="s">
        <v>268</v>
      </c>
    </row>
    <row r="995" spans="1:15" x14ac:dyDescent="0.25">
      <c r="A995" t="s">
        <v>163</v>
      </c>
      <c r="B995">
        <v>8092800</v>
      </c>
      <c r="C995">
        <v>2463901</v>
      </c>
      <c r="D995">
        <v>2021</v>
      </c>
      <c r="E995" s="22">
        <v>44409</v>
      </c>
      <c r="F995" s="22">
        <v>44439</v>
      </c>
      <c r="G995" s="22">
        <v>44441</v>
      </c>
      <c r="H995">
        <v>8092804</v>
      </c>
      <c r="I995">
        <v>41</v>
      </c>
      <c r="J995">
        <v>4990</v>
      </c>
      <c r="K995" t="s">
        <v>182</v>
      </c>
      <c r="L995">
        <v>982.18</v>
      </c>
      <c r="M995" t="s">
        <v>166</v>
      </c>
      <c r="N995" t="s">
        <v>166</v>
      </c>
      <c r="O995" t="s">
        <v>268</v>
      </c>
    </row>
    <row r="996" spans="1:15" x14ac:dyDescent="0.25">
      <c r="A996" t="s">
        <v>163</v>
      </c>
      <c r="B996">
        <v>8092800</v>
      </c>
      <c r="C996">
        <v>2463901</v>
      </c>
      <c r="D996">
        <v>2021</v>
      </c>
      <c r="E996" s="22">
        <v>44409</v>
      </c>
      <c r="F996" s="22">
        <v>44439</v>
      </c>
      <c r="G996" s="22">
        <v>44441</v>
      </c>
      <c r="H996">
        <v>8092804</v>
      </c>
      <c r="I996">
        <v>41</v>
      </c>
      <c r="J996">
        <v>5010</v>
      </c>
      <c r="K996" t="s">
        <v>170</v>
      </c>
      <c r="L996">
        <v>367.99</v>
      </c>
      <c r="M996" t="s">
        <v>166</v>
      </c>
      <c r="N996" t="s">
        <v>166</v>
      </c>
      <c r="O996" t="s">
        <v>268</v>
      </c>
    </row>
    <row r="997" spans="1:15" x14ac:dyDescent="0.25">
      <c r="A997" t="s">
        <v>163</v>
      </c>
      <c r="B997">
        <v>8092800</v>
      </c>
      <c r="C997">
        <v>2463901</v>
      </c>
      <c r="D997">
        <v>2021</v>
      </c>
      <c r="E997" s="22">
        <v>44409</v>
      </c>
      <c r="F997" s="22">
        <v>44439</v>
      </c>
      <c r="G997" s="22">
        <v>44441</v>
      </c>
      <c r="H997">
        <v>8092804</v>
      </c>
      <c r="I997">
        <v>41</v>
      </c>
      <c r="J997">
        <v>5013</v>
      </c>
      <c r="K997" t="s">
        <v>183</v>
      </c>
      <c r="L997">
        <v>1.1399999999999999</v>
      </c>
      <c r="M997" t="s">
        <v>166</v>
      </c>
      <c r="N997" t="s">
        <v>166</v>
      </c>
      <c r="O997" t="s">
        <v>268</v>
      </c>
    </row>
    <row r="998" spans="1:15" x14ac:dyDescent="0.25">
      <c r="A998" t="s">
        <v>163</v>
      </c>
      <c r="B998">
        <v>8092800</v>
      </c>
      <c r="C998">
        <v>2463901</v>
      </c>
      <c r="D998">
        <v>2021</v>
      </c>
      <c r="E998" s="22">
        <v>44409</v>
      </c>
      <c r="F998" s="22">
        <v>44439</v>
      </c>
      <c r="G998" s="22">
        <v>44441</v>
      </c>
      <c r="H998">
        <v>8092804</v>
      </c>
      <c r="I998">
        <v>41</v>
      </c>
      <c r="J998">
        <v>5030</v>
      </c>
      <c r="K998" t="s">
        <v>184</v>
      </c>
      <c r="L998">
        <v>2.06</v>
      </c>
      <c r="M998" t="s">
        <v>166</v>
      </c>
      <c r="N998" t="s">
        <v>166</v>
      </c>
      <c r="O998" t="s">
        <v>268</v>
      </c>
    </row>
    <row r="999" spans="1:15" x14ac:dyDescent="0.25">
      <c r="A999" t="s">
        <v>163</v>
      </c>
      <c r="B999">
        <v>8092800</v>
      </c>
      <c r="C999">
        <v>2463901</v>
      </c>
      <c r="D999">
        <v>2021</v>
      </c>
      <c r="E999" s="22">
        <v>44409</v>
      </c>
      <c r="F999" s="22">
        <v>44439</v>
      </c>
      <c r="G999" s="22">
        <v>44441</v>
      </c>
      <c r="H999">
        <v>8092804</v>
      </c>
      <c r="I999">
        <v>41</v>
      </c>
      <c r="J999">
        <v>5031</v>
      </c>
      <c r="K999" t="s">
        <v>185</v>
      </c>
      <c r="L999">
        <v>1.59</v>
      </c>
      <c r="M999" t="s">
        <v>166</v>
      </c>
      <c r="N999" t="s">
        <v>166</v>
      </c>
      <c r="O999" t="s">
        <v>268</v>
      </c>
    </row>
    <row r="1000" spans="1:15" x14ac:dyDescent="0.25">
      <c r="A1000" t="s">
        <v>163</v>
      </c>
      <c r="B1000">
        <v>8092800</v>
      </c>
      <c r="C1000">
        <v>2463901</v>
      </c>
      <c r="D1000">
        <v>2021</v>
      </c>
      <c r="E1000" s="22">
        <v>44409</v>
      </c>
      <c r="F1000" s="22">
        <v>44439</v>
      </c>
      <c r="G1000" s="22">
        <v>44441</v>
      </c>
      <c r="H1000">
        <v>8092804</v>
      </c>
      <c r="I1000">
        <v>41</v>
      </c>
      <c r="J1000">
        <v>5090</v>
      </c>
      <c r="K1000" t="s">
        <v>186</v>
      </c>
      <c r="L1000">
        <v>7.94</v>
      </c>
      <c r="M1000" t="s">
        <v>166</v>
      </c>
      <c r="N1000" t="s">
        <v>166</v>
      </c>
      <c r="O1000" t="s">
        <v>268</v>
      </c>
    </row>
    <row r="1001" spans="1:15" x14ac:dyDescent="0.25">
      <c r="A1001" t="s">
        <v>163</v>
      </c>
      <c r="B1001">
        <v>8092800</v>
      </c>
      <c r="C1001">
        <v>2463901</v>
      </c>
      <c r="D1001">
        <v>2021</v>
      </c>
      <c r="E1001" s="22">
        <v>44409</v>
      </c>
      <c r="F1001" s="22">
        <v>44439</v>
      </c>
      <c r="G1001" s="22">
        <v>44441</v>
      </c>
      <c r="H1001">
        <v>8092804</v>
      </c>
      <c r="I1001">
        <v>41</v>
      </c>
      <c r="J1001">
        <v>5103</v>
      </c>
      <c r="K1001" t="s">
        <v>187</v>
      </c>
      <c r="L1001">
        <v>79.69</v>
      </c>
      <c r="M1001" t="s">
        <v>166</v>
      </c>
      <c r="N1001" t="s">
        <v>166</v>
      </c>
      <c r="O1001" t="s">
        <v>268</v>
      </c>
    </row>
    <row r="1002" spans="1:15" x14ac:dyDescent="0.25">
      <c r="A1002" t="s">
        <v>163</v>
      </c>
      <c r="B1002">
        <v>8092800</v>
      </c>
      <c r="C1002">
        <v>2463901</v>
      </c>
      <c r="D1002">
        <v>2021</v>
      </c>
      <c r="E1002" s="22">
        <v>44409</v>
      </c>
      <c r="F1002" s="22">
        <v>44439</v>
      </c>
      <c r="G1002" s="22">
        <v>44441</v>
      </c>
      <c r="H1002">
        <v>8092804</v>
      </c>
      <c r="I1002">
        <v>41</v>
      </c>
      <c r="J1002">
        <v>5130</v>
      </c>
      <c r="K1002" t="s">
        <v>213</v>
      </c>
      <c r="L1002">
        <v>54.01</v>
      </c>
      <c r="M1002" t="s">
        <v>207</v>
      </c>
      <c r="N1002" t="s">
        <v>166</v>
      </c>
      <c r="O1002" t="s">
        <v>268</v>
      </c>
    </row>
    <row r="1003" spans="1:15" x14ac:dyDescent="0.25">
      <c r="A1003" t="s">
        <v>163</v>
      </c>
      <c r="B1003">
        <v>8092800</v>
      </c>
      <c r="C1003">
        <v>2463901</v>
      </c>
      <c r="D1003">
        <v>2021</v>
      </c>
      <c r="E1003" s="22">
        <v>44409</v>
      </c>
      <c r="F1003" s="22">
        <v>44439</v>
      </c>
      <c r="G1003" s="22">
        <v>44441</v>
      </c>
      <c r="H1003">
        <v>8092804</v>
      </c>
      <c r="I1003">
        <v>41</v>
      </c>
      <c r="J1003">
        <v>5800</v>
      </c>
      <c r="K1003" t="s">
        <v>188</v>
      </c>
      <c r="L1003">
        <v>-113.49</v>
      </c>
      <c r="M1003" t="s">
        <v>166</v>
      </c>
      <c r="N1003" t="s">
        <v>166</v>
      </c>
      <c r="O1003" t="s">
        <v>268</v>
      </c>
    </row>
    <row r="1004" spans="1:15" x14ac:dyDescent="0.25">
      <c r="A1004" t="s">
        <v>163</v>
      </c>
      <c r="B1004">
        <v>8092800</v>
      </c>
      <c r="C1004">
        <v>2463901</v>
      </c>
      <c r="D1004">
        <v>2021</v>
      </c>
      <c r="E1004" s="22">
        <v>44409</v>
      </c>
      <c r="F1004" s="22">
        <v>44439</v>
      </c>
      <c r="G1004" s="22">
        <v>44441</v>
      </c>
      <c r="H1004">
        <v>8092804</v>
      </c>
      <c r="I1004">
        <v>41</v>
      </c>
      <c r="J1004">
        <v>7010</v>
      </c>
      <c r="K1004" t="s">
        <v>164</v>
      </c>
      <c r="L1004">
        <v>86</v>
      </c>
      <c r="M1004" t="s">
        <v>165</v>
      </c>
      <c r="N1004" t="s">
        <v>166</v>
      </c>
      <c r="O1004" t="s">
        <v>268</v>
      </c>
    </row>
    <row r="1005" spans="1:15" x14ac:dyDescent="0.25">
      <c r="A1005" t="s">
        <v>163</v>
      </c>
      <c r="B1005">
        <v>8092800</v>
      </c>
      <c r="C1005">
        <v>2463901</v>
      </c>
      <c r="D1005">
        <v>2021</v>
      </c>
      <c r="E1005" s="22">
        <v>44409</v>
      </c>
      <c r="F1005" s="22">
        <v>44439</v>
      </c>
      <c r="G1005" s="22">
        <v>44441</v>
      </c>
      <c r="H1005">
        <v>8092804</v>
      </c>
      <c r="I1005">
        <v>41</v>
      </c>
      <c r="J1005">
        <v>7351</v>
      </c>
      <c r="K1005" t="s">
        <v>215</v>
      </c>
      <c r="L1005">
        <v>7</v>
      </c>
      <c r="M1005" t="s">
        <v>165</v>
      </c>
      <c r="N1005" t="s">
        <v>166</v>
      </c>
      <c r="O1005" t="s">
        <v>268</v>
      </c>
    </row>
    <row r="1006" spans="1:15" x14ac:dyDescent="0.25">
      <c r="A1006" t="s">
        <v>163</v>
      </c>
      <c r="B1006">
        <v>8092800</v>
      </c>
      <c r="C1006">
        <v>2464001</v>
      </c>
      <c r="D1006">
        <v>2021</v>
      </c>
      <c r="E1006" s="22">
        <v>44409</v>
      </c>
      <c r="F1006" s="22">
        <v>44439</v>
      </c>
      <c r="G1006" s="22">
        <v>44441</v>
      </c>
      <c r="H1006">
        <v>8092804</v>
      </c>
      <c r="I1006">
        <v>41</v>
      </c>
      <c r="J1006">
        <v>10</v>
      </c>
      <c r="K1006" t="s">
        <v>164</v>
      </c>
      <c r="L1006">
        <v>12</v>
      </c>
      <c r="M1006" t="s">
        <v>165</v>
      </c>
      <c r="N1006" t="s">
        <v>166</v>
      </c>
      <c r="O1006" t="s">
        <v>269</v>
      </c>
    </row>
    <row r="1007" spans="1:15" x14ac:dyDescent="0.25">
      <c r="A1007" t="s">
        <v>163</v>
      </c>
      <c r="B1007">
        <v>8092800</v>
      </c>
      <c r="C1007">
        <v>2464001</v>
      </c>
      <c r="D1007">
        <v>2021</v>
      </c>
      <c r="E1007" s="22">
        <v>44409</v>
      </c>
      <c r="F1007" s="22">
        <v>44439</v>
      </c>
      <c r="G1007" s="22">
        <v>44441</v>
      </c>
      <c r="H1007">
        <v>8092804</v>
      </c>
      <c r="I1007">
        <v>41</v>
      </c>
      <c r="J1007">
        <v>351</v>
      </c>
      <c r="K1007" t="s">
        <v>205</v>
      </c>
      <c r="L1007">
        <v>1</v>
      </c>
      <c r="M1007" t="s">
        <v>165</v>
      </c>
      <c r="N1007" t="s">
        <v>166</v>
      </c>
      <c r="O1007" t="s">
        <v>269</v>
      </c>
    </row>
    <row r="1008" spans="1:15" x14ac:dyDescent="0.25">
      <c r="A1008" t="s">
        <v>163</v>
      </c>
      <c r="B1008">
        <v>8092800</v>
      </c>
      <c r="C1008">
        <v>2464001</v>
      </c>
      <c r="D1008">
        <v>2021</v>
      </c>
      <c r="E1008" s="22">
        <v>44409</v>
      </c>
      <c r="F1008" s="22">
        <v>44439</v>
      </c>
      <c r="G1008" s="22">
        <v>44441</v>
      </c>
      <c r="H1008">
        <v>8092804</v>
      </c>
      <c r="I1008">
        <v>41</v>
      </c>
      <c r="J1008">
        <v>527</v>
      </c>
      <c r="K1008" t="s">
        <v>270</v>
      </c>
      <c r="L1008">
        <v>5</v>
      </c>
      <c r="M1008" t="s">
        <v>165</v>
      </c>
      <c r="N1008" t="s">
        <v>166</v>
      </c>
      <c r="O1008" t="s">
        <v>269</v>
      </c>
    </row>
    <row r="1009" spans="1:15" x14ac:dyDescent="0.25">
      <c r="A1009" t="s">
        <v>163</v>
      </c>
      <c r="B1009">
        <v>8092800</v>
      </c>
      <c r="C1009">
        <v>2464001</v>
      </c>
      <c r="D1009">
        <v>2021</v>
      </c>
      <c r="E1009" s="22">
        <v>44409</v>
      </c>
      <c r="F1009" s="22">
        <v>44439</v>
      </c>
      <c r="G1009" s="22">
        <v>44441</v>
      </c>
      <c r="H1009">
        <v>8092804</v>
      </c>
      <c r="I1009">
        <v>41</v>
      </c>
      <c r="J1009" t="s">
        <v>199</v>
      </c>
      <c r="K1009" t="s">
        <v>200</v>
      </c>
      <c r="L1009">
        <v>4</v>
      </c>
      <c r="M1009" t="s">
        <v>165</v>
      </c>
      <c r="N1009" t="s">
        <v>166</v>
      </c>
      <c r="O1009" t="s">
        <v>269</v>
      </c>
    </row>
    <row r="1010" spans="1:15" x14ac:dyDescent="0.25">
      <c r="A1010" t="s">
        <v>163</v>
      </c>
      <c r="B1010">
        <v>8092800</v>
      </c>
      <c r="C1010">
        <v>2464001</v>
      </c>
      <c r="D1010">
        <v>2021</v>
      </c>
      <c r="E1010" s="22">
        <v>44409</v>
      </c>
      <c r="F1010" s="22">
        <v>44439</v>
      </c>
      <c r="G1010" s="22">
        <v>44441</v>
      </c>
      <c r="H1010">
        <v>8092804</v>
      </c>
      <c r="I1010">
        <v>41</v>
      </c>
      <c r="J1010">
        <v>1010</v>
      </c>
      <c r="K1010" t="s">
        <v>164</v>
      </c>
      <c r="L1010">
        <v>873.95</v>
      </c>
      <c r="M1010" t="s">
        <v>165</v>
      </c>
      <c r="N1010" t="s">
        <v>166</v>
      </c>
      <c r="O1010" t="s">
        <v>269</v>
      </c>
    </row>
    <row r="1011" spans="1:15" x14ac:dyDescent="0.25">
      <c r="A1011" t="s">
        <v>163</v>
      </c>
      <c r="B1011">
        <v>8092800</v>
      </c>
      <c r="C1011">
        <v>2464001</v>
      </c>
      <c r="D1011">
        <v>2021</v>
      </c>
      <c r="E1011" s="22">
        <v>44409</v>
      </c>
      <c r="F1011" s="22">
        <v>44439</v>
      </c>
      <c r="G1011" s="22">
        <v>44441</v>
      </c>
      <c r="H1011">
        <v>8092804</v>
      </c>
      <c r="I1011">
        <v>41</v>
      </c>
      <c r="J1011">
        <v>1351</v>
      </c>
      <c r="K1011" t="s">
        <v>205</v>
      </c>
      <c r="L1011">
        <v>68.099999999999994</v>
      </c>
      <c r="M1011" t="s">
        <v>165</v>
      </c>
      <c r="N1011" t="s">
        <v>166</v>
      </c>
      <c r="O1011" t="s">
        <v>269</v>
      </c>
    </row>
    <row r="1012" spans="1:15" x14ac:dyDescent="0.25">
      <c r="A1012" t="s">
        <v>163</v>
      </c>
      <c r="B1012">
        <v>8092800</v>
      </c>
      <c r="C1012">
        <v>2464001</v>
      </c>
      <c r="D1012">
        <v>2021</v>
      </c>
      <c r="E1012" s="22">
        <v>44409</v>
      </c>
      <c r="F1012" s="22">
        <v>44439</v>
      </c>
      <c r="G1012" s="22">
        <v>44441</v>
      </c>
      <c r="H1012">
        <v>8092804</v>
      </c>
      <c r="I1012">
        <v>41</v>
      </c>
      <c r="J1012">
        <v>2500</v>
      </c>
      <c r="K1012" t="s">
        <v>170</v>
      </c>
      <c r="L1012">
        <v>132.97</v>
      </c>
      <c r="M1012" t="s">
        <v>166</v>
      </c>
      <c r="N1012" t="s">
        <v>166</v>
      </c>
      <c r="O1012" t="s">
        <v>269</v>
      </c>
    </row>
    <row r="1013" spans="1:15" x14ac:dyDescent="0.25">
      <c r="A1013" t="s">
        <v>163</v>
      </c>
      <c r="B1013">
        <v>8092800</v>
      </c>
      <c r="C1013">
        <v>2464001</v>
      </c>
      <c r="D1013">
        <v>2021</v>
      </c>
      <c r="E1013" s="22">
        <v>44409</v>
      </c>
      <c r="F1013" s="22">
        <v>44439</v>
      </c>
      <c r="G1013" s="22">
        <v>44441</v>
      </c>
      <c r="H1013">
        <v>8092804</v>
      </c>
      <c r="I1013">
        <v>41</v>
      </c>
      <c r="J1013">
        <v>2509</v>
      </c>
      <c r="K1013" t="s">
        <v>171</v>
      </c>
      <c r="L1013">
        <v>-84.61</v>
      </c>
      <c r="M1013" t="s">
        <v>166</v>
      </c>
      <c r="N1013" t="s">
        <v>166</v>
      </c>
      <c r="O1013" t="s">
        <v>269</v>
      </c>
    </row>
    <row r="1014" spans="1:15" x14ac:dyDescent="0.25">
      <c r="A1014" t="s">
        <v>163</v>
      </c>
      <c r="B1014">
        <v>8092800</v>
      </c>
      <c r="C1014">
        <v>2464001</v>
      </c>
      <c r="D1014">
        <v>2021</v>
      </c>
      <c r="E1014" s="22">
        <v>44409</v>
      </c>
      <c r="F1014" s="22">
        <v>44439</v>
      </c>
      <c r="G1014" s="22">
        <v>44441</v>
      </c>
      <c r="H1014">
        <v>8092804</v>
      </c>
      <c r="I1014">
        <v>41</v>
      </c>
      <c r="J1014">
        <v>3010</v>
      </c>
      <c r="K1014" t="s">
        <v>219</v>
      </c>
      <c r="L1014">
        <v>24.15</v>
      </c>
      <c r="M1014" t="s">
        <v>207</v>
      </c>
      <c r="N1014" t="s">
        <v>166</v>
      </c>
      <c r="O1014" t="s">
        <v>269</v>
      </c>
    </row>
    <row r="1015" spans="1:15" x14ac:dyDescent="0.25">
      <c r="A1015" t="s">
        <v>163</v>
      </c>
      <c r="B1015">
        <v>8092800</v>
      </c>
      <c r="C1015">
        <v>2464001</v>
      </c>
      <c r="D1015">
        <v>2021</v>
      </c>
      <c r="E1015" s="22">
        <v>44409</v>
      </c>
      <c r="F1015" s="22">
        <v>44439</v>
      </c>
      <c r="G1015" s="22">
        <v>44441</v>
      </c>
      <c r="H1015">
        <v>8092804</v>
      </c>
      <c r="I1015">
        <v>41</v>
      </c>
      <c r="J1015">
        <v>3302</v>
      </c>
      <c r="K1015" t="s">
        <v>221</v>
      </c>
      <c r="L1015">
        <v>7.29</v>
      </c>
      <c r="M1015" t="s">
        <v>207</v>
      </c>
      <c r="N1015" t="s">
        <v>166</v>
      </c>
      <c r="O1015" t="s">
        <v>269</v>
      </c>
    </row>
    <row r="1016" spans="1:15" x14ac:dyDescent="0.25">
      <c r="A1016" t="s">
        <v>163</v>
      </c>
      <c r="B1016">
        <v>8092800</v>
      </c>
      <c r="C1016">
        <v>2464001</v>
      </c>
      <c r="D1016">
        <v>2021</v>
      </c>
      <c r="E1016" s="22">
        <v>44409</v>
      </c>
      <c r="F1016" s="22">
        <v>44439</v>
      </c>
      <c r="G1016" s="22">
        <v>44441</v>
      </c>
      <c r="H1016">
        <v>8092804</v>
      </c>
      <c r="I1016">
        <v>41</v>
      </c>
      <c r="J1016">
        <v>3305</v>
      </c>
      <c r="K1016" t="s">
        <v>206</v>
      </c>
      <c r="L1016">
        <v>1.44</v>
      </c>
      <c r="M1016" t="s">
        <v>207</v>
      </c>
      <c r="N1016" t="s">
        <v>166</v>
      </c>
      <c r="O1016" t="s">
        <v>269</v>
      </c>
    </row>
    <row r="1017" spans="1:15" x14ac:dyDescent="0.25">
      <c r="A1017" t="s">
        <v>163</v>
      </c>
      <c r="B1017">
        <v>8092800</v>
      </c>
      <c r="C1017">
        <v>2464001</v>
      </c>
      <c r="D1017">
        <v>2021</v>
      </c>
      <c r="E1017" s="22">
        <v>44409</v>
      </c>
      <c r="F1017" s="22">
        <v>44439</v>
      </c>
      <c r="G1017" s="22">
        <v>44441</v>
      </c>
      <c r="H1017">
        <v>8092804</v>
      </c>
      <c r="I1017">
        <v>41</v>
      </c>
      <c r="J1017">
        <v>3970</v>
      </c>
      <c r="K1017" t="s">
        <v>210</v>
      </c>
      <c r="L1017">
        <v>10.9</v>
      </c>
      <c r="M1017" t="s">
        <v>207</v>
      </c>
      <c r="N1017" t="s">
        <v>166</v>
      </c>
      <c r="O1017" t="s">
        <v>269</v>
      </c>
    </row>
    <row r="1018" spans="1:15" x14ac:dyDescent="0.25">
      <c r="A1018" t="s">
        <v>163</v>
      </c>
      <c r="B1018">
        <v>8092800</v>
      </c>
      <c r="C1018">
        <v>2464001</v>
      </c>
      <c r="D1018">
        <v>2021</v>
      </c>
      <c r="E1018" s="22">
        <v>44409</v>
      </c>
      <c r="F1018" s="22">
        <v>44439</v>
      </c>
      <c r="G1018" s="22">
        <v>44441</v>
      </c>
      <c r="H1018">
        <v>8092804</v>
      </c>
      <c r="I1018">
        <v>41</v>
      </c>
      <c r="J1018" t="s">
        <v>173</v>
      </c>
      <c r="K1018" t="s">
        <v>174</v>
      </c>
      <c r="L1018">
        <v>104.49</v>
      </c>
      <c r="M1018" t="s">
        <v>166</v>
      </c>
      <c r="N1018" t="s">
        <v>166</v>
      </c>
      <c r="O1018" t="s">
        <v>269</v>
      </c>
    </row>
    <row r="1019" spans="1:15" x14ac:dyDescent="0.25">
      <c r="A1019" t="s">
        <v>163</v>
      </c>
      <c r="B1019">
        <v>8092800</v>
      </c>
      <c r="C1019">
        <v>2464001</v>
      </c>
      <c r="D1019">
        <v>2021</v>
      </c>
      <c r="E1019" s="22">
        <v>44409</v>
      </c>
      <c r="F1019" s="22">
        <v>44439</v>
      </c>
      <c r="G1019" s="22">
        <v>44441</v>
      </c>
      <c r="H1019">
        <v>8092804</v>
      </c>
      <c r="I1019">
        <v>41</v>
      </c>
      <c r="J1019">
        <v>4220</v>
      </c>
      <c r="K1019" t="s">
        <v>212</v>
      </c>
      <c r="L1019">
        <v>10</v>
      </c>
      <c r="M1019" t="s">
        <v>207</v>
      </c>
      <c r="N1019" t="s">
        <v>166</v>
      </c>
      <c r="O1019" t="s">
        <v>269</v>
      </c>
    </row>
    <row r="1020" spans="1:15" x14ac:dyDescent="0.25">
      <c r="A1020" t="s">
        <v>163</v>
      </c>
      <c r="B1020">
        <v>8092800</v>
      </c>
      <c r="C1020">
        <v>2464001</v>
      </c>
      <c r="D1020">
        <v>2021</v>
      </c>
      <c r="E1020" s="22">
        <v>44409</v>
      </c>
      <c r="F1020" s="22">
        <v>44439</v>
      </c>
      <c r="G1020" s="22">
        <v>44441</v>
      </c>
      <c r="H1020">
        <v>8092804</v>
      </c>
      <c r="I1020">
        <v>41</v>
      </c>
      <c r="J1020">
        <v>4420</v>
      </c>
      <c r="K1020" t="s">
        <v>175</v>
      </c>
      <c r="L1020">
        <v>1017.41</v>
      </c>
      <c r="M1020" t="s">
        <v>166</v>
      </c>
      <c r="N1020" t="s">
        <v>166</v>
      </c>
      <c r="O1020" t="s">
        <v>269</v>
      </c>
    </row>
    <row r="1021" spans="1:15" x14ac:dyDescent="0.25">
      <c r="A1021" t="s">
        <v>163</v>
      </c>
      <c r="B1021">
        <v>8092800</v>
      </c>
      <c r="C1021">
        <v>2464001</v>
      </c>
      <c r="D1021">
        <v>2021</v>
      </c>
      <c r="E1021" s="22">
        <v>44409</v>
      </c>
      <c r="F1021" s="22">
        <v>44439</v>
      </c>
      <c r="G1021" s="22">
        <v>44441</v>
      </c>
      <c r="H1021">
        <v>8092804</v>
      </c>
      <c r="I1021">
        <v>41</v>
      </c>
      <c r="J1021">
        <v>4486</v>
      </c>
      <c r="K1021" t="s">
        <v>176</v>
      </c>
      <c r="L1021">
        <v>966.2</v>
      </c>
      <c r="M1021" t="s">
        <v>166</v>
      </c>
      <c r="N1021" t="s">
        <v>166</v>
      </c>
      <c r="O1021" t="s">
        <v>269</v>
      </c>
    </row>
    <row r="1022" spans="1:15" x14ac:dyDescent="0.25">
      <c r="A1022" t="s">
        <v>163</v>
      </c>
      <c r="B1022">
        <v>8092800</v>
      </c>
      <c r="C1022">
        <v>2464001</v>
      </c>
      <c r="D1022">
        <v>2021</v>
      </c>
      <c r="E1022" s="22">
        <v>44409</v>
      </c>
      <c r="F1022" s="22">
        <v>44439</v>
      </c>
      <c r="G1022" s="22">
        <v>44441</v>
      </c>
      <c r="H1022">
        <v>8092804</v>
      </c>
      <c r="I1022">
        <v>41</v>
      </c>
      <c r="J1022">
        <v>4650</v>
      </c>
      <c r="K1022" t="s">
        <v>177</v>
      </c>
      <c r="L1022">
        <v>917.84</v>
      </c>
      <c r="M1022" t="s">
        <v>166</v>
      </c>
      <c r="N1022" t="s">
        <v>166</v>
      </c>
      <c r="O1022" t="s">
        <v>269</v>
      </c>
    </row>
    <row r="1023" spans="1:15" x14ac:dyDescent="0.25">
      <c r="A1023" t="s">
        <v>163</v>
      </c>
      <c r="B1023">
        <v>8092800</v>
      </c>
      <c r="C1023">
        <v>2464001</v>
      </c>
      <c r="D1023">
        <v>2021</v>
      </c>
      <c r="E1023" s="22">
        <v>44409</v>
      </c>
      <c r="F1023" s="22">
        <v>44439</v>
      </c>
      <c r="G1023" s="22">
        <v>44441</v>
      </c>
      <c r="H1023">
        <v>8092804</v>
      </c>
      <c r="I1023">
        <v>41</v>
      </c>
      <c r="J1023">
        <v>4780</v>
      </c>
      <c r="K1023" t="s">
        <v>178</v>
      </c>
      <c r="L1023">
        <v>893.69</v>
      </c>
      <c r="M1023" t="s">
        <v>166</v>
      </c>
      <c r="N1023" t="s">
        <v>166</v>
      </c>
      <c r="O1023" t="s">
        <v>269</v>
      </c>
    </row>
    <row r="1024" spans="1:15" x14ac:dyDescent="0.25">
      <c r="A1024" t="s">
        <v>163</v>
      </c>
      <c r="B1024">
        <v>8092800</v>
      </c>
      <c r="C1024">
        <v>2464001</v>
      </c>
      <c r="D1024">
        <v>2021</v>
      </c>
      <c r="E1024" s="22">
        <v>44409</v>
      </c>
      <c r="F1024" s="22">
        <v>44439</v>
      </c>
      <c r="G1024" s="22">
        <v>44441</v>
      </c>
      <c r="H1024">
        <v>8092804</v>
      </c>
      <c r="I1024">
        <v>41</v>
      </c>
      <c r="J1024">
        <v>4970</v>
      </c>
      <c r="K1024" t="s">
        <v>181</v>
      </c>
      <c r="L1024">
        <v>915.67</v>
      </c>
      <c r="M1024" t="s">
        <v>166</v>
      </c>
      <c r="N1024" t="s">
        <v>166</v>
      </c>
      <c r="O1024" t="s">
        <v>269</v>
      </c>
    </row>
    <row r="1025" spans="1:15" x14ac:dyDescent="0.25">
      <c r="A1025" t="s">
        <v>163</v>
      </c>
      <c r="B1025">
        <v>8092800</v>
      </c>
      <c r="C1025">
        <v>2464001</v>
      </c>
      <c r="D1025">
        <v>2021</v>
      </c>
      <c r="E1025" s="22">
        <v>44409</v>
      </c>
      <c r="F1025" s="22">
        <v>44439</v>
      </c>
      <c r="G1025" s="22">
        <v>44441</v>
      </c>
      <c r="H1025">
        <v>8092804</v>
      </c>
      <c r="I1025">
        <v>41</v>
      </c>
      <c r="J1025">
        <v>4990</v>
      </c>
      <c r="K1025" t="s">
        <v>182</v>
      </c>
      <c r="L1025">
        <v>915.67</v>
      </c>
      <c r="M1025" t="s">
        <v>166</v>
      </c>
      <c r="N1025" t="s">
        <v>166</v>
      </c>
      <c r="O1025" t="s">
        <v>269</v>
      </c>
    </row>
    <row r="1026" spans="1:15" x14ac:dyDescent="0.25">
      <c r="A1026" t="s">
        <v>163</v>
      </c>
      <c r="B1026">
        <v>8092800</v>
      </c>
      <c r="C1026">
        <v>2464001</v>
      </c>
      <c r="D1026">
        <v>2021</v>
      </c>
      <c r="E1026" s="22">
        <v>44409</v>
      </c>
      <c r="F1026" s="22">
        <v>44439</v>
      </c>
      <c r="G1026" s="22">
        <v>44441</v>
      </c>
      <c r="H1026">
        <v>8092804</v>
      </c>
      <c r="I1026">
        <v>41</v>
      </c>
      <c r="J1026">
        <v>5010</v>
      </c>
      <c r="K1026" t="s">
        <v>170</v>
      </c>
      <c r="L1026">
        <v>328.42</v>
      </c>
      <c r="M1026" t="s">
        <v>166</v>
      </c>
      <c r="N1026" t="s">
        <v>166</v>
      </c>
      <c r="O1026" t="s">
        <v>269</v>
      </c>
    </row>
    <row r="1027" spans="1:15" x14ac:dyDescent="0.25">
      <c r="A1027" t="s">
        <v>163</v>
      </c>
      <c r="B1027">
        <v>8092800</v>
      </c>
      <c r="C1027">
        <v>2464001</v>
      </c>
      <c r="D1027">
        <v>2021</v>
      </c>
      <c r="E1027" s="22">
        <v>44409</v>
      </c>
      <c r="F1027" s="22">
        <v>44439</v>
      </c>
      <c r="G1027" s="22">
        <v>44441</v>
      </c>
      <c r="H1027">
        <v>8092804</v>
      </c>
      <c r="I1027">
        <v>41</v>
      </c>
      <c r="J1027">
        <v>5013</v>
      </c>
      <c r="K1027" t="s">
        <v>183</v>
      </c>
      <c r="L1027">
        <v>1.02</v>
      </c>
      <c r="M1027" t="s">
        <v>166</v>
      </c>
      <c r="N1027" t="s">
        <v>166</v>
      </c>
      <c r="O1027" t="s">
        <v>269</v>
      </c>
    </row>
    <row r="1028" spans="1:15" x14ac:dyDescent="0.25">
      <c r="A1028" t="s">
        <v>163</v>
      </c>
      <c r="B1028">
        <v>8092800</v>
      </c>
      <c r="C1028">
        <v>2464001</v>
      </c>
      <c r="D1028">
        <v>2021</v>
      </c>
      <c r="E1028" s="22">
        <v>44409</v>
      </c>
      <c r="F1028" s="22">
        <v>44439</v>
      </c>
      <c r="G1028" s="22">
        <v>44441</v>
      </c>
      <c r="H1028">
        <v>8092804</v>
      </c>
      <c r="I1028">
        <v>41</v>
      </c>
      <c r="J1028">
        <v>5030</v>
      </c>
      <c r="K1028" t="s">
        <v>184</v>
      </c>
      <c r="L1028">
        <v>1.84</v>
      </c>
      <c r="M1028" t="s">
        <v>166</v>
      </c>
      <c r="N1028" t="s">
        <v>166</v>
      </c>
      <c r="O1028" t="s">
        <v>269</v>
      </c>
    </row>
    <row r="1029" spans="1:15" x14ac:dyDescent="0.25">
      <c r="A1029" t="s">
        <v>163</v>
      </c>
      <c r="B1029">
        <v>8092800</v>
      </c>
      <c r="C1029">
        <v>2464001</v>
      </c>
      <c r="D1029">
        <v>2021</v>
      </c>
      <c r="E1029" s="22">
        <v>44409</v>
      </c>
      <c r="F1029" s="22">
        <v>44439</v>
      </c>
      <c r="G1029" s="22">
        <v>44441</v>
      </c>
      <c r="H1029">
        <v>8092804</v>
      </c>
      <c r="I1029">
        <v>41</v>
      </c>
      <c r="J1029">
        <v>5031</v>
      </c>
      <c r="K1029" t="s">
        <v>185</v>
      </c>
      <c r="L1029">
        <v>1.43</v>
      </c>
      <c r="M1029" t="s">
        <v>166</v>
      </c>
      <c r="N1029" t="s">
        <v>166</v>
      </c>
      <c r="O1029" t="s">
        <v>269</v>
      </c>
    </row>
    <row r="1030" spans="1:15" x14ac:dyDescent="0.25">
      <c r="A1030" t="s">
        <v>163</v>
      </c>
      <c r="B1030">
        <v>8092800</v>
      </c>
      <c r="C1030">
        <v>2464001</v>
      </c>
      <c r="D1030">
        <v>2021</v>
      </c>
      <c r="E1030" s="22">
        <v>44409</v>
      </c>
      <c r="F1030" s="22">
        <v>44439</v>
      </c>
      <c r="G1030" s="22">
        <v>44441</v>
      </c>
      <c r="H1030">
        <v>8092804</v>
      </c>
      <c r="I1030">
        <v>41</v>
      </c>
      <c r="J1030">
        <v>5090</v>
      </c>
      <c r="K1030" t="s">
        <v>186</v>
      </c>
      <c r="L1030">
        <v>7.94</v>
      </c>
      <c r="M1030" t="s">
        <v>166</v>
      </c>
      <c r="N1030" t="s">
        <v>166</v>
      </c>
      <c r="O1030" t="s">
        <v>269</v>
      </c>
    </row>
    <row r="1031" spans="1:15" x14ac:dyDescent="0.25">
      <c r="A1031" t="s">
        <v>163</v>
      </c>
      <c r="B1031">
        <v>8092800</v>
      </c>
      <c r="C1031">
        <v>2464001</v>
      </c>
      <c r="D1031">
        <v>2021</v>
      </c>
      <c r="E1031" s="22">
        <v>44409</v>
      </c>
      <c r="F1031" s="22">
        <v>44439</v>
      </c>
      <c r="G1031" s="22">
        <v>44441</v>
      </c>
      <c r="H1031">
        <v>8092804</v>
      </c>
      <c r="I1031">
        <v>41</v>
      </c>
      <c r="J1031">
        <v>5103</v>
      </c>
      <c r="K1031" t="s">
        <v>187</v>
      </c>
      <c r="L1031">
        <v>71.12</v>
      </c>
      <c r="M1031" t="s">
        <v>166</v>
      </c>
      <c r="N1031" t="s">
        <v>166</v>
      </c>
      <c r="O1031" t="s">
        <v>269</v>
      </c>
    </row>
    <row r="1032" spans="1:15" x14ac:dyDescent="0.25">
      <c r="A1032" t="s">
        <v>163</v>
      </c>
      <c r="B1032">
        <v>8092800</v>
      </c>
      <c r="C1032">
        <v>2464001</v>
      </c>
      <c r="D1032">
        <v>2021</v>
      </c>
      <c r="E1032" s="22">
        <v>44409</v>
      </c>
      <c r="F1032" s="22">
        <v>44439</v>
      </c>
      <c r="G1032" s="22">
        <v>44441</v>
      </c>
      <c r="H1032">
        <v>8092804</v>
      </c>
      <c r="I1032">
        <v>41</v>
      </c>
      <c r="J1032">
        <v>5130</v>
      </c>
      <c r="K1032" t="s">
        <v>213</v>
      </c>
      <c r="L1032">
        <v>49.1</v>
      </c>
      <c r="M1032" t="s">
        <v>207</v>
      </c>
      <c r="N1032" t="s">
        <v>166</v>
      </c>
      <c r="O1032" t="s">
        <v>269</v>
      </c>
    </row>
    <row r="1033" spans="1:15" x14ac:dyDescent="0.25">
      <c r="A1033" t="s">
        <v>163</v>
      </c>
      <c r="B1033">
        <v>8092800</v>
      </c>
      <c r="C1033">
        <v>2464001</v>
      </c>
      <c r="D1033">
        <v>2021</v>
      </c>
      <c r="E1033" s="22">
        <v>44409</v>
      </c>
      <c r="F1033" s="22">
        <v>44439</v>
      </c>
      <c r="G1033" s="22">
        <v>44441</v>
      </c>
      <c r="H1033">
        <v>8092804</v>
      </c>
      <c r="I1033">
        <v>41</v>
      </c>
      <c r="J1033">
        <v>5800</v>
      </c>
      <c r="K1033" t="s">
        <v>188</v>
      </c>
      <c r="L1033">
        <v>-101.11</v>
      </c>
      <c r="M1033" t="s">
        <v>166</v>
      </c>
      <c r="N1033" t="s">
        <v>166</v>
      </c>
      <c r="O1033" t="s">
        <v>269</v>
      </c>
    </row>
    <row r="1034" spans="1:15" x14ac:dyDescent="0.25">
      <c r="A1034" t="s">
        <v>163</v>
      </c>
      <c r="B1034">
        <v>8092800</v>
      </c>
      <c r="C1034">
        <v>2464001</v>
      </c>
      <c r="D1034">
        <v>2021</v>
      </c>
      <c r="E1034" s="22">
        <v>44409</v>
      </c>
      <c r="F1034" s="22">
        <v>44439</v>
      </c>
      <c r="G1034" s="22">
        <v>44441</v>
      </c>
      <c r="H1034">
        <v>8092804</v>
      </c>
      <c r="I1034">
        <v>41</v>
      </c>
      <c r="J1034">
        <v>7010</v>
      </c>
      <c r="K1034" t="s">
        <v>164</v>
      </c>
      <c r="L1034">
        <v>77</v>
      </c>
      <c r="M1034" t="s">
        <v>165</v>
      </c>
      <c r="N1034" t="s">
        <v>166</v>
      </c>
      <c r="O1034" t="s">
        <v>269</v>
      </c>
    </row>
    <row r="1035" spans="1:15" x14ac:dyDescent="0.25">
      <c r="A1035" t="s">
        <v>163</v>
      </c>
      <c r="B1035">
        <v>8092800</v>
      </c>
      <c r="C1035">
        <v>2464001</v>
      </c>
      <c r="D1035">
        <v>2021</v>
      </c>
      <c r="E1035" s="22">
        <v>44409</v>
      </c>
      <c r="F1035" s="22">
        <v>44439</v>
      </c>
      <c r="G1035" s="22">
        <v>44441</v>
      </c>
      <c r="H1035">
        <v>8092804</v>
      </c>
      <c r="I1035">
        <v>41</v>
      </c>
      <c r="J1035">
        <v>7351</v>
      </c>
      <c r="K1035" t="s">
        <v>215</v>
      </c>
      <c r="L1035">
        <v>6</v>
      </c>
      <c r="M1035" t="s">
        <v>165</v>
      </c>
      <c r="N1035" t="s">
        <v>166</v>
      </c>
      <c r="O1035" t="s">
        <v>269</v>
      </c>
    </row>
    <row r="1036" spans="1:15" x14ac:dyDescent="0.25">
      <c r="A1036" t="s">
        <v>163</v>
      </c>
      <c r="B1036">
        <v>8092800</v>
      </c>
      <c r="C1036">
        <v>2464001</v>
      </c>
      <c r="D1036">
        <v>2021</v>
      </c>
      <c r="E1036" s="22">
        <v>44409</v>
      </c>
      <c r="F1036" s="22">
        <v>44439</v>
      </c>
      <c r="G1036" s="22">
        <v>44441</v>
      </c>
      <c r="H1036">
        <v>8092804</v>
      </c>
      <c r="I1036">
        <v>41</v>
      </c>
      <c r="J1036">
        <v>9527</v>
      </c>
      <c r="K1036" t="s">
        <v>270</v>
      </c>
      <c r="L1036">
        <v>27</v>
      </c>
      <c r="M1036" t="s">
        <v>165</v>
      </c>
      <c r="N1036" t="s">
        <v>166</v>
      </c>
      <c r="O1036" t="s">
        <v>269</v>
      </c>
    </row>
    <row r="1037" spans="1:15" x14ac:dyDescent="0.25">
      <c r="A1037" t="s">
        <v>163</v>
      </c>
      <c r="B1037">
        <v>8092800</v>
      </c>
      <c r="C1037">
        <v>2464001</v>
      </c>
      <c r="D1037">
        <v>2021</v>
      </c>
      <c r="E1037" s="22">
        <v>44409</v>
      </c>
      <c r="F1037" s="22">
        <v>44439</v>
      </c>
      <c r="G1037" s="22">
        <v>44441</v>
      </c>
      <c r="H1037">
        <v>8092804</v>
      </c>
      <c r="I1037">
        <v>41</v>
      </c>
      <c r="J1037" t="s">
        <v>201</v>
      </c>
      <c r="K1037" t="s">
        <v>200</v>
      </c>
      <c r="L1037">
        <v>19</v>
      </c>
      <c r="M1037" t="s">
        <v>165</v>
      </c>
      <c r="N1037" t="s">
        <v>166</v>
      </c>
      <c r="O1037" t="s">
        <v>269</v>
      </c>
    </row>
    <row r="1038" spans="1:15" x14ac:dyDescent="0.25">
      <c r="A1038" t="s">
        <v>163</v>
      </c>
      <c r="B1038">
        <v>8092800</v>
      </c>
      <c r="C1038">
        <v>2464601</v>
      </c>
      <c r="D1038">
        <v>2021</v>
      </c>
      <c r="E1038" s="22">
        <v>44409</v>
      </c>
      <c r="F1038" s="22">
        <v>44439</v>
      </c>
      <c r="G1038" s="22">
        <v>44441</v>
      </c>
      <c r="H1038">
        <v>8092804</v>
      </c>
      <c r="I1038">
        <v>41</v>
      </c>
      <c r="J1038">
        <v>10</v>
      </c>
      <c r="K1038" t="s">
        <v>164</v>
      </c>
      <c r="L1038">
        <v>15</v>
      </c>
      <c r="M1038" t="s">
        <v>165</v>
      </c>
      <c r="N1038" t="s">
        <v>166</v>
      </c>
      <c r="O1038" t="s">
        <v>271</v>
      </c>
    </row>
    <row r="1039" spans="1:15" x14ac:dyDescent="0.25">
      <c r="A1039" t="s">
        <v>163</v>
      </c>
      <c r="B1039">
        <v>8092800</v>
      </c>
      <c r="C1039">
        <v>2464601</v>
      </c>
      <c r="D1039">
        <v>2021</v>
      </c>
      <c r="E1039" s="22">
        <v>44409</v>
      </c>
      <c r="F1039" s="22">
        <v>44439</v>
      </c>
      <c r="G1039" s="22">
        <v>44441</v>
      </c>
      <c r="H1039">
        <v>8092804</v>
      </c>
      <c r="I1039">
        <v>41</v>
      </c>
      <c r="J1039">
        <v>351</v>
      </c>
      <c r="K1039" t="s">
        <v>205</v>
      </c>
      <c r="L1039">
        <v>1</v>
      </c>
      <c r="M1039" t="s">
        <v>165</v>
      </c>
      <c r="N1039" t="s">
        <v>166</v>
      </c>
      <c r="O1039" t="s">
        <v>271</v>
      </c>
    </row>
    <row r="1040" spans="1:15" x14ac:dyDescent="0.25">
      <c r="A1040" t="s">
        <v>163</v>
      </c>
      <c r="B1040">
        <v>8092800</v>
      </c>
      <c r="C1040">
        <v>2464601</v>
      </c>
      <c r="D1040">
        <v>2021</v>
      </c>
      <c r="E1040" s="22">
        <v>44409</v>
      </c>
      <c r="F1040" s="22">
        <v>44439</v>
      </c>
      <c r="G1040" s="22">
        <v>44441</v>
      </c>
      <c r="H1040">
        <v>8092804</v>
      </c>
      <c r="I1040">
        <v>41</v>
      </c>
      <c r="J1040">
        <v>710</v>
      </c>
      <c r="K1040" t="s">
        <v>236</v>
      </c>
      <c r="L1040">
        <v>4</v>
      </c>
      <c r="M1040" t="s">
        <v>165</v>
      </c>
      <c r="N1040" t="s">
        <v>166</v>
      </c>
      <c r="O1040" t="s">
        <v>271</v>
      </c>
    </row>
    <row r="1041" spans="1:15" x14ac:dyDescent="0.25">
      <c r="A1041" t="s">
        <v>163</v>
      </c>
      <c r="B1041">
        <v>8092800</v>
      </c>
      <c r="C1041">
        <v>2464601</v>
      </c>
      <c r="D1041">
        <v>2021</v>
      </c>
      <c r="E1041" s="22">
        <v>44409</v>
      </c>
      <c r="F1041" s="22">
        <v>44439</v>
      </c>
      <c r="G1041" s="22">
        <v>44441</v>
      </c>
      <c r="H1041">
        <v>8092804</v>
      </c>
      <c r="I1041">
        <v>41</v>
      </c>
      <c r="J1041" t="s">
        <v>199</v>
      </c>
      <c r="K1041" t="s">
        <v>200</v>
      </c>
      <c r="L1041">
        <v>2</v>
      </c>
      <c r="M1041" t="s">
        <v>165</v>
      </c>
      <c r="N1041" t="s">
        <v>166</v>
      </c>
      <c r="O1041" t="s">
        <v>271</v>
      </c>
    </row>
    <row r="1042" spans="1:15" x14ac:dyDescent="0.25">
      <c r="A1042" t="s">
        <v>163</v>
      </c>
      <c r="B1042">
        <v>8092800</v>
      </c>
      <c r="C1042">
        <v>2464601</v>
      </c>
      <c r="D1042">
        <v>2021</v>
      </c>
      <c r="E1042" s="22">
        <v>44409</v>
      </c>
      <c r="F1042" s="22">
        <v>44439</v>
      </c>
      <c r="G1042" s="22">
        <v>44441</v>
      </c>
      <c r="H1042">
        <v>8092804</v>
      </c>
      <c r="I1042">
        <v>41</v>
      </c>
      <c r="J1042">
        <v>1010</v>
      </c>
      <c r="K1042" t="s">
        <v>164</v>
      </c>
      <c r="L1042">
        <v>862.6</v>
      </c>
      <c r="M1042" t="s">
        <v>165</v>
      </c>
      <c r="N1042" t="s">
        <v>166</v>
      </c>
      <c r="O1042" t="s">
        <v>271</v>
      </c>
    </row>
    <row r="1043" spans="1:15" x14ac:dyDescent="0.25">
      <c r="A1043" t="s">
        <v>163</v>
      </c>
      <c r="B1043">
        <v>8092800</v>
      </c>
      <c r="C1043">
        <v>2464601</v>
      </c>
      <c r="D1043">
        <v>2021</v>
      </c>
      <c r="E1043" s="22">
        <v>44409</v>
      </c>
      <c r="F1043" s="22">
        <v>44439</v>
      </c>
      <c r="G1043" s="22">
        <v>44441</v>
      </c>
      <c r="H1043">
        <v>8092804</v>
      </c>
      <c r="I1043">
        <v>41</v>
      </c>
      <c r="J1043">
        <v>1351</v>
      </c>
      <c r="K1043" t="s">
        <v>205</v>
      </c>
      <c r="L1043">
        <v>68.099999999999994</v>
      </c>
      <c r="M1043" t="s">
        <v>165</v>
      </c>
      <c r="N1043" t="s">
        <v>166</v>
      </c>
      <c r="O1043" t="s">
        <v>271</v>
      </c>
    </row>
    <row r="1044" spans="1:15" x14ac:dyDescent="0.25">
      <c r="A1044" t="s">
        <v>163</v>
      </c>
      <c r="B1044">
        <v>8092800</v>
      </c>
      <c r="C1044">
        <v>2464601</v>
      </c>
      <c r="D1044">
        <v>2021</v>
      </c>
      <c r="E1044" s="22">
        <v>44409</v>
      </c>
      <c r="F1044" s="22">
        <v>44439</v>
      </c>
      <c r="G1044" s="22">
        <v>44441</v>
      </c>
      <c r="H1044">
        <v>8092804</v>
      </c>
      <c r="I1044">
        <v>41</v>
      </c>
      <c r="J1044">
        <v>2500</v>
      </c>
      <c r="K1044" t="s">
        <v>170</v>
      </c>
      <c r="L1044">
        <v>131.37</v>
      </c>
      <c r="M1044" t="s">
        <v>166</v>
      </c>
      <c r="N1044" t="s">
        <v>166</v>
      </c>
      <c r="O1044" t="s">
        <v>271</v>
      </c>
    </row>
    <row r="1045" spans="1:15" x14ac:dyDescent="0.25">
      <c r="A1045" t="s">
        <v>163</v>
      </c>
      <c r="B1045">
        <v>8092800</v>
      </c>
      <c r="C1045">
        <v>2464601</v>
      </c>
      <c r="D1045">
        <v>2021</v>
      </c>
      <c r="E1045" s="22">
        <v>44409</v>
      </c>
      <c r="F1045" s="22">
        <v>44439</v>
      </c>
      <c r="G1045" s="22">
        <v>44441</v>
      </c>
      <c r="H1045">
        <v>8092804</v>
      </c>
      <c r="I1045">
        <v>41</v>
      </c>
      <c r="J1045">
        <v>2509</v>
      </c>
      <c r="K1045" t="s">
        <v>171</v>
      </c>
      <c r="L1045">
        <v>-82.91</v>
      </c>
      <c r="M1045" t="s">
        <v>166</v>
      </c>
      <c r="N1045" t="s">
        <v>166</v>
      </c>
      <c r="O1045" t="s">
        <v>271</v>
      </c>
    </row>
    <row r="1046" spans="1:15" x14ac:dyDescent="0.25">
      <c r="A1046" t="s">
        <v>163</v>
      </c>
      <c r="B1046">
        <v>8092800</v>
      </c>
      <c r="C1046">
        <v>2464601</v>
      </c>
      <c r="D1046">
        <v>2021</v>
      </c>
      <c r="E1046" s="22">
        <v>44409</v>
      </c>
      <c r="F1046" s="22">
        <v>44439</v>
      </c>
      <c r="G1046" s="22">
        <v>44441</v>
      </c>
      <c r="H1046">
        <v>8092804</v>
      </c>
      <c r="I1046">
        <v>41</v>
      </c>
      <c r="J1046">
        <v>3030</v>
      </c>
      <c r="K1046" t="s">
        <v>231</v>
      </c>
      <c r="L1046">
        <v>97.28</v>
      </c>
      <c r="M1046" t="s">
        <v>207</v>
      </c>
      <c r="N1046" t="s">
        <v>166</v>
      </c>
      <c r="O1046" t="s">
        <v>271</v>
      </c>
    </row>
    <row r="1047" spans="1:15" x14ac:dyDescent="0.25">
      <c r="A1047" t="s">
        <v>163</v>
      </c>
      <c r="B1047">
        <v>8092800</v>
      </c>
      <c r="C1047">
        <v>2464601</v>
      </c>
      <c r="D1047">
        <v>2021</v>
      </c>
      <c r="E1047" s="22">
        <v>44409</v>
      </c>
      <c r="F1047" s="22">
        <v>44439</v>
      </c>
      <c r="G1047" s="22">
        <v>44441</v>
      </c>
      <c r="H1047">
        <v>8092804</v>
      </c>
      <c r="I1047">
        <v>41</v>
      </c>
      <c r="J1047">
        <v>3305</v>
      </c>
      <c r="K1047" t="s">
        <v>206</v>
      </c>
      <c r="L1047">
        <v>1.8</v>
      </c>
      <c r="M1047" t="s">
        <v>207</v>
      </c>
      <c r="N1047" t="s">
        <v>166</v>
      </c>
      <c r="O1047" t="s">
        <v>271</v>
      </c>
    </row>
    <row r="1048" spans="1:15" x14ac:dyDescent="0.25">
      <c r="A1048" t="s">
        <v>163</v>
      </c>
      <c r="B1048">
        <v>8092800</v>
      </c>
      <c r="C1048">
        <v>2464601</v>
      </c>
      <c r="D1048">
        <v>2021</v>
      </c>
      <c r="E1048" s="22">
        <v>44409</v>
      </c>
      <c r="F1048" s="22">
        <v>44439</v>
      </c>
      <c r="G1048" s="22">
        <v>44441</v>
      </c>
      <c r="H1048">
        <v>8092804</v>
      </c>
      <c r="I1048">
        <v>41</v>
      </c>
      <c r="J1048">
        <v>3970</v>
      </c>
      <c r="K1048" t="s">
        <v>210</v>
      </c>
      <c r="L1048">
        <v>10.9</v>
      </c>
      <c r="M1048" t="s">
        <v>207</v>
      </c>
      <c r="N1048" t="s">
        <v>166</v>
      </c>
      <c r="O1048" t="s">
        <v>271</v>
      </c>
    </row>
    <row r="1049" spans="1:15" x14ac:dyDescent="0.25">
      <c r="A1049" t="s">
        <v>163</v>
      </c>
      <c r="B1049">
        <v>8092800</v>
      </c>
      <c r="C1049">
        <v>2464601</v>
      </c>
      <c r="D1049">
        <v>2021</v>
      </c>
      <c r="E1049" s="22">
        <v>44409</v>
      </c>
      <c r="F1049" s="22">
        <v>44439</v>
      </c>
      <c r="G1049" s="22">
        <v>44441</v>
      </c>
      <c r="H1049">
        <v>8092804</v>
      </c>
      <c r="I1049">
        <v>41</v>
      </c>
      <c r="J1049" t="s">
        <v>173</v>
      </c>
      <c r="K1049" t="s">
        <v>174</v>
      </c>
      <c r="L1049">
        <v>103.23</v>
      </c>
      <c r="M1049" t="s">
        <v>166</v>
      </c>
      <c r="N1049" t="s">
        <v>166</v>
      </c>
      <c r="O1049" t="s">
        <v>271</v>
      </c>
    </row>
    <row r="1050" spans="1:15" x14ac:dyDescent="0.25">
      <c r="A1050" t="s">
        <v>163</v>
      </c>
      <c r="B1050">
        <v>8092800</v>
      </c>
      <c r="C1050">
        <v>2464601</v>
      </c>
      <c r="D1050">
        <v>2021</v>
      </c>
      <c r="E1050" s="22">
        <v>44409</v>
      </c>
      <c r="F1050" s="22">
        <v>44439</v>
      </c>
      <c r="G1050" s="22">
        <v>44441</v>
      </c>
      <c r="H1050">
        <v>8092804</v>
      </c>
      <c r="I1050">
        <v>41</v>
      </c>
      <c r="J1050">
        <v>4220</v>
      </c>
      <c r="K1050" t="s">
        <v>212</v>
      </c>
      <c r="L1050">
        <v>10</v>
      </c>
      <c r="M1050" t="s">
        <v>207</v>
      </c>
      <c r="N1050" t="s">
        <v>166</v>
      </c>
      <c r="O1050" t="s">
        <v>271</v>
      </c>
    </row>
    <row r="1051" spans="1:15" x14ac:dyDescent="0.25">
      <c r="A1051" t="s">
        <v>163</v>
      </c>
      <c r="B1051">
        <v>8092800</v>
      </c>
      <c r="C1051">
        <v>2464601</v>
      </c>
      <c r="D1051">
        <v>2021</v>
      </c>
      <c r="E1051" s="22">
        <v>44409</v>
      </c>
      <c r="F1051" s="22">
        <v>44439</v>
      </c>
      <c r="G1051" s="22">
        <v>44441</v>
      </c>
      <c r="H1051">
        <v>8092804</v>
      </c>
      <c r="I1051">
        <v>41</v>
      </c>
      <c r="J1051">
        <v>4420</v>
      </c>
      <c r="K1051" t="s">
        <v>175</v>
      </c>
      <c r="L1051">
        <v>1005.16</v>
      </c>
      <c r="M1051" t="s">
        <v>166</v>
      </c>
      <c r="N1051" t="s">
        <v>166</v>
      </c>
      <c r="O1051" t="s">
        <v>271</v>
      </c>
    </row>
    <row r="1052" spans="1:15" x14ac:dyDescent="0.25">
      <c r="A1052" t="s">
        <v>163</v>
      </c>
      <c r="B1052">
        <v>8092800</v>
      </c>
      <c r="C1052">
        <v>2464601</v>
      </c>
      <c r="D1052">
        <v>2021</v>
      </c>
      <c r="E1052" s="22">
        <v>44409</v>
      </c>
      <c r="F1052" s="22">
        <v>44439</v>
      </c>
      <c r="G1052" s="22">
        <v>44441</v>
      </c>
      <c r="H1052">
        <v>8092804</v>
      </c>
      <c r="I1052">
        <v>41</v>
      </c>
      <c r="J1052">
        <v>4486</v>
      </c>
      <c r="K1052" t="s">
        <v>176</v>
      </c>
      <c r="L1052">
        <v>1027.98</v>
      </c>
      <c r="M1052" t="s">
        <v>166</v>
      </c>
      <c r="N1052" t="s">
        <v>166</v>
      </c>
      <c r="O1052" t="s">
        <v>271</v>
      </c>
    </row>
    <row r="1053" spans="1:15" x14ac:dyDescent="0.25">
      <c r="A1053" t="s">
        <v>163</v>
      </c>
      <c r="B1053">
        <v>8092800</v>
      </c>
      <c r="C1053">
        <v>2464601</v>
      </c>
      <c r="D1053">
        <v>2021</v>
      </c>
      <c r="E1053" s="22">
        <v>44409</v>
      </c>
      <c r="F1053" s="22">
        <v>44439</v>
      </c>
      <c r="G1053" s="22">
        <v>44441</v>
      </c>
      <c r="H1053">
        <v>8092804</v>
      </c>
      <c r="I1053">
        <v>41</v>
      </c>
      <c r="J1053">
        <v>4650</v>
      </c>
      <c r="K1053" t="s">
        <v>177</v>
      </c>
      <c r="L1053">
        <v>979.52</v>
      </c>
      <c r="M1053" t="s">
        <v>166</v>
      </c>
      <c r="N1053" t="s">
        <v>166</v>
      </c>
      <c r="O1053" t="s">
        <v>271</v>
      </c>
    </row>
    <row r="1054" spans="1:15" x14ac:dyDescent="0.25">
      <c r="A1054" t="s">
        <v>163</v>
      </c>
      <c r="B1054">
        <v>8092800</v>
      </c>
      <c r="C1054">
        <v>2464601</v>
      </c>
      <c r="D1054">
        <v>2021</v>
      </c>
      <c r="E1054" s="22">
        <v>44409</v>
      </c>
      <c r="F1054" s="22">
        <v>44439</v>
      </c>
      <c r="G1054" s="22">
        <v>44441</v>
      </c>
      <c r="H1054">
        <v>8092804</v>
      </c>
      <c r="I1054">
        <v>41</v>
      </c>
      <c r="J1054">
        <v>4780</v>
      </c>
      <c r="K1054" t="s">
        <v>178</v>
      </c>
      <c r="L1054">
        <v>882.24</v>
      </c>
      <c r="M1054" t="s">
        <v>166</v>
      </c>
      <c r="N1054" t="s">
        <v>166</v>
      </c>
      <c r="O1054" t="s">
        <v>271</v>
      </c>
    </row>
    <row r="1055" spans="1:15" x14ac:dyDescent="0.25">
      <c r="A1055" t="s">
        <v>163</v>
      </c>
      <c r="B1055">
        <v>8092800</v>
      </c>
      <c r="C1055">
        <v>2464601</v>
      </c>
      <c r="D1055">
        <v>2021</v>
      </c>
      <c r="E1055" s="22">
        <v>44409</v>
      </c>
      <c r="F1055" s="22">
        <v>44439</v>
      </c>
      <c r="G1055" s="22">
        <v>44441</v>
      </c>
      <c r="H1055">
        <v>8092804</v>
      </c>
      <c r="I1055">
        <v>41</v>
      </c>
      <c r="J1055">
        <v>4970</v>
      </c>
      <c r="K1055" t="s">
        <v>181</v>
      </c>
      <c r="L1055">
        <v>970.42</v>
      </c>
      <c r="M1055" t="s">
        <v>166</v>
      </c>
      <c r="N1055" t="s">
        <v>166</v>
      </c>
      <c r="O1055" t="s">
        <v>271</v>
      </c>
    </row>
    <row r="1056" spans="1:15" x14ac:dyDescent="0.25">
      <c r="A1056" t="s">
        <v>163</v>
      </c>
      <c r="B1056">
        <v>8092800</v>
      </c>
      <c r="C1056">
        <v>2464601</v>
      </c>
      <c r="D1056">
        <v>2021</v>
      </c>
      <c r="E1056" s="22">
        <v>44409</v>
      </c>
      <c r="F1056" s="22">
        <v>44439</v>
      </c>
      <c r="G1056" s="22">
        <v>44441</v>
      </c>
      <c r="H1056">
        <v>8092804</v>
      </c>
      <c r="I1056">
        <v>41</v>
      </c>
      <c r="J1056">
        <v>4990</v>
      </c>
      <c r="K1056" t="s">
        <v>182</v>
      </c>
      <c r="L1056">
        <v>970.42</v>
      </c>
      <c r="M1056" t="s">
        <v>166</v>
      </c>
      <c r="N1056" t="s">
        <v>166</v>
      </c>
      <c r="O1056" t="s">
        <v>271</v>
      </c>
    </row>
    <row r="1057" spans="1:15" x14ac:dyDescent="0.25">
      <c r="A1057" t="s">
        <v>163</v>
      </c>
      <c r="B1057">
        <v>8092800</v>
      </c>
      <c r="C1057">
        <v>2464601</v>
      </c>
      <c r="D1057">
        <v>2021</v>
      </c>
      <c r="E1057" s="22">
        <v>44409</v>
      </c>
      <c r="F1057" s="22">
        <v>44439</v>
      </c>
      <c r="G1057" s="22">
        <v>44441</v>
      </c>
      <c r="H1057">
        <v>8092804</v>
      </c>
      <c r="I1057">
        <v>41</v>
      </c>
      <c r="J1057">
        <v>5010</v>
      </c>
      <c r="K1057" t="s">
        <v>170</v>
      </c>
      <c r="L1057">
        <v>324.47000000000003</v>
      </c>
      <c r="M1057" t="s">
        <v>166</v>
      </c>
      <c r="N1057" t="s">
        <v>166</v>
      </c>
      <c r="O1057" t="s">
        <v>271</v>
      </c>
    </row>
    <row r="1058" spans="1:15" x14ac:dyDescent="0.25">
      <c r="A1058" t="s">
        <v>163</v>
      </c>
      <c r="B1058">
        <v>8092800</v>
      </c>
      <c r="C1058">
        <v>2464601</v>
      </c>
      <c r="D1058">
        <v>2021</v>
      </c>
      <c r="E1058" s="22">
        <v>44409</v>
      </c>
      <c r="F1058" s="22">
        <v>44439</v>
      </c>
      <c r="G1058" s="22">
        <v>44441</v>
      </c>
      <c r="H1058">
        <v>8092804</v>
      </c>
      <c r="I1058">
        <v>41</v>
      </c>
      <c r="J1058">
        <v>5013</v>
      </c>
      <c r="K1058" t="s">
        <v>183</v>
      </c>
      <c r="L1058">
        <v>1.01</v>
      </c>
      <c r="M1058" t="s">
        <v>166</v>
      </c>
      <c r="N1058" t="s">
        <v>166</v>
      </c>
      <c r="O1058" t="s">
        <v>271</v>
      </c>
    </row>
    <row r="1059" spans="1:15" x14ac:dyDescent="0.25">
      <c r="A1059" t="s">
        <v>163</v>
      </c>
      <c r="B1059">
        <v>8092800</v>
      </c>
      <c r="C1059">
        <v>2464601</v>
      </c>
      <c r="D1059">
        <v>2021</v>
      </c>
      <c r="E1059" s="22">
        <v>44409</v>
      </c>
      <c r="F1059" s="22">
        <v>44439</v>
      </c>
      <c r="G1059" s="22">
        <v>44441</v>
      </c>
      <c r="H1059">
        <v>8092804</v>
      </c>
      <c r="I1059">
        <v>41</v>
      </c>
      <c r="J1059">
        <v>5030</v>
      </c>
      <c r="K1059" t="s">
        <v>184</v>
      </c>
      <c r="L1059">
        <v>1.81</v>
      </c>
      <c r="M1059" t="s">
        <v>166</v>
      </c>
      <c r="N1059" t="s">
        <v>166</v>
      </c>
      <c r="O1059" t="s">
        <v>271</v>
      </c>
    </row>
    <row r="1060" spans="1:15" x14ac:dyDescent="0.25">
      <c r="A1060" t="s">
        <v>163</v>
      </c>
      <c r="B1060">
        <v>8092800</v>
      </c>
      <c r="C1060">
        <v>2464601</v>
      </c>
      <c r="D1060">
        <v>2021</v>
      </c>
      <c r="E1060" s="22">
        <v>44409</v>
      </c>
      <c r="F1060" s="22">
        <v>44439</v>
      </c>
      <c r="G1060" s="22">
        <v>44441</v>
      </c>
      <c r="H1060">
        <v>8092804</v>
      </c>
      <c r="I1060">
        <v>41</v>
      </c>
      <c r="J1060">
        <v>5031</v>
      </c>
      <c r="K1060" t="s">
        <v>185</v>
      </c>
      <c r="L1060">
        <v>1.4</v>
      </c>
      <c r="M1060" t="s">
        <v>166</v>
      </c>
      <c r="N1060" t="s">
        <v>166</v>
      </c>
      <c r="O1060" t="s">
        <v>271</v>
      </c>
    </row>
    <row r="1061" spans="1:15" x14ac:dyDescent="0.25">
      <c r="A1061" t="s">
        <v>163</v>
      </c>
      <c r="B1061">
        <v>8092800</v>
      </c>
      <c r="C1061">
        <v>2464601</v>
      </c>
      <c r="D1061">
        <v>2021</v>
      </c>
      <c r="E1061" s="22">
        <v>44409</v>
      </c>
      <c r="F1061" s="22">
        <v>44439</v>
      </c>
      <c r="G1061" s="22">
        <v>44441</v>
      </c>
      <c r="H1061">
        <v>8092804</v>
      </c>
      <c r="I1061">
        <v>41</v>
      </c>
      <c r="J1061">
        <v>5090</v>
      </c>
      <c r="K1061" t="s">
        <v>186</v>
      </c>
      <c r="L1061">
        <v>7.94</v>
      </c>
      <c r="M1061" t="s">
        <v>166</v>
      </c>
      <c r="N1061" t="s">
        <v>166</v>
      </c>
      <c r="O1061" t="s">
        <v>271</v>
      </c>
    </row>
    <row r="1062" spans="1:15" x14ac:dyDescent="0.25">
      <c r="A1062" t="s">
        <v>163</v>
      </c>
      <c r="B1062">
        <v>8092800</v>
      </c>
      <c r="C1062">
        <v>2464601</v>
      </c>
      <c r="D1062">
        <v>2021</v>
      </c>
      <c r="E1062" s="22">
        <v>44409</v>
      </c>
      <c r="F1062" s="22">
        <v>44439</v>
      </c>
      <c r="G1062" s="22">
        <v>44441</v>
      </c>
      <c r="H1062">
        <v>8092804</v>
      </c>
      <c r="I1062">
        <v>41</v>
      </c>
      <c r="J1062">
        <v>5103</v>
      </c>
      <c r="K1062" t="s">
        <v>187</v>
      </c>
      <c r="L1062">
        <v>70.260000000000005</v>
      </c>
      <c r="M1062" t="s">
        <v>166</v>
      </c>
      <c r="N1062" t="s">
        <v>166</v>
      </c>
      <c r="O1062" t="s">
        <v>271</v>
      </c>
    </row>
    <row r="1063" spans="1:15" x14ac:dyDescent="0.25">
      <c r="A1063" t="s">
        <v>163</v>
      </c>
      <c r="B1063">
        <v>8092800</v>
      </c>
      <c r="C1063">
        <v>2464601</v>
      </c>
      <c r="D1063">
        <v>2021</v>
      </c>
      <c r="E1063" s="22">
        <v>44409</v>
      </c>
      <c r="F1063" s="22">
        <v>44439</v>
      </c>
      <c r="G1063" s="22">
        <v>44441</v>
      </c>
      <c r="H1063">
        <v>8092804</v>
      </c>
      <c r="I1063">
        <v>41</v>
      </c>
      <c r="J1063">
        <v>5130</v>
      </c>
      <c r="K1063" t="s">
        <v>213</v>
      </c>
      <c r="L1063">
        <v>49.1</v>
      </c>
      <c r="M1063" t="s">
        <v>207</v>
      </c>
      <c r="N1063" t="s">
        <v>166</v>
      </c>
      <c r="O1063" t="s">
        <v>271</v>
      </c>
    </row>
    <row r="1064" spans="1:15" x14ac:dyDescent="0.25">
      <c r="A1064" t="s">
        <v>163</v>
      </c>
      <c r="B1064">
        <v>8092800</v>
      </c>
      <c r="C1064">
        <v>2464601</v>
      </c>
      <c r="D1064">
        <v>2021</v>
      </c>
      <c r="E1064" s="22">
        <v>44409</v>
      </c>
      <c r="F1064" s="22">
        <v>44439</v>
      </c>
      <c r="G1064" s="22">
        <v>44441</v>
      </c>
      <c r="H1064">
        <v>8092804</v>
      </c>
      <c r="I1064">
        <v>41</v>
      </c>
      <c r="J1064">
        <v>5800</v>
      </c>
      <c r="K1064" t="s">
        <v>188</v>
      </c>
      <c r="L1064">
        <v>-95.66</v>
      </c>
      <c r="M1064" t="s">
        <v>166</v>
      </c>
      <c r="N1064" t="s">
        <v>166</v>
      </c>
      <c r="O1064" t="s">
        <v>271</v>
      </c>
    </row>
    <row r="1065" spans="1:15" x14ac:dyDescent="0.25">
      <c r="A1065" t="s">
        <v>163</v>
      </c>
      <c r="B1065">
        <v>8092800</v>
      </c>
      <c r="C1065">
        <v>2464601</v>
      </c>
      <c r="D1065">
        <v>2021</v>
      </c>
      <c r="E1065" s="22">
        <v>44409</v>
      </c>
      <c r="F1065" s="22">
        <v>44439</v>
      </c>
      <c r="G1065" s="22">
        <v>44441</v>
      </c>
      <c r="H1065">
        <v>8092804</v>
      </c>
      <c r="I1065">
        <v>41</v>
      </c>
      <c r="J1065">
        <v>7010</v>
      </c>
      <c r="K1065" t="s">
        <v>164</v>
      </c>
      <c r="L1065">
        <v>76</v>
      </c>
      <c r="M1065" t="s">
        <v>165</v>
      </c>
      <c r="N1065" t="s">
        <v>166</v>
      </c>
      <c r="O1065" t="s">
        <v>271</v>
      </c>
    </row>
    <row r="1066" spans="1:15" x14ac:dyDescent="0.25">
      <c r="A1066" t="s">
        <v>163</v>
      </c>
      <c r="B1066">
        <v>8092800</v>
      </c>
      <c r="C1066">
        <v>2464601</v>
      </c>
      <c r="D1066">
        <v>2021</v>
      </c>
      <c r="E1066" s="22">
        <v>44409</v>
      </c>
      <c r="F1066" s="22">
        <v>44439</v>
      </c>
      <c r="G1066" s="22">
        <v>44441</v>
      </c>
      <c r="H1066">
        <v>8092804</v>
      </c>
      <c r="I1066">
        <v>41</v>
      </c>
      <c r="J1066">
        <v>7351</v>
      </c>
      <c r="K1066" t="s">
        <v>215</v>
      </c>
      <c r="L1066">
        <v>6</v>
      </c>
      <c r="M1066" t="s">
        <v>165</v>
      </c>
      <c r="N1066" t="s">
        <v>166</v>
      </c>
      <c r="O1066" t="s">
        <v>271</v>
      </c>
    </row>
    <row r="1067" spans="1:15" x14ac:dyDescent="0.25">
      <c r="A1067" t="s">
        <v>163</v>
      </c>
      <c r="B1067">
        <v>8092800</v>
      </c>
      <c r="C1067">
        <v>2464601</v>
      </c>
      <c r="D1067">
        <v>2021</v>
      </c>
      <c r="E1067" s="22">
        <v>44409</v>
      </c>
      <c r="F1067" s="22">
        <v>44439</v>
      </c>
      <c r="G1067" s="22">
        <v>44441</v>
      </c>
      <c r="H1067">
        <v>8092804</v>
      </c>
      <c r="I1067">
        <v>41</v>
      </c>
      <c r="J1067">
        <v>9710</v>
      </c>
      <c r="K1067" t="s">
        <v>236</v>
      </c>
      <c r="L1067">
        <v>19</v>
      </c>
      <c r="M1067" t="s">
        <v>165</v>
      </c>
      <c r="N1067" t="s">
        <v>166</v>
      </c>
      <c r="O1067" t="s">
        <v>271</v>
      </c>
    </row>
    <row r="1068" spans="1:15" x14ac:dyDescent="0.25">
      <c r="A1068" t="s">
        <v>163</v>
      </c>
      <c r="B1068">
        <v>8092800</v>
      </c>
      <c r="C1068">
        <v>2464601</v>
      </c>
      <c r="D1068">
        <v>2021</v>
      </c>
      <c r="E1068" s="22">
        <v>44409</v>
      </c>
      <c r="F1068" s="22">
        <v>44439</v>
      </c>
      <c r="G1068" s="22">
        <v>44441</v>
      </c>
      <c r="H1068">
        <v>8092804</v>
      </c>
      <c r="I1068">
        <v>41</v>
      </c>
      <c r="J1068" t="s">
        <v>201</v>
      </c>
      <c r="K1068" t="s">
        <v>200</v>
      </c>
      <c r="L1068">
        <v>18</v>
      </c>
      <c r="M1068" t="s">
        <v>165</v>
      </c>
      <c r="N1068" t="s">
        <v>166</v>
      </c>
      <c r="O1068" t="s">
        <v>271</v>
      </c>
    </row>
    <row r="1069" spans="1:15" x14ac:dyDescent="0.25">
      <c r="A1069" t="s">
        <v>163</v>
      </c>
      <c r="B1069">
        <v>8092800</v>
      </c>
      <c r="C1069">
        <v>2465101</v>
      </c>
      <c r="D1069">
        <v>2021</v>
      </c>
      <c r="E1069" s="22">
        <v>44409</v>
      </c>
      <c r="F1069" s="22">
        <v>44439</v>
      </c>
      <c r="G1069" s="22">
        <v>44441</v>
      </c>
      <c r="H1069">
        <v>8092804</v>
      </c>
      <c r="I1069">
        <v>41</v>
      </c>
      <c r="J1069">
        <v>10</v>
      </c>
      <c r="K1069" t="s">
        <v>164</v>
      </c>
      <c r="L1069">
        <v>6</v>
      </c>
      <c r="M1069" t="s">
        <v>165</v>
      </c>
      <c r="N1069" t="s">
        <v>166</v>
      </c>
      <c r="O1069" t="s">
        <v>192</v>
      </c>
    </row>
    <row r="1070" spans="1:15" x14ac:dyDescent="0.25">
      <c r="A1070" t="s">
        <v>163</v>
      </c>
      <c r="B1070">
        <v>8092800</v>
      </c>
      <c r="C1070">
        <v>2465101</v>
      </c>
      <c r="D1070">
        <v>2021</v>
      </c>
      <c r="E1070" s="22">
        <v>44409</v>
      </c>
      <c r="F1070" s="22">
        <v>44439</v>
      </c>
      <c r="G1070" s="22">
        <v>44441</v>
      </c>
      <c r="H1070">
        <v>8092804</v>
      </c>
      <c r="I1070">
        <v>41</v>
      </c>
      <c r="J1070">
        <v>351</v>
      </c>
      <c r="K1070" t="s">
        <v>205</v>
      </c>
      <c r="L1070">
        <v>1</v>
      </c>
      <c r="M1070" t="s">
        <v>165</v>
      </c>
      <c r="N1070" t="s">
        <v>166</v>
      </c>
      <c r="O1070" t="s">
        <v>192</v>
      </c>
    </row>
    <row r="1071" spans="1:15" x14ac:dyDescent="0.25">
      <c r="A1071" t="s">
        <v>163</v>
      </c>
      <c r="B1071">
        <v>8092800</v>
      </c>
      <c r="C1071">
        <v>2465101</v>
      </c>
      <c r="D1071">
        <v>2021</v>
      </c>
      <c r="E1071" s="22">
        <v>44409</v>
      </c>
      <c r="F1071" s="22">
        <v>44439</v>
      </c>
      <c r="G1071" s="22">
        <v>44441</v>
      </c>
      <c r="H1071">
        <v>8092804</v>
      </c>
      <c r="I1071">
        <v>41</v>
      </c>
      <c r="J1071">
        <v>506</v>
      </c>
      <c r="K1071" t="s">
        <v>216</v>
      </c>
      <c r="L1071">
        <v>15</v>
      </c>
      <c r="M1071" t="s">
        <v>165</v>
      </c>
      <c r="N1071" t="s">
        <v>166</v>
      </c>
      <c r="O1071" t="s">
        <v>192</v>
      </c>
    </row>
    <row r="1072" spans="1:15" x14ac:dyDescent="0.25">
      <c r="A1072" t="s">
        <v>163</v>
      </c>
      <c r="B1072">
        <v>8092800</v>
      </c>
      <c r="C1072">
        <v>2465101</v>
      </c>
      <c r="D1072">
        <v>2021</v>
      </c>
      <c r="E1072" s="22">
        <v>44409</v>
      </c>
      <c r="F1072" s="22">
        <v>44439</v>
      </c>
      <c r="G1072" s="22">
        <v>44441</v>
      </c>
      <c r="H1072">
        <v>8092804</v>
      </c>
      <c r="I1072">
        <v>41</v>
      </c>
      <c r="J1072">
        <v>1010</v>
      </c>
      <c r="K1072" t="s">
        <v>164</v>
      </c>
      <c r="L1072">
        <v>385.9</v>
      </c>
      <c r="M1072" t="s">
        <v>165</v>
      </c>
      <c r="N1072" t="s">
        <v>166</v>
      </c>
      <c r="O1072" t="s">
        <v>192</v>
      </c>
    </row>
    <row r="1073" spans="1:15" x14ac:dyDescent="0.25">
      <c r="A1073" t="s">
        <v>163</v>
      </c>
      <c r="B1073">
        <v>8092800</v>
      </c>
      <c r="C1073">
        <v>2465101</v>
      </c>
      <c r="D1073">
        <v>2021</v>
      </c>
      <c r="E1073" s="22">
        <v>44409</v>
      </c>
      <c r="F1073" s="22">
        <v>44439</v>
      </c>
      <c r="G1073" s="22">
        <v>44441</v>
      </c>
      <c r="H1073">
        <v>8092804</v>
      </c>
      <c r="I1073">
        <v>41</v>
      </c>
      <c r="J1073">
        <v>1351</v>
      </c>
      <c r="K1073" t="s">
        <v>205</v>
      </c>
      <c r="L1073">
        <v>68.099999999999994</v>
      </c>
      <c r="M1073" t="s">
        <v>165</v>
      </c>
      <c r="N1073" t="s">
        <v>166</v>
      </c>
      <c r="O1073" t="s">
        <v>192</v>
      </c>
    </row>
    <row r="1074" spans="1:15" x14ac:dyDescent="0.25">
      <c r="A1074" t="s">
        <v>163</v>
      </c>
      <c r="B1074">
        <v>8092800</v>
      </c>
      <c r="C1074">
        <v>2465101</v>
      </c>
      <c r="D1074">
        <v>2021</v>
      </c>
      <c r="E1074" s="22">
        <v>44409</v>
      </c>
      <c r="F1074" s="22">
        <v>44439</v>
      </c>
      <c r="G1074" s="22">
        <v>44441</v>
      </c>
      <c r="H1074">
        <v>8092804</v>
      </c>
      <c r="I1074">
        <v>41</v>
      </c>
      <c r="J1074">
        <v>2500</v>
      </c>
      <c r="K1074" t="s">
        <v>170</v>
      </c>
      <c r="L1074">
        <v>64.08</v>
      </c>
      <c r="M1074" t="s">
        <v>166</v>
      </c>
      <c r="N1074" t="s">
        <v>166</v>
      </c>
      <c r="O1074" t="s">
        <v>192</v>
      </c>
    </row>
    <row r="1075" spans="1:15" x14ac:dyDescent="0.25">
      <c r="A1075" t="s">
        <v>163</v>
      </c>
      <c r="B1075">
        <v>8092800</v>
      </c>
      <c r="C1075">
        <v>2465101</v>
      </c>
      <c r="D1075">
        <v>2021</v>
      </c>
      <c r="E1075" s="22">
        <v>44409</v>
      </c>
      <c r="F1075" s="22">
        <v>44439</v>
      </c>
      <c r="G1075" s="22">
        <v>44441</v>
      </c>
      <c r="H1075">
        <v>8092804</v>
      </c>
      <c r="I1075">
        <v>41</v>
      </c>
      <c r="J1075">
        <v>2509</v>
      </c>
      <c r="K1075" t="s">
        <v>171</v>
      </c>
      <c r="L1075">
        <v>-40.61</v>
      </c>
      <c r="M1075" t="s">
        <v>166</v>
      </c>
      <c r="N1075" t="s">
        <v>166</v>
      </c>
      <c r="O1075" t="s">
        <v>192</v>
      </c>
    </row>
    <row r="1076" spans="1:15" x14ac:dyDescent="0.25">
      <c r="A1076" t="s">
        <v>163</v>
      </c>
      <c r="B1076">
        <v>8092800</v>
      </c>
      <c r="C1076">
        <v>2465101</v>
      </c>
      <c r="D1076">
        <v>2021</v>
      </c>
      <c r="E1076" s="22">
        <v>44409</v>
      </c>
      <c r="F1076" s="22">
        <v>44439</v>
      </c>
      <c r="G1076" s="22">
        <v>44441</v>
      </c>
      <c r="H1076">
        <v>8092804</v>
      </c>
      <c r="I1076">
        <v>41</v>
      </c>
      <c r="J1076">
        <v>3030</v>
      </c>
      <c r="K1076" t="s">
        <v>231</v>
      </c>
      <c r="L1076">
        <v>23.2</v>
      </c>
      <c r="M1076" t="s">
        <v>207</v>
      </c>
      <c r="N1076" t="s">
        <v>166</v>
      </c>
      <c r="O1076" t="s">
        <v>192</v>
      </c>
    </row>
    <row r="1077" spans="1:15" x14ac:dyDescent="0.25">
      <c r="A1077" t="s">
        <v>163</v>
      </c>
      <c r="B1077">
        <v>8092800</v>
      </c>
      <c r="C1077">
        <v>2465101</v>
      </c>
      <c r="D1077">
        <v>2021</v>
      </c>
      <c r="E1077" s="22">
        <v>44409</v>
      </c>
      <c r="F1077" s="22">
        <v>44439</v>
      </c>
      <c r="G1077" s="22">
        <v>44441</v>
      </c>
      <c r="H1077">
        <v>8092804</v>
      </c>
      <c r="I1077">
        <v>41</v>
      </c>
      <c r="J1077">
        <v>3305</v>
      </c>
      <c r="K1077" t="s">
        <v>206</v>
      </c>
      <c r="L1077">
        <v>0.72</v>
      </c>
      <c r="M1077" t="s">
        <v>207</v>
      </c>
      <c r="N1077" t="s">
        <v>166</v>
      </c>
      <c r="O1077" t="s">
        <v>192</v>
      </c>
    </row>
    <row r="1078" spans="1:15" x14ac:dyDescent="0.25">
      <c r="A1078" t="s">
        <v>163</v>
      </c>
      <c r="B1078">
        <v>8092800</v>
      </c>
      <c r="C1078">
        <v>2465101</v>
      </c>
      <c r="D1078">
        <v>2021</v>
      </c>
      <c r="E1078" s="22">
        <v>44409</v>
      </c>
      <c r="F1078" s="22">
        <v>44439</v>
      </c>
      <c r="G1078" s="22">
        <v>44441</v>
      </c>
      <c r="H1078">
        <v>8092804</v>
      </c>
      <c r="I1078">
        <v>41</v>
      </c>
      <c r="J1078">
        <v>3661</v>
      </c>
      <c r="K1078" t="s">
        <v>194</v>
      </c>
      <c r="L1078">
        <v>131.58000000000001</v>
      </c>
      <c r="M1078" t="s">
        <v>166</v>
      </c>
      <c r="N1078" t="s">
        <v>166</v>
      </c>
      <c r="O1078" t="s">
        <v>192</v>
      </c>
    </row>
    <row r="1079" spans="1:15" x14ac:dyDescent="0.25">
      <c r="A1079" t="s">
        <v>163</v>
      </c>
      <c r="B1079">
        <v>8092800</v>
      </c>
      <c r="C1079">
        <v>2465101</v>
      </c>
      <c r="D1079">
        <v>2021</v>
      </c>
      <c r="E1079" s="22">
        <v>44409</v>
      </c>
      <c r="F1079" s="22">
        <v>44439</v>
      </c>
      <c r="G1079" s="22">
        <v>44441</v>
      </c>
      <c r="H1079">
        <v>8092804</v>
      </c>
      <c r="I1079">
        <v>41</v>
      </c>
      <c r="J1079">
        <v>3970</v>
      </c>
      <c r="K1079" t="s">
        <v>210</v>
      </c>
      <c r="L1079">
        <v>4.3600000000000003</v>
      </c>
      <c r="M1079" t="s">
        <v>207</v>
      </c>
      <c r="N1079" t="s">
        <v>166</v>
      </c>
      <c r="O1079" t="s">
        <v>192</v>
      </c>
    </row>
    <row r="1080" spans="1:15" x14ac:dyDescent="0.25">
      <c r="A1080" t="s">
        <v>163</v>
      </c>
      <c r="B1080">
        <v>8092800</v>
      </c>
      <c r="C1080">
        <v>2465101</v>
      </c>
      <c r="D1080">
        <v>2021</v>
      </c>
      <c r="E1080" s="22">
        <v>44409</v>
      </c>
      <c r="F1080" s="22">
        <v>44439</v>
      </c>
      <c r="G1080" s="22">
        <v>44441</v>
      </c>
      <c r="H1080">
        <v>8092804</v>
      </c>
      <c r="I1080">
        <v>41</v>
      </c>
      <c r="J1080" t="s">
        <v>173</v>
      </c>
      <c r="K1080" t="s">
        <v>174</v>
      </c>
      <c r="L1080">
        <v>50.36</v>
      </c>
      <c r="M1080" t="s">
        <v>166</v>
      </c>
      <c r="N1080" t="s">
        <v>166</v>
      </c>
      <c r="O1080" t="s">
        <v>192</v>
      </c>
    </row>
    <row r="1081" spans="1:15" x14ac:dyDescent="0.25">
      <c r="A1081" t="s">
        <v>163</v>
      </c>
      <c r="B1081">
        <v>8092800</v>
      </c>
      <c r="C1081">
        <v>2465101</v>
      </c>
      <c r="D1081">
        <v>2021</v>
      </c>
      <c r="E1081" s="22">
        <v>44409</v>
      </c>
      <c r="F1081" s="22">
        <v>44439</v>
      </c>
      <c r="G1081" s="22">
        <v>44441</v>
      </c>
      <c r="H1081">
        <v>8092804</v>
      </c>
      <c r="I1081">
        <v>41</v>
      </c>
      <c r="J1081">
        <v>4220</v>
      </c>
      <c r="K1081" t="s">
        <v>212</v>
      </c>
      <c r="L1081">
        <v>4</v>
      </c>
      <c r="M1081" t="s">
        <v>207</v>
      </c>
      <c r="N1081" t="s">
        <v>166</v>
      </c>
      <c r="O1081" t="s">
        <v>192</v>
      </c>
    </row>
    <row r="1082" spans="1:15" x14ac:dyDescent="0.25">
      <c r="A1082" t="s">
        <v>163</v>
      </c>
      <c r="B1082">
        <v>8092800</v>
      </c>
      <c r="C1082">
        <v>2465101</v>
      </c>
      <c r="D1082">
        <v>2021</v>
      </c>
      <c r="E1082" s="22">
        <v>44409</v>
      </c>
      <c r="F1082" s="22">
        <v>44439</v>
      </c>
      <c r="G1082" s="22">
        <v>44441</v>
      </c>
      <c r="H1082">
        <v>8092804</v>
      </c>
      <c r="I1082">
        <v>41</v>
      </c>
      <c r="J1082">
        <v>4420</v>
      </c>
      <c r="K1082" t="s">
        <v>175</v>
      </c>
      <c r="L1082">
        <v>490.32</v>
      </c>
      <c r="M1082" t="s">
        <v>166</v>
      </c>
      <c r="N1082" t="s">
        <v>166</v>
      </c>
      <c r="O1082" t="s">
        <v>192</v>
      </c>
    </row>
    <row r="1083" spans="1:15" x14ac:dyDescent="0.25">
      <c r="A1083" t="s">
        <v>163</v>
      </c>
      <c r="B1083">
        <v>8092800</v>
      </c>
      <c r="C1083">
        <v>2465101</v>
      </c>
      <c r="D1083">
        <v>2021</v>
      </c>
      <c r="E1083" s="22">
        <v>44409</v>
      </c>
      <c r="F1083" s="22">
        <v>44439</v>
      </c>
      <c r="G1083" s="22">
        <v>44441</v>
      </c>
      <c r="H1083">
        <v>8092804</v>
      </c>
      <c r="I1083">
        <v>41</v>
      </c>
      <c r="J1083">
        <v>4486</v>
      </c>
      <c r="K1083" t="s">
        <v>176</v>
      </c>
      <c r="L1083">
        <v>477.2</v>
      </c>
      <c r="M1083" t="s">
        <v>166</v>
      </c>
      <c r="N1083" t="s">
        <v>166</v>
      </c>
      <c r="O1083" t="s">
        <v>192</v>
      </c>
    </row>
    <row r="1084" spans="1:15" x14ac:dyDescent="0.25">
      <c r="A1084" t="s">
        <v>163</v>
      </c>
      <c r="B1084">
        <v>8092800</v>
      </c>
      <c r="C1084">
        <v>2465101</v>
      </c>
      <c r="D1084">
        <v>2021</v>
      </c>
      <c r="E1084" s="22">
        <v>44409</v>
      </c>
      <c r="F1084" s="22">
        <v>44439</v>
      </c>
      <c r="G1084" s="22">
        <v>44441</v>
      </c>
      <c r="H1084">
        <v>8092804</v>
      </c>
      <c r="I1084">
        <v>41</v>
      </c>
      <c r="J1084">
        <v>4650</v>
      </c>
      <c r="K1084" t="s">
        <v>177</v>
      </c>
      <c r="L1084">
        <v>453.73</v>
      </c>
      <c r="M1084" t="s">
        <v>166</v>
      </c>
      <c r="N1084" t="s">
        <v>166</v>
      </c>
      <c r="O1084" t="s">
        <v>192</v>
      </c>
    </row>
    <row r="1085" spans="1:15" x14ac:dyDescent="0.25">
      <c r="A1085" t="s">
        <v>163</v>
      </c>
      <c r="B1085">
        <v>8092800</v>
      </c>
      <c r="C1085">
        <v>2465101</v>
      </c>
      <c r="D1085">
        <v>2021</v>
      </c>
      <c r="E1085" s="22">
        <v>44409</v>
      </c>
      <c r="F1085" s="22">
        <v>44439</v>
      </c>
      <c r="G1085" s="22">
        <v>44441</v>
      </c>
      <c r="H1085">
        <v>8092804</v>
      </c>
      <c r="I1085">
        <v>41</v>
      </c>
      <c r="J1085">
        <v>4780</v>
      </c>
      <c r="K1085" t="s">
        <v>178</v>
      </c>
      <c r="L1085">
        <v>430.53</v>
      </c>
      <c r="M1085" t="s">
        <v>166</v>
      </c>
      <c r="N1085" t="s">
        <v>166</v>
      </c>
      <c r="O1085" t="s">
        <v>192</v>
      </c>
    </row>
    <row r="1086" spans="1:15" x14ac:dyDescent="0.25">
      <c r="A1086" t="s">
        <v>163</v>
      </c>
      <c r="B1086">
        <v>8092800</v>
      </c>
      <c r="C1086">
        <v>2465101</v>
      </c>
      <c r="D1086">
        <v>2021</v>
      </c>
      <c r="E1086" s="22">
        <v>44409</v>
      </c>
      <c r="F1086" s="22">
        <v>44439</v>
      </c>
      <c r="G1086" s="22">
        <v>44441</v>
      </c>
      <c r="H1086">
        <v>8092804</v>
      </c>
      <c r="I1086">
        <v>41</v>
      </c>
      <c r="J1086">
        <v>4900</v>
      </c>
      <c r="K1086" t="s">
        <v>179</v>
      </c>
      <c r="L1086">
        <v>430.53</v>
      </c>
      <c r="M1086" t="s">
        <v>166</v>
      </c>
      <c r="N1086" t="s">
        <v>166</v>
      </c>
      <c r="O1086" t="s">
        <v>192</v>
      </c>
    </row>
    <row r="1087" spans="1:15" x14ac:dyDescent="0.25">
      <c r="A1087" t="s">
        <v>163</v>
      </c>
      <c r="B1087">
        <v>8092800</v>
      </c>
      <c r="C1087">
        <v>2465101</v>
      </c>
      <c r="D1087">
        <v>2021</v>
      </c>
      <c r="E1087" s="22">
        <v>44409</v>
      </c>
      <c r="F1087" s="22">
        <v>44439</v>
      </c>
      <c r="G1087" s="22">
        <v>44441</v>
      </c>
      <c r="H1087">
        <v>8092804</v>
      </c>
      <c r="I1087">
        <v>41</v>
      </c>
      <c r="J1087">
        <v>4903</v>
      </c>
      <c r="K1087" t="s">
        <v>180</v>
      </c>
      <c r="L1087">
        <v>430.53</v>
      </c>
      <c r="M1087" t="s">
        <v>166</v>
      </c>
      <c r="N1087" t="s">
        <v>166</v>
      </c>
      <c r="O1087" t="s">
        <v>192</v>
      </c>
    </row>
    <row r="1088" spans="1:15" x14ac:dyDescent="0.25">
      <c r="A1088" t="s">
        <v>163</v>
      </c>
      <c r="B1088">
        <v>8092800</v>
      </c>
      <c r="C1088">
        <v>2465101</v>
      </c>
      <c r="D1088">
        <v>2021</v>
      </c>
      <c r="E1088" s="22">
        <v>44409</v>
      </c>
      <c r="F1088" s="22">
        <v>44439</v>
      </c>
      <c r="G1088" s="22">
        <v>44441</v>
      </c>
      <c r="H1088">
        <v>8092804</v>
      </c>
      <c r="I1088">
        <v>41</v>
      </c>
      <c r="J1088">
        <v>4970</v>
      </c>
      <c r="K1088" t="s">
        <v>181</v>
      </c>
      <c r="L1088">
        <v>318.51</v>
      </c>
      <c r="M1088" t="s">
        <v>166</v>
      </c>
      <c r="N1088" t="s">
        <v>166</v>
      </c>
      <c r="O1088" t="s">
        <v>192</v>
      </c>
    </row>
    <row r="1089" spans="1:15" x14ac:dyDescent="0.25">
      <c r="A1089" t="s">
        <v>163</v>
      </c>
      <c r="B1089">
        <v>8092800</v>
      </c>
      <c r="C1089">
        <v>2465101</v>
      </c>
      <c r="D1089">
        <v>2021</v>
      </c>
      <c r="E1089" s="22">
        <v>44409</v>
      </c>
      <c r="F1089" s="22">
        <v>44439</v>
      </c>
      <c r="G1089" s="22">
        <v>44441</v>
      </c>
      <c r="H1089">
        <v>8092804</v>
      </c>
      <c r="I1089">
        <v>41</v>
      </c>
      <c r="J1089">
        <v>4990</v>
      </c>
      <c r="K1089" t="s">
        <v>182</v>
      </c>
      <c r="L1089">
        <v>318.51</v>
      </c>
      <c r="M1089" t="s">
        <v>166</v>
      </c>
      <c r="N1089" t="s">
        <v>166</v>
      </c>
      <c r="O1089" t="s">
        <v>192</v>
      </c>
    </row>
    <row r="1090" spans="1:15" x14ac:dyDescent="0.25">
      <c r="A1090" t="s">
        <v>163</v>
      </c>
      <c r="B1090">
        <v>8092800</v>
      </c>
      <c r="C1090">
        <v>2465101</v>
      </c>
      <c r="D1090">
        <v>2021</v>
      </c>
      <c r="E1090" s="22">
        <v>44409</v>
      </c>
      <c r="F1090" s="22">
        <v>44439</v>
      </c>
      <c r="G1090" s="22">
        <v>44441</v>
      </c>
      <c r="H1090">
        <v>8092804</v>
      </c>
      <c r="I1090">
        <v>41</v>
      </c>
      <c r="J1090">
        <v>5010</v>
      </c>
      <c r="K1090" t="s">
        <v>170</v>
      </c>
      <c r="L1090">
        <v>158.27000000000001</v>
      </c>
      <c r="M1090" t="s">
        <v>166</v>
      </c>
      <c r="N1090" t="s">
        <v>166</v>
      </c>
      <c r="O1090" t="s">
        <v>192</v>
      </c>
    </row>
    <row r="1091" spans="1:15" x14ac:dyDescent="0.25">
      <c r="A1091" t="s">
        <v>163</v>
      </c>
      <c r="B1091">
        <v>8092800</v>
      </c>
      <c r="C1091">
        <v>2465101</v>
      </c>
      <c r="D1091">
        <v>2021</v>
      </c>
      <c r="E1091" s="22">
        <v>44409</v>
      </c>
      <c r="F1091" s="22">
        <v>44439</v>
      </c>
      <c r="G1091" s="22">
        <v>44441</v>
      </c>
      <c r="H1091">
        <v>8092804</v>
      </c>
      <c r="I1091">
        <v>41</v>
      </c>
      <c r="J1091">
        <v>5013</v>
      </c>
      <c r="K1091" t="s">
        <v>183</v>
      </c>
      <c r="L1091">
        <v>0.49</v>
      </c>
      <c r="M1091" t="s">
        <v>166</v>
      </c>
      <c r="N1091" t="s">
        <v>166</v>
      </c>
      <c r="O1091" t="s">
        <v>192</v>
      </c>
    </row>
    <row r="1092" spans="1:15" x14ac:dyDescent="0.25">
      <c r="A1092" t="s">
        <v>163</v>
      </c>
      <c r="B1092">
        <v>8092800</v>
      </c>
      <c r="C1092">
        <v>2465101</v>
      </c>
      <c r="D1092">
        <v>2021</v>
      </c>
      <c r="E1092" s="22">
        <v>44409</v>
      </c>
      <c r="F1092" s="22">
        <v>44439</v>
      </c>
      <c r="G1092" s="22">
        <v>44441</v>
      </c>
      <c r="H1092">
        <v>8092804</v>
      </c>
      <c r="I1092">
        <v>41</v>
      </c>
      <c r="J1092">
        <v>5030</v>
      </c>
      <c r="K1092" t="s">
        <v>184</v>
      </c>
      <c r="L1092">
        <v>0.88</v>
      </c>
      <c r="M1092" t="s">
        <v>166</v>
      </c>
      <c r="N1092" t="s">
        <v>166</v>
      </c>
      <c r="O1092" t="s">
        <v>192</v>
      </c>
    </row>
    <row r="1093" spans="1:15" x14ac:dyDescent="0.25">
      <c r="A1093" t="s">
        <v>163</v>
      </c>
      <c r="B1093">
        <v>8092800</v>
      </c>
      <c r="C1093">
        <v>2465101</v>
      </c>
      <c r="D1093">
        <v>2021</v>
      </c>
      <c r="E1093" s="22">
        <v>44409</v>
      </c>
      <c r="F1093" s="22">
        <v>44439</v>
      </c>
      <c r="G1093" s="22">
        <v>44441</v>
      </c>
      <c r="H1093">
        <v>8092804</v>
      </c>
      <c r="I1093">
        <v>41</v>
      </c>
      <c r="J1093">
        <v>5031</v>
      </c>
      <c r="K1093" t="s">
        <v>185</v>
      </c>
      <c r="L1093">
        <v>0.69</v>
      </c>
      <c r="M1093" t="s">
        <v>166</v>
      </c>
      <c r="N1093" t="s">
        <v>166</v>
      </c>
      <c r="O1093" t="s">
        <v>192</v>
      </c>
    </row>
    <row r="1094" spans="1:15" x14ac:dyDescent="0.25">
      <c r="A1094" t="s">
        <v>163</v>
      </c>
      <c r="B1094">
        <v>8092800</v>
      </c>
      <c r="C1094">
        <v>2465101</v>
      </c>
      <c r="D1094">
        <v>2021</v>
      </c>
      <c r="E1094" s="22">
        <v>44409</v>
      </c>
      <c r="F1094" s="22">
        <v>44439</v>
      </c>
      <c r="G1094" s="22">
        <v>44441</v>
      </c>
      <c r="H1094">
        <v>8092804</v>
      </c>
      <c r="I1094">
        <v>41</v>
      </c>
      <c r="J1094">
        <v>5090</v>
      </c>
      <c r="K1094" t="s">
        <v>186</v>
      </c>
      <c r="L1094">
        <v>7.94</v>
      </c>
      <c r="M1094" t="s">
        <v>166</v>
      </c>
      <c r="N1094" t="s">
        <v>166</v>
      </c>
      <c r="O1094" t="s">
        <v>192</v>
      </c>
    </row>
    <row r="1095" spans="1:15" x14ac:dyDescent="0.25">
      <c r="A1095" t="s">
        <v>163</v>
      </c>
      <c r="B1095">
        <v>8092800</v>
      </c>
      <c r="C1095">
        <v>2465101</v>
      </c>
      <c r="D1095">
        <v>2021</v>
      </c>
      <c r="E1095" s="22">
        <v>44409</v>
      </c>
      <c r="F1095" s="22">
        <v>44439</v>
      </c>
      <c r="G1095" s="22">
        <v>44441</v>
      </c>
      <c r="H1095">
        <v>8092804</v>
      </c>
      <c r="I1095">
        <v>41</v>
      </c>
      <c r="J1095">
        <v>5103</v>
      </c>
      <c r="K1095" t="s">
        <v>187</v>
      </c>
      <c r="L1095">
        <v>34.270000000000003</v>
      </c>
      <c r="M1095" t="s">
        <v>166</v>
      </c>
      <c r="N1095" t="s">
        <v>166</v>
      </c>
      <c r="O1095" t="s">
        <v>192</v>
      </c>
    </row>
    <row r="1096" spans="1:15" x14ac:dyDescent="0.25">
      <c r="A1096" t="s">
        <v>163</v>
      </c>
      <c r="B1096">
        <v>8092800</v>
      </c>
      <c r="C1096">
        <v>2465101</v>
      </c>
      <c r="D1096">
        <v>2021</v>
      </c>
      <c r="E1096" s="22">
        <v>44409</v>
      </c>
      <c r="F1096" s="22">
        <v>44439</v>
      </c>
      <c r="G1096" s="22">
        <v>44441</v>
      </c>
      <c r="H1096">
        <v>8092804</v>
      </c>
      <c r="I1096">
        <v>41</v>
      </c>
      <c r="J1096">
        <v>5130</v>
      </c>
      <c r="K1096" t="s">
        <v>213</v>
      </c>
      <c r="L1096">
        <v>19.64</v>
      </c>
      <c r="M1096" t="s">
        <v>207</v>
      </c>
      <c r="N1096" t="s">
        <v>166</v>
      </c>
      <c r="O1096" t="s">
        <v>192</v>
      </c>
    </row>
    <row r="1097" spans="1:15" x14ac:dyDescent="0.25">
      <c r="A1097" t="s">
        <v>163</v>
      </c>
      <c r="B1097">
        <v>8092800</v>
      </c>
      <c r="C1097">
        <v>2465101</v>
      </c>
      <c r="D1097">
        <v>2021</v>
      </c>
      <c r="E1097" s="22">
        <v>44409</v>
      </c>
      <c r="F1097" s="22">
        <v>44439</v>
      </c>
      <c r="G1097" s="22">
        <v>44441</v>
      </c>
      <c r="H1097">
        <v>8092804</v>
      </c>
      <c r="I1097">
        <v>41</v>
      </c>
      <c r="J1097">
        <v>5800</v>
      </c>
      <c r="K1097" t="s">
        <v>188</v>
      </c>
      <c r="L1097">
        <v>-47.14</v>
      </c>
      <c r="M1097" t="s">
        <v>166</v>
      </c>
      <c r="N1097" t="s">
        <v>166</v>
      </c>
      <c r="O1097" t="s">
        <v>192</v>
      </c>
    </row>
    <row r="1098" spans="1:15" x14ac:dyDescent="0.25">
      <c r="A1098" t="s">
        <v>163</v>
      </c>
      <c r="B1098">
        <v>8092800</v>
      </c>
      <c r="C1098">
        <v>2465101</v>
      </c>
      <c r="D1098">
        <v>2021</v>
      </c>
      <c r="E1098" s="22">
        <v>44409</v>
      </c>
      <c r="F1098" s="22">
        <v>44439</v>
      </c>
      <c r="G1098" s="22">
        <v>44441</v>
      </c>
      <c r="H1098">
        <v>8092804</v>
      </c>
      <c r="I1098">
        <v>41</v>
      </c>
      <c r="J1098">
        <v>7010</v>
      </c>
      <c r="K1098" t="s">
        <v>164</v>
      </c>
      <c r="L1098">
        <v>34</v>
      </c>
      <c r="M1098" t="s">
        <v>165</v>
      </c>
      <c r="N1098" t="s">
        <v>166</v>
      </c>
      <c r="O1098" t="s">
        <v>192</v>
      </c>
    </row>
    <row r="1099" spans="1:15" x14ac:dyDescent="0.25">
      <c r="A1099" t="s">
        <v>163</v>
      </c>
      <c r="B1099">
        <v>8092800</v>
      </c>
      <c r="C1099">
        <v>2465101</v>
      </c>
      <c r="D1099">
        <v>2021</v>
      </c>
      <c r="E1099" s="22">
        <v>44409</v>
      </c>
      <c r="F1099" s="22">
        <v>44439</v>
      </c>
      <c r="G1099" s="22">
        <v>44441</v>
      </c>
      <c r="H1099">
        <v>8092804</v>
      </c>
      <c r="I1099">
        <v>41</v>
      </c>
      <c r="J1099">
        <v>7351</v>
      </c>
      <c r="K1099" t="s">
        <v>215</v>
      </c>
      <c r="L1099">
        <v>6</v>
      </c>
      <c r="M1099" t="s">
        <v>165</v>
      </c>
      <c r="N1099" t="s">
        <v>166</v>
      </c>
      <c r="O1099" t="s">
        <v>192</v>
      </c>
    </row>
    <row r="1100" spans="1:15" x14ac:dyDescent="0.25">
      <c r="A1100" t="s">
        <v>163</v>
      </c>
      <c r="B1100">
        <v>8092800</v>
      </c>
      <c r="C1100">
        <v>2465101</v>
      </c>
      <c r="D1100">
        <v>2021</v>
      </c>
      <c r="E1100" s="22">
        <v>44409</v>
      </c>
      <c r="F1100" s="22">
        <v>44439</v>
      </c>
      <c r="G1100" s="22">
        <v>44441</v>
      </c>
      <c r="H1100">
        <v>8092804</v>
      </c>
      <c r="I1100">
        <v>41</v>
      </c>
      <c r="J1100">
        <v>9506</v>
      </c>
      <c r="K1100" t="s">
        <v>216</v>
      </c>
      <c r="L1100">
        <v>93</v>
      </c>
      <c r="M1100" t="s">
        <v>165</v>
      </c>
      <c r="N1100" t="s">
        <v>166</v>
      </c>
      <c r="O1100" t="s">
        <v>192</v>
      </c>
    </row>
    <row r="1101" spans="1:15" x14ac:dyDescent="0.25">
      <c r="A1101" t="s">
        <v>163</v>
      </c>
      <c r="B1101">
        <v>8092800</v>
      </c>
      <c r="C1101">
        <v>2466701</v>
      </c>
      <c r="D1101">
        <v>2021</v>
      </c>
      <c r="E1101" s="22">
        <v>44409</v>
      </c>
      <c r="F1101" s="22">
        <v>44439</v>
      </c>
      <c r="G1101" s="22">
        <v>44441</v>
      </c>
      <c r="H1101">
        <v>8092804</v>
      </c>
      <c r="I1101">
        <v>41</v>
      </c>
      <c r="J1101">
        <v>10</v>
      </c>
      <c r="K1101" t="s">
        <v>164</v>
      </c>
      <c r="L1101">
        <v>11</v>
      </c>
      <c r="M1101" t="s">
        <v>165</v>
      </c>
      <c r="N1101" t="s">
        <v>166</v>
      </c>
      <c r="O1101" t="s">
        <v>272</v>
      </c>
    </row>
    <row r="1102" spans="1:15" x14ac:dyDescent="0.25">
      <c r="A1102" t="s">
        <v>163</v>
      </c>
      <c r="B1102">
        <v>8092800</v>
      </c>
      <c r="C1102">
        <v>2466701</v>
      </c>
      <c r="D1102">
        <v>2021</v>
      </c>
      <c r="E1102" s="22">
        <v>44409</v>
      </c>
      <c r="F1102" s="22">
        <v>44439</v>
      </c>
      <c r="G1102" s="22">
        <v>44441</v>
      </c>
      <c r="H1102">
        <v>8092804</v>
      </c>
      <c r="I1102">
        <v>41</v>
      </c>
      <c r="J1102">
        <v>351</v>
      </c>
      <c r="K1102" t="s">
        <v>205</v>
      </c>
      <c r="L1102">
        <v>1</v>
      </c>
      <c r="M1102" t="s">
        <v>165</v>
      </c>
      <c r="N1102" t="s">
        <v>166</v>
      </c>
      <c r="O1102" t="s">
        <v>272</v>
      </c>
    </row>
    <row r="1103" spans="1:15" x14ac:dyDescent="0.25">
      <c r="A1103" t="s">
        <v>163</v>
      </c>
      <c r="B1103">
        <v>8092800</v>
      </c>
      <c r="C1103">
        <v>2466701</v>
      </c>
      <c r="D1103">
        <v>2021</v>
      </c>
      <c r="E1103" s="22">
        <v>44409</v>
      </c>
      <c r="F1103" s="22">
        <v>44439</v>
      </c>
      <c r="G1103" s="22">
        <v>44441</v>
      </c>
      <c r="H1103">
        <v>8092804</v>
      </c>
      <c r="I1103">
        <v>41</v>
      </c>
      <c r="J1103">
        <v>506</v>
      </c>
      <c r="K1103" t="s">
        <v>216</v>
      </c>
      <c r="L1103">
        <v>1</v>
      </c>
      <c r="M1103" t="s">
        <v>165</v>
      </c>
      <c r="N1103" t="s">
        <v>166</v>
      </c>
      <c r="O1103" t="s">
        <v>272</v>
      </c>
    </row>
    <row r="1104" spans="1:15" x14ac:dyDescent="0.25">
      <c r="A1104" t="s">
        <v>163</v>
      </c>
      <c r="B1104">
        <v>8092800</v>
      </c>
      <c r="C1104">
        <v>2466701</v>
      </c>
      <c r="D1104">
        <v>2021</v>
      </c>
      <c r="E1104" s="22">
        <v>44409</v>
      </c>
      <c r="F1104" s="22">
        <v>44439</v>
      </c>
      <c r="G1104" s="22">
        <v>44441</v>
      </c>
      <c r="H1104">
        <v>8092804</v>
      </c>
      <c r="I1104">
        <v>41</v>
      </c>
      <c r="J1104">
        <v>710</v>
      </c>
      <c r="K1104" t="s">
        <v>236</v>
      </c>
      <c r="L1104">
        <v>4</v>
      </c>
      <c r="M1104" t="s">
        <v>165</v>
      </c>
      <c r="N1104" t="s">
        <v>166</v>
      </c>
      <c r="O1104" t="s">
        <v>272</v>
      </c>
    </row>
    <row r="1105" spans="1:15" x14ac:dyDescent="0.25">
      <c r="A1105" t="s">
        <v>163</v>
      </c>
      <c r="B1105">
        <v>8092800</v>
      </c>
      <c r="C1105">
        <v>2466701</v>
      </c>
      <c r="D1105">
        <v>2021</v>
      </c>
      <c r="E1105" s="22">
        <v>44409</v>
      </c>
      <c r="F1105" s="22">
        <v>44439</v>
      </c>
      <c r="G1105" s="22">
        <v>44441</v>
      </c>
      <c r="H1105">
        <v>8092804</v>
      </c>
      <c r="I1105">
        <v>41</v>
      </c>
      <c r="J1105" t="s">
        <v>199</v>
      </c>
      <c r="K1105" t="s">
        <v>200</v>
      </c>
      <c r="L1105">
        <v>3</v>
      </c>
      <c r="M1105" t="s">
        <v>165</v>
      </c>
      <c r="N1105" t="s">
        <v>166</v>
      </c>
      <c r="O1105" t="s">
        <v>272</v>
      </c>
    </row>
    <row r="1106" spans="1:15" x14ac:dyDescent="0.25">
      <c r="A1106" t="s">
        <v>163</v>
      </c>
      <c r="B1106">
        <v>8092800</v>
      </c>
      <c r="C1106">
        <v>2466701</v>
      </c>
      <c r="D1106">
        <v>2021</v>
      </c>
      <c r="E1106" s="22">
        <v>44409</v>
      </c>
      <c r="F1106" s="22">
        <v>44439</v>
      </c>
      <c r="G1106" s="22">
        <v>44441</v>
      </c>
      <c r="H1106">
        <v>8092804</v>
      </c>
      <c r="I1106">
        <v>41</v>
      </c>
      <c r="J1106">
        <v>999</v>
      </c>
      <c r="K1106" t="s">
        <v>168</v>
      </c>
      <c r="L1106">
        <v>2</v>
      </c>
      <c r="M1106" t="s">
        <v>169</v>
      </c>
      <c r="N1106" t="s">
        <v>166</v>
      </c>
      <c r="O1106" t="s">
        <v>272</v>
      </c>
    </row>
    <row r="1107" spans="1:15" x14ac:dyDescent="0.25">
      <c r="A1107" t="s">
        <v>163</v>
      </c>
      <c r="B1107">
        <v>8092800</v>
      </c>
      <c r="C1107">
        <v>2466701</v>
      </c>
      <c r="D1107">
        <v>2021</v>
      </c>
      <c r="E1107" s="22">
        <v>44409</v>
      </c>
      <c r="F1107" s="22">
        <v>44439</v>
      </c>
      <c r="G1107" s="22">
        <v>44441</v>
      </c>
      <c r="H1107">
        <v>8092804</v>
      </c>
      <c r="I1107">
        <v>41</v>
      </c>
      <c r="J1107">
        <v>1010</v>
      </c>
      <c r="K1107" t="s">
        <v>164</v>
      </c>
      <c r="L1107">
        <v>658.3</v>
      </c>
      <c r="M1107" t="s">
        <v>165</v>
      </c>
      <c r="N1107" t="s">
        <v>166</v>
      </c>
      <c r="O1107" t="s">
        <v>272</v>
      </c>
    </row>
    <row r="1108" spans="1:15" x14ac:dyDescent="0.25">
      <c r="A1108" t="s">
        <v>163</v>
      </c>
      <c r="B1108">
        <v>8092800</v>
      </c>
      <c r="C1108">
        <v>2466701</v>
      </c>
      <c r="D1108">
        <v>2021</v>
      </c>
      <c r="E1108" s="22">
        <v>44409</v>
      </c>
      <c r="F1108" s="22">
        <v>44439</v>
      </c>
      <c r="G1108" s="22">
        <v>44441</v>
      </c>
      <c r="H1108">
        <v>8092804</v>
      </c>
      <c r="I1108">
        <v>41</v>
      </c>
      <c r="J1108">
        <v>1351</v>
      </c>
      <c r="K1108" t="s">
        <v>205</v>
      </c>
      <c r="L1108">
        <v>45.4</v>
      </c>
      <c r="M1108" t="s">
        <v>165</v>
      </c>
      <c r="N1108" t="s">
        <v>166</v>
      </c>
      <c r="O1108" t="s">
        <v>272</v>
      </c>
    </row>
    <row r="1109" spans="1:15" x14ac:dyDescent="0.25">
      <c r="A1109" t="s">
        <v>163</v>
      </c>
      <c r="B1109">
        <v>8092800</v>
      </c>
      <c r="C1109">
        <v>2466701</v>
      </c>
      <c r="D1109">
        <v>2021</v>
      </c>
      <c r="E1109" s="22">
        <v>44409</v>
      </c>
      <c r="F1109" s="22">
        <v>44439</v>
      </c>
      <c r="G1109" s="22">
        <v>44441</v>
      </c>
      <c r="H1109">
        <v>8092804</v>
      </c>
      <c r="I1109">
        <v>41</v>
      </c>
      <c r="J1109">
        <v>2500</v>
      </c>
      <c r="K1109" t="s">
        <v>170</v>
      </c>
      <c r="L1109">
        <v>99.33</v>
      </c>
      <c r="M1109" t="s">
        <v>166</v>
      </c>
      <c r="N1109" t="s">
        <v>166</v>
      </c>
      <c r="O1109" t="s">
        <v>272</v>
      </c>
    </row>
    <row r="1110" spans="1:15" x14ac:dyDescent="0.25">
      <c r="A1110" t="s">
        <v>163</v>
      </c>
      <c r="B1110">
        <v>8092800</v>
      </c>
      <c r="C1110">
        <v>2466701</v>
      </c>
      <c r="D1110">
        <v>2021</v>
      </c>
      <c r="E1110" s="22">
        <v>44409</v>
      </c>
      <c r="F1110" s="22">
        <v>44439</v>
      </c>
      <c r="G1110" s="22">
        <v>44441</v>
      </c>
      <c r="H1110">
        <v>8092804</v>
      </c>
      <c r="I1110">
        <v>41</v>
      </c>
      <c r="J1110">
        <v>2509</v>
      </c>
      <c r="K1110" t="s">
        <v>171</v>
      </c>
      <c r="L1110">
        <v>-62.61</v>
      </c>
      <c r="M1110" t="s">
        <v>166</v>
      </c>
      <c r="N1110" t="s">
        <v>166</v>
      </c>
      <c r="O1110" t="s">
        <v>272</v>
      </c>
    </row>
    <row r="1111" spans="1:15" x14ac:dyDescent="0.25">
      <c r="A1111" t="s">
        <v>163</v>
      </c>
      <c r="B1111">
        <v>8092800</v>
      </c>
      <c r="C1111">
        <v>2466701</v>
      </c>
      <c r="D1111">
        <v>2021</v>
      </c>
      <c r="E1111" s="22">
        <v>44409</v>
      </c>
      <c r="F1111" s="22">
        <v>44439</v>
      </c>
      <c r="G1111" s="22">
        <v>44441</v>
      </c>
      <c r="H1111">
        <v>8092804</v>
      </c>
      <c r="I1111">
        <v>41</v>
      </c>
      <c r="J1111">
        <v>3305</v>
      </c>
      <c r="K1111" t="s">
        <v>206</v>
      </c>
      <c r="L1111">
        <v>1.32</v>
      </c>
      <c r="M1111" t="s">
        <v>207</v>
      </c>
      <c r="N1111" t="s">
        <v>166</v>
      </c>
      <c r="O1111" t="s">
        <v>272</v>
      </c>
    </row>
    <row r="1112" spans="1:15" x14ac:dyDescent="0.25">
      <c r="A1112" t="s">
        <v>163</v>
      </c>
      <c r="B1112">
        <v>8092800</v>
      </c>
      <c r="C1112">
        <v>2466701</v>
      </c>
      <c r="D1112">
        <v>2021</v>
      </c>
      <c r="E1112" s="22">
        <v>44409</v>
      </c>
      <c r="F1112" s="22">
        <v>44439</v>
      </c>
      <c r="G1112" s="22">
        <v>44441</v>
      </c>
      <c r="H1112">
        <v>8092804</v>
      </c>
      <c r="I1112">
        <v>41</v>
      </c>
      <c r="J1112">
        <v>3970</v>
      </c>
      <c r="K1112" t="s">
        <v>210</v>
      </c>
      <c r="L1112">
        <v>8.7200000000000006</v>
      </c>
      <c r="M1112" t="s">
        <v>207</v>
      </c>
      <c r="N1112" t="s">
        <v>166</v>
      </c>
      <c r="O1112" t="s">
        <v>272</v>
      </c>
    </row>
    <row r="1113" spans="1:15" x14ac:dyDescent="0.25">
      <c r="A1113" t="s">
        <v>163</v>
      </c>
      <c r="B1113">
        <v>8092800</v>
      </c>
      <c r="C1113">
        <v>2466701</v>
      </c>
      <c r="D1113">
        <v>2021</v>
      </c>
      <c r="E1113" s="22">
        <v>44409</v>
      </c>
      <c r="F1113" s="22">
        <v>44439</v>
      </c>
      <c r="G1113" s="22">
        <v>44441</v>
      </c>
      <c r="H1113">
        <v>8092804</v>
      </c>
      <c r="I1113">
        <v>41</v>
      </c>
      <c r="J1113" t="s">
        <v>173</v>
      </c>
      <c r="K1113" t="s">
        <v>174</v>
      </c>
      <c r="L1113">
        <v>78.05</v>
      </c>
      <c r="M1113" t="s">
        <v>166</v>
      </c>
      <c r="N1113" t="s">
        <v>166</v>
      </c>
      <c r="O1113" t="s">
        <v>272</v>
      </c>
    </row>
    <row r="1114" spans="1:15" x14ac:dyDescent="0.25">
      <c r="A1114" t="s">
        <v>163</v>
      </c>
      <c r="B1114">
        <v>8092800</v>
      </c>
      <c r="C1114">
        <v>2466701</v>
      </c>
      <c r="D1114">
        <v>2021</v>
      </c>
      <c r="E1114" s="22">
        <v>44409</v>
      </c>
      <c r="F1114" s="22">
        <v>44439</v>
      </c>
      <c r="G1114" s="22">
        <v>44441</v>
      </c>
      <c r="H1114">
        <v>8092804</v>
      </c>
      <c r="I1114">
        <v>41</v>
      </c>
      <c r="J1114">
        <v>4220</v>
      </c>
      <c r="K1114" t="s">
        <v>212</v>
      </c>
      <c r="L1114">
        <v>8</v>
      </c>
      <c r="M1114" t="s">
        <v>207</v>
      </c>
      <c r="N1114" t="s">
        <v>166</v>
      </c>
      <c r="O1114" t="s">
        <v>272</v>
      </c>
    </row>
    <row r="1115" spans="1:15" x14ac:dyDescent="0.25">
      <c r="A1115" t="s">
        <v>163</v>
      </c>
      <c r="B1115">
        <v>8092800</v>
      </c>
      <c r="C1115">
        <v>2466701</v>
      </c>
      <c r="D1115">
        <v>2021</v>
      </c>
      <c r="E1115" s="22">
        <v>44409</v>
      </c>
      <c r="F1115" s="22">
        <v>44439</v>
      </c>
      <c r="G1115" s="22">
        <v>44441</v>
      </c>
      <c r="H1115">
        <v>8092804</v>
      </c>
      <c r="I1115">
        <v>41</v>
      </c>
      <c r="J1115">
        <v>4420</v>
      </c>
      <c r="K1115" t="s">
        <v>175</v>
      </c>
      <c r="L1115">
        <v>760</v>
      </c>
      <c r="M1115" t="s">
        <v>166</v>
      </c>
      <c r="N1115" t="s">
        <v>166</v>
      </c>
      <c r="O1115" t="s">
        <v>272</v>
      </c>
    </row>
    <row r="1116" spans="1:15" x14ac:dyDescent="0.25">
      <c r="A1116" t="s">
        <v>163</v>
      </c>
      <c r="B1116">
        <v>8092800</v>
      </c>
      <c r="C1116">
        <v>2466701</v>
      </c>
      <c r="D1116">
        <v>2021</v>
      </c>
      <c r="E1116" s="22">
        <v>44409</v>
      </c>
      <c r="F1116" s="22">
        <v>44439</v>
      </c>
      <c r="G1116" s="22">
        <v>44441</v>
      </c>
      <c r="H1116">
        <v>8092804</v>
      </c>
      <c r="I1116">
        <v>41</v>
      </c>
      <c r="J1116">
        <v>4486</v>
      </c>
      <c r="K1116" t="s">
        <v>176</v>
      </c>
      <c r="L1116">
        <v>703.7</v>
      </c>
      <c r="M1116" t="s">
        <v>166</v>
      </c>
      <c r="N1116" t="s">
        <v>166</v>
      </c>
      <c r="O1116" t="s">
        <v>272</v>
      </c>
    </row>
    <row r="1117" spans="1:15" x14ac:dyDescent="0.25">
      <c r="A1117" t="s">
        <v>163</v>
      </c>
      <c r="B1117">
        <v>8092800</v>
      </c>
      <c r="C1117">
        <v>2466701</v>
      </c>
      <c r="D1117">
        <v>2021</v>
      </c>
      <c r="E1117" s="22">
        <v>44409</v>
      </c>
      <c r="F1117" s="22">
        <v>44439</v>
      </c>
      <c r="G1117" s="22">
        <v>44441</v>
      </c>
      <c r="H1117">
        <v>8092804</v>
      </c>
      <c r="I1117">
        <v>41</v>
      </c>
      <c r="J1117">
        <v>4650</v>
      </c>
      <c r="K1117" t="s">
        <v>177</v>
      </c>
      <c r="L1117">
        <v>666.98</v>
      </c>
      <c r="M1117" t="s">
        <v>166</v>
      </c>
      <c r="N1117" t="s">
        <v>166</v>
      </c>
      <c r="O1117" t="s">
        <v>272</v>
      </c>
    </row>
    <row r="1118" spans="1:15" x14ac:dyDescent="0.25">
      <c r="A1118" t="s">
        <v>163</v>
      </c>
      <c r="B1118">
        <v>8092800</v>
      </c>
      <c r="C1118">
        <v>2466701</v>
      </c>
      <c r="D1118">
        <v>2021</v>
      </c>
      <c r="E1118" s="22">
        <v>44409</v>
      </c>
      <c r="F1118" s="22">
        <v>44439</v>
      </c>
      <c r="G1118" s="22">
        <v>44441</v>
      </c>
      <c r="H1118">
        <v>8092804</v>
      </c>
      <c r="I1118">
        <v>41</v>
      </c>
      <c r="J1118">
        <v>4780</v>
      </c>
      <c r="K1118" t="s">
        <v>178</v>
      </c>
      <c r="L1118">
        <v>666.98</v>
      </c>
      <c r="M1118" t="s">
        <v>166</v>
      </c>
      <c r="N1118" t="s">
        <v>166</v>
      </c>
      <c r="O1118" t="s">
        <v>272</v>
      </c>
    </row>
    <row r="1119" spans="1:15" x14ac:dyDescent="0.25">
      <c r="A1119" t="s">
        <v>163</v>
      </c>
      <c r="B1119">
        <v>8092800</v>
      </c>
      <c r="C1119">
        <v>2466701</v>
      </c>
      <c r="D1119">
        <v>2021</v>
      </c>
      <c r="E1119" s="22">
        <v>44409</v>
      </c>
      <c r="F1119" s="22">
        <v>44439</v>
      </c>
      <c r="G1119" s="22">
        <v>44441</v>
      </c>
      <c r="H1119">
        <v>8092804</v>
      </c>
      <c r="I1119">
        <v>41</v>
      </c>
      <c r="J1119">
        <v>4970</v>
      </c>
      <c r="K1119" t="s">
        <v>181</v>
      </c>
      <c r="L1119">
        <v>659.58</v>
      </c>
      <c r="M1119" t="s">
        <v>166</v>
      </c>
      <c r="N1119" t="s">
        <v>166</v>
      </c>
      <c r="O1119" t="s">
        <v>272</v>
      </c>
    </row>
    <row r="1120" spans="1:15" x14ac:dyDescent="0.25">
      <c r="A1120" t="s">
        <v>163</v>
      </c>
      <c r="B1120">
        <v>8092800</v>
      </c>
      <c r="C1120">
        <v>2466701</v>
      </c>
      <c r="D1120">
        <v>2021</v>
      </c>
      <c r="E1120" s="22">
        <v>44409</v>
      </c>
      <c r="F1120" s="22">
        <v>44439</v>
      </c>
      <c r="G1120" s="22">
        <v>44441</v>
      </c>
      <c r="H1120">
        <v>8092804</v>
      </c>
      <c r="I1120">
        <v>41</v>
      </c>
      <c r="J1120">
        <v>4990</v>
      </c>
      <c r="K1120" t="s">
        <v>182</v>
      </c>
      <c r="L1120">
        <v>659.58</v>
      </c>
      <c r="M1120" t="s">
        <v>166</v>
      </c>
      <c r="N1120" t="s">
        <v>166</v>
      </c>
      <c r="O1120" t="s">
        <v>272</v>
      </c>
    </row>
    <row r="1121" spans="1:15" x14ac:dyDescent="0.25">
      <c r="A1121" t="s">
        <v>163</v>
      </c>
      <c r="B1121">
        <v>8092800</v>
      </c>
      <c r="C1121">
        <v>2466701</v>
      </c>
      <c r="D1121">
        <v>2021</v>
      </c>
      <c r="E1121" s="22">
        <v>44409</v>
      </c>
      <c r="F1121" s="22">
        <v>44439</v>
      </c>
      <c r="G1121" s="22">
        <v>44441</v>
      </c>
      <c r="H1121">
        <v>8092804</v>
      </c>
      <c r="I1121">
        <v>41</v>
      </c>
      <c r="J1121">
        <v>5010</v>
      </c>
      <c r="K1121" t="s">
        <v>170</v>
      </c>
      <c r="L1121">
        <v>245.33</v>
      </c>
      <c r="M1121" t="s">
        <v>166</v>
      </c>
      <c r="N1121" t="s">
        <v>166</v>
      </c>
      <c r="O1121" t="s">
        <v>272</v>
      </c>
    </row>
    <row r="1122" spans="1:15" x14ac:dyDescent="0.25">
      <c r="A1122" t="s">
        <v>163</v>
      </c>
      <c r="B1122">
        <v>8092800</v>
      </c>
      <c r="C1122">
        <v>2466701</v>
      </c>
      <c r="D1122">
        <v>2021</v>
      </c>
      <c r="E1122" s="22">
        <v>44409</v>
      </c>
      <c r="F1122" s="22">
        <v>44439</v>
      </c>
      <c r="G1122" s="22">
        <v>44441</v>
      </c>
      <c r="H1122">
        <v>8092804</v>
      </c>
      <c r="I1122">
        <v>41</v>
      </c>
      <c r="J1122">
        <v>5013</v>
      </c>
      <c r="K1122" t="s">
        <v>183</v>
      </c>
      <c r="L1122">
        <v>0.76</v>
      </c>
      <c r="M1122" t="s">
        <v>166</v>
      </c>
      <c r="N1122" t="s">
        <v>166</v>
      </c>
      <c r="O1122" t="s">
        <v>272</v>
      </c>
    </row>
    <row r="1123" spans="1:15" x14ac:dyDescent="0.25">
      <c r="A1123" t="s">
        <v>163</v>
      </c>
      <c r="B1123">
        <v>8092800</v>
      </c>
      <c r="C1123">
        <v>2466701</v>
      </c>
      <c r="D1123">
        <v>2021</v>
      </c>
      <c r="E1123" s="22">
        <v>44409</v>
      </c>
      <c r="F1123" s="22">
        <v>44439</v>
      </c>
      <c r="G1123" s="22">
        <v>44441</v>
      </c>
      <c r="H1123">
        <v>8092804</v>
      </c>
      <c r="I1123">
        <v>41</v>
      </c>
      <c r="J1123">
        <v>5030</v>
      </c>
      <c r="K1123" t="s">
        <v>184</v>
      </c>
      <c r="L1123">
        <v>1.36</v>
      </c>
      <c r="M1123" t="s">
        <v>166</v>
      </c>
      <c r="N1123" t="s">
        <v>166</v>
      </c>
      <c r="O1123" t="s">
        <v>272</v>
      </c>
    </row>
    <row r="1124" spans="1:15" x14ac:dyDescent="0.25">
      <c r="A1124" t="s">
        <v>163</v>
      </c>
      <c r="B1124">
        <v>8092800</v>
      </c>
      <c r="C1124">
        <v>2466701</v>
      </c>
      <c r="D1124">
        <v>2021</v>
      </c>
      <c r="E1124" s="22">
        <v>44409</v>
      </c>
      <c r="F1124" s="22">
        <v>44439</v>
      </c>
      <c r="G1124" s="22">
        <v>44441</v>
      </c>
      <c r="H1124">
        <v>8092804</v>
      </c>
      <c r="I1124">
        <v>41</v>
      </c>
      <c r="J1124">
        <v>5031</v>
      </c>
      <c r="K1124" t="s">
        <v>185</v>
      </c>
      <c r="L1124">
        <v>1.06</v>
      </c>
      <c r="M1124" t="s">
        <v>166</v>
      </c>
      <c r="N1124" t="s">
        <v>166</v>
      </c>
      <c r="O1124" t="s">
        <v>272</v>
      </c>
    </row>
    <row r="1125" spans="1:15" x14ac:dyDescent="0.25">
      <c r="A1125" t="s">
        <v>163</v>
      </c>
      <c r="B1125">
        <v>8092800</v>
      </c>
      <c r="C1125">
        <v>2466701</v>
      </c>
      <c r="D1125">
        <v>2021</v>
      </c>
      <c r="E1125" s="22">
        <v>44409</v>
      </c>
      <c r="F1125" s="22">
        <v>44439</v>
      </c>
      <c r="G1125" s="22">
        <v>44441</v>
      </c>
      <c r="H1125">
        <v>8092804</v>
      </c>
      <c r="I1125">
        <v>41</v>
      </c>
      <c r="J1125">
        <v>5090</v>
      </c>
      <c r="K1125" t="s">
        <v>186</v>
      </c>
      <c r="L1125">
        <v>7.94</v>
      </c>
      <c r="M1125" t="s">
        <v>166</v>
      </c>
      <c r="N1125" t="s">
        <v>166</v>
      </c>
      <c r="O1125" t="s">
        <v>272</v>
      </c>
    </row>
    <row r="1126" spans="1:15" x14ac:dyDescent="0.25">
      <c r="A1126" t="s">
        <v>163</v>
      </c>
      <c r="B1126">
        <v>8092800</v>
      </c>
      <c r="C1126">
        <v>2466701</v>
      </c>
      <c r="D1126">
        <v>2021</v>
      </c>
      <c r="E1126" s="22">
        <v>44409</v>
      </c>
      <c r="F1126" s="22">
        <v>44439</v>
      </c>
      <c r="G1126" s="22">
        <v>44441</v>
      </c>
      <c r="H1126">
        <v>8092804</v>
      </c>
      <c r="I1126">
        <v>41</v>
      </c>
      <c r="J1126">
        <v>5103</v>
      </c>
      <c r="K1126" t="s">
        <v>187</v>
      </c>
      <c r="L1126">
        <v>53.12</v>
      </c>
      <c r="M1126" t="s">
        <v>166</v>
      </c>
      <c r="N1126" t="s">
        <v>166</v>
      </c>
      <c r="O1126" t="s">
        <v>272</v>
      </c>
    </row>
    <row r="1127" spans="1:15" x14ac:dyDescent="0.25">
      <c r="A1127" t="s">
        <v>163</v>
      </c>
      <c r="B1127">
        <v>8092800</v>
      </c>
      <c r="C1127">
        <v>2466701</v>
      </c>
      <c r="D1127">
        <v>2021</v>
      </c>
      <c r="E1127" s="22">
        <v>44409</v>
      </c>
      <c r="F1127" s="22">
        <v>44439</v>
      </c>
      <c r="G1127" s="22">
        <v>44441</v>
      </c>
      <c r="H1127">
        <v>8092804</v>
      </c>
      <c r="I1127">
        <v>41</v>
      </c>
      <c r="J1127">
        <v>5130</v>
      </c>
      <c r="K1127" t="s">
        <v>213</v>
      </c>
      <c r="L1127">
        <v>39.28</v>
      </c>
      <c r="M1127" t="s">
        <v>207</v>
      </c>
      <c r="N1127" t="s">
        <v>166</v>
      </c>
      <c r="O1127" t="s">
        <v>272</v>
      </c>
    </row>
    <row r="1128" spans="1:15" x14ac:dyDescent="0.25">
      <c r="A1128" t="s">
        <v>163</v>
      </c>
      <c r="B1128">
        <v>8092800</v>
      </c>
      <c r="C1128">
        <v>2466701</v>
      </c>
      <c r="D1128">
        <v>2021</v>
      </c>
      <c r="E1128" s="22">
        <v>44409</v>
      </c>
      <c r="F1128" s="22">
        <v>44439</v>
      </c>
      <c r="G1128" s="22">
        <v>44441</v>
      </c>
      <c r="H1128">
        <v>8092804</v>
      </c>
      <c r="I1128">
        <v>41</v>
      </c>
      <c r="J1128">
        <v>5800</v>
      </c>
      <c r="K1128" t="s">
        <v>188</v>
      </c>
      <c r="L1128">
        <v>-77.42</v>
      </c>
      <c r="M1128" t="s">
        <v>166</v>
      </c>
      <c r="N1128" t="s">
        <v>166</v>
      </c>
      <c r="O1128" t="s">
        <v>272</v>
      </c>
    </row>
    <row r="1129" spans="1:15" x14ac:dyDescent="0.25">
      <c r="A1129" t="s">
        <v>163</v>
      </c>
      <c r="B1129">
        <v>8092800</v>
      </c>
      <c r="C1129">
        <v>2466701</v>
      </c>
      <c r="D1129">
        <v>2021</v>
      </c>
      <c r="E1129" s="22">
        <v>44409</v>
      </c>
      <c r="F1129" s="22">
        <v>44439</v>
      </c>
      <c r="G1129" s="22">
        <v>44441</v>
      </c>
      <c r="H1129">
        <v>8092804</v>
      </c>
      <c r="I1129">
        <v>41</v>
      </c>
      <c r="J1129">
        <v>7010</v>
      </c>
      <c r="K1129" t="s">
        <v>164</v>
      </c>
      <c r="L1129">
        <v>58</v>
      </c>
      <c r="M1129" t="s">
        <v>165</v>
      </c>
      <c r="N1129" t="s">
        <v>166</v>
      </c>
      <c r="O1129" t="s">
        <v>272</v>
      </c>
    </row>
    <row r="1130" spans="1:15" x14ac:dyDescent="0.25">
      <c r="A1130" t="s">
        <v>163</v>
      </c>
      <c r="B1130">
        <v>8092800</v>
      </c>
      <c r="C1130">
        <v>2466701</v>
      </c>
      <c r="D1130">
        <v>2021</v>
      </c>
      <c r="E1130" s="22">
        <v>44409</v>
      </c>
      <c r="F1130" s="22">
        <v>44439</v>
      </c>
      <c r="G1130" s="22">
        <v>44441</v>
      </c>
      <c r="H1130">
        <v>8092804</v>
      </c>
      <c r="I1130">
        <v>41</v>
      </c>
      <c r="J1130">
        <v>7351</v>
      </c>
      <c r="K1130" t="s">
        <v>215</v>
      </c>
      <c r="L1130">
        <v>4</v>
      </c>
      <c r="M1130" t="s">
        <v>165</v>
      </c>
      <c r="N1130" t="s">
        <v>166</v>
      </c>
      <c r="O1130" t="s">
        <v>272</v>
      </c>
    </row>
    <row r="1131" spans="1:15" x14ac:dyDescent="0.25">
      <c r="A1131" t="s">
        <v>163</v>
      </c>
      <c r="B1131">
        <v>8092800</v>
      </c>
      <c r="C1131">
        <v>2466701</v>
      </c>
      <c r="D1131">
        <v>2021</v>
      </c>
      <c r="E1131" s="22">
        <v>44409</v>
      </c>
      <c r="F1131" s="22">
        <v>44439</v>
      </c>
      <c r="G1131" s="22">
        <v>44441</v>
      </c>
      <c r="H1131">
        <v>8092804</v>
      </c>
      <c r="I1131">
        <v>41</v>
      </c>
      <c r="J1131">
        <v>9506</v>
      </c>
      <c r="K1131" t="s">
        <v>216</v>
      </c>
      <c r="L1131">
        <v>3</v>
      </c>
      <c r="M1131" t="s">
        <v>165</v>
      </c>
      <c r="N1131" t="s">
        <v>166</v>
      </c>
      <c r="O1131" t="s">
        <v>272</v>
      </c>
    </row>
    <row r="1132" spans="1:15" x14ac:dyDescent="0.25">
      <c r="A1132" t="s">
        <v>163</v>
      </c>
      <c r="B1132">
        <v>8092800</v>
      </c>
      <c r="C1132">
        <v>2466701</v>
      </c>
      <c r="D1132">
        <v>2021</v>
      </c>
      <c r="E1132" s="22">
        <v>44409</v>
      </c>
      <c r="F1132" s="22">
        <v>44439</v>
      </c>
      <c r="G1132" s="22">
        <v>44441</v>
      </c>
      <c r="H1132">
        <v>8092804</v>
      </c>
      <c r="I1132">
        <v>41</v>
      </c>
      <c r="J1132">
        <v>9710</v>
      </c>
      <c r="K1132" t="s">
        <v>236</v>
      </c>
      <c r="L1132">
        <v>19</v>
      </c>
      <c r="M1132" t="s">
        <v>165</v>
      </c>
      <c r="N1132" t="s">
        <v>166</v>
      </c>
      <c r="O1132" t="s">
        <v>272</v>
      </c>
    </row>
    <row r="1133" spans="1:15" x14ac:dyDescent="0.25">
      <c r="A1133" t="s">
        <v>163</v>
      </c>
      <c r="B1133">
        <v>8092800</v>
      </c>
      <c r="C1133">
        <v>2466701</v>
      </c>
      <c r="D1133">
        <v>2021</v>
      </c>
      <c r="E1133" s="22">
        <v>44409</v>
      </c>
      <c r="F1133" s="22">
        <v>44439</v>
      </c>
      <c r="G1133" s="22">
        <v>44441</v>
      </c>
      <c r="H1133">
        <v>8092804</v>
      </c>
      <c r="I1133">
        <v>41</v>
      </c>
      <c r="J1133" t="s">
        <v>201</v>
      </c>
      <c r="K1133" t="s">
        <v>200</v>
      </c>
      <c r="L1133">
        <v>16</v>
      </c>
      <c r="M1133" t="s">
        <v>165</v>
      </c>
      <c r="N1133" t="s">
        <v>166</v>
      </c>
      <c r="O1133" t="s">
        <v>272</v>
      </c>
    </row>
    <row r="1134" spans="1:15" x14ac:dyDescent="0.25">
      <c r="A1134" t="s">
        <v>163</v>
      </c>
      <c r="B1134">
        <v>8092800</v>
      </c>
      <c r="C1134">
        <v>2467001</v>
      </c>
      <c r="D1134">
        <v>2021</v>
      </c>
      <c r="E1134" s="22">
        <v>44409</v>
      </c>
      <c r="F1134" s="22">
        <v>44439</v>
      </c>
      <c r="G1134" s="22">
        <v>44441</v>
      </c>
      <c r="H1134">
        <v>8092804</v>
      </c>
      <c r="I1134">
        <v>41</v>
      </c>
      <c r="J1134">
        <v>10</v>
      </c>
      <c r="K1134" t="s">
        <v>164</v>
      </c>
      <c r="L1134">
        <v>13</v>
      </c>
      <c r="M1134" t="s">
        <v>165</v>
      </c>
      <c r="N1134" t="s">
        <v>166</v>
      </c>
      <c r="O1134" t="s">
        <v>189</v>
      </c>
    </row>
    <row r="1135" spans="1:15" x14ac:dyDescent="0.25">
      <c r="A1135" t="s">
        <v>163</v>
      </c>
      <c r="B1135">
        <v>8092800</v>
      </c>
      <c r="C1135">
        <v>2467001</v>
      </c>
      <c r="D1135">
        <v>2021</v>
      </c>
      <c r="E1135" s="22">
        <v>44409</v>
      </c>
      <c r="F1135" s="22">
        <v>44439</v>
      </c>
      <c r="G1135" s="22">
        <v>44441</v>
      </c>
      <c r="H1135">
        <v>8092804</v>
      </c>
      <c r="I1135">
        <v>41</v>
      </c>
      <c r="J1135">
        <v>351</v>
      </c>
      <c r="K1135" t="s">
        <v>205</v>
      </c>
      <c r="L1135">
        <v>1</v>
      </c>
      <c r="M1135" t="s">
        <v>165</v>
      </c>
      <c r="N1135" t="s">
        <v>166</v>
      </c>
      <c r="O1135" t="s">
        <v>189</v>
      </c>
    </row>
    <row r="1136" spans="1:15" x14ac:dyDescent="0.25">
      <c r="A1136" t="s">
        <v>163</v>
      </c>
      <c r="B1136">
        <v>8092800</v>
      </c>
      <c r="C1136">
        <v>2467001</v>
      </c>
      <c r="D1136">
        <v>2021</v>
      </c>
      <c r="E1136" s="22">
        <v>44409</v>
      </c>
      <c r="F1136" s="22">
        <v>44439</v>
      </c>
      <c r="G1136" s="22">
        <v>44441</v>
      </c>
      <c r="H1136">
        <v>8092804</v>
      </c>
      <c r="I1136">
        <v>41</v>
      </c>
      <c r="J1136">
        <v>710</v>
      </c>
      <c r="K1136" t="s">
        <v>236</v>
      </c>
      <c r="L1136">
        <v>2</v>
      </c>
      <c r="M1136" t="s">
        <v>165</v>
      </c>
      <c r="N1136" t="s">
        <v>166</v>
      </c>
      <c r="O1136" t="s">
        <v>189</v>
      </c>
    </row>
    <row r="1137" spans="1:15" x14ac:dyDescent="0.25">
      <c r="A1137" t="s">
        <v>163</v>
      </c>
      <c r="B1137">
        <v>8092800</v>
      </c>
      <c r="C1137">
        <v>2467001</v>
      </c>
      <c r="D1137">
        <v>2021</v>
      </c>
      <c r="E1137" s="22">
        <v>44409</v>
      </c>
      <c r="F1137" s="22">
        <v>44439</v>
      </c>
      <c r="G1137" s="22">
        <v>44441</v>
      </c>
      <c r="H1137">
        <v>8092804</v>
      </c>
      <c r="I1137">
        <v>41</v>
      </c>
      <c r="J1137" t="s">
        <v>199</v>
      </c>
      <c r="K1137" t="s">
        <v>200</v>
      </c>
      <c r="L1137">
        <v>1</v>
      </c>
      <c r="M1137" t="s">
        <v>165</v>
      </c>
      <c r="N1137" t="s">
        <v>166</v>
      </c>
      <c r="O1137" t="s">
        <v>189</v>
      </c>
    </row>
    <row r="1138" spans="1:15" x14ac:dyDescent="0.25">
      <c r="A1138" t="s">
        <v>163</v>
      </c>
      <c r="B1138">
        <v>8092800</v>
      </c>
      <c r="C1138">
        <v>2467001</v>
      </c>
      <c r="D1138">
        <v>2021</v>
      </c>
      <c r="E1138" s="22">
        <v>44409</v>
      </c>
      <c r="F1138" s="22">
        <v>44439</v>
      </c>
      <c r="G1138" s="22">
        <v>44441</v>
      </c>
      <c r="H1138">
        <v>8092804</v>
      </c>
      <c r="I1138">
        <v>41</v>
      </c>
      <c r="J1138">
        <v>990</v>
      </c>
      <c r="K1138" t="s">
        <v>168</v>
      </c>
      <c r="L1138">
        <v>5</v>
      </c>
      <c r="M1138" t="s">
        <v>169</v>
      </c>
      <c r="N1138" t="s">
        <v>166</v>
      </c>
      <c r="O1138" t="s">
        <v>189</v>
      </c>
    </row>
    <row r="1139" spans="1:15" x14ac:dyDescent="0.25">
      <c r="A1139" t="s">
        <v>163</v>
      </c>
      <c r="B1139">
        <v>8092800</v>
      </c>
      <c r="C1139">
        <v>2467001</v>
      </c>
      <c r="D1139">
        <v>2021</v>
      </c>
      <c r="E1139" s="22">
        <v>44409</v>
      </c>
      <c r="F1139" s="22">
        <v>44439</v>
      </c>
      <c r="G1139" s="22">
        <v>44441</v>
      </c>
      <c r="H1139">
        <v>8092804</v>
      </c>
      <c r="I1139">
        <v>41</v>
      </c>
      <c r="J1139">
        <v>1010</v>
      </c>
      <c r="K1139" t="s">
        <v>164</v>
      </c>
      <c r="L1139">
        <v>839.9</v>
      </c>
      <c r="M1139" t="s">
        <v>165</v>
      </c>
      <c r="N1139" t="s">
        <v>166</v>
      </c>
      <c r="O1139" t="s">
        <v>189</v>
      </c>
    </row>
    <row r="1140" spans="1:15" x14ac:dyDescent="0.25">
      <c r="A1140" t="s">
        <v>163</v>
      </c>
      <c r="B1140">
        <v>8092800</v>
      </c>
      <c r="C1140">
        <v>2467001</v>
      </c>
      <c r="D1140">
        <v>2021</v>
      </c>
      <c r="E1140" s="22">
        <v>44409</v>
      </c>
      <c r="F1140" s="22">
        <v>44439</v>
      </c>
      <c r="G1140" s="22">
        <v>44441</v>
      </c>
      <c r="H1140">
        <v>8092804</v>
      </c>
      <c r="I1140">
        <v>41</v>
      </c>
      <c r="J1140">
        <v>1351</v>
      </c>
      <c r="K1140" t="s">
        <v>205</v>
      </c>
      <c r="L1140">
        <v>90.8</v>
      </c>
      <c r="M1140" t="s">
        <v>165</v>
      </c>
      <c r="N1140" t="s">
        <v>166</v>
      </c>
      <c r="O1140" t="s">
        <v>189</v>
      </c>
    </row>
    <row r="1141" spans="1:15" x14ac:dyDescent="0.25">
      <c r="A1141" t="s">
        <v>163</v>
      </c>
      <c r="B1141">
        <v>8092800</v>
      </c>
      <c r="C1141">
        <v>2467001</v>
      </c>
      <c r="D1141">
        <v>2021</v>
      </c>
      <c r="E1141" s="22">
        <v>44409</v>
      </c>
      <c r="F1141" s="22">
        <v>44439</v>
      </c>
      <c r="G1141" s="22">
        <v>44441</v>
      </c>
      <c r="H1141">
        <v>8092804</v>
      </c>
      <c r="I1141">
        <v>41</v>
      </c>
      <c r="J1141">
        <v>2500</v>
      </c>
      <c r="K1141" t="s">
        <v>170</v>
      </c>
      <c r="L1141">
        <v>131.38</v>
      </c>
      <c r="M1141" t="s">
        <v>166</v>
      </c>
      <c r="N1141" t="s">
        <v>166</v>
      </c>
      <c r="O1141" t="s">
        <v>189</v>
      </c>
    </row>
    <row r="1142" spans="1:15" x14ac:dyDescent="0.25">
      <c r="A1142" t="s">
        <v>163</v>
      </c>
      <c r="B1142">
        <v>8092800</v>
      </c>
      <c r="C1142">
        <v>2467001</v>
      </c>
      <c r="D1142">
        <v>2021</v>
      </c>
      <c r="E1142" s="22">
        <v>44409</v>
      </c>
      <c r="F1142" s="22">
        <v>44439</v>
      </c>
      <c r="G1142" s="22">
        <v>44441</v>
      </c>
      <c r="H1142">
        <v>8092804</v>
      </c>
      <c r="I1142">
        <v>41</v>
      </c>
      <c r="J1142">
        <v>2509</v>
      </c>
      <c r="K1142" t="s">
        <v>171</v>
      </c>
      <c r="L1142">
        <v>-82.91</v>
      </c>
      <c r="M1142" t="s">
        <v>166</v>
      </c>
      <c r="N1142" t="s">
        <v>166</v>
      </c>
      <c r="O1142" t="s">
        <v>189</v>
      </c>
    </row>
    <row r="1143" spans="1:15" x14ac:dyDescent="0.25">
      <c r="A1143" t="s">
        <v>163</v>
      </c>
      <c r="B1143">
        <v>8092800</v>
      </c>
      <c r="C1143">
        <v>2467001</v>
      </c>
      <c r="D1143">
        <v>2021</v>
      </c>
      <c r="E1143" s="22">
        <v>44409</v>
      </c>
      <c r="F1143" s="22">
        <v>44439</v>
      </c>
      <c r="G1143" s="22">
        <v>44441</v>
      </c>
      <c r="H1143">
        <v>8092804</v>
      </c>
      <c r="I1143">
        <v>41</v>
      </c>
      <c r="J1143">
        <v>3030</v>
      </c>
      <c r="K1143" t="s">
        <v>231</v>
      </c>
      <c r="L1143">
        <v>59.4</v>
      </c>
      <c r="M1143" t="s">
        <v>207</v>
      </c>
      <c r="N1143" t="s">
        <v>166</v>
      </c>
      <c r="O1143" t="s">
        <v>189</v>
      </c>
    </row>
    <row r="1144" spans="1:15" x14ac:dyDescent="0.25">
      <c r="A1144" t="s">
        <v>163</v>
      </c>
      <c r="B1144">
        <v>8092800</v>
      </c>
      <c r="C1144">
        <v>2467001</v>
      </c>
      <c r="D1144">
        <v>2021</v>
      </c>
      <c r="E1144" s="22">
        <v>44409</v>
      </c>
      <c r="F1144" s="22">
        <v>44439</v>
      </c>
      <c r="G1144" s="22">
        <v>44441</v>
      </c>
      <c r="H1144">
        <v>8092804</v>
      </c>
      <c r="I1144">
        <v>41</v>
      </c>
      <c r="J1144">
        <v>3305</v>
      </c>
      <c r="K1144" t="s">
        <v>206</v>
      </c>
      <c r="L1144">
        <v>1.44</v>
      </c>
      <c r="M1144" t="s">
        <v>207</v>
      </c>
      <c r="N1144" t="s">
        <v>166</v>
      </c>
      <c r="O1144" t="s">
        <v>189</v>
      </c>
    </row>
    <row r="1145" spans="1:15" x14ac:dyDescent="0.25">
      <c r="A1145" t="s">
        <v>163</v>
      </c>
      <c r="B1145">
        <v>8092800</v>
      </c>
      <c r="C1145">
        <v>2467001</v>
      </c>
      <c r="D1145">
        <v>2021</v>
      </c>
      <c r="E1145" s="22">
        <v>44409</v>
      </c>
      <c r="F1145" s="22">
        <v>44439</v>
      </c>
      <c r="G1145" s="22">
        <v>44441</v>
      </c>
      <c r="H1145">
        <v>8092804</v>
      </c>
      <c r="I1145">
        <v>41</v>
      </c>
      <c r="J1145">
        <v>3970</v>
      </c>
      <c r="K1145" t="s">
        <v>210</v>
      </c>
      <c r="L1145">
        <v>9.81</v>
      </c>
      <c r="M1145" t="s">
        <v>207</v>
      </c>
      <c r="N1145" t="s">
        <v>166</v>
      </c>
      <c r="O1145" t="s">
        <v>189</v>
      </c>
    </row>
    <row r="1146" spans="1:15" x14ac:dyDescent="0.25">
      <c r="A1146" t="s">
        <v>163</v>
      </c>
      <c r="B1146">
        <v>8092800</v>
      </c>
      <c r="C1146">
        <v>2467001</v>
      </c>
      <c r="D1146">
        <v>2021</v>
      </c>
      <c r="E1146" s="22">
        <v>44409</v>
      </c>
      <c r="F1146" s="22">
        <v>44439</v>
      </c>
      <c r="G1146" s="22">
        <v>44441</v>
      </c>
      <c r="H1146">
        <v>8092804</v>
      </c>
      <c r="I1146">
        <v>41</v>
      </c>
      <c r="J1146" t="s">
        <v>173</v>
      </c>
      <c r="K1146" t="s">
        <v>174</v>
      </c>
      <c r="L1146">
        <v>103.23</v>
      </c>
      <c r="M1146" t="s">
        <v>166</v>
      </c>
      <c r="N1146" t="s">
        <v>166</v>
      </c>
      <c r="O1146" t="s">
        <v>189</v>
      </c>
    </row>
    <row r="1147" spans="1:15" x14ac:dyDescent="0.25">
      <c r="A1147" t="s">
        <v>163</v>
      </c>
      <c r="B1147">
        <v>8092800</v>
      </c>
      <c r="C1147">
        <v>2467001</v>
      </c>
      <c r="D1147">
        <v>2021</v>
      </c>
      <c r="E1147" s="22">
        <v>44409</v>
      </c>
      <c r="F1147" s="22">
        <v>44439</v>
      </c>
      <c r="G1147" s="22">
        <v>44441</v>
      </c>
      <c r="H1147">
        <v>8092804</v>
      </c>
      <c r="I1147">
        <v>41</v>
      </c>
      <c r="J1147">
        <v>4220</v>
      </c>
      <c r="K1147" t="s">
        <v>212</v>
      </c>
      <c r="L1147">
        <v>9</v>
      </c>
      <c r="M1147" t="s">
        <v>207</v>
      </c>
      <c r="N1147" t="s">
        <v>166</v>
      </c>
      <c r="O1147" t="s">
        <v>189</v>
      </c>
    </row>
    <row r="1148" spans="1:15" x14ac:dyDescent="0.25">
      <c r="A1148" t="s">
        <v>163</v>
      </c>
      <c r="B1148">
        <v>8092800</v>
      </c>
      <c r="C1148">
        <v>2467001</v>
      </c>
      <c r="D1148">
        <v>2021</v>
      </c>
      <c r="E1148" s="22">
        <v>44409</v>
      </c>
      <c r="F1148" s="22">
        <v>44439</v>
      </c>
      <c r="G1148" s="22">
        <v>44441</v>
      </c>
      <c r="H1148">
        <v>8092804</v>
      </c>
      <c r="I1148">
        <v>41</v>
      </c>
      <c r="J1148">
        <v>4420</v>
      </c>
      <c r="K1148" t="s">
        <v>175</v>
      </c>
      <c r="L1148">
        <v>1005.16</v>
      </c>
      <c r="M1148" t="s">
        <v>166</v>
      </c>
      <c r="N1148" t="s">
        <v>166</v>
      </c>
      <c r="O1148" t="s">
        <v>189</v>
      </c>
    </row>
    <row r="1149" spans="1:15" x14ac:dyDescent="0.25">
      <c r="A1149" t="s">
        <v>163</v>
      </c>
      <c r="B1149">
        <v>8092800</v>
      </c>
      <c r="C1149">
        <v>2467001</v>
      </c>
      <c r="D1149">
        <v>2021</v>
      </c>
      <c r="E1149" s="22">
        <v>44409</v>
      </c>
      <c r="F1149" s="22">
        <v>44439</v>
      </c>
      <c r="G1149" s="22">
        <v>44441</v>
      </c>
      <c r="H1149">
        <v>8092804</v>
      </c>
      <c r="I1149">
        <v>41</v>
      </c>
      <c r="J1149">
        <v>4486</v>
      </c>
      <c r="K1149" t="s">
        <v>176</v>
      </c>
      <c r="L1149">
        <v>990.1</v>
      </c>
      <c r="M1149" t="s">
        <v>166</v>
      </c>
      <c r="N1149" t="s">
        <v>166</v>
      </c>
      <c r="O1149" t="s">
        <v>189</v>
      </c>
    </row>
    <row r="1150" spans="1:15" x14ac:dyDescent="0.25">
      <c r="A1150" t="s">
        <v>163</v>
      </c>
      <c r="B1150">
        <v>8092800</v>
      </c>
      <c r="C1150">
        <v>2467001</v>
      </c>
      <c r="D1150">
        <v>2021</v>
      </c>
      <c r="E1150" s="22">
        <v>44409</v>
      </c>
      <c r="F1150" s="22">
        <v>44439</v>
      </c>
      <c r="G1150" s="22">
        <v>44441</v>
      </c>
      <c r="H1150">
        <v>8092804</v>
      </c>
      <c r="I1150">
        <v>41</v>
      </c>
      <c r="J1150">
        <v>4650</v>
      </c>
      <c r="K1150" t="s">
        <v>177</v>
      </c>
      <c r="L1150">
        <v>941.63</v>
      </c>
      <c r="M1150" t="s">
        <v>166</v>
      </c>
      <c r="N1150" t="s">
        <v>166</v>
      </c>
      <c r="O1150" t="s">
        <v>189</v>
      </c>
    </row>
    <row r="1151" spans="1:15" x14ac:dyDescent="0.25">
      <c r="A1151" t="s">
        <v>163</v>
      </c>
      <c r="B1151">
        <v>8092800</v>
      </c>
      <c r="C1151">
        <v>2467001</v>
      </c>
      <c r="D1151">
        <v>2021</v>
      </c>
      <c r="E1151" s="22">
        <v>44409</v>
      </c>
      <c r="F1151" s="22">
        <v>44439</v>
      </c>
      <c r="G1151" s="22">
        <v>44441</v>
      </c>
      <c r="H1151">
        <v>8092804</v>
      </c>
      <c r="I1151">
        <v>41</v>
      </c>
      <c r="J1151">
        <v>4780</v>
      </c>
      <c r="K1151" t="s">
        <v>178</v>
      </c>
      <c r="L1151">
        <v>882.23</v>
      </c>
      <c r="M1151" t="s">
        <v>166</v>
      </c>
      <c r="N1151" t="s">
        <v>166</v>
      </c>
      <c r="O1151" t="s">
        <v>189</v>
      </c>
    </row>
    <row r="1152" spans="1:15" x14ac:dyDescent="0.25">
      <c r="A1152" t="s">
        <v>163</v>
      </c>
      <c r="B1152">
        <v>8092800</v>
      </c>
      <c r="C1152">
        <v>2467001</v>
      </c>
      <c r="D1152">
        <v>2021</v>
      </c>
      <c r="E1152" s="22">
        <v>44409</v>
      </c>
      <c r="F1152" s="22">
        <v>44439</v>
      </c>
      <c r="G1152" s="22">
        <v>44441</v>
      </c>
      <c r="H1152">
        <v>8092804</v>
      </c>
      <c r="I1152">
        <v>41</v>
      </c>
      <c r="J1152">
        <v>4970</v>
      </c>
      <c r="K1152" t="s">
        <v>181</v>
      </c>
      <c r="L1152">
        <v>933.26</v>
      </c>
      <c r="M1152" t="s">
        <v>166</v>
      </c>
      <c r="N1152" t="s">
        <v>166</v>
      </c>
      <c r="O1152" t="s">
        <v>189</v>
      </c>
    </row>
    <row r="1153" spans="1:15" x14ac:dyDescent="0.25">
      <c r="A1153" t="s">
        <v>163</v>
      </c>
      <c r="B1153">
        <v>8092800</v>
      </c>
      <c r="C1153">
        <v>2467001</v>
      </c>
      <c r="D1153">
        <v>2021</v>
      </c>
      <c r="E1153" s="22">
        <v>44409</v>
      </c>
      <c r="F1153" s="22">
        <v>44439</v>
      </c>
      <c r="G1153" s="22">
        <v>44441</v>
      </c>
      <c r="H1153">
        <v>8092804</v>
      </c>
      <c r="I1153">
        <v>41</v>
      </c>
      <c r="J1153">
        <v>4990</v>
      </c>
      <c r="K1153" t="s">
        <v>182</v>
      </c>
      <c r="L1153">
        <v>933.26</v>
      </c>
      <c r="M1153" t="s">
        <v>166</v>
      </c>
      <c r="N1153" t="s">
        <v>166</v>
      </c>
      <c r="O1153" t="s">
        <v>189</v>
      </c>
    </row>
    <row r="1154" spans="1:15" x14ac:dyDescent="0.25">
      <c r="A1154" t="s">
        <v>163</v>
      </c>
      <c r="B1154">
        <v>8092800</v>
      </c>
      <c r="C1154">
        <v>2467001</v>
      </c>
      <c r="D1154">
        <v>2021</v>
      </c>
      <c r="E1154" s="22">
        <v>44409</v>
      </c>
      <c r="F1154" s="22">
        <v>44439</v>
      </c>
      <c r="G1154" s="22">
        <v>44441</v>
      </c>
      <c r="H1154">
        <v>8092804</v>
      </c>
      <c r="I1154">
        <v>41</v>
      </c>
      <c r="J1154">
        <v>5010</v>
      </c>
      <c r="K1154" t="s">
        <v>170</v>
      </c>
      <c r="L1154">
        <v>324.45999999999998</v>
      </c>
      <c r="M1154" t="s">
        <v>166</v>
      </c>
      <c r="N1154" t="s">
        <v>166</v>
      </c>
      <c r="O1154" t="s">
        <v>189</v>
      </c>
    </row>
    <row r="1155" spans="1:15" x14ac:dyDescent="0.25">
      <c r="A1155" t="s">
        <v>163</v>
      </c>
      <c r="B1155">
        <v>8092800</v>
      </c>
      <c r="C1155">
        <v>2467001</v>
      </c>
      <c r="D1155">
        <v>2021</v>
      </c>
      <c r="E1155" s="22">
        <v>44409</v>
      </c>
      <c r="F1155" s="22">
        <v>44439</v>
      </c>
      <c r="G1155" s="22">
        <v>44441</v>
      </c>
      <c r="H1155">
        <v>8092804</v>
      </c>
      <c r="I1155">
        <v>41</v>
      </c>
      <c r="J1155">
        <v>5013</v>
      </c>
      <c r="K1155" t="s">
        <v>183</v>
      </c>
      <c r="L1155">
        <v>1.01</v>
      </c>
      <c r="M1155" t="s">
        <v>166</v>
      </c>
      <c r="N1155" t="s">
        <v>166</v>
      </c>
      <c r="O1155" t="s">
        <v>189</v>
      </c>
    </row>
    <row r="1156" spans="1:15" x14ac:dyDescent="0.25">
      <c r="A1156" t="s">
        <v>163</v>
      </c>
      <c r="B1156">
        <v>8092800</v>
      </c>
      <c r="C1156">
        <v>2467001</v>
      </c>
      <c r="D1156">
        <v>2021</v>
      </c>
      <c r="E1156" s="22">
        <v>44409</v>
      </c>
      <c r="F1156" s="22">
        <v>44439</v>
      </c>
      <c r="G1156" s="22">
        <v>44441</v>
      </c>
      <c r="H1156">
        <v>8092804</v>
      </c>
      <c r="I1156">
        <v>41</v>
      </c>
      <c r="J1156">
        <v>5030</v>
      </c>
      <c r="K1156" t="s">
        <v>184</v>
      </c>
      <c r="L1156">
        <v>1.81</v>
      </c>
      <c r="M1156" t="s">
        <v>166</v>
      </c>
      <c r="N1156" t="s">
        <v>166</v>
      </c>
      <c r="O1156" t="s">
        <v>189</v>
      </c>
    </row>
    <row r="1157" spans="1:15" x14ac:dyDescent="0.25">
      <c r="A1157" t="s">
        <v>163</v>
      </c>
      <c r="B1157">
        <v>8092800</v>
      </c>
      <c r="C1157">
        <v>2467001</v>
      </c>
      <c r="D1157">
        <v>2021</v>
      </c>
      <c r="E1157" s="22">
        <v>44409</v>
      </c>
      <c r="F1157" s="22">
        <v>44439</v>
      </c>
      <c r="G1157" s="22">
        <v>44441</v>
      </c>
      <c r="H1157">
        <v>8092804</v>
      </c>
      <c r="I1157">
        <v>41</v>
      </c>
      <c r="J1157">
        <v>5031</v>
      </c>
      <c r="K1157" t="s">
        <v>185</v>
      </c>
      <c r="L1157">
        <v>1.41</v>
      </c>
      <c r="M1157" t="s">
        <v>166</v>
      </c>
      <c r="N1157" t="s">
        <v>166</v>
      </c>
      <c r="O1157" t="s">
        <v>189</v>
      </c>
    </row>
    <row r="1158" spans="1:15" x14ac:dyDescent="0.25">
      <c r="A1158" t="s">
        <v>163</v>
      </c>
      <c r="B1158">
        <v>8092800</v>
      </c>
      <c r="C1158">
        <v>2467001</v>
      </c>
      <c r="D1158">
        <v>2021</v>
      </c>
      <c r="E1158" s="22">
        <v>44409</v>
      </c>
      <c r="F1158" s="22">
        <v>44439</v>
      </c>
      <c r="G1158" s="22">
        <v>44441</v>
      </c>
      <c r="H1158">
        <v>8092804</v>
      </c>
      <c r="I1158">
        <v>41</v>
      </c>
      <c r="J1158">
        <v>5090</v>
      </c>
      <c r="K1158" t="s">
        <v>186</v>
      </c>
      <c r="L1158">
        <v>7.94</v>
      </c>
      <c r="M1158" t="s">
        <v>166</v>
      </c>
      <c r="N1158" t="s">
        <v>166</v>
      </c>
      <c r="O1158" t="s">
        <v>189</v>
      </c>
    </row>
    <row r="1159" spans="1:15" x14ac:dyDescent="0.25">
      <c r="A1159" t="s">
        <v>163</v>
      </c>
      <c r="B1159">
        <v>8092800</v>
      </c>
      <c r="C1159">
        <v>2467001</v>
      </c>
      <c r="D1159">
        <v>2021</v>
      </c>
      <c r="E1159" s="22">
        <v>44409</v>
      </c>
      <c r="F1159" s="22">
        <v>44439</v>
      </c>
      <c r="G1159" s="22">
        <v>44441</v>
      </c>
      <c r="H1159">
        <v>8092804</v>
      </c>
      <c r="I1159">
        <v>41</v>
      </c>
      <c r="J1159">
        <v>5103</v>
      </c>
      <c r="K1159" t="s">
        <v>187</v>
      </c>
      <c r="L1159">
        <v>70.260000000000005</v>
      </c>
      <c r="M1159" t="s">
        <v>166</v>
      </c>
      <c r="N1159" t="s">
        <v>166</v>
      </c>
      <c r="O1159" t="s">
        <v>189</v>
      </c>
    </row>
    <row r="1160" spans="1:15" x14ac:dyDescent="0.25">
      <c r="A1160" t="s">
        <v>163</v>
      </c>
      <c r="B1160">
        <v>8092800</v>
      </c>
      <c r="C1160">
        <v>2467001</v>
      </c>
      <c r="D1160">
        <v>2021</v>
      </c>
      <c r="E1160" s="22">
        <v>44409</v>
      </c>
      <c r="F1160" s="22">
        <v>44439</v>
      </c>
      <c r="G1160" s="22">
        <v>44441</v>
      </c>
      <c r="H1160">
        <v>8092804</v>
      </c>
      <c r="I1160">
        <v>41</v>
      </c>
      <c r="J1160">
        <v>5130</v>
      </c>
      <c r="K1160" t="s">
        <v>213</v>
      </c>
      <c r="L1160">
        <v>44.19</v>
      </c>
      <c r="M1160" t="s">
        <v>207</v>
      </c>
      <c r="N1160" t="s">
        <v>166</v>
      </c>
      <c r="O1160" t="s">
        <v>189</v>
      </c>
    </row>
    <row r="1161" spans="1:15" x14ac:dyDescent="0.25">
      <c r="A1161" t="s">
        <v>163</v>
      </c>
      <c r="B1161">
        <v>8092800</v>
      </c>
      <c r="C1161">
        <v>2467001</v>
      </c>
      <c r="D1161">
        <v>2021</v>
      </c>
      <c r="E1161" s="22">
        <v>44409</v>
      </c>
      <c r="F1161" s="22">
        <v>44439</v>
      </c>
      <c r="G1161" s="22">
        <v>44441</v>
      </c>
      <c r="H1161">
        <v>8092804</v>
      </c>
      <c r="I1161">
        <v>41</v>
      </c>
      <c r="J1161">
        <v>5800</v>
      </c>
      <c r="K1161" t="s">
        <v>188</v>
      </c>
      <c r="L1161">
        <v>-101.09</v>
      </c>
      <c r="M1161" t="s">
        <v>166</v>
      </c>
      <c r="N1161" t="s">
        <v>166</v>
      </c>
      <c r="O1161" t="s">
        <v>189</v>
      </c>
    </row>
    <row r="1162" spans="1:15" x14ac:dyDescent="0.25">
      <c r="A1162" t="s">
        <v>163</v>
      </c>
      <c r="B1162">
        <v>8092800</v>
      </c>
      <c r="C1162">
        <v>2467001</v>
      </c>
      <c r="D1162">
        <v>2021</v>
      </c>
      <c r="E1162" s="22">
        <v>44409</v>
      </c>
      <c r="F1162" s="22">
        <v>44439</v>
      </c>
      <c r="G1162" s="22">
        <v>44441</v>
      </c>
      <c r="H1162">
        <v>8092804</v>
      </c>
      <c r="I1162">
        <v>41</v>
      </c>
      <c r="J1162">
        <v>7010</v>
      </c>
      <c r="K1162" t="s">
        <v>164</v>
      </c>
      <c r="L1162">
        <v>74</v>
      </c>
      <c r="M1162" t="s">
        <v>165</v>
      </c>
      <c r="N1162" t="s">
        <v>166</v>
      </c>
      <c r="O1162" t="s">
        <v>189</v>
      </c>
    </row>
    <row r="1163" spans="1:15" x14ac:dyDescent="0.25">
      <c r="A1163" t="s">
        <v>163</v>
      </c>
      <c r="B1163">
        <v>8092800</v>
      </c>
      <c r="C1163">
        <v>2467001</v>
      </c>
      <c r="D1163">
        <v>2021</v>
      </c>
      <c r="E1163" s="22">
        <v>44409</v>
      </c>
      <c r="F1163" s="22">
        <v>44439</v>
      </c>
      <c r="G1163" s="22">
        <v>44441</v>
      </c>
      <c r="H1163">
        <v>8092804</v>
      </c>
      <c r="I1163">
        <v>41</v>
      </c>
      <c r="J1163">
        <v>7351</v>
      </c>
      <c r="K1163" t="s">
        <v>215</v>
      </c>
      <c r="L1163">
        <v>8</v>
      </c>
      <c r="M1163" t="s">
        <v>165</v>
      </c>
      <c r="N1163" t="s">
        <v>166</v>
      </c>
      <c r="O1163" t="s">
        <v>189</v>
      </c>
    </row>
    <row r="1164" spans="1:15" x14ac:dyDescent="0.25">
      <c r="A1164" t="s">
        <v>163</v>
      </c>
      <c r="B1164">
        <v>8092800</v>
      </c>
      <c r="C1164">
        <v>2467001</v>
      </c>
      <c r="D1164">
        <v>2021</v>
      </c>
      <c r="E1164" s="22">
        <v>44409</v>
      </c>
      <c r="F1164" s="22">
        <v>44439</v>
      </c>
      <c r="G1164" s="22">
        <v>44441</v>
      </c>
      <c r="H1164">
        <v>8092804</v>
      </c>
      <c r="I1164">
        <v>41</v>
      </c>
      <c r="J1164">
        <v>9710</v>
      </c>
      <c r="K1164" t="s">
        <v>236</v>
      </c>
      <c r="L1164">
        <v>12</v>
      </c>
      <c r="M1164" t="s">
        <v>165</v>
      </c>
      <c r="N1164" t="s">
        <v>166</v>
      </c>
      <c r="O1164" t="s">
        <v>189</v>
      </c>
    </row>
    <row r="1165" spans="1:15" x14ac:dyDescent="0.25">
      <c r="A1165" t="s">
        <v>163</v>
      </c>
      <c r="B1165">
        <v>8092800</v>
      </c>
      <c r="C1165">
        <v>2467001</v>
      </c>
      <c r="D1165">
        <v>2021</v>
      </c>
      <c r="E1165" s="22">
        <v>44409</v>
      </c>
      <c r="F1165" s="22">
        <v>44439</v>
      </c>
      <c r="G1165" s="22">
        <v>44441</v>
      </c>
      <c r="H1165">
        <v>8092804</v>
      </c>
      <c r="I1165">
        <v>41</v>
      </c>
      <c r="J1165" t="s">
        <v>201</v>
      </c>
      <c r="K1165" t="s">
        <v>200</v>
      </c>
      <c r="L1165">
        <v>8</v>
      </c>
      <c r="M1165" t="s">
        <v>165</v>
      </c>
      <c r="N1165" t="s">
        <v>166</v>
      </c>
      <c r="O1165" t="s">
        <v>189</v>
      </c>
    </row>
    <row r="1166" spans="1:15" x14ac:dyDescent="0.25">
      <c r="A1166" t="s">
        <v>163</v>
      </c>
      <c r="B1166">
        <v>8092800</v>
      </c>
      <c r="C1166">
        <v>2467501</v>
      </c>
      <c r="D1166">
        <v>2021</v>
      </c>
      <c r="E1166" s="22">
        <v>44409</v>
      </c>
      <c r="F1166" s="22">
        <v>44439</v>
      </c>
      <c r="G1166" s="22">
        <v>44441</v>
      </c>
      <c r="H1166">
        <v>8092804</v>
      </c>
      <c r="I1166">
        <v>41</v>
      </c>
      <c r="J1166">
        <v>506</v>
      </c>
      <c r="K1166" t="s">
        <v>216</v>
      </c>
      <c r="L1166">
        <v>4</v>
      </c>
      <c r="M1166" t="s">
        <v>165</v>
      </c>
      <c r="N1166" t="s">
        <v>166</v>
      </c>
      <c r="O1166" t="s">
        <v>273</v>
      </c>
    </row>
    <row r="1167" spans="1:15" x14ac:dyDescent="0.25">
      <c r="A1167" t="s">
        <v>163</v>
      </c>
      <c r="B1167">
        <v>8092800</v>
      </c>
      <c r="C1167">
        <v>2467501</v>
      </c>
      <c r="D1167">
        <v>2021</v>
      </c>
      <c r="E1167" s="22">
        <v>44409</v>
      </c>
      <c r="F1167" s="22">
        <v>44439</v>
      </c>
      <c r="G1167" s="22">
        <v>44441</v>
      </c>
      <c r="H1167">
        <v>8092804</v>
      </c>
      <c r="I1167">
        <v>41</v>
      </c>
      <c r="J1167">
        <v>990</v>
      </c>
      <c r="K1167" t="s">
        <v>168</v>
      </c>
      <c r="L1167">
        <v>1</v>
      </c>
      <c r="M1167" t="s">
        <v>169</v>
      </c>
      <c r="N1167" t="s">
        <v>166</v>
      </c>
      <c r="O1167" t="s">
        <v>273</v>
      </c>
    </row>
    <row r="1168" spans="1:15" x14ac:dyDescent="0.25">
      <c r="A1168" t="s">
        <v>163</v>
      </c>
      <c r="B1168">
        <v>8092800</v>
      </c>
      <c r="C1168">
        <v>2467501</v>
      </c>
      <c r="D1168">
        <v>2021</v>
      </c>
      <c r="E1168" s="22">
        <v>44409</v>
      </c>
      <c r="F1168" s="22">
        <v>44439</v>
      </c>
      <c r="G1168" s="22">
        <v>44441</v>
      </c>
      <c r="H1168">
        <v>8092804</v>
      </c>
      <c r="I1168">
        <v>41</v>
      </c>
      <c r="J1168">
        <v>5090</v>
      </c>
      <c r="K1168" t="s">
        <v>186</v>
      </c>
      <c r="L1168">
        <v>7.94</v>
      </c>
      <c r="M1168" t="s">
        <v>166</v>
      </c>
      <c r="N1168" t="s">
        <v>166</v>
      </c>
      <c r="O1168" t="s">
        <v>273</v>
      </c>
    </row>
    <row r="1169" spans="1:15" x14ac:dyDescent="0.25">
      <c r="A1169" t="s">
        <v>163</v>
      </c>
      <c r="B1169">
        <v>8092800</v>
      </c>
      <c r="C1169">
        <v>2467501</v>
      </c>
      <c r="D1169">
        <v>2021</v>
      </c>
      <c r="E1169" s="22">
        <v>44409</v>
      </c>
      <c r="F1169" s="22">
        <v>44439</v>
      </c>
      <c r="G1169" s="22">
        <v>44441</v>
      </c>
      <c r="H1169">
        <v>8092804</v>
      </c>
      <c r="I1169">
        <v>41</v>
      </c>
      <c r="J1169">
        <v>9506</v>
      </c>
      <c r="K1169" t="s">
        <v>216</v>
      </c>
      <c r="L1169">
        <v>20</v>
      </c>
      <c r="M1169" t="s">
        <v>165</v>
      </c>
      <c r="N1169" t="s">
        <v>166</v>
      </c>
      <c r="O1169" t="s">
        <v>273</v>
      </c>
    </row>
    <row r="1170" spans="1:15" x14ac:dyDescent="0.25">
      <c r="A1170" t="s">
        <v>163</v>
      </c>
      <c r="B1170">
        <v>8092800</v>
      </c>
      <c r="C1170">
        <v>2468401</v>
      </c>
      <c r="D1170">
        <v>2021</v>
      </c>
      <c r="E1170" s="22">
        <v>44409</v>
      </c>
      <c r="F1170" s="22">
        <v>44439</v>
      </c>
      <c r="G1170" s="22">
        <v>44441</v>
      </c>
      <c r="H1170">
        <v>8092804</v>
      </c>
      <c r="I1170">
        <v>41</v>
      </c>
      <c r="J1170">
        <v>351</v>
      </c>
      <c r="K1170" t="s">
        <v>205</v>
      </c>
      <c r="L1170">
        <v>1</v>
      </c>
      <c r="M1170" t="s">
        <v>165</v>
      </c>
      <c r="N1170" t="s">
        <v>166</v>
      </c>
      <c r="O1170" t="s">
        <v>197</v>
      </c>
    </row>
    <row r="1171" spans="1:15" x14ac:dyDescent="0.25">
      <c r="A1171" t="s">
        <v>163</v>
      </c>
      <c r="B1171">
        <v>8092800</v>
      </c>
      <c r="C1171">
        <v>2468401</v>
      </c>
      <c r="D1171">
        <v>2021</v>
      </c>
      <c r="E1171" s="22">
        <v>44409</v>
      </c>
      <c r="F1171" s="22">
        <v>44439</v>
      </c>
      <c r="G1171" s="22">
        <v>44441</v>
      </c>
      <c r="H1171">
        <v>8092804</v>
      </c>
      <c r="I1171">
        <v>41</v>
      </c>
      <c r="J1171">
        <v>506</v>
      </c>
      <c r="K1171" t="s">
        <v>216</v>
      </c>
      <c r="L1171">
        <v>14</v>
      </c>
      <c r="M1171" t="s">
        <v>165</v>
      </c>
      <c r="N1171" t="s">
        <v>166</v>
      </c>
      <c r="O1171" t="s">
        <v>197</v>
      </c>
    </row>
    <row r="1172" spans="1:15" x14ac:dyDescent="0.25">
      <c r="A1172" t="s">
        <v>163</v>
      </c>
      <c r="B1172">
        <v>8092800</v>
      </c>
      <c r="C1172">
        <v>2468401</v>
      </c>
      <c r="D1172">
        <v>2021</v>
      </c>
      <c r="E1172" s="22">
        <v>44409</v>
      </c>
      <c r="F1172" s="22">
        <v>44439</v>
      </c>
      <c r="G1172" s="22">
        <v>44441</v>
      </c>
      <c r="H1172">
        <v>8092804</v>
      </c>
      <c r="I1172">
        <v>41</v>
      </c>
      <c r="J1172">
        <v>700</v>
      </c>
      <c r="K1172" t="s">
        <v>240</v>
      </c>
      <c r="L1172">
        <v>7</v>
      </c>
      <c r="M1172" t="s">
        <v>165</v>
      </c>
      <c r="N1172" t="s">
        <v>166</v>
      </c>
      <c r="O1172" t="s">
        <v>197</v>
      </c>
    </row>
    <row r="1173" spans="1:15" x14ac:dyDescent="0.25">
      <c r="A1173" t="s">
        <v>163</v>
      </c>
      <c r="B1173">
        <v>8092800</v>
      </c>
      <c r="C1173">
        <v>2468401</v>
      </c>
      <c r="D1173">
        <v>2021</v>
      </c>
      <c r="E1173" s="22">
        <v>44409</v>
      </c>
      <c r="F1173" s="22">
        <v>44439</v>
      </c>
      <c r="G1173" s="22">
        <v>44441</v>
      </c>
      <c r="H1173">
        <v>8092804</v>
      </c>
      <c r="I1173">
        <v>41</v>
      </c>
      <c r="J1173">
        <v>1351</v>
      </c>
      <c r="K1173" t="s">
        <v>205</v>
      </c>
      <c r="L1173">
        <v>79.45</v>
      </c>
      <c r="M1173" t="s">
        <v>165</v>
      </c>
      <c r="N1173" t="s">
        <v>166</v>
      </c>
      <c r="O1173" t="s">
        <v>197</v>
      </c>
    </row>
    <row r="1174" spans="1:15" x14ac:dyDescent="0.25">
      <c r="A1174" t="s">
        <v>163</v>
      </c>
      <c r="B1174">
        <v>8092800</v>
      </c>
      <c r="C1174">
        <v>2468401</v>
      </c>
      <c r="D1174">
        <v>2021</v>
      </c>
      <c r="E1174" s="22">
        <v>44409</v>
      </c>
      <c r="F1174" s="22">
        <v>44439</v>
      </c>
      <c r="G1174" s="22">
        <v>44441</v>
      </c>
      <c r="H1174">
        <v>8092804</v>
      </c>
      <c r="I1174">
        <v>41</v>
      </c>
      <c r="J1174">
        <v>2500</v>
      </c>
      <c r="K1174" t="s">
        <v>170</v>
      </c>
      <c r="L1174">
        <v>11.22</v>
      </c>
      <c r="M1174" t="s">
        <v>166</v>
      </c>
      <c r="N1174" t="s">
        <v>166</v>
      </c>
      <c r="O1174" t="s">
        <v>197</v>
      </c>
    </row>
    <row r="1175" spans="1:15" x14ac:dyDescent="0.25">
      <c r="A1175" t="s">
        <v>163</v>
      </c>
      <c r="B1175">
        <v>8092800</v>
      </c>
      <c r="C1175">
        <v>2468401</v>
      </c>
      <c r="D1175">
        <v>2021</v>
      </c>
      <c r="E1175" s="22">
        <v>44409</v>
      </c>
      <c r="F1175" s="22">
        <v>44439</v>
      </c>
      <c r="G1175" s="22">
        <v>44441</v>
      </c>
      <c r="H1175">
        <v>8092804</v>
      </c>
      <c r="I1175">
        <v>41</v>
      </c>
      <c r="J1175">
        <v>2509</v>
      </c>
      <c r="K1175" t="s">
        <v>171</v>
      </c>
      <c r="L1175">
        <v>-6.77</v>
      </c>
      <c r="M1175" t="s">
        <v>166</v>
      </c>
      <c r="N1175" t="s">
        <v>166</v>
      </c>
      <c r="O1175" t="s">
        <v>197</v>
      </c>
    </row>
    <row r="1176" spans="1:15" x14ac:dyDescent="0.25">
      <c r="A1176" t="s">
        <v>163</v>
      </c>
      <c r="B1176">
        <v>8092800</v>
      </c>
      <c r="C1176">
        <v>2468401</v>
      </c>
      <c r="D1176">
        <v>2021</v>
      </c>
      <c r="E1176" s="22">
        <v>44409</v>
      </c>
      <c r="F1176" s="22">
        <v>44439</v>
      </c>
      <c r="G1176" s="22">
        <v>44441</v>
      </c>
      <c r="H1176">
        <v>8092804</v>
      </c>
      <c r="I1176">
        <v>41</v>
      </c>
      <c r="J1176">
        <v>3010</v>
      </c>
      <c r="K1176" t="s">
        <v>219</v>
      </c>
      <c r="L1176">
        <v>2.5299999999999998</v>
      </c>
      <c r="M1176" t="s">
        <v>207</v>
      </c>
      <c r="N1176" t="s">
        <v>166</v>
      </c>
      <c r="O1176" t="s">
        <v>197</v>
      </c>
    </row>
    <row r="1177" spans="1:15" x14ac:dyDescent="0.25">
      <c r="A1177" t="s">
        <v>163</v>
      </c>
      <c r="B1177">
        <v>8092800</v>
      </c>
      <c r="C1177">
        <v>2468401</v>
      </c>
      <c r="D1177">
        <v>2021</v>
      </c>
      <c r="E1177" s="22">
        <v>44409</v>
      </c>
      <c r="F1177" s="22">
        <v>44439</v>
      </c>
      <c r="G1177" s="22">
        <v>44441</v>
      </c>
      <c r="H1177">
        <v>8092804</v>
      </c>
      <c r="I1177">
        <v>41</v>
      </c>
      <c r="J1177">
        <v>3302</v>
      </c>
      <c r="K1177" t="s">
        <v>221</v>
      </c>
      <c r="L1177">
        <v>0.85</v>
      </c>
      <c r="M1177" t="s">
        <v>207</v>
      </c>
      <c r="N1177" t="s">
        <v>166</v>
      </c>
      <c r="O1177" t="s">
        <v>197</v>
      </c>
    </row>
    <row r="1178" spans="1:15" x14ac:dyDescent="0.25">
      <c r="A1178" t="s">
        <v>163</v>
      </c>
      <c r="B1178">
        <v>8092800</v>
      </c>
      <c r="C1178">
        <v>2468401</v>
      </c>
      <c r="D1178">
        <v>2021</v>
      </c>
      <c r="E1178" s="22">
        <v>44409</v>
      </c>
      <c r="F1178" s="22">
        <v>44439</v>
      </c>
      <c r="G1178" s="22">
        <v>44441</v>
      </c>
      <c r="H1178">
        <v>8092804</v>
      </c>
      <c r="I1178">
        <v>41</v>
      </c>
      <c r="J1178" t="s">
        <v>173</v>
      </c>
      <c r="K1178" t="s">
        <v>174</v>
      </c>
      <c r="L1178">
        <v>8.81</v>
      </c>
      <c r="M1178" t="s">
        <v>166</v>
      </c>
      <c r="N1178" t="s">
        <v>166</v>
      </c>
      <c r="O1178" t="s">
        <v>197</v>
      </c>
    </row>
    <row r="1179" spans="1:15" x14ac:dyDescent="0.25">
      <c r="A1179" t="s">
        <v>163</v>
      </c>
      <c r="B1179">
        <v>8092800</v>
      </c>
      <c r="C1179">
        <v>2468401</v>
      </c>
      <c r="D1179">
        <v>2021</v>
      </c>
      <c r="E1179" s="22">
        <v>44409</v>
      </c>
      <c r="F1179" s="22">
        <v>44439</v>
      </c>
      <c r="G1179" s="22">
        <v>44441</v>
      </c>
      <c r="H1179">
        <v>8092804</v>
      </c>
      <c r="I1179">
        <v>41</v>
      </c>
      <c r="J1179">
        <v>4420</v>
      </c>
      <c r="K1179" t="s">
        <v>175</v>
      </c>
      <c r="L1179">
        <v>85.81</v>
      </c>
      <c r="M1179" t="s">
        <v>166</v>
      </c>
      <c r="N1179" t="s">
        <v>166</v>
      </c>
      <c r="O1179" t="s">
        <v>197</v>
      </c>
    </row>
    <row r="1180" spans="1:15" x14ac:dyDescent="0.25">
      <c r="A1180" t="s">
        <v>163</v>
      </c>
      <c r="B1180">
        <v>8092800</v>
      </c>
      <c r="C1180">
        <v>2468401</v>
      </c>
      <c r="D1180">
        <v>2021</v>
      </c>
      <c r="E1180" s="22">
        <v>44409</v>
      </c>
      <c r="F1180" s="22">
        <v>44439</v>
      </c>
      <c r="G1180" s="22">
        <v>44441</v>
      </c>
      <c r="H1180">
        <v>8092804</v>
      </c>
      <c r="I1180">
        <v>41</v>
      </c>
      <c r="J1180">
        <v>4486</v>
      </c>
      <c r="K1180" t="s">
        <v>176</v>
      </c>
      <c r="L1180">
        <v>81.98</v>
      </c>
      <c r="M1180" t="s">
        <v>166</v>
      </c>
      <c r="N1180" t="s">
        <v>166</v>
      </c>
      <c r="O1180" t="s">
        <v>197</v>
      </c>
    </row>
    <row r="1181" spans="1:15" x14ac:dyDescent="0.25">
      <c r="A1181" t="s">
        <v>163</v>
      </c>
      <c r="B1181">
        <v>8092800</v>
      </c>
      <c r="C1181">
        <v>2468401</v>
      </c>
      <c r="D1181">
        <v>2021</v>
      </c>
      <c r="E1181" s="22">
        <v>44409</v>
      </c>
      <c r="F1181" s="22">
        <v>44439</v>
      </c>
      <c r="G1181" s="22">
        <v>44441</v>
      </c>
      <c r="H1181">
        <v>8092804</v>
      </c>
      <c r="I1181">
        <v>41</v>
      </c>
      <c r="J1181">
        <v>4650</v>
      </c>
      <c r="K1181" t="s">
        <v>177</v>
      </c>
      <c r="L1181">
        <v>77.53</v>
      </c>
      <c r="M1181" t="s">
        <v>166</v>
      </c>
      <c r="N1181" t="s">
        <v>166</v>
      </c>
      <c r="O1181" t="s">
        <v>197</v>
      </c>
    </row>
    <row r="1182" spans="1:15" x14ac:dyDescent="0.25">
      <c r="A1182" t="s">
        <v>163</v>
      </c>
      <c r="B1182">
        <v>8092800</v>
      </c>
      <c r="C1182">
        <v>2468401</v>
      </c>
      <c r="D1182">
        <v>2021</v>
      </c>
      <c r="E1182" s="22">
        <v>44409</v>
      </c>
      <c r="F1182" s="22">
        <v>44439</v>
      </c>
      <c r="G1182" s="22">
        <v>44441</v>
      </c>
      <c r="H1182">
        <v>8092804</v>
      </c>
      <c r="I1182">
        <v>41</v>
      </c>
      <c r="J1182">
        <v>4780</v>
      </c>
      <c r="K1182" t="s">
        <v>178</v>
      </c>
      <c r="L1182">
        <v>75</v>
      </c>
      <c r="M1182" t="s">
        <v>166</v>
      </c>
      <c r="N1182" t="s">
        <v>166</v>
      </c>
      <c r="O1182" t="s">
        <v>197</v>
      </c>
    </row>
    <row r="1183" spans="1:15" x14ac:dyDescent="0.25">
      <c r="A1183" t="s">
        <v>163</v>
      </c>
      <c r="B1183">
        <v>8092800</v>
      </c>
      <c r="C1183">
        <v>2468401</v>
      </c>
      <c r="D1183">
        <v>2021</v>
      </c>
      <c r="E1183" s="22">
        <v>44409</v>
      </c>
      <c r="F1183" s="22">
        <v>44439</v>
      </c>
      <c r="G1183" s="22">
        <v>44441</v>
      </c>
      <c r="H1183">
        <v>8092804</v>
      </c>
      <c r="I1183">
        <v>41</v>
      </c>
      <c r="J1183">
        <v>4970</v>
      </c>
      <c r="K1183" t="s">
        <v>181</v>
      </c>
      <c r="L1183">
        <v>78.38</v>
      </c>
      <c r="M1183" t="s">
        <v>166</v>
      </c>
      <c r="N1183" t="s">
        <v>166</v>
      </c>
      <c r="O1183" t="s">
        <v>197</v>
      </c>
    </row>
    <row r="1184" spans="1:15" x14ac:dyDescent="0.25">
      <c r="A1184" t="s">
        <v>163</v>
      </c>
      <c r="B1184">
        <v>8092800</v>
      </c>
      <c r="C1184">
        <v>2468401</v>
      </c>
      <c r="D1184">
        <v>2021</v>
      </c>
      <c r="E1184" s="22">
        <v>44409</v>
      </c>
      <c r="F1184" s="22">
        <v>44439</v>
      </c>
      <c r="G1184" s="22">
        <v>44441</v>
      </c>
      <c r="H1184">
        <v>8092804</v>
      </c>
      <c r="I1184">
        <v>41</v>
      </c>
      <c r="J1184">
        <v>4990</v>
      </c>
      <c r="K1184" t="s">
        <v>182</v>
      </c>
      <c r="L1184">
        <v>78.38</v>
      </c>
      <c r="M1184" t="s">
        <v>166</v>
      </c>
      <c r="N1184" t="s">
        <v>166</v>
      </c>
      <c r="O1184" t="s">
        <v>197</v>
      </c>
    </row>
    <row r="1185" spans="1:15" x14ac:dyDescent="0.25">
      <c r="A1185" t="s">
        <v>163</v>
      </c>
      <c r="B1185">
        <v>8092800</v>
      </c>
      <c r="C1185">
        <v>2468401</v>
      </c>
      <c r="D1185">
        <v>2021</v>
      </c>
      <c r="E1185" s="22">
        <v>44409</v>
      </c>
      <c r="F1185" s="22">
        <v>44439</v>
      </c>
      <c r="G1185" s="22">
        <v>44441</v>
      </c>
      <c r="H1185">
        <v>8092804</v>
      </c>
      <c r="I1185">
        <v>41</v>
      </c>
      <c r="J1185">
        <v>5010</v>
      </c>
      <c r="K1185" t="s">
        <v>170</v>
      </c>
      <c r="L1185">
        <v>27.7</v>
      </c>
      <c r="M1185" t="s">
        <v>166</v>
      </c>
      <c r="N1185" t="s">
        <v>166</v>
      </c>
      <c r="O1185" t="s">
        <v>197</v>
      </c>
    </row>
    <row r="1186" spans="1:15" x14ac:dyDescent="0.25">
      <c r="A1186" t="s">
        <v>163</v>
      </c>
      <c r="B1186">
        <v>8092800</v>
      </c>
      <c r="C1186">
        <v>2468401</v>
      </c>
      <c r="D1186">
        <v>2021</v>
      </c>
      <c r="E1186" s="22">
        <v>44409</v>
      </c>
      <c r="F1186" s="22">
        <v>44439</v>
      </c>
      <c r="G1186" s="22">
        <v>44441</v>
      </c>
      <c r="H1186">
        <v>8092804</v>
      </c>
      <c r="I1186">
        <v>41</v>
      </c>
      <c r="J1186">
        <v>5013</v>
      </c>
      <c r="K1186" t="s">
        <v>183</v>
      </c>
      <c r="L1186">
        <v>0.08</v>
      </c>
      <c r="M1186" t="s">
        <v>166</v>
      </c>
      <c r="N1186" t="s">
        <v>166</v>
      </c>
      <c r="O1186" t="s">
        <v>197</v>
      </c>
    </row>
    <row r="1187" spans="1:15" x14ac:dyDescent="0.25">
      <c r="A1187" t="s">
        <v>163</v>
      </c>
      <c r="B1187">
        <v>8092800</v>
      </c>
      <c r="C1187">
        <v>2468401</v>
      </c>
      <c r="D1187">
        <v>2021</v>
      </c>
      <c r="E1187" s="22">
        <v>44409</v>
      </c>
      <c r="F1187" s="22">
        <v>44439</v>
      </c>
      <c r="G1187" s="22">
        <v>44441</v>
      </c>
      <c r="H1187">
        <v>8092804</v>
      </c>
      <c r="I1187">
        <v>41</v>
      </c>
      <c r="J1187">
        <v>5030</v>
      </c>
      <c r="K1187" t="s">
        <v>184</v>
      </c>
      <c r="L1187">
        <v>0.16</v>
      </c>
      <c r="M1187" t="s">
        <v>166</v>
      </c>
      <c r="N1187" t="s">
        <v>166</v>
      </c>
      <c r="O1187" t="s">
        <v>197</v>
      </c>
    </row>
    <row r="1188" spans="1:15" x14ac:dyDescent="0.25">
      <c r="A1188" t="s">
        <v>163</v>
      </c>
      <c r="B1188">
        <v>8092800</v>
      </c>
      <c r="C1188">
        <v>2468401</v>
      </c>
      <c r="D1188">
        <v>2021</v>
      </c>
      <c r="E1188" s="22">
        <v>44409</v>
      </c>
      <c r="F1188" s="22">
        <v>44439</v>
      </c>
      <c r="G1188" s="22">
        <v>44441</v>
      </c>
      <c r="H1188">
        <v>8092804</v>
      </c>
      <c r="I1188">
        <v>41</v>
      </c>
      <c r="J1188">
        <v>5031</v>
      </c>
      <c r="K1188" t="s">
        <v>185</v>
      </c>
      <c r="L1188">
        <v>0.12</v>
      </c>
      <c r="M1188" t="s">
        <v>166</v>
      </c>
      <c r="N1188" t="s">
        <v>166</v>
      </c>
      <c r="O1188" t="s">
        <v>197</v>
      </c>
    </row>
    <row r="1189" spans="1:15" x14ac:dyDescent="0.25">
      <c r="A1189" t="s">
        <v>163</v>
      </c>
      <c r="B1189">
        <v>8092800</v>
      </c>
      <c r="C1189">
        <v>2468401</v>
      </c>
      <c r="D1189">
        <v>2021</v>
      </c>
      <c r="E1189" s="22">
        <v>44409</v>
      </c>
      <c r="F1189" s="22">
        <v>44439</v>
      </c>
      <c r="G1189" s="22">
        <v>44441</v>
      </c>
      <c r="H1189">
        <v>8092804</v>
      </c>
      <c r="I1189">
        <v>41</v>
      </c>
      <c r="J1189">
        <v>5090</v>
      </c>
      <c r="K1189" t="s">
        <v>186</v>
      </c>
      <c r="L1189">
        <v>7.94</v>
      </c>
      <c r="M1189" t="s">
        <v>166</v>
      </c>
      <c r="N1189" t="s">
        <v>166</v>
      </c>
      <c r="O1189" t="s">
        <v>197</v>
      </c>
    </row>
    <row r="1190" spans="1:15" x14ac:dyDescent="0.25">
      <c r="A1190" t="s">
        <v>163</v>
      </c>
      <c r="B1190">
        <v>8092800</v>
      </c>
      <c r="C1190">
        <v>2468401</v>
      </c>
      <c r="D1190">
        <v>2021</v>
      </c>
      <c r="E1190" s="22">
        <v>44409</v>
      </c>
      <c r="F1190" s="22">
        <v>44439</v>
      </c>
      <c r="G1190" s="22">
        <v>44441</v>
      </c>
      <c r="H1190">
        <v>8092804</v>
      </c>
      <c r="I1190">
        <v>41</v>
      </c>
      <c r="J1190">
        <v>5103</v>
      </c>
      <c r="K1190" t="s">
        <v>187</v>
      </c>
      <c r="L1190">
        <v>6</v>
      </c>
      <c r="M1190" t="s">
        <v>166</v>
      </c>
      <c r="N1190" t="s">
        <v>166</v>
      </c>
      <c r="O1190" t="s">
        <v>197</v>
      </c>
    </row>
    <row r="1191" spans="1:15" x14ac:dyDescent="0.25">
      <c r="A1191" t="s">
        <v>163</v>
      </c>
      <c r="B1191">
        <v>8092800</v>
      </c>
      <c r="C1191">
        <v>2468401</v>
      </c>
      <c r="D1191">
        <v>2021</v>
      </c>
      <c r="E1191" s="22">
        <v>44409</v>
      </c>
      <c r="F1191" s="22">
        <v>44439</v>
      </c>
      <c r="G1191" s="22">
        <v>44441</v>
      </c>
      <c r="H1191">
        <v>8092804</v>
      </c>
      <c r="I1191">
        <v>41</v>
      </c>
      <c r="J1191">
        <v>5800</v>
      </c>
      <c r="K1191" t="s">
        <v>188</v>
      </c>
      <c r="L1191">
        <v>-11.93</v>
      </c>
      <c r="M1191" t="s">
        <v>166</v>
      </c>
      <c r="N1191" t="s">
        <v>166</v>
      </c>
      <c r="O1191" t="s">
        <v>197</v>
      </c>
    </row>
    <row r="1192" spans="1:15" x14ac:dyDescent="0.25">
      <c r="A1192" t="s">
        <v>163</v>
      </c>
      <c r="B1192">
        <v>8092800</v>
      </c>
      <c r="C1192">
        <v>2468401</v>
      </c>
      <c r="D1192">
        <v>2021</v>
      </c>
      <c r="E1192" s="22">
        <v>44409</v>
      </c>
      <c r="F1192" s="22">
        <v>44439</v>
      </c>
      <c r="G1192" s="22">
        <v>44441</v>
      </c>
      <c r="H1192">
        <v>8092804</v>
      </c>
      <c r="I1192">
        <v>41</v>
      </c>
      <c r="J1192">
        <v>7351</v>
      </c>
      <c r="K1192" t="s">
        <v>215</v>
      </c>
      <c r="L1192">
        <v>7</v>
      </c>
      <c r="M1192" t="s">
        <v>165</v>
      </c>
      <c r="N1192" t="s">
        <v>166</v>
      </c>
      <c r="O1192" t="s">
        <v>197</v>
      </c>
    </row>
    <row r="1193" spans="1:15" x14ac:dyDescent="0.25">
      <c r="A1193" t="s">
        <v>163</v>
      </c>
      <c r="B1193">
        <v>8092800</v>
      </c>
      <c r="C1193">
        <v>2468401</v>
      </c>
      <c r="D1193">
        <v>2021</v>
      </c>
      <c r="E1193" s="22">
        <v>44409</v>
      </c>
      <c r="F1193" s="22">
        <v>44439</v>
      </c>
      <c r="G1193" s="22">
        <v>44441</v>
      </c>
      <c r="H1193">
        <v>8092804</v>
      </c>
      <c r="I1193">
        <v>41</v>
      </c>
      <c r="J1193">
        <v>9506</v>
      </c>
      <c r="K1193" t="s">
        <v>216</v>
      </c>
      <c r="L1193">
        <v>84</v>
      </c>
      <c r="M1193" t="s">
        <v>165</v>
      </c>
      <c r="N1193" t="s">
        <v>166</v>
      </c>
      <c r="O1193" t="s">
        <v>197</v>
      </c>
    </row>
    <row r="1194" spans="1:15" x14ac:dyDescent="0.25">
      <c r="A1194" t="s">
        <v>163</v>
      </c>
      <c r="B1194">
        <v>8092800</v>
      </c>
      <c r="C1194">
        <v>2468401</v>
      </c>
      <c r="D1194">
        <v>2021</v>
      </c>
      <c r="E1194" s="22">
        <v>44409</v>
      </c>
      <c r="F1194" s="22">
        <v>44439</v>
      </c>
      <c r="G1194" s="22">
        <v>44441</v>
      </c>
      <c r="H1194">
        <v>8092804</v>
      </c>
      <c r="I1194">
        <v>41</v>
      </c>
      <c r="J1194">
        <v>9700</v>
      </c>
      <c r="K1194" t="s">
        <v>240</v>
      </c>
      <c r="L1194">
        <v>44</v>
      </c>
      <c r="M1194" t="s">
        <v>165</v>
      </c>
      <c r="N1194" t="s">
        <v>166</v>
      </c>
      <c r="O1194" t="s">
        <v>197</v>
      </c>
    </row>
    <row r="1195" spans="1:15" x14ac:dyDescent="0.25">
      <c r="A1195" t="s">
        <v>163</v>
      </c>
      <c r="B1195">
        <v>8092800</v>
      </c>
      <c r="C1195">
        <v>2468701</v>
      </c>
      <c r="D1195">
        <v>2021</v>
      </c>
      <c r="E1195" s="22">
        <v>44409</v>
      </c>
      <c r="F1195" s="22">
        <v>44439</v>
      </c>
      <c r="G1195" s="22">
        <v>44441</v>
      </c>
      <c r="H1195">
        <v>8092804</v>
      </c>
      <c r="I1195">
        <v>41</v>
      </c>
      <c r="J1195">
        <v>10</v>
      </c>
      <c r="K1195" t="s">
        <v>164</v>
      </c>
      <c r="L1195">
        <v>5</v>
      </c>
      <c r="M1195" t="s">
        <v>165</v>
      </c>
      <c r="N1195" t="s">
        <v>166</v>
      </c>
      <c r="O1195" t="s">
        <v>274</v>
      </c>
    </row>
    <row r="1196" spans="1:15" x14ac:dyDescent="0.25">
      <c r="A1196" t="s">
        <v>163</v>
      </c>
      <c r="B1196">
        <v>8092800</v>
      </c>
      <c r="C1196">
        <v>2468701</v>
      </c>
      <c r="D1196">
        <v>2021</v>
      </c>
      <c r="E1196" s="22">
        <v>44409</v>
      </c>
      <c r="F1196" s="22">
        <v>44439</v>
      </c>
      <c r="G1196" s="22">
        <v>44441</v>
      </c>
      <c r="H1196">
        <v>8092804</v>
      </c>
      <c r="I1196">
        <v>41</v>
      </c>
      <c r="J1196">
        <v>351</v>
      </c>
      <c r="K1196" t="s">
        <v>205</v>
      </c>
      <c r="L1196">
        <v>1</v>
      </c>
      <c r="M1196" t="s">
        <v>165</v>
      </c>
      <c r="N1196" t="s">
        <v>166</v>
      </c>
      <c r="O1196" t="s">
        <v>274</v>
      </c>
    </row>
    <row r="1197" spans="1:15" x14ac:dyDescent="0.25">
      <c r="A1197" t="s">
        <v>163</v>
      </c>
      <c r="B1197">
        <v>8092800</v>
      </c>
      <c r="C1197">
        <v>2468701</v>
      </c>
      <c r="D1197">
        <v>2021</v>
      </c>
      <c r="E1197" s="22">
        <v>44409</v>
      </c>
      <c r="F1197" s="22">
        <v>44439</v>
      </c>
      <c r="G1197" s="22">
        <v>44441</v>
      </c>
      <c r="H1197">
        <v>8092804</v>
      </c>
      <c r="I1197">
        <v>41</v>
      </c>
      <c r="J1197">
        <v>506</v>
      </c>
      <c r="K1197" t="s">
        <v>216</v>
      </c>
      <c r="L1197">
        <v>7</v>
      </c>
      <c r="M1197" t="s">
        <v>165</v>
      </c>
      <c r="N1197" t="s">
        <v>166</v>
      </c>
      <c r="O1197" t="s">
        <v>274</v>
      </c>
    </row>
    <row r="1198" spans="1:15" x14ac:dyDescent="0.25">
      <c r="A1198" t="s">
        <v>163</v>
      </c>
      <c r="B1198">
        <v>8092800</v>
      </c>
      <c r="C1198">
        <v>2468701</v>
      </c>
      <c r="D1198">
        <v>2021</v>
      </c>
      <c r="E1198" s="22">
        <v>44409</v>
      </c>
      <c r="F1198" s="22">
        <v>44439</v>
      </c>
      <c r="G1198" s="22">
        <v>44441</v>
      </c>
      <c r="H1198">
        <v>8092804</v>
      </c>
      <c r="I1198">
        <v>41</v>
      </c>
      <c r="J1198" t="s">
        <v>199</v>
      </c>
      <c r="K1198" t="s">
        <v>200</v>
      </c>
      <c r="L1198">
        <v>8</v>
      </c>
      <c r="M1198" t="s">
        <v>165</v>
      </c>
      <c r="N1198" t="s">
        <v>166</v>
      </c>
      <c r="O1198" t="s">
        <v>274</v>
      </c>
    </row>
    <row r="1199" spans="1:15" x14ac:dyDescent="0.25">
      <c r="A1199" t="s">
        <v>163</v>
      </c>
      <c r="B1199">
        <v>8092800</v>
      </c>
      <c r="C1199">
        <v>2468701</v>
      </c>
      <c r="D1199">
        <v>2021</v>
      </c>
      <c r="E1199" s="22">
        <v>44409</v>
      </c>
      <c r="F1199" s="22">
        <v>44439</v>
      </c>
      <c r="G1199" s="22">
        <v>44441</v>
      </c>
      <c r="H1199">
        <v>8092804</v>
      </c>
      <c r="I1199">
        <v>41</v>
      </c>
      <c r="J1199">
        <v>999</v>
      </c>
      <c r="K1199" t="s">
        <v>168</v>
      </c>
      <c r="L1199">
        <v>1</v>
      </c>
      <c r="M1199" t="s">
        <v>169</v>
      </c>
      <c r="N1199" t="s">
        <v>166</v>
      </c>
      <c r="O1199" t="s">
        <v>274</v>
      </c>
    </row>
    <row r="1200" spans="1:15" x14ac:dyDescent="0.25">
      <c r="A1200" t="s">
        <v>163</v>
      </c>
      <c r="B1200">
        <v>8092800</v>
      </c>
      <c r="C1200">
        <v>2468701</v>
      </c>
      <c r="D1200">
        <v>2021</v>
      </c>
      <c r="E1200" s="22">
        <v>44409</v>
      </c>
      <c r="F1200" s="22">
        <v>44439</v>
      </c>
      <c r="G1200" s="22">
        <v>44441</v>
      </c>
      <c r="H1200">
        <v>8092804</v>
      </c>
      <c r="I1200">
        <v>41</v>
      </c>
      <c r="J1200">
        <v>1010</v>
      </c>
      <c r="K1200" t="s">
        <v>164</v>
      </c>
      <c r="L1200">
        <v>295.10000000000002</v>
      </c>
      <c r="M1200" t="s">
        <v>165</v>
      </c>
      <c r="N1200" t="s">
        <v>166</v>
      </c>
      <c r="O1200" t="s">
        <v>274</v>
      </c>
    </row>
    <row r="1201" spans="1:15" x14ac:dyDescent="0.25">
      <c r="A1201" t="s">
        <v>163</v>
      </c>
      <c r="B1201">
        <v>8092800</v>
      </c>
      <c r="C1201">
        <v>2468701</v>
      </c>
      <c r="D1201">
        <v>2021</v>
      </c>
      <c r="E1201" s="22">
        <v>44409</v>
      </c>
      <c r="F1201" s="22">
        <v>44439</v>
      </c>
      <c r="G1201" s="22">
        <v>44441</v>
      </c>
      <c r="H1201">
        <v>8092804</v>
      </c>
      <c r="I1201">
        <v>41</v>
      </c>
      <c r="J1201">
        <v>1351</v>
      </c>
      <c r="K1201" t="s">
        <v>205</v>
      </c>
      <c r="L1201">
        <v>45.4</v>
      </c>
      <c r="M1201" t="s">
        <v>165</v>
      </c>
      <c r="N1201" t="s">
        <v>166</v>
      </c>
      <c r="O1201" t="s">
        <v>274</v>
      </c>
    </row>
    <row r="1202" spans="1:15" x14ac:dyDescent="0.25">
      <c r="A1202" t="s">
        <v>163</v>
      </c>
      <c r="B1202">
        <v>8092800</v>
      </c>
      <c r="C1202">
        <v>2468701</v>
      </c>
      <c r="D1202">
        <v>2021</v>
      </c>
      <c r="E1202" s="22">
        <v>44409</v>
      </c>
      <c r="F1202" s="22">
        <v>44439</v>
      </c>
      <c r="G1202" s="22">
        <v>44441</v>
      </c>
      <c r="H1202">
        <v>8092804</v>
      </c>
      <c r="I1202">
        <v>41</v>
      </c>
      <c r="J1202">
        <v>2500</v>
      </c>
      <c r="K1202" t="s">
        <v>170</v>
      </c>
      <c r="L1202">
        <v>48.07</v>
      </c>
      <c r="M1202" t="s">
        <v>166</v>
      </c>
      <c r="N1202" t="s">
        <v>166</v>
      </c>
      <c r="O1202" t="s">
        <v>274</v>
      </c>
    </row>
    <row r="1203" spans="1:15" x14ac:dyDescent="0.25">
      <c r="A1203" t="s">
        <v>163</v>
      </c>
      <c r="B1203">
        <v>8092800</v>
      </c>
      <c r="C1203">
        <v>2468701</v>
      </c>
      <c r="D1203">
        <v>2021</v>
      </c>
      <c r="E1203" s="22">
        <v>44409</v>
      </c>
      <c r="F1203" s="22">
        <v>44439</v>
      </c>
      <c r="G1203" s="22">
        <v>44441</v>
      </c>
      <c r="H1203">
        <v>8092804</v>
      </c>
      <c r="I1203">
        <v>41</v>
      </c>
      <c r="J1203">
        <v>2509</v>
      </c>
      <c r="K1203" t="s">
        <v>171</v>
      </c>
      <c r="L1203">
        <v>-30.46</v>
      </c>
      <c r="M1203" t="s">
        <v>166</v>
      </c>
      <c r="N1203" t="s">
        <v>166</v>
      </c>
      <c r="O1203" t="s">
        <v>274</v>
      </c>
    </row>
    <row r="1204" spans="1:15" x14ac:dyDescent="0.25">
      <c r="A1204" t="s">
        <v>163</v>
      </c>
      <c r="B1204">
        <v>8092800</v>
      </c>
      <c r="C1204">
        <v>2468701</v>
      </c>
      <c r="D1204">
        <v>2021</v>
      </c>
      <c r="E1204" s="22">
        <v>44409</v>
      </c>
      <c r="F1204" s="22">
        <v>44439</v>
      </c>
      <c r="G1204" s="22">
        <v>44441</v>
      </c>
      <c r="H1204">
        <v>8092804</v>
      </c>
      <c r="I1204">
        <v>41</v>
      </c>
      <c r="J1204">
        <v>3030</v>
      </c>
      <c r="K1204" t="s">
        <v>231</v>
      </c>
      <c r="L1204">
        <v>43.76</v>
      </c>
      <c r="M1204" t="s">
        <v>207</v>
      </c>
      <c r="N1204" t="s">
        <v>166</v>
      </c>
      <c r="O1204" t="s">
        <v>274</v>
      </c>
    </row>
    <row r="1205" spans="1:15" x14ac:dyDescent="0.25">
      <c r="A1205" t="s">
        <v>163</v>
      </c>
      <c r="B1205">
        <v>8092800</v>
      </c>
      <c r="C1205">
        <v>2468701</v>
      </c>
      <c r="D1205">
        <v>2021</v>
      </c>
      <c r="E1205" s="22">
        <v>44409</v>
      </c>
      <c r="F1205" s="22">
        <v>44439</v>
      </c>
      <c r="G1205" s="22">
        <v>44441</v>
      </c>
      <c r="H1205">
        <v>8092804</v>
      </c>
      <c r="I1205">
        <v>41</v>
      </c>
      <c r="J1205">
        <v>3305</v>
      </c>
      <c r="K1205" t="s">
        <v>206</v>
      </c>
      <c r="L1205">
        <v>0.6</v>
      </c>
      <c r="M1205" t="s">
        <v>207</v>
      </c>
      <c r="N1205" t="s">
        <v>166</v>
      </c>
      <c r="O1205" t="s">
        <v>274</v>
      </c>
    </row>
    <row r="1206" spans="1:15" x14ac:dyDescent="0.25">
      <c r="A1206" t="s">
        <v>163</v>
      </c>
      <c r="B1206">
        <v>8092800</v>
      </c>
      <c r="C1206">
        <v>2468701</v>
      </c>
      <c r="D1206">
        <v>2021</v>
      </c>
      <c r="E1206" s="22">
        <v>44409</v>
      </c>
      <c r="F1206" s="22">
        <v>44439</v>
      </c>
      <c r="G1206" s="22">
        <v>44441</v>
      </c>
      <c r="H1206">
        <v>8092804</v>
      </c>
      <c r="I1206">
        <v>41</v>
      </c>
      <c r="J1206">
        <v>3970</v>
      </c>
      <c r="K1206" t="s">
        <v>210</v>
      </c>
      <c r="L1206">
        <v>3.27</v>
      </c>
      <c r="M1206" t="s">
        <v>207</v>
      </c>
      <c r="N1206" t="s">
        <v>166</v>
      </c>
      <c r="O1206" t="s">
        <v>274</v>
      </c>
    </row>
    <row r="1207" spans="1:15" x14ac:dyDescent="0.25">
      <c r="A1207" t="s">
        <v>163</v>
      </c>
      <c r="B1207">
        <v>8092800</v>
      </c>
      <c r="C1207">
        <v>2468701</v>
      </c>
      <c r="D1207">
        <v>2021</v>
      </c>
      <c r="E1207" s="22">
        <v>44409</v>
      </c>
      <c r="F1207" s="22">
        <v>44439</v>
      </c>
      <c r="G1207" s="22">
        <v>44441</v>
      </c>
      <c r="H1207">
        <v>8092804</v>
      </c>
      <c r="I1207">
        <v>41</v>
      </c>
      <c r="J1207" t="s">
        <v>173</v>
      </c>
      <c r="K1207" t="s">
        <v>174</v>
      </c>
      <c r="L1207">
        <v>37.770000000000003</v>
      </c>
      <c r="M1207" t="s">
        <v>166</v>
      </c>
      <c r="N1207" t="s">
        <v>166</v>
      </c>
      <c r="O1207" t="s">
        <v>274</v>
      </c>
    </row>
    <row r="1208" spans="1:15" x14ac:dyDescent="0.25">
      <c r="A1208" t="s">
        <v>163</v>
      </c>
      <c r="B1208">
        <v>8092800</v>
      </c>
      <c r="C1208">
        <v>2468701</v>
      </c>
      <c r="D1208">
        <v>2021</v>
      </c>
      <c r="E1208" s="22">
        <v>44409</v>
      </c>
      <c r="F1208" s="22">
        <v>44439</v>
      </c>
      <c r="G1208" s="22">
        <v>44441</v>
      </c>
      <c r="H1208">
        <v>8092804</v>
      </c>
      <c r="I1208">
        <v>41</v>
      </c>
      <c r="J1208">
        <v>4220</v>
      </c>
      <c r="K1208" t="s">
        <v>212</v>
      </c>
      <c r="L1208">
        <v>3</v>
      </c>
      <c r="M1208" t="s">
        <v>207</v>
      </c>
      <c r="N1208" t="s">
        <v>166</v>
      </c>
      <c r="O1208" t="s">
        <v>274</v>
      </c>
    </row>
    <row r="1209" spans="1:15" x14ac:dyDescent="0.25">
      <c r="A1209" t="s">
        <v>163</v>
      </c>
      <c r="B1209">
        <v>8092800</v>
      </c>
      <c r="C1209">
        <v>2468701</v>
      </c>
      <c r="D1209">
        <v>2021</v>
      </c>
      <c r="E1209" s="22">
        <v>44409</v>
      </c>
      <c r="F1209" s="22">
        <v>44439</v>
      </c>
      <c r="G1209" s="22">
        <v>44441</v>
      </c>
      <c r="H1209">
        <v>8092804</v>
      </c>
      <c r="I1209">
        <v>41</v>
      </c>
      <c r="J1209">
        <v>4420</v>
      </c>
      <c r="K1209" t="s">
        <v>175</v>
      </c>
      <c r="L1209">
        <v>367.74</v>
      </c>
      <c r="M1209" t="s">
        <v>166</v>
      </c>
      <c r="N1209" t="s">
        <v>166</v>
      </c>
      <c r="O1209" t="s">
        <v>274</v>
      </c>
    </row>
    <row r="1210" spans="1:15" x14ac:dyDescent="0.25">
      <c r="A1210" t="s">
        <v>163</v>
      </c>
      <c r="B1210">
        <v>8092800</v>
      </c>
      <c r="C1210">
        <v>2468701</v>
      </c>
      <c r="D1210">
        <v>2021</v>
      </c>
      <c r="E1210" s="22">
        <v>44409</v>
      </c>
      <c r="F1210" s="22">
        <v>44439</v>
      </c>
      <c r="G1210" s="22">
        <v>44441</v>
      </c>
      <c r="H1210">
        <v>8092804</v>
      </c>
      <c r="I1210">
        <v>41</v>
      </c>
      <c r="J1210">
        <v>4486</v>
      </c>
      <c r="K1210" t="s">
        <v>176</v>
      </c>
      <c r="L1210">
        <v>384.26</v>
      </c>
      <c r="M1210" t="s">
        <v>166</v>
      </c>
      <c r="N1210" t="s">
        <v>166</v>
      </c>
      <c r="O1210" t="s">
        <v>274</v>
      </c>
    </row>
    <row r="1211" spans="1:15" x14ac:dyDescent="0.25">
      <c r="A1211" t="s">
        <v>163</v>
      </c>
      <c r="B1211">
        <v>8092800</v>
      </c>
      <c r="C1211">
        <v>2468701</v>
      </c>
      <c r="D1211">
        <v>2021</v>
      </c>
      <c r="E1211" s="22">
        <v>44409</v>
      </c>
      <c r="F1211" s="22">
        <v>44439</v>
      </c>
      <c r="G1211" s="22">
        <v>44441</v>
      </c>
      <c r="H1211">
        <v>8092804</v>
      </c>
      <c r="I1211">
        <v>41</v>
      </c>
      <c r="J1211">
        <v>4650</v>
      </c>
      <c r="K1211" t="s">
        <v>177</v>
      </c>
      <c r="L1211">
        <v>366.65</v>
      </c>
      <c r="M1211" t="s">
        <v>166</v>
      </c>
      <c r="N1211" t="s">
        <v>166</v>
      </c>
      <c r="O1211" t="s">
        <v>274</v>
      </c>
    </row>
    <row r="1212" spans="1:15" x14ac:dyDescent="0.25">
      <c r="A1212" t="s">
        <v>163</v>
      </c>
      <c r="B1212">
        <v>8092800</v>
      </c>
      <c r="C1212">
        <v>2468701</v>
      </c>
      <c r="D1212">
        <v>2021</v>
      </c>
      <c r="E1212" s="22">
        <v>44409</v>
      </c>
      <c r="F1212" s="22">
        <v>44439</v>
      </c>
      <c r="G1212" s="22">
        <v>44441</v>
      </c>
      <c r="H1212">
        <v>8092804</v>
      </c>
      <c r="I1212">
        <v>41</v>
      </c>
      <c r="J1212">
        <v>4780</v>
      </c>
      <c r="K1212" t="s">
        <v>178</v>
      </c>
      <c r="L1212">
        <v>322.89</v>
      </c>
      <c r="M1212" t="s">
        <v>166</v>
      </c>
      <c r="N1212" t="s">
        <v>166</v>
      </c>
      <c r="O1212" t="s">
        <v>274</v>
      </c>
    </row>
    <row r="1213" spans="1:15" x14ac:dyDescent="0.25">
      <c r="A1213" t="s">
        <v>163</v>
      </c>
      <c r="B1213">
        <v>8092800</v>
      </c>
      <c r="C1213">
        <v>2468701</v>
      </c>
      <c r="D1213">
        <v>2021</v>
      </c>
      <c r="E1213" s="22">
        <v>44409</v>
      </c>
      <c r="F1213" s="22">
        <v>44439</v>
      </c>
      <c r="G1213" s="22">
        <v>44441</v>
      </c>
      <c r="H1213">
        <v>8092804</v>
      </c>
      <c r="I1213">
        <v>41</v>
      </c>
      <c r="J1213">
        <v>4970</v>
      </c>
      <c r="K1213" t="s">
        <v>181</v>
      </c>
      <c r="L1213">
        <v>363.98</v>
      </c>
      <c r="M1213" t="s">
        <v>166</v>
      </c>
      <c r="N1213" t="s">
        <v>166</v>
      </c>
      <c r="O1213" t="s">
        <v>274</v>
      </c>
    </row>
    <row r="1214" spans="1:15" x14ac:dyDescent="0.25">
      <c r="A1214" t="s">
        <v>163</v>
      </c>
      <c r="B1214">
        <v>8092800</v>
      </c>
      <c r="C1214">
        <v>2468701</v>
      </c>
      <c r="D1214">
        <v>2021</v>
      </c>
      <c r="E1214" s="22">
        <v>44409</v>
      </c>
      <c r="F1214" s="22">
        <v>44439</v>
      </c>
      <c r="G1214" s="22">
        <v>44441</v>
      </c>
      <c r="H1214">
        <v>8092804</v>
      </c>
      <c r="I1214">
        <v>41</v>
      </c>
      <c r="J1214">
        <v>4990</v>
      </c>
      <c r="K1214" t="s">
        <v>182</v>
      </c>
      <c r="L1214">
        <v>363.98</v>
      </c>
      <c r="M1214" t="s">
        <v>166</v>
      </c>
      <c r="N1214" t="s">
        <v>166</v>
      </c>
      <c r="O1214" t="s">
        <v>274</v>
      </c>
    </row>
    <row r="1215" spans="1:15" x14ac:dyDescent="0.25">
      <c r="A1215" t="s">
        <v>163</v>
      </c>
      <c r="B1215">
        <v>8092800</v>
      </c>
      <c r="C1215">
        <v>2468701</v>
      </c>
      <c r="D1215">
        <v>2021</v>
      </c>
      <c r="E1215" s="22">
        <v>44409</v>
      </c>
      <c r="F1215" s="22">
        <v>44439</v>
      </c>
      <c r="G1215" s="22">
        <v>44441</v>
      </c>
      <c r="H1215">
        <v>8092804</v>
      </c>
      <c r="I1215">
        <v>41</v>
      </c>
      <c r="J1215">
        <v>5010</v>
      </c>
      <c r="K1215" t="s">
        <v>170</v>
      </c>
      <c r="L1215">
        <v>118.71</v>
      </c>
      <c r="M1215" t="s">
        <v>166</v>
      </c>
      <c r="N1215" t="s">
        <v>166</v>
      </c>
      <c r="O1215" t="s">
        <v>274</v>
      </c>
    </row>
    <row r="1216" spans="1:15" x14ac:dyDescent="0.25">
      <c r="A1216" t="s">
        <v>163</v>
      </c>
      <c r="B1216">
        <v>8092800</v>
      </c>
      <c r="C1216">
        <v>2468701</v>
      </c>
      <c r="D1216">
        <v>2021</v>
      </c>
      <c r="E1216" s="22">
        <v>44409</v>
      </c>
      <c r="F1216" s="22">
        <v>44439</v>
      </c>
      <c r="G1216" s="22">
        <v>44441</v>
      </c>
      <c r="H1216">
        <v>8092804</v>
      </c>
      <c r="I1216">
        <v>41</v>
      </c>
      <c r="J1216">
        <v>5013</v>
      </c>
      <c r="K1216" t="s">
        <v>183</v>
      </c>
      <c r="L1216">
        <v>0.37</v>
      </c>
      <c r="M1216" t="s">
        <v>166</v>
      </c>
      <c r="N1216" t="s">
        <v>166</v>
      </c>
      <c r="O1216" t="s">
        <v>274</v>
      </c>
    </row>
    <row r="1217" spans="1:15" x14ac:dyDescent="0.25">
      <c r="A1217" t="s">
        <v>163</v>
      </c>
      <c r="B1217">
        <v>8092800</v>
      </c>
      <c r="C1217">
        <v>2468701</v>
      </c>
      <c r="D1217">
        <v>2021</v>
      </c>
      <c r="E1217" s="22">
        <v>44409</v>
      </c>
      <c r="F1217" s="22">
        <v>44439</v>
      </c>
      <c r="G1217" s="22">
        <v>44441</v>
      </c>
      <c r="H1217">
        <v>8092804</v>
      </c>
      <c r="I1217">
        <v>41</v>
      </c>
      <c r="J1217">
        <v>5030</v>
      </c>
      <c r="K1217" t="s">
        <v>184</v>
      </c>
      <c r="L1217">
        <v>0.66</v>
      </c>
      <c r="M1217" t="s">
        <v>166</v>
      </c>
      <c r="N1217" t="s">
        <v>166</v>
      </c>
      <c r="O1217" t="s">
        <v>274</v>
      </c>
    </row>
    <row r="1218" spans="1:15" x14ac:dyDescent="0.25">
      <c r="A1218" t="s">
        <v>163</v>
      </c>
      <c r="B1218">
        <v>8092800</v>
      </c>
      <c r="C1218">
        <v>2468701</v>
      </c>
      <c r="D1218">
        <v>2021</v>
      </c>
      <c r="E1218" s="22">
        <v>44409</v>
      </c>
      <c r="F1218" s="22">
        <v>44439</v>
      </c>
      <c r="G1218" s="22">
        <v>44441</v>
      </c>
      <c r="H1218">
        <v>8092804</v>
      </c>
      <c r="I1218">
        <v>41</v>
      </c>
      <c r="J1218">
        <v>5031</v>
      </c>
      <c r="K1218" t="s">
        <v>185</v>
      </c>
      <c r="L1218">
        <v>0.51</v>
      </c>
      <c r="M1218" t="s">
        <v>166</v>
      </c>
      <c r="N1218" t="s">
        <v>166</v>
      </c>
      <c r="O1218" t="s">
        <v>274</v>
      </c>
    </row>
    <row r="1219" spans="1:15" x14ac:dyDescent="0.25">
      <c r="A1219" t="s">
        <v>163</v>
      </c>
      <c r="B1219">
        <v>8092800</v>
      </c>
      <c r="C1219">
        <v>2468701</v>
      </c>
      <c r="D1219">
        <v>2021</v>
      </c>
      <c r="E1219" s="22">
        <v>44409</v>
      </c>
      <c r="F1219" s="22">
        <v>44439</v>
      </c>
      <c r="G1219" s="22">
        <v>44441</v>
      </c>
      <c r="H1219">
        <v>8092804</v>
      </c>
      <c r="I1219">
        <v>41</v>
      </c>
      <c r="J1219">
        <v>5090</v>
      </c>
      <c r="K1219" t="s">
        <v>186</v>
      </c>
      <c r="L1219">
        <v>7.94</v>
      </c>
      <c r="M1219" t="s">
        <v>166</v>
      </c>
      <c r="N1219" t="s">
        <v>166</v>
      </c>
      <c r="O1219" t="s">
        <v>274</v>
      </c>
    </row>
    <row r="1220" spans="1:15" x14ac:dyDescent="0.25">
      <c r="A1220" t="s">
        <v>163</v>
      </c>
      <c r="B1220">
        <v>8092800</v>
      </c>
      <c r="C1220">
        <v>2468701</v>
      </c>
      <c r="D1220">
        <v>2021</v>
      </c>
      <c r="E1220" s="22">
        <v>44409</v>
      </c>
      <c r="F1220" s="22">
        <v>44439</v>
      </c>
      <c r="G1220" s="22">
        <v>44441</v>
      </c>
      <c r="H1220">
        <v>8092804</v>
      </c>
      <c r="I1220">
        <v>41</v>
      </c>
      <c r="J1220">
        <v>5103</v>
      </c>
      <c r="K1220" t="s">
        <v>187</v>
      </c>
      <c r="L1220">
        <v>25.71</v>
      </c>
      <c r="M1220" t="s">
        <v>166</v>
      </c>
      <c r="N1220" t="s">
        <v>166</v>
      </c>
      <c r="O1220" t="s">
        <v>274</v>
      </c>
    </row>
    <row r="1221" spans="1:15" x14ac:dyDescent="0.25">
      <c r="A1221" t="s">
        <v>163</v>
      </c>
      <c r="B1221">
        <v>8092800</v>
      </c>
      <c r="C1221">
        <v>2468701</v>
      </c>
      <c r="D1221">
        <v>2021</v>
      </c>
      <c r="E1221" s="22">
        <v>44409</v>
      </c>
      <c r="F1221" s="22">
        <v>44439</v>
      </c>
      <c r="G1221" s="22">
        <v>44441</v>
      </c>
      <c r="H1221">
        <v>8092804</v>
      </c>
      <c r="I1221">
        <v>41</v>
      </c>
      <c r="J1221">
        <v>5130</v>
      </c>
      <c r="K1221" t="s">
        <v>213</v>
      </c>
      <c r="L1221">
        <v>14.73</v>
      </c>
      <c r="M1221" t="s">
        <v>207</v>
      </c>
      <c r="N1221" t="s">
        <v>166</v>
      </c>
      <c r="O1221" t="s">
        <v>274</v>
      </c>
    </row>
    <row r="1222" spans="1:15" x14ac:dyDescent="0.25">
      <c r="A1222" t="s">
        <v>163</v>
      </c>
      <c r="B1222">
        <v>8092800</v>
      </c>
      <c r="C1222">
        <v>2468701</v>
      </c>
      <c r="D1222">
        <v>2021</v>
      </c>
      <c r="E1222" s="22">
        <v>44409</v>
      </c>
      <c r="F1222" s="22">
        <v>44439</v>
      </c>
      <c r="G1222" s="22">
        <v>44441</v>
      </c>
      <c r="H1222">
        <v>8092804</v>
      </c>
      <c r="I1222">
        <v>41</v>
      </c>
      <c r="J1222">
        <v>5800</v>
      </c>
      <c r="K1222" t="s">
        <v>188</v>
      </c>
      <c r="L1222">
        <v>-35.51</v>
      </c>
      <c r="M1222" t="s">
        <v>166</v>
      </c>
      <c r="N1222" t="s">
        <v>166</v>
      </c>
      <c r="O1222" t="s">
        <v>274</v>
      </c>
    </row>
    <row r="1223" spans="1:15" x14ac:dyDescent="0.25">
      <c r="A1223" t="s">
        <v>163</v>
      </c>
      <c r="B1223">
        <v>8092800</v>
      </c>
      <c r="C1223">
        <v>2468701</v>
      </c>
      <c r="D1223">
        <v>2021</v>
      </c>
      <c r="E1223" s="22">
        <v>44409</v>
      </c>
      <c r="F1223" s="22">
        <v>44439</v>
      </c>
      <c r="G1223" s="22">
        <v>44441</v>
      </c>
      <c r="H1223">
        <v>8092804</v>
      </c>
      <c r="I1223">
        <v>41</v>
      </c>
      <c r="J1223">
        <v>7010</v>
      </c>
      <c r="K1223" t="s">
        <v>164</v>
      </c>
      <c r="L1223">
        <v>26</v>
      </c>
      <c r="M1223" t="s">
        <v>165</v>
      </c>
      <c r="N1223" t="s">
        <v>166</v>
      </c>
      <c r="O1223" t="s">
        <v>274</v>
      </c>
    </row>
    <row r="1224" spans="1:15" x14ac:dyDescent="0.25">
      <c r="A1224" t="s">
        <v>163</v>
      </c>
      <c r="B1224">
        <v>8092800</v>
      </c>
      <c r="C1224">
        <v>2468701</v>
      </c>
      <c r="D1224">
        <v>2021</v>
      </c>
      <c r="E1224" s="22">
        <v>44409</v>
      </c>
      <c r="F1224" s="22">
        <v>44439</v>
      </c>
      <c r="G1224" s="22">
        <v>44441</v>
      </c>
      <c r="H1224">
        <v>8092804</v>
      </c>
      <c r="I1224">
        <v>41</v>
      </c>
      <c r="J1224">
        <v>7351</v>
      </c>
      <c r="K1224" t="s">
        <v>215</v>
      </c>
      <c r="L1224">
        <v>4</v>
      </c>
      <c r="M1224" t="s">
        <v>165</v>
      </c>
      <c r="N1224" t="s">
        <v>166</v>
      </c>
      <c r="O1224" t="s">
        <v>274</v>
      </c>
    </row>
    <row r="1225" spans="1:15" x14ac:dyDescent="0.25">
      <c r="A1225" t="s">
        <v>163</v>
      </c>
      <c r="B1225">
        <v>8092800</v>
      </c>
      <c r="C1225">
        <v>2468701</v>
      </c>
      <c r="D1225">
        <v>2021</v>
      </c>
      <c r="E1225" s="22">
        <v>44409</v>
      </c>
      <c r="F1225" s="22">
        <v>44439</v>
      </c>
      <c r="G1225" s="22">
        <v>44441</v>
      </c>
      <c r="H1225">
        <v>8092804</v>
      </c>
      <c r="I1225">
        <v>41</v>
      </c>
      <c r="J1225">
        <v>9506</v>
      </c>
      <c r="K1225" t="s">
        <v>216</v>
      </c>
      <c r="L1225">
        <v>31</v>
      </c>
      <c r="M1225" t="s">
        <v>165</v>
      </c>
      <c r="N1225" t="s">
        <v>166</v>
      </c>
      <c r="O1225" t="s">
        <v>274</v>
      </c>
    </row>
    <row r="1226" spans="1:15" x14ac:dyDescent="0.25">
      <c r="A1226" t="s">
        <v>163</v>
      </c>
      <c r="B1226">
        <v>8092800</v>
      </c>
      <c r="C1226">
        <v>2468701</v>
      </c>
      <c r="D1226">
        <v>2021</v>
      </c>
      <c r="E1226" s="22">
        <v>44409</v>
      </c>
      <c r="F1226" s="22">
        <v>44439</v>
      </c>
      <c r="G1226" s="22">
        <v>44441</v>
      </c>
      <c r="H1226">
        <v>8092804</v>
      </c>
      <c r="I1226">
        <v>41</v>
      </c>
      <c r="J1226" t="s">
        <v>201</v>
      </c>
      <c r="K1226" t="s">
        <v>200</v>
      </c>
      <c r="L1226">
        <v>43</v>
      </c>
      <c r="M1226" t="s">
        <v>165</v>
      </c>
      <c r="N1226" t="s">
        <v>166</v>
      </c>
      <c r="O1226" t="s">
        <v>274</v>
      </c>
    </row>
    <row r="1227" spans="1:15" x14ac:dyDescent="0.25">
      <c r="A1227" t="s">
        <v>163</v>
      </c>
      <c r="B1227">
        <v>8092800</v>
      </c>
      <c r="C1227">
        <v>2469201</v>
      </c>
      <c r="D1227">
        <v>2021</v>
      </c>
      <c r="E1227" s="22">
        <v>44409</v>
      </c>
      <c r="F1227" s="22">
        <v>44439</v>
      </c>
      <c r="G1227" s="22">
        <v>44441</v>
      </c>
      <c r="H1227">
        <v>8092804</v>
      </c>
      <c r="I1227">
        <v>41</v>
      </c>
      <c r="J1227">
        <v>10</v>
      </c>
      <c r="K1227" t="s">
        <v>164</v>
      </c>
      <c r="L1227">
        <v>5</v>
      </c>
      <c r="M1227" t="s">
        <v>165</v>
      </c>
      <c r="N1227" t="s">
        <v>166</v>
      </c>
      <c r="O1227" t="s">
        <v>275</v>
      </c>
    </row>
    <row r="1228" spans="1:15" x14ac:dyDescent="0.25">
      <c r="A1228" t="s">
        <v>163</v>
      </c>
      <c r="B1228">
        <v>8092800</v>
      </c>
      <c r="C1228">
        <v>2469201</v>
      </c>
      <c r="D1228">
        <v>2021</v>
      </c>
      <c r="E1228" s="22">
        <v>44409</v>
      </c>
      <c r="F1228" s="22">
        <v>44439</v>
      </c>
      <c r="G1228" s="22">
        <v>44441</v>
      </c>
      <c r="H1228">
        <v>8092804</v>
      </c>
      <c r="I1228">
        <v>41</v>
      </c>
      <c r="J1228" t="s">
        <v>199</v>
      </c>
      <c r="K1228" t="s">
        <v>200</v>
      </c>
      <c r="L1228">
        <v>8</v>
      </c>
      <c r="M1228" t="s">
        <v>165</v>
      </c>
      <c r="N1228" t="s">
        <v>166</v>
      </c>
      <c r="O1228" t="s">
        <v>275</v>
      </c>
    </row>
    <row r="1229" spans="1:15" x14ac:dyDescent="0.25">
      <c r="A1229" t="s">
        <v>163</v>
      </c>
      <c r="B1229">
        <v>8092800</v>
      </c>
      <c r="C1229">
        <v>2469201</v>
      </c>
      <c r="D1229">
        <v>2021</v>
      </c>
      <c r="E1229" s="22">
        <v>44409</v>
      </c>
      <c r="F1229" s="22">
        <v>44439</v>
      </c>
      <c r="G1229" s="22">
        <v>44441</v>
      </c>
      <c r="H1229">
        <v>8092804</v>
      </c>
      <c r="I1229">
        <v>41</v>
      </c>
      <c r="J1229">
        <v>990</v>
      </c>
      <c r="K1229" t="s">
        <v>168</v>
      </c>
      <c r="L1229">
        <v>9</v>
      </c>
      <c r="M1229" t="s">
        <v>169</v>
      </c>
      <c r="N1229" t="s">
        <v>166</v>
      </c>
      <c r="O1229" t="s">
        <v>275</v>
      </c>
    </row>
    <row r="1230" spans="1:15" x14ac:dyDescent="0.25">
      <c r="A1230" t="s">
        <v>163</v>
      </c>
      <c r="B1230">
        <v>8092800</v>
      </c>
      <c r="C1230">
        <v>2469201</v>
      </c>
      <c r="D1230">
        <v>2021</v>
      </c>
      <c r="E1230" s="22">
        <v>44409</v>
      </c>
      <c r="F1230" s="22">
        <v>44439</v>
      </c>
      <c r="G1230" s="22">
        <v>44441</v>
      </c>
      <c r="H1230">
        <v>8092804</v>
      </c>
      <c r="I1230">
        <v>41</v>
      </c>
      <c r="J1230">
        <v>1010</v>
      </c>
      <c r="K1230" t="s">
        <v>164</v>
      </c>
      <c r="L1230">
        <v>227</v>
      </c>
      <c r="M1230" t="s">
        <v>165</v>
      </c>
      <c r="N1230" t="s">
        <v>166</v>
      </c>
      <c r="O1230" t="s">
        <v>275</v>
      </c>
    </row>
    <row r="1231" spans="1:15" x14ac:dyDescent="0.25">
      <c r="A1231" t="s">
        <v>163</v>
      </c>
      <c r="B1231">
        <v>8092800</v>
      </c>
      <c r="C1231">
        <v>2469201</v>
      </c>
      <c r="D1231">
        <v>2021</v>
      </c>
      <c r="E1231" s="22">
        <v>44409</v>
      </c>
      <c r="F1231" s="22">
        <v>44439</v>
      </c>
      <c r="G1231" s="22">
        <v>44441</v>
      </c>
      <c r="H1231">
        <v>8092804</v>
      </c>
      <c r="I1231">
        <v>41</v>
      </c>
      <c r="J1231">
        <v>2500</v>
      </c>
      <c r="K1231" t="s">
        <v>170</v>
      </c>
      <c r="L1231">
        <v>32.04</v>
      </c>
      <c r="M1231" t="s">
        <v>166</v>
      </c>
      <c r="N1231" t="s">
        <v>166</v>
      </c>
      <c r="O1231" t="s">
        <v>275</v>
      </c>
    </row>
    <row r="1232" spans="1:15" x14ac:dyDescent="0.25">
      <c r="A1232" t="s">
        <v>163</v>
      </c>
      <c r="B1232">
        <v>8092800</v>
      </c>
      <c r="C1232">
        <v>2469201</v>
      </c>
      <c r="D1232">
        <v>2021</v>
      </c>
      <c r="E1232" s="22">
        <v>44409</v>
      </c>
      <c r="F1232" s="22">
        <v>44439</v>
      </c>
      <c r="G1232" s="22">
        <v>44441</v>
      </c>
      <c r="H1232">
        <v>8092804</v>
      </c>
      <c r="I1232">
        <v>41</v>
      </c>
      <c r="J1232">
        <v>2509</v>
      </c>
      <c r="K1232" t="s">
        <v>171</v>
      </c>
      <c r="L1232">
        <v>-20.3</v>
      </c>
      <c r="M1232" t="s">
        <v>166</v>
      </c>
      <c r="N1232" t="s">
        <v>166</v>
      </c>
      <c r="O1232" t="s">
        <v>275</v>
      </c>
    </row>
    <row r="1233" spans="1:15" x14ac:dyDescent="0.25">
      <c r="A1233" t="s">
        <v>163</v>
      </c>
      <c r="B1233">
        <v>8092800</v>
      </c>
      <c r="C1233">
        <v>2469201</v>
      </c>
      <c r="D1233">
        <v>2021</v>
      </c>
      <c r="E1233" s="22">
        <v>44409</v>
      </c>
      <c r="F1233" s="22">
        <v>44439</v>
      </c>
      <c r="G1233" s="22">
        <v>44441</v>
      </c>
      <c r="H1233">
        <v>8092804</v>
      </c>
      <c r="I1233">
        <v>41</v>
      </c>
      <c r="J1233">
        <v>3305</v>
      </c>
      <c r="K1233" t="s">
        <v>206</v>
      </c>
      <c r="L1233">
        <v>0.6</v>
      </c>
      <c r="M1233" t="s">
        <v>207</v>
      </c>
      <c r="N1233" t="s">
        <v>166</v>
      </c>
      <c r="O1233" t="s">
        <v>275</v>
      </c>
    </row>
    <row r="1234" spans="1:15" x14ac:dyDescent="0.25">
      <c r="A1234" t="s">
        <v>163</v>
      </c>
      <c r="B1234">
        <v>8092800</v>
      </c>
      <c r="C1234">
        <v>2469201</v>
      </c>
      <c r="D1234">
        <v>2021</v>
      </c>
      <c r="E1234" s="22">
        <v>44409</v>
      </c>
      <c r="F1234" s="22">
        <v>44439</v>
      </c>
      <c r="G1234" s="22">
        <v>44441</v>
      </c>
      <c r="H1234">
        <v>8092804</v>
      </c>
      <c r="I1234">
        <v>41</v>
      </c>
      <c r="J1234">
        <v>3970</v>
      </c>
      <c r="K1234" t="s">
        <v>210</v>
      </c>
      <c r="L1234">
        <v>3.27</v>
      </c>
      <c r="M1234" t="s">
        <v>207</v>
      </c>
      <c r="N1234" t="s">
        <v>166</v>
      </c>
      <c r="O1234" t="s">
        <v>275</v>
      </c>
    </row>
    <row r="1235" spans="1:15" x14ac:dyDescent="0.25">
      <c r="A1235" t="s">
        <v>163</v>
      </c>
      <c r="B1235">
        <v>8092800</v>
      </c>
      <c r="C1235">
        <v>2469201</v>
      </c>
      <c r="D1235">
        <v>2021</v>
      </c>
      <c r="E1235" s="22">
        <v>44409</v>
      </c>
      <c r="F1235" s="22">
        <v>44439</v>
      </c>
      <c r="G1235" s="22">
        <v>44441</v>
      </c>
      <c r="H1235">
        <v>8092804</v>
      </c>
      <c r="I1235">
        <v>41</v>
      </c>
      <c r="J1235" t="s">
        <v>173</v>
      </c>
      <c r="K1235" t="s">
        <v>174</v>
      </c>
      <c r="L1235">
        <v>25.18</v>
      </c>
      <c r="M1235" t="s">
        <v>166</v>
      </c>
      <c r="N1235" t="s">
        <v>166</v>
      </c>
      <c r="O1235" t="s">
        <v>275</v>
      </c>
    </row>
    <row r="1236" spans="1:15" x14ac:dyDescent="0.25">
      <c r="A1236" t="s">
        <v>163</v>
      </c>
      <c r="B1236">
        <v>8092800</v>
      </c>
      <c r="C1236">
        <v>2469201</v>
      </c>
      <c r="D1236">
        <v>2021</v>
      </c>
      <c r="E1236" s="22">
        <v>44409</v>
      </c>
      <c r="F1236" s="22">
        <v>44439</v>
      </c>
      <c r="G1236" s="22">
        <v>44441</v>
      </c>
      <c r="H1236">
        <v>8092804</v>
      </c>
      <c r="I1236">
        <v>41</v>
      </c>
      <c r="J1236">
        <v>4220</v>
      </c>
      <c r="K1236" t="s">
        <v>212</v>
      </c>
      <c r="L1236">
        <v>3</v>
      </c>
      <c r="M1236" t="s">
        <v>207</v>
      </c>
      <c r="N1236" t="s">
        <v>166</v>
      </c>
      <c r="O1236" t="s">
        <v>275</v>
      </c>
    </row>
    <row r="1237" spans="1:15" x14ac:dyDescent="0.25">
      <c r="A1237" t="s">
        <v>163</v>
      </c>
      <c r="B1237">
        <v>8092800</v>
      </c>
      <c r="C1237">
        <v>2469201</v>
      </c>
      <c r="D1237">
        <v>2021</v>
      </c>
      <c r="E1237" s="22">
        <v>44409</v>
      </c>
      <c r="F1237" s="22">
        <v>44439</v>
      </c>
      <c r="G1237" s="22">
        <v>44441</v>
      </c>
      <c r="H1237">
        <v>8092804</v>
      </c>
      <c r="I1237">
        <v>41</v>
      </c>
      <c r="J1237">
        <v>4420</v>
      </c>
      <c r="K1237" t="s">
        <v>175</v>
      </c>
      <c r="L1237">
        <v>245.16</v>
      </c>
      <c r="M1237" t="s">
        <v>166</v>
      </c>
      <c r="N1237" t="s">
        <v>166</v>
      </c>
      <c r="O1237" t="s">
        <v>275</v>
      </c>
    </row>
    <row r="1238" spans="1:15" x14ac:dyDescent="0.25">
      <c r="A1238" t="s">
        <v>163</v>
      </c>
      <c r="B1238">
        <v>8092800</v>
      </c>
      <c r="C1238">
        <v>2469201</v>
      </c>
      <c r="D1238">
        <v>2021</v>
      </c>
      <c r="E1238" s="22">
        <v>44409</v>
      </c>
      <c r="F1238" s="22">
        <v>44439</v>
      </c>
      <c r="G1238" s="22">
        <v>44441</v>
      </c>
      <c r="H1238">
        <v>8092804</v>
      </c>
      <c r="I1238">
        <v>41</v>
      </c>
      <c r="J1238">
        <v>4486</v>
      </c>
      <c r="K1238" t="s">
        <v>176</v>
      </c>
      <c r="L1238">
        <v>227</v>
      </c>
      <c r="M1238" t="s">
        <v>166</v>
      </c>
      <c r="N1238" t="s">
        <v>166</v>
      </c>
      <c r="O1238" t="s">
        <v>275</v>
      </c>
    </row>
    <row r="1239" spans="1:15" x14ac:dyDescent="0.25">
      <c r="A1239" t="s">
        <v>163</v>
      </c>
      <c r="B1239">
        <v>8092800</v>
      </c>
      <c r="C1239">
        <v>2469201</v>
      </c>
      <c r="D1239">
        <v>2021</v>
      </c>
      <c r="E1239" s="22">
        <v>44409</v>
      </c>
      <c r="F1239" s="22">
        <v>44439</v>
      </c>
      <c r="G1239" s="22">
        <v>44441</v>
      </c>
      <c r="H1239">
        <v>8092804</v>
      </c>
      <c r="I1239">
        <v>41</v>
      </c>
      <c r="J1239">
        <v>4650</v>
      </c>
      <c r="K1239" t="s">
        <v>177</v>
      </c>
      <c r="L1239">
        <v>215.26</v>
      </c>
      <c r="M1239" t="s">
        <v>166</v>
      </c>
      <c r="N1239" t="s">
        <v>166</v>
      </c>
      <c r="O1239" t="s">
        <v>275</v>
      </c>
    </row>
    <row r="1240" spans="1:15" x14ac:dyDescent="0.25">
      <c r="A1240" t="s">
        <v>163</v>
      </c>
      <c r="B1240">
        <v>8092800</v>
      </c>
      <c r="C1240">
        <v>2469201</v>
      </c>
      <c r="D1240">
        <v>2021</v>
      </c>
      <c r="E1240" s="22">
        <v>44409</v>
      </c>
      <c r="F1240" s="22">
        <v>44439</v>
      </c>
      <c r="G1240" s="22">
        <v>44441</v>
      </c>
      <c r="H1240">
        <v>8092804</v>
      </c>
      <c r="I1240">
        <v>41</v>
      </c>
      <c r="J1240">
        <v>4780</v>
      </c>
      <c r="K1240" t="s">
        <v>178</v>
      </c>
      <c r="L1240">
        <v>215.26</v>
      </c>
      <c r="M1240" t="s">
        <v>166</v>
      </c>
      <c r="N1240" t="s">
        <v>166</v>
      </c>
      <c r="O1240" t="s">
        <v>275</v>
      </c>
    </row>
    <row r="1241" spans="1:15" x14ac:dyDescent="0.25">
      <c r="A1241" t="s">
        <v>163</v>
      </c>
      <c r="B1241">
        <v>8092800</v>
      </c>
      <c r="C1241">
        <v>2469201</v>
      </c>
      <c r="D1241">
        <v>2021</v>
      </c>
      <c r="E1241" s="22">
        <v>44409</v>
      </c>
      <c r="F1241" s="22">
        <v>44439</v>
      </c>
      <c r="G1241" s="22">
        <v>44441</v>
      </c>
      <c r="H1241">
        <v>8092804</v>
      </c>
      <c r="I1241">
        <v>41</v>
      </c>
      <c r="J1241">
        <v>4970</v>
      </c>
      <c r="K1241" t="s">
        <v>181</v>
      </c>
      <c r="L1241">
        <v>212.59</v>
      </c>
      <c r="M1241" t="s">
        <v>166</v>
      </c>
      <c r="N1241" t="s">
        <v>166</v>
      </c>
      <c r="O1241" t="s">
        <v>275</v>
      </c>
    </row>
    <row r="1242" spans="1:15" x14ac:dyDescent="0.25">
      <c r="A1242" t="s">
        <v>163</v>
      </c>
      <c r="B1242">
        <v>8092800</v>
      </c>
      <c r="C1242">
        <v>2469201</v>
      </c>
      <c r="D1242">
        <v>2021</v>
      </c>
      <c r="E1242" s="22">
        <v>44409</v>
      </c>
      <c r="F1242" s="22">
        <v>44439</v>
      </c>
      <c r="G1242" s="22">
        <v>44441</v>
      </c>
      <c r="H1242">
        <v>8092804</v>
      </c>
      <c r="I1242">
        <v>41</v>
      </c>
      <c r="J1242">
        <v>4990</v>
      </c>
      <c r="K1242" t="s">
        <v>182</v>
      </c>
      <c r="L1242">
        <v>212.59</v>
      </c>
      <c r="M1242" t="s">
        <v>166</v>
      </c>
      <c r="N1242" t="s">
        <v>166</v>
      </c>
      <c r="O1242" t="s">
        <v>275</v>
      </c>
    </row>
    <row r="1243" spans="1:15" x14ac:dyDescent="0.25">
      <c r="A1243" t="s">
        <v>163</v>
      </c>
      <c r="B1243">
        <v>8092800</v>
      </c>
      <c r="C1243">
        <v>2469201</v>
      </c>
      <c r="D1243">
        <v>2021</v>
      </c>
      <c r="E1243" s="22">
        <v>44409</v>
      </c>
      <c r="F1243" s="22">
        <v>44439</v>
      </c>
      <c r="G1243" s="22">
        <v>44441</v>
      </c>
      <c r="H1243">
        <v>8092804</v>
      </c>
      <c r="I1243">
        <v>41</v>
      </c>
      <c r="J1243">
        <v>5010</v>
      </c>
      <c r="K1243" t="s">
        <v>170</v>
      </c>
      <c r="L1243">
        <v>79.13</v>
      </c>
      <c r="M1243" t="s">
        <v>166</v>
      </c>
      <c r="N1243" t="s">
        <v>166</v>
      </c>
      <c r="O1243" t="s">
        <v>275</v>
      </c>
    </row>
    <row r="1244" spans="1:15" x14ac:dyDescent="0.25">
      <c r="A1244" t="s">
        <v>163</v>
      </c>
      <c r="B1244">
        <v>8092800</v>
      </c>
      <c r="C1244">
        <v>2469201</v>
      </c>
      <c r="D1244">
        <v>2021</v>
      </c>
      <c r="E1244" s="22">
        <v>44409</v>
      </c>
      <c r="F1244" s="22">
        <v>44439</v>
      </c>
      <c r="G1244" s="22">
        <v>44441</v>
      </c>
      <c r="H1244">
        <v>8092804</v>
      </c>
      <c r="I1244">
        <v>41</v>
      </c>
      <c r="J1244">
        <v>5013</v>
      </c>
      <c r="K1244" t="s">
        <v>183</v>
      </c>
      <c r="L1244">
        <v>0.25</v>
      </c>
      <c r="M1244" t="s">
        <v>166</v>
      </c>
      <c r="N1244" t="s">
        <v>166</v>
      </c>
      <c r="O1244" t="s">
        <v>275</v>
      </c>
    </row>
    <row r="1245" spans="1:15" x14ac:dyDescent="0.25">
      <c r="A1245" t="s">
        <v>163</v>
      </c>
      <c r="B1245">
        <v>8092800</v>
      </c>
      <c r="C1245">
        <v>2469201</v>
      </c>
      <c r="D1245">
        <v>2021</v>
      </c>
      <c r="E1245" s="22">
        <v>44409</v>
      </c>
      <c r="F1245" s="22">
        <v>44439</v>
      </c>
      <c r="G1245" s="22">
        <v>44441</v>
      </c>
      <c r="H1245">
        <v>8092804</v>
      </c>
      <c r="I1245">
        <v>41</v>
      </c>
      <c r="J1245">
        <v>5030</v>
      </c>
      <c r="K1245" t="s">
        <v>184</v>
      </c>
      <c r="L1245">
        <v>0.44</v>
      </c>
      <c r="M1245" t="s">
        <v>166</v>
      </c>
      <c r="N1245" t="s">
        <v>166</v>
      </c>
      <c r="O1245" t="s">
        <v>275</v>
      </c>
    </row>
    <row r="1246" spans="1:15" x14ac:dyDescent="0.25">
      <c r="A1246" t="s">
        <v>163</v>
      </c>
      <c r="B1246">
        <v>8092800</v>
      </c>
      <c r="C1246">
        <v>2469201</v>
      </c>
      <c r="D1246">
        <v>2021</v>
      </c>
      <c r="E1246" s="22">
        <v>44409</v>
      </c>
      <c r="F1246" s="22">
        <v>44439</v>
      </c>
      <c r="G1246" s="22">
        <v>44441</v>
      </c>
      <c r="H1246">
        <v>8092804</v>
      </c>
      <c r="I1246">
        <v>41</v>
      </c>
      <c r="J1246">
        <v>5031</v>
      </c>
      <c r="K1246" t="s">
        <v>185</v>
      </c>
      <c r="L1246">
        <v>0.34</v>
      </c>
      <c r="M1246" t="s">
        <v>166</v>
      </c>
      <c r="N1246" t="s">
        <v>166</v>
      </c>
      <c r="O1246" t="s">
        <v>275</v>
      </c>
    </row>
    <row r="1247" spans="1:15" x14ac:dyDescent="0.25">
      <c r="A1247" t="s">
        <v>163</v>
      </c>
      <c r="B1247">
        <v>8092800</v>
      </c>
      <c r="C1247">
        <v>2469201</v>
      </c>
      <c r="D1247">
        <v>2021</v>
      </c>
      <c r="E1247" s="22">
        <v>44409</v>
      </c>
      <c r="F1247" s="22">
        <v>44439</v>
      </c>
      <c r="G1247" s="22">
        <v>44441</v>
      </c>
      <c r="H1247">
        <v>8092804</v>
      </c>
      <c r="I1247">
        <v>41</v>
      </c>
      <c r="J1247">
        <v>5090</v>
      </c>
      <c r="K1247" t="s">
        <v>186</v>
      </c>
      <c r="L1247">
        <v>7.94</v>
      </c>
      <c r="M1247" t="s">
        <v>166</v>
      </c>
      <c r="N1247" t="s">
        <v>166</v>
      </c>
      <c r="O1247" t="s">
        <v>275</v>
      </c>
    </row>
    <row r="1248" spans="1:15" x14ac:dyDescent="0.25">
      <c r="A1248" t="s">
        <v>163</v>
      </c>
      <c r="B1248">
        <v>8092800</v>
      </c>
      <c r="C1248">
        <v>2469201</v>
      </c>
      <c r="D1248">
        <v>2021</v>
      </c>
      <c r="E1248" s="22">
        <v>44409</v>
      </c>
      <c r="F1248" s="22">
        <v>44439</v>
      </c>
      <c r="G1248" s="22">
        <v>44441</v>
      </c>
      <c r="H1248">
        <v>8092804</v>
      </c>
      <c r="I1248">
        <v>41</v>
      </c>
      <c r="J1248">
        <v>5103</v>
      </c>
      <c r="K1248" t="s">
        <v>187</v>
      </c>
      <c r="L1248">
        <v>17.14</v>
      </c>
      <c r="M1248" t="s">
        <v>166</v>
      </c>
      <c r="N1248" t="s">
        <v>166</v>
      </c>
      <c r="O1248" t="s">
        <v>275</v>
      </c>
    </row>
    <row r="1249" spans="1:15" x14ac:dyDescent="0.25">
      <c r="A1249" t="s">
        <v>163</v>
      </c>
      <c r="B1249">
        <v>8092800</v>
      </c>
      <c r="C1249">
        <v>2469201</v>
      </c>
      <c r="D1249">
        <v>2021</v>
      </c>
      <c r="E1249" s="22">
        <v>44409</v>
      </c>
      <c r="F1249" s="22">
        <v>44439</v>
      </c>
      <c r="G1249" s="22">
        <v>44441</v>
      </c>
      <c r="H1249">
        <v>8092804</v>
      </c>
      <c r="I1249">
        <v>41</v>
      </c>
      <c r="J1249">
        <v>5130</v>
      </c>
      <c r="K1249" t="s">
        <v>213</v>
      </c>
      <c r="L1249">
        <v>14.73</v>
      </c>
      <c r="M1249" t="s">
        <v>207</v>
      </c>
      <c r="N1249" t="s">
        <v>166</v>
      </c>
      <c r="O1249" t="s">
        <v>275</v>
      </c>
    </row>
    <row r="1250" spans="1:15" x14ac:dyDescent="0.25">
      <c r="A1250" t="s">
        <v>163</v>
      </c>
      <c r="B1250">
        <v>8092800</v>
      </c>
      <c r="C1250">
        <v>2469201</v>
      </c>
      <c r="D1250">
        <v>2021</v>
      </c>
      <c r="E1250" s="22">
        <v>44409</v>
      </c>
      <c r="F1250" s="22">
        <v>44439</v>
      </c>
      <c r="G1250" s="22">
        <v>44441</v>
      </c>
      <c r="H1250">
        <v>8092804</v>
      </c>
      <c r="I1250">
        <v>41</v>
      </c>
      <c r="J1250">
        <v>7010</v>
      </c>
      <c r="K1250" t="s">
        <v>164</v>
      </c>
      <c r="L1250">
        <v>20</v>
      </c>
      <c r="M1250" t="s">
        <v>165</v>
      </c>
      <c r="N1250" t="s">
        <v>166</v>
      </c>
      <c r="O1250" t="s">
        <v>275</v>
      </c>
    </row>
    <row r="1251" spans="1:15" x14ac:dyDescent="0.25">
      <c r="A1251" t="s">
        <v>163</v>
      </c>
      <c r="B1251">
        <v>8092800</v>
      </c>
      <c r="C1251">
        <v>2469201</v>
      </c>
      <c r="D1251">
        <v>2021</v>
      </c>
      <c r="E1251" s="22">
        <v>44409</v>
      </c>
      <c r="F1251" s="22">
        <v>44439</v>
      </c>
      <c r="G1251" s="22">
        <v>44441</v>
      </c>
      <c r="H1251">
        <v>8092804</v>
      </c>
      <c r="I1251">
        <v>41</v>
      </c>
      <c r="J1251" t="s">
        <v>201</v>
      </c>
      <c r="K1251" t="s">
        <v>200</v>
      </c>
      <c r="L1251">
        <v>30</v>
      </c>
      <c r="M1251" t="s">
        <v>165</v>
      </c>
      <c r="N1251" t="s">
        <v>166</v>
      </c>
      <c r="O1251" t="s">
        <v>275</v>
      </c>
    </row>
    <row r="1252" spans="1:15" x14ac:dyDescent="0.25">
      <c r="A1252" t="s">
        <v>163</v>
      </c>
      <c r="B1252">
        <v>8092800</v>
      </c>
      <c r="C1252">
        <v>2469601</v>
      </c>
      <c r="D1252">
        <v>2021</v>
      </c>
      <c r="E1252" s="22">
        <v>44409</v>
      </c>
      <c r="F1252" s="22">
        <v>44439</v>
      </c>
      <c r="G1252" s="22">
        <v>44441</v>
      </c>
      <c r="H1252">
        <v>8092804</v>
      </c>
      <c r="I1252">
        <v>41</v>
      </c>
      <c r="J1252">
        <v>506</v>
      </c>
      <c r="K1252" t="s">
        <v>216</v>
      </c>
      <c r="L1252">
        <v>12</v>
      </c>
      <c r="M1252" t="s">
        <v>165</v>
      </c>
      <c r="N1252" t="s">
        <v>166</v>
      </c>
      <c r="O1252" t="s">
        <v>167</v>
      </c>
    </row>
    <row r="1253" spans="1:15" x14ac:dyDescent="0.25">
      <c r="A1253" t="s">
        <v>163</v>
      </c>
      <c r="B1253">
        <v>8092800</v>
      </c>
      <c r="C1253">
        <v>2469601</v>
      </c>
      <c r="D1253">
        <v>2021</v>
      </c>
      <c r="E1253" s="22">
        <v>44409</v>
      </c>
      <c r="F1253" s="22">
        <v>44439</v>
      </c>
      <c r="G1253" s="22">
        <v>44441</v>
      </c>
      <c r="H1253">
        <v>8092804</v>
      </c>
      <c r="I1253">
        <v>41</v>
      </c>
      <c r="J1253">
        <v>640</v>
      </c>
      <c r="K1253" t="s">
        <v>276</v>
      </c>
      <c r="L1253">
        <v>5</v>
      </c>
      <c r="M1253" t="s">
        <v>165</v>
      </c>
      <c r="N1253" t="s">
        <v>166</v>
      </c>
      <c r="O1253" t="s">
        <v>167</v>
      </c>
    </row>
    <row r="1254" spans="1:15" x14ac:dyDescent="0.25">
      <c r="A1254" t="s">
        <v>163</v>
      </c>
      <c r="B1254">
        <v>8092800</v>
      </c>
      <c r="C1254">
        <v>2469601</v>
      </c>
      <c r="D1254">
        <v>2021</v>
      </c>
      <c r="E1254" s="22">
        <v>44409</v>
      </c>
      <c r="F1254" s="22">
        <v>44439</v>
      </c>
      <c r="G1254" s="22">
        <v>44441</v>
      </c>
      <c r="H1254">
        <v>8092804</v>
      </c>
      <c r="I1254">
        <v>41</v>
      </c>
      <c r="J1254">
        <v>990</v>
      </c>
      <c r="K1254" t="s">
        <v>168</v>
      </c>
      <c r="L1254">
        <v>5</v>
      </c>
      <c r="M1254" t="s">
        <v>169</v>
      </c>
      <c r="N1254" t="s">
        <v>166</v>
      </c>
      <c r="O1254" t="s">
        <v>167</v>
      </c>
    </row>
    <row r="1255" spans="1:15" x14ac:dyDescent="0.25">
      <c r="A1255" t="s">
        <v>163</v>
      </c>
      <c r="B1255">
        <v>8092800</v>
      </c>
      <c r="C1255">
        <v>2469601</v>
      </c>
      <c r="D1255">
        <v>2021</v>
      </c>
      <c r="E1255" s="22">
        <v>44409</v>
      </c>
      <c r="F1255" s="22">
        <v>44439</v>
      </c>
      <c r="G1255" s="22">
        <v>44441</v>
      </c>
      <c r="H1255">
        <v>8092804</v>
      </c>
      <c r="I1255">
        <v>41</v>
      </c>
      <c r="J1255">
        <v>5090</v>
      </c>
      <c r="K1255" t="s">
        <v>186</v>
      </c>
      <c r="L1255">
        <v>7.94</v>
      </c>
      <c r="M1255" t="s">
        <v>166</v>
      </c>
      <c r="N1255" t="s">
        <v>166</v>
      </c>
      <c r="O1255" t="s">
        <v>167</v>
      </c>
    </row>
    <row r="1256" spans="1:15" x14ac:dyDescent="0.25">
      <c r="A1256" t="s">
        <v>163</v>
      </c>
      <c r="B1256">
        <v>8092800</v>
      </c>
      <c r="C1256">
        <v>2469601</v>
      </c>
      <c r="D1256">
        <v>2021</v>
      </c>
      <c r="E1256" s="22">
        <v>44409</v>
      </c>
      <c r="F1256" s="22">
        <v>44439</v>
      </c>
      <c r="G1256" s="22">
        <v>44441</v>
      </c>
      <c r="H1256">
        <v>8092804</v>
      </c>
      <c r="I1256">
        <v>41</v>
      </c>
      <c r="J1256">
        <v>9506</v>
      </c>
      <c r="K1256" t="s">
        <v>216</v>
      </c>
      <c r="L1256">
        <v>57</v>
      </c>
      <c r="M1256" t="s">
        <v>165</v>
      </c>
      <c r="N1256" t="s">
        <v>166</v>
      </c>
      <c r="O1256" t="s">
        <v>167</v>
      </c>
    </row>
    <row r="1257" spans="1:15" x14ac:dyDescent="0.25">
      <c r="A1257" t="s">
        <v>163</v>
      </c>
      <c r="B1257">
        <v>8092800</v>
      </c>
      <c r="C1257">
        <v>2469601</v>
      </c>
      <c r="D1257">
        <v>2021</v>
      </c>
      <c r="E1257" s="22">
        <v>44409</v>
      </c>
      <c r="F1257" s="22">
        <v>44439</v>
      </c>
      <c r="G1257" s="22">
        <v>44441</v>
      </c>
      <c r="H1257">
        <v>8092804</v>
      </c>
      <c r="I1257">
        <v>41</v>
      </c>
      <c r="J1257">
        <v>9640</v>
      </c>
      <c r="K1257" t="s">
        <v>276</v>
      </c>
      <c r="L1257">
        <v>23</v>
      </c>
      <c r="M1257" t="s">
        <v>165</v>
      </c>
      <c r="N1257" t="s">
        <v>166</v>
      </c>
      <c r="O1257" t="s">
        <v>167</v>
      </c>
    </row>
    <row r="1258" spans="1:15" x14ac:dyDescent="0.25">
      <c r="A1258" t="s">
        <v>163</v>
      </c>
      <c r="B1258">
        <v>8092800</v>
      </c>
      <c r="C1258">
        <v>2470201</v>
      </c>
      <c r="D1258">
        <v>2021</v>
      </c>
      <c r="E1258" s="22">
        <v>44409</v>
      </c>
      <c r="F1258" s="22">
        <v>44439</v>
      </c>
      <c r="G1258" s="22">
        <v>44441</v>
      </c>
      <c r="H1258">
        <v>8092804</v>
      </c>
      <c r="I1258">
        <v>41</v>
      </c>
      <c r="J1258">
        <v>10</v>
      </c>
      <c r="K1258" t="s">
        <v>164</v>
      </c>
      <c r="L1258">
        <v>11</v>
      </c>
      <c r="M1258" t="s">
        <v>165</v>
      </c>
      <c r="N1258" t="s">
        <v>166</v>
      </c>
      <c r="O1258" t="s">
        <v>277</v>
      </c>
    </row>
    <row r="1259" spans="1:15" x14ac:dyDescent="0.25">
      <c r="A1259" t="s">
        <v>163</v>
      </c>
      <c r="B1259">
        <v>8092800</v>
      </c>
      <c r="C1259">
        <v>2470201</v>
      </c>
      <c r="D1259">
        <v>2021</v>
      </c>
      <c r="E1259" s="22">
        <v>44409</v>
      </c>
      <c r="F1259" s="22">
        <v>44439</v>
      </c>
      <c r="G1259" s="22">
        <v>44441</v>
      </c>
      <c r="H1259">
        <v>8092804</v>
      </c>
      <c r="I1259">
        <v>41</v>
      </c>
      <c r="J1259" t="s">
        <v>199</v>
      </c>
      <c r="K1259" t="s">
        <v>200</v>
      </c>
      <c r="L1259">
        <v>1</v>
      </c>
      <c r="M1259" t="s">
        <v>165</v>
      </c>
      <c r="N1259" t="s">
        <v>166</v>
      </c>
      <c r="O1259" t="s">
        <v>277</v>
      </c>
    </row>
    <row r="1260" spans="1:15" x14ac:dyDescent="0.25">
      <c r="A1260" t="s">
        <v>163</v>
      </c>
      <c r="B1260">
        <v>8092800</v>
      </c>
      <c r="C1260">
        <v>2470201</v>
      </c>
      <c r="D1260">
        <v>2021</v>
      </c>
      <c r="E1260" s="22">
        <v>44409</v>
      </c>
      <c r="F1260" s="22">
        <v>44439</v>
      </c>
      <c r="G1260" s="22">
        <v>44441</v>
      </c>
      <c r="H1260">
        <v>8092804</v>
      </c>
      <c r="I1260">
        <v>41</v>
      </c>
      <c r="J1260">
        <v>990</v>
      </c>
      <c r="K1260" t="s">
        <v>168</v>
      </c>
      <c r="L1260">
        <v>10</v>
      </c>
      <c r="M1260" t="s">
        <v>169</v>
      </c>
      <c r="N1260" t="s">
        <v>166</v>
      </c>
      <c r="O1260" t="s">
        <v>277</v>
      </c>
    </row>
    <row r="1261" spans="1:15" x14ac:dyDescent="0.25">
      <c r="A1261" t="s">
        <v>163</v>
      </c>
      <c r="B1261">
        <v>8092800</v>
      </c>
      <c r="C1261">
        <v>2470201</v>
      </c>
      <c r="D1261">
        <v>2021</v>
      </c>
      <c r="E1261" s="22">
        <v>44409</v>
      </c>
      <c r="F1261" s="22">
        <v>44439</v>
      </c>
      <c r="G1261" s="22">
        <v>44441</v>
      </c>
      <c r="H1261">
        <v>8092804</v>
      </c>
      <c r="I1261">
        <v>41</v>
      </c>
      <c r="J1261">
        <v>1010</v>
      </c>
      <c r="K1261" t="s">
        <v>164</v>
      </c>
      <c r="L1261">
        <v>522.1</v>
      </c>
      <c r="M1261" t="s">
        <v>165</v>
      </c>
      <c r="N1261" t="s">
        <v>166</v>
      </c>
      <c r="O1261" t="s">
        <v>277</v>
      </c>
    </row>
    <row r="1262" spans="1:15" x14ac:dyDescent="0.25">
      <c r="A1262" t="s">
        <v>163</v>
      </c>
      <c r="B1262">
        <v>8092800</v>
      </c>
      <c r="C1262">
        <v>2470201</v>
      </c>
      <c r="D1262">
        <v>2021</v>
      </c>
      <c r="E1262" s="22">
        <v>44409</v>
      </c>
      <c r="F1262" s="22">
        <v>44439</v>
      </c>
      <c r="G1262" s="22">
        <v>44441</v>
      </c>
      <c r="H1262">
        <v>8092804</v>
      </c>
      <c r="I1262">
        <v>41</v>
      </c>
      <c r="J1262">
        <v>2500</v>
      </c>
      <c r="K1262" t="s">
        <v>170</v>
      </c>
      <c r="L1262">
        <v>73.69</v>
      </c>
      <c r="M1262" t="s">
        <v>166</v>
      </c>
      <c r="N1262" t="s">
        <v>166</v>
      </c>
      <c r="O1262" t="s">
        <v>277</v>
      </c>
    </row>
    <row r="1263" spans="1:15" x14ac:dyDescent="0.25">
      <c r="A1263" t="s">
        <v>163</v>
      </c>
      <c r="B1263">
        <v>8092800</v>
      </c>
      <c r="C1263">
        <v>2470201</v>
      </c>
      <c r="D1263">
        <v>2021</v>
      </c>
      <c r="E1263" s="22">
        <v>44409</v>
      </c>
      <c r="F1263" s="22">
        <v>44439</v>
      </c>
      <c r="G1263" s="22">
        <v>44441</v>
      </c>
      <c r="H1263">
        <v>8092804</v>
      </c>
      <c r="I1263">
        <v>41</v>
      </c>
      <c r="J1263">
        <v>2509</v>
      </c>
      <c r="K1263" t="s">
        <v>171</v>
      </c>
      <c r="L1263">
        <v>-47.38</v>
      </c>
      <c r="M1263" t="s">
        <v>166</v>
      </c>
      <c r="N1263" t="s">
        <v>166</v>
      </c>
      <c r="O1263" t="s">
        <v>277</v>
      </c>
    </row>
    <row r="1264" spans="1:15" x14ac:dyDescent="0.25">
      <c r="A1264" t="s">
        <v>163</v>
      </c>
      <c r="B1264">
        <v>8092800</v>
      </c>
      <c r="C1264">
        <v>2470201</v>
      </c>
      <c r="D1264">
        <v>2021</v>
      </c>
      <c r="E1264" s="22">
        <v>44409</v>
      </c>
      <c r="F1264" s="22">
        <v>44439</v>
      </c>
      <c r="G1264" s="22">
        <v>44441</v>
      </c>
      <c r="H1264">
        <v>8092804</v>
      </c>
      <c r="I1264">
        <v>41</v>
      </c>
      <c r="J1264">
        <v>3030</v>
      </c>
      <c r="K1264" t="s">
        <v>231</v>
      </c>
      <c r="L1264">
        <v>22.4</v>
      </c>
      <c r="M1264" t="s">
        <v>207</v>
      </c>
      <c r="N1264" t="s">
        <v>166</v>
      </c>
      <c r="O1264" t="s">
        <v>277</v>
      </c>
    </row>
    <row r="1265" spans="1:15" x14ac:dyDescent="0.25">
      <c r="A1265" t="s">
        <v>163</v>
      </c>
      <c r="B1265">
        <v>8092800</v>
      </c>
      <c r="C1265">
        <v>2470201</v>
      </c>
      <c r="D1265">
        <v>2021</v>
      </c>
      <c r="E1265" s="22">
        <v>44409</v>
      </c>
      <c r="F1265" s="22">
        <v>44439</v>
      </c>
      <c r="G1265" s="22">
        <v>44441</v>
      </c>
      <c r="H1265">
        <v>8092804</v>
      </c>
      <c r="I1265">
        <v>41</v>
      </c>
      <c r="J1265">
        <v>3305</v>
      </c>
      <c r="K1265" t="s">
        <v>206</v>
      </c>
      <c r="L1265">
        <v>1.32</v>
      </c>
      <c r="M1265" t="s">
        <v>207</v>
      </c>
      <c r="N1265" t="s">
        <v>166</v>
      </c>
      <c r="O1265" t="s">
        <v>277</v>
      </c>
    </row>
    <row r="1266" spans="1:15" x14ac:dyDescent="0.25">
      <c r="A1266" t="s">
        <v>163</v>
      </c>
      <c r="B1266">
        <v>8092800</v>
      </c>
      <c r="C1266">
        <v>2470201</v>
      </c>
      <c r="D1266">
        <v>2021</v>
      </c>
      <c r="E1266" s="22">
        <v>44409</v>
      </c>
      <c r="F1266" s="22">
        <v>44439</v>
      </c>
      <c r="G1266" s="22">
        <v>44441</v>
      </c>
      <c r="H1266">
        <v>8092804</v>
      </c>
      <c r="I1266">
        <v>41</v>
      </c>
      <c r="J1266">
        <v>3970</v>
      </c>
      <c r="K1266" t="s">
        <v>210</v>
      </c>
      <c r="L1266">
        <v>6.54</v>
      </c>
      <c r="M1266" t="s">
        <v>207</v>
      </c>
      <c r="N1266" t="s">
        <v>166</v>
      </c>
      <c r="O1266" t="s">
        <v>277</v>
      </c>
    </row>
    <row r="1267" spans="1:15" x14ac:dyDescent="0.25">
      <c r="A1267" t="s">
        <v>163</v>
      </c>
      <c r="B1267">
        <v>8092800</v>
      </c>
      <c r="C1267">
        <v>2470201</v>
      </c>
      <c r="D1267">
        <v>2021</v>
      </c>
      <c r="E1267" s="22">
        <v>44409</v>
      </c>
      <c r="F1267" s="22">
        <v>44439</v>
      </c>
      <c r="G1267" s="22">
        <v>44441</v>
      </c>
      <c r="H1267">
        <v>8092804</v>
      </c>
      <c r="I1267">
        <v>41</v>
      </c>
      <c r="J1267" t="s">
        <v>173</v>
      </c>
      <c r="K1267" t="s">
        <v>174</v>
      </c>
      <c r="L1267">
        <v>57.91</v>
      </c>
      <c r="M1267" t="s">
        <v>166</v>
      </c>
      <c r="N1267" t="s">
        <v>166</v>
      </c>
      <c r="O1267" t="s">
        <v>277</v>
      </c>
    </row>
    <row r="1268" spans="1:15" x14ac:dyDescent="0.25">
      <c r="A1268" t="s">
        <v>163</v>
      </c>
      <c r="B1268">
        <v>8092800</v>
      </c>
      <c r="C1268">
        <v>2470201</v>
      </c>
      <c r="D1268">
        <v>2021</v>
      </c>
      <c r="E1268" s="22">
        <v>44409</v>
      </c>
      <c r="F1268" s="22">
        <v>44439</v>
      </c>
      <c r="G1268" s="22">
        <v>44441</v>
      </c>
      <c r="H1268">
        <v>8092804</v>
      </c>
      <c r="I1268">
        <v>41</v>
      </c>
      <c r="J1268">
        <v>4220</v>
      </c>
      <c r="K1268" t="s">
        <v>212</v>
      </c>
      <c r="L1268">
        <v>6</v>
      </c>
      <c r="M1268" t="s">
        <v>207</v>
      </c>
      <c r="N1268" t="s">
        <v>166</v>
      </c>
      <c r="O1268" t="s">
        <v>277</v>
      </c>
    </row>
    <row r="1269" spans="1:15" x14ac:dyDescent="0.25">
      <c r="A1269" t="s">
        <v>163</v>
      </c>
      <c r="B1269">
        <v>8092800</v>
      </c>
      <c r="C1269">
        <v>2470201</v>
      </c>
      <c r="D1269">
        <v>2021</v>
      </c>
      <c r="E1269" s="22">
        <v>44409</v>
      </c>
      <c r="F1269" s="22">
        <v>44439</v>
      </c>
      <c r="G1269" s="22">
        <v>44441</v>
      </c>
      <c r="H1269">
        <v>8092804</v>
      </c>
      <c r="I1269">
        <v>41</v>
      </c>
      <c r="J1269">
        <v>4420</v>
      </c>
      <c r="K1269" t="s">
        <v>175</v>
      </c>
      <c r="L1269">
        <v>563.87</v>
      </c>
      <c r="M1269" t="s">
        <v>166</v>
      </c>
      <c r="N1269" t="s">
        <v>166</v>
      </c>
      <c r="O1269" t="s">
        <v>277</v>
      </c>
    </row>
    <row r="1270" spans="1:15" x14ac:dyDescent="0.25">
      <c r="A1270" t="s">
        <v>163</v>
      </c>
      <c r="B1270">
        <v>8092800</v>
      </c>
      <c r="C1270">
        <v>2470201</v>
      </c>
      <c r="D1270">
        <v>2021</v>
      </c>
      <c r="E1270" s="22">
        <v>44409</v>
      </c>
      <c r="F1270" s="22">
        <v>44439</v>
      </c>
      <c r="G1270" s="22">
        <v>44441</v>
      </c>
      <c r="H1270">
        <v>8092804</v>
      </c>
      <c r="I1270">
        <v>41</v>
      </c>
      <c r="J1270">
        <v>4486</v>
      </c>
      <c r="K1270" t="s">
        <v>176</v>
      </c>
      <c r="L1270">
        <v>544.5</v>
      </c>
      <c r="M1270" t="s">
        <v>166</v>
      </c>
      <c r="N1270" t="s">
        <v>166</v>
      </c>
      <c r="O1270" t="s">
        <v>277</v>
      </c>
    </row>
    <row r="1271" spans="1:15" x14ac:dyDescent="0.25">
      <c r="A1271" t="s">
        <v>163</v>
      </c>
      <c r="B1271">
        <v>8092800</v>
      </c>
      <c r="C1271">
        <v>2470201</v>
      </c>
      <c r="D1271">
        <v>2021</v>
      </c>
      <c r="E1271" s="22">
        <v>44409</v>
      </c>
      <c r="F1271" s="22">
        <v>44439</v>
      </c>
      <c r="G1271" s="22">
        <v>44441</v>
      </c>
      <c r="H1271">
        <v>8092804</v>
      </c>
      <c r="I1271">
        <v>41</v>
      </c>
      <c r="J1271">
        <v>4650</v>
      </c>
      <c r="K1271" t="s">
        <v>177</v>
      </c>
      <c r="L1271">
        <v>518.19000000000005</v>
      </c>
      <c r="M1271" t="s">
        <v>166</v>
      </c>
      <c r="N1271" t="s">
        <v>166</v>
      </c>
      <c r="O1271" t="s">
        <v>277</v>
      </c>
    </row>
    <row r="1272" spans="1:15" x14ac:dyDescent="0.25">
      <c r="A1272" t="s">
        <v>163</v>
      </c>
      <c r="B1272">
        <v>8092800</v>
      </c>
      <c r="C1272">
        <v>2470201</v>
      </c>
      <c r="D1272">
        <v>2021</v>
      </c>
      <c r="E1272" s="22">
        <v>44409</v>
      </c>
      <c r="F1272" s="22">
        <v>44439</v>
      </c>
      <c r="G1272" s="22">
        <v>44441</v>
      </c>
      <c r="H1272">
        <v>8092804</v>
      </c>
      <c r="I1272">
        <v>41</v>
      </c>
      <c r="J1272">
        <v>4780</v>
      </c>
      <c r="K1272" t="s">
        <v>178</v>
      </c>
      <c r="L1272">
        <v>495.79</v>
      </c>
      <c r="M1272" t="s">
        <v>166</v>
      </c>
      <c r="N1272" t="s">
        <v>166</v>
      </c>
      <c r="O1272" t="s">
        <v>277</v>
      </c>
    </row>
    <row r="1273" spans="1:15" x14ac:dyDescent="0.25">
      <c r="A1273" t="s">
        <v>163</v>
      </c>
      <c r="B1273">
        <v>8092800</v>
      </c>
      <c r="C1273">
        <v>2470201</v>
      </c>
      <c r="D1273">
        <v>2021</v>
      </c>
      <c r="E1273" s="22">
        <v>44409</v>
      </c>
      <c r="F1273" s="22">
        <v>44439</v>
      </c>
      <c r="G1273" s="22">
        <v>44441</v>
      </c>
      <c r="H1273">
        <v>8092804</v>
      </c>
      <c r="I1273">
        <v>41</v>
      </c>
      <c r="J1273">
        <v>4970</v>
      </c>
      <c r="K1273" t="s">
        <v>181</v>
      </c>
      <c r="L1273">
        <v>512.97</v>
      </c>
      <c r="M1273" t="s">
        <v>166</v>
      </c>
      <c r="N1273" t="s">
        <v>166</v>
      </c>
      <c r="O1273" t="s">
        <v>277</v>
      </c>
    </row>
    <row r="1274" spans="1:15" x14ac:dyDescent="0.25">
      <c r="A1274" t="s">
        <v>163</v>
      </c>
      <c r="B1274">
        <v>8092800</v>
      </c>
      <c r="C1274">
        <v>2470201</v>
      </c>
      <c r="D1274">
        <v>2021</v>
      </c>
      <c r="E1274" s="22">
        <v>44409</v>
      </c>
      <c r="F1274" s="22">
        <v>44439</v>
      </c>
      <c r="G1274" s="22">
        <v>44441</v>
      </c>
      <c r="H1274">
        <v>8092804</v>
      </c>
      <c r="I1274">
        <v>41</v>
      </c>
      <c r="J1274">
        <v>4990</v>
      </c>
      <c r="K1274" t="s">
        <v>182</v>
      </c>
      <c r="L1274">
        <v>512.97</v>
      </c>
      <c r="M1274" t="s">
        <v>166</v>
      </c>
      <c r="N1274" t="s">
        <v>166</v>
      </c>
      <c r="O1274" t="s">
        <v>277</v>
      </c>
    </row>
    <row r="1275" spans="1:15" x14ac:dyDescent="0.25">
      <c r="A1275" t="s">
        <v>163</v>
      </c>
      <c r="B1275">
        <v>8092800</v>
      </c>
      <c r="C1275">
        <v>2470201</v>
      </c>
      <c r="D1275">
        <v>2021</v>
      </c>
      <c r="E1275" s="22">
        <v>44409</v>
      </c>
      <c r="F1275" s="22">
        <v>44439</v>
      </c>
      <c r="G1275" s="22">
        <v>44441</v>
      </c>
      <c r="H1275">
        <v>8092804</v>
      </c>
      <c r="I1275">
        <v>41</v>
      </c>
      <c r="J1275">
        <v>5010</v>
      </c>
      <c r="K1275" t="s">
        <v>170</v>
      </c>
      <c r="L1275">
        <v>182.02</v>
      </c>
      <c r="M1275" t="s">
        <v>166</v>
      </c>
      <c r="N1275" t="s">
        <v>166</v>
      </c>
      <c r="O1275" t="s">
        <v>277</v>
      </c>
    </row>
    <row r="1276" spans="1:15" x14ac:dyDescent="0.25">
      <c r="A1276" t="s">
        <v>163</v>
      </c>
      <c r="B1276">
        <v>8092800</v>
      </c>
      <c r="C1276">
        <v>2470201</v>
      </c>
      <c r="D1276">
        <v>2021</v>
      </c>
      <c r="E1276" s="22">
        <v>44409</v>
      </c>
      <c r="F1276" s="22">
        <v>44439</v>
      </c>
      <c r="G1276" s="22">
        <v>44441</v>
      </c>
      <c r="H1276">
        <v>8092804</v>
      </c>
      <c r="I1276">
        <v>41</v>
      </c>
      <c r="J1276">
        <v>5013</v>
      </c>
      <c r="K1276" t="s">
        <v>183</v>
      </c>
      <c r="L1276">
        <v>0.56000000000000005</v>
      </c>
      <c r="M1276" t="s">
        <v>166</v>
      </c>
      <c r="N1276" t="s">
        <v>166</v>
      </c>
      <c r="O1276" t="s">
        <v>277</v>
      </c>
    </row>
    <row r="1277" spans="1:15" x14ac:dyDescent="0.25">
      <c r="A1277" t="s">
        <v>163</v>
      </c>
      <c r="B1277">
        <v>8092800</v>
      </c>
      <c r="C1277">
        <v>2470201</v>
      </c>
      <c r="D1277">
        <v>2021</v>
      </c>
      <c r="E1277" s="22">
        <v>44409</v>
      </c>
      <c r="F1277" s="22">
        <v>44439</v>
      </c>
      <c r="G1277" s="22">
        <v>44441</v>
      </c>
      <c r="H1277">
        <v>8092804</v>
      </c>
      <c r="I1277">
        <v>41</v>
      </c>
      <c r="J1277">
        <v>5030</v>
      </c>
      <c r="K1277" t="s">
        <v>184</v>
      </c>
      <c r="L1277">
        <v>1.02</v>
      </c>
      <c r="M1277" t="s">
        <v>166</v>
      </c>
      <c r="N1277" t="s">
        <v>166</v>
      </c>
      <c r="O1277" t="s">
        <v>277</v>
      </c>
    </row>
    <row r="1278" spans="1:15" x14ac:dyDescent="0.25">
      <c r="A1278" t="s">
        <v>163</v>
      </c>
      <c r="B1278">
        <v>8092800</v>
      </c>
      <c r="C1278">
        <v>2470201</v>
      </c>
      <c r="D1278">
        <v>2021</v>
      </c>
      <c r="E1278" s="22">
        <v>44409</v>
      </c>
      <c r="F1278" s="22">
        <v>44439</v>
      </c>
      <c r="G1278" s="22">
        <v>44441</v>
      </c>
      <c r="H1278">
        <v>8092804</v>
      </c>
      <c r="I1278">
        <v>41</v>
      </c>
      <c r="J1278">
        <v>5031</v>
      </c>
      <c r="K1278" t="s">
        <v>185</v>
      </c>
      <c r="L1278">
        <v>0.79</v>
      </c>
      <c r="M1278" t="s">
        <v>166</v>
      </c>
      <c r="N1278" t="s">
        <v>166</v>
      </c>
      <c r="O1278" t="s">
        <v>277</v>
      </c>
    </row>
    <row r="1279" spans="1:15" x14ac:dyDescent="0.25">
      <c r="A1279" t="s">
        <v>163</v>
      </c>
      <c r="B1279">
        <v>8092800</v>
      </c>
      <c r="C1279">
        <v>2470201</v>
      </c>
      <c r="D1279">
        <v>2021</v>
      </c>
      <c r="E1279" s="22">
        <v>44409</v>
      </c>
      <c r="F1279" s="22">
        <v>44439</v>
      </c>
      <c r="G1279" s="22">
        <v>44441</v>
      </c>
      <c r="H1279">
        <v>8092804</v>
      </c>
      <c r="I1279">
        <v>41</v>
      </c>
      <c r="J1279">
        <v>5090</v>
      </c>
      <c r="K1279" t="s">
        <v>186</v>
      </c>
      <c r="L1279">
        <v>7.94</v>
      </c>
      <c r="M1279" t="s">
        <v>166</v>
      </c>
      <c r="N1279" t="s">
        <v>166</v>
      </c>
      <c r="O1279" t="s">
        <v>277</v>
      </c>
    </row>
    <row r="1280" spans="1:15" x14ac:dyDescent="0.25">
      <c r="A1280" t="s">
        <v>163</v>
      </c>
      <c r="B1280">
        <v>8092800</v>
      </c>
      <c r="C1280">
        <v>2470201</v>
      </c>
      <c r="D1280">
        <v>2021</v>
      </c>
      <c r="E1280" s="22">
        <v>44409</v>
      </c>
      <c r="F1280" s="22">
        <v>44439</v>
      </c>
      <c r="G1280" s="22">
        <v>44441</v>
      </c>
      <c r="H1280">
        <v>8092804</v>
      </c>
      <c r="I1280">
        <v>41</v>
      </c>
      <c r="J1280">
        <v>5103</v>
      </c>
      <c r="K1280" t="s">
        <v>187</v>
      </c>
      <c r="L1280">
        <v>39.409999999999997</v>
      </c>
      <c r="M1280" t="s">
        <v>166</v>
      </c>
      <c r="N1280" t="s">
        <v>166</v>
      </c>
      <c r="O1280" t="s">
        <v>277</v>
      </c>
    </row>
    <row r="1281" spans="1:15" x14ac:dyDescent="0.25">
      <c r="A1281" t="s">
        <v>163</v>
      </c>
      <c r="B1281">
        <v>8092800</v>
      </c>
      <c r="C1281">
        <v>2470201</v>
      </c>
      <c r="D1281">
        <v>2021</v>
      </c>
      <c r="E1281" s="22">
        <v>44409</v>
      </c>
      <c r="F1281" s="22">
        <v>44439</v>
      </c>
      <c r="G1281" s="22">
        <v>44441</v>
      </c>
      <c r="H1281">
        <v>8092804</v>
      </c>
      <c r="I1281">
        <v>41</v>
      </c>
      <c r="J1281">
        <v>5130</v>
      </c>
      <c r="K1281" t="s">
        <v>213</v>
      </c>
      <c r="L1281">
        <v>29.46</v>
      </c>
      <c r="M1281" t="s">
        <v>207</v>
      </c>
      <c r="N1281" t="s">
        <v>166</v>
      </c>
      <c r="O1281" t="s">
        <v>277</v>
      </c>
    </row>
    <row r="1282" spans="1:15" x14ac:dyDescent="0.25">
      <c r="A1282" t="s">
        <v>163</v>
      </c>
      <c r="B1282">
        <v>8092800</v>
      </c>
      <c r="C1282">
        <v>2470201</v>
      </c>
      <c r="D1282">
        <v>2021</v>
      </c>
      <c r="E1282" s="22">
        <v>44409</v>
      </c>
      <c r="F1282" s="22">
        <v>44439</v>
      </c>
      <c r="G1282" s="22">
        <v>44441</v>
      </c>
      <c r="H1282">
        <v>8092804</v>
      </c>
      <c r="I1282">
        <v>41</v>
      </c>
      <c r="J1282">
        <v>7010</v>
      </c>
      <c r="K1282" t="s">
        <v>164</v>
      </c>
      <c r="L1282">
        <v>46</v>
      </c>
      <c r="M1282" t="s">
        <v>165</v>
      </c>
      <c r="N1282" t="s">
        <v>166</v>
      </c>
      <c r="O1282" t="s">
        <v>277</v>
      </c>
    </row>
    <row r="1283" spans="1:15" x14ac:dyDescent="0.25">
      <c r="A1283" t="s">
        <v>163</v>
      </c>
      <c r="B1283">
        <v>8092800</v>
      </c>
      <c r="C1283">
        <v>2470201</v>
      </c>
      <c r="D1283">
        <v>2021</v>
      </c>
      <c r="E1283" s="22">
        <v>44409</v>
      </c>
      <c r="F1283" s="22">
        <v>44439</v>
      </c>
      <c r="G1283" s="22">
        <v>44441</v>
      </c>
      <c r="H1283">
        <v>8092804</v>
      </c>
      <c r="I1283">
        <v>41</v>
      </c>
      <c r="J1283" t="s">
        <v>201</v>
      </c>
      <c r="K1283" t="s">
        <v>200</v>
      </c>
      <c r="L1283">
        <v>6</v>
      </c>
      <c r="M1283" t="s">
        <v>165</v>
      </c>
      <c r="N1283" t="s">
        <v>166</v>
      </c>
      <c r="O1283" t="s">
        <v>277</v>
      </c>
    </row>
    <row r="1284" spans="1:15" x14ac:dyDescent="0.25">
      <c r="A1284" t="s">
        <v>163</v>
      </c>
      <c r="B1284">
        <v>8092800</v>
      </c>
      <c r="C1284">
        <v>2470601</v>
      </c>
      <c r="D1284">
        <v>2021</v>
      </c>
      <c r="E1284" s="22">
        <v>44409</v>
      </c>
      <c r="F1284" s="22">
        <v>44439</v>
      </c>
      <c r="G1284" s="22">
        <v>44441</v>
      </c>
      <c r="H1284">
        <v>8092804</v>
      </c>
      <c r="I1284">
        <v>41</v>
      </c>
      <c r="J1284">
        <v>10</v>
      </c>
      <c r="K1284" t="s">
        <v>164</v>
      </c>
      <c r="L1284">
        <v>12</v>
      </c>
      <c r="M1284" t="s">
        <v>165</v>
      </c>
      <c r="N1284" t="s">
        <v>166</v>
      </c>
      <c r="O1284" t="s">
        <v>278</v>
      </c>
    </row>
    <row r="1285" spans="1:15" x14ac:dyDescent="0.25">
      <c r="A1285" t="s">
        <v>163</v>
      </c>
      <c r="B1285">
        <v>8092800</v>
      </c>
      <c r="C1285">
        <v>2470601</v>
      </c>
      <c r="D1285">
        <v>2021</v>
      </c>
      <c r="E1285" s="22">
        <v>44409</v>
      </c>
      <c r="F1285" s="22">
        <v>44439</v>
      </c>
      <c r="G1285" s="22">
        <v>44441</v>
      </c>
      <c r="H1285">
        <v>8092804</v>
      </c>
      <c r="I1285">
        <v>41</v>
      </c>
      <c r="J1285">
        <v>351</v>
      </c>
      <c r="K1285" t="s">
        <v>205</v>
      </c>
      <c r="L1285">
        <v>1</v>
      </c>
      <c r="M1285" t="s">
        <v>165</v>
      </c>
      <c r="N1285" t="s">
        <v>166</v>
      </c>
      <c r="O1285" t="s">
        <v>278</v>
      </c>
    </row>
    <row r="1286" spans="1:15" x14ac:dyDescent="0.25">
      <c r="A1286" t="s">
        <v>163</v>
      </c>
      <c r="B1286">
        <v>8092800</v>
      </c>
      <c r="C1286">
        <v>2470601</v>
      </c>
      <c r="D1286">
        <v>2021</v>
      </c>
      <c r="E1286" s="22">
        <v>44409</v>
      </c>
      <c r="F1286" s="22">
        <v>44439</v>
      </c>
      <c r="G1286" s="22">
        <v>44441</v>
      </c>
      <c r="H1286">
        <v>8092804</v>
      </c>
      <c r="I1286">
        <v>41</v>
      </c>
      <c r="J1286">
        <v>710</v>
      </c>
      <c r="K1286" t="s">
        <v>236</v>
      </c>
      <c r="L1286">
        <v>2</v>
      </c>
      <c r="M1286" t="s">
        <v>165</v>
      </c>
      <c r="N1286" t="s">
        <v>166</v>
      </c>
      <c r="O1286" t="s">
        <v>278</v>
      </c>
    </row>
    <row r="1287" spans="1:15" x14ac:dyDescent="0.25">
      <c r="A1287" t="s">
        <v>163</v>
      </c>
      <c r="B1287">
        <v>8092800</v>
      </c>
      <c r="C1287">
        <v>2470601</v>
      </c>
      <c r="D1287">
        <v>2021</v>
      </c>
      <c r="E1287" s="22">
        <v>44409</v>
      </c>
      <c r="F1287" s="22">
        <v>44439</v>
      </c>
      <c r="G1287" s="22">
        <v>44441</v>
      </c>
      <c r="H1287">
        <v>8092804</v>
      </c>
      <c r="I1287">
        <v>41</v>
      </c>
      <c r="J1287" t="s">
        <v>199</v>
      </c>
      <c r="K1287" t="s">
        <v>200</v>
      </c>
      <c r="L1287">
        <v>7</v>
      </c>
      <c r="M1287" t="s">
        <v>165</v>
      </c>
      <c r="N1287" t="s">
        <v>166</v>
      </c>
      <c r="O1287" t="s">
        <v>278</v>
      </c>
    </row>
    <row r="1288" spans="1:15" x14ac:dyDescent="0.25">
      <c r="A1288" t="s">
        <v>163</v>
      </c>
      <c r="B1288">
        <v>8092800</v>
      </c>
      <c r="C1288">
        <v>2470601</v>
      </c>
      <c r="D1288">
        <v>2021</v>
      </c>
      <c r="E1288" s="22">
        <v>44409</v>
      </c>
      <c r="F1288" s="22">
        <v>44439</v>
      </c>
      <c r="G1288" s="22">
        <v>44441</v>
      </c>
      <c r="H1288">
        <v>8092804</v>
      </c>
      <c r="I1288">
        <v>41</v>
      </c>
      <c r="J1288">
        <v>1010</v>
      </c>
      <c r="K1288" t="s">
        <v>164</v>
      </c>
      <c r="L1288">
        <v>533.45000000000005</v>
      </c>
      <c r="M1288" t="s">
        <v>165</v>
      </c>
      <c r="N1288" t="s">
        <v>166</v>
      </c>
      <c r="O1288" t="s">
        <v>278</v>
      </c>
    </row>
    <row r="1289" spans="1:15" x14ac:dyDescent="0.25">
      <c r="A1289" t="s">
        <v>163</v>
      </c>
      <c r="B1289">
        <v>8092800</v>
      </c>
      <c r="C1289">
        <v>2470601</v>
      </c>
      <c r="D1289">
        <v>2021</v>
      </c>
      <c r="E1289" s="22">
        <v>44409</v>
      </c>
      <c r="F1289" s="22">
        <v>44439</v>
      </c>
      <c r="G1289" s="22">
        <v>44441</v>
      </c>
      <c r="H1289">
        <v>8092804</v>
      </c>
      <c r="I1289">
        <v>41</v>
      </c>
      <c r="J1289">
        <v>1351</v>
      </c>
      <c r="K1289" t="s">
        <v>205</v>
      </c>
      <c r="L1289">
        <v>34.049999999999997</v>
      </c>
      <c r="M1289" t="s">
        <v>165</v>
      </c>
      <c r="N1289" t="s">
        <v>166</v>
      </c>
      <c r="O1289" t="s">
        <v>278</v>
      </c>
    </row>
    <row r="1290" spans="1:15" x14ac:dyDescent="0.25">
      <c r="A1290" t="s">
        <v>163</v>
      </c>
      <c r="B1290">
        <v>8092800</v>
      </c>
      <c r="C1290">
        <v>2470601</v>
      </c>
      <c r="D1290">
        <v>2021</v>
      </c>
      <c r="E1290" s="22">
        <v>44409</v>
      </c>
      <c r="F1290" s="22">
        <v>44439</v>
      </c>
      <c r="G1290" s="22">
        <v>44441</v>
      </c>
      <c r="H1290">
        <v>8092804</v>
      </c>
      <c r="I1290">
        <v>41</v>
      </c>
      <c r="J1290">
        <v>2500</v>
      </c>
      <c r="K1290" t="s">
        <v>170</v>
      </c>
      <c r="L1290">
        <v>80.11</v>
      </c>
      <c r="M1290" t="s">
        <v>166</v>
      </c>
      <c r="N1290" t="s">
        <v>166</v>
      </c>
      <c r="O1290" t="s">
        <v>278</v>
      </c>
    </row>
    <row r="1291" spans="1:15" x14ac:dyDescent="0.25">
      <c r="A1291" t="s">
        <v>163</v>
      </c>
      <c r="B1291">
        <v>8092800</v>
      </c>
      <c r="C1291">
        <v>2470601</v>
      </c>
      <c r="D1291">
        <v>2021</v>
      </c>
      <c r="E1291" s="22">
        <v>44409</v>
      </c>
      <c r="F1291" s="22">
        <v>44439</v>
      </c>
      <c r="G1291" s="22">
        <v>44441</v>
      </c>
      <c r="H1291">
        <v>8092804</v>
      </c>
      <c r="I1291">
        <v>41</v>
      </c>
      <c r="J1291">
        <v>2509</v>
      </c>
      <c r="K1291" t="s">
        <v>171</v>
      </c>
      <c r="L1291">
        <v>-50.76</v>
      </c>
      <c r="M1291" t="s">
        <v>166</v>
      </c>
      <c r="N1291" t="s">
        <v>166</v>
      </c>
      <c r="O1291" t="s">
        <v>278</v>
      </c>
    </row>
    <row r="1292" spans="1:15" x14ac:dyDescent="0.25">
      <c r="A1292" t="s">
        <v>163</v>
      </c>
      <c r="B1292">
        <v>8092800</v>
      </c>
      <c r="C1292">
        <v>2470601</v>
      </c>
      <c r="D1292">
        <v>2021</v>
      </c>
      <c r="E1292" s="22">
        <v>44409</v>
      </c>
      <c r="F1292" s="22">
        <v>44439</v>
      </c>
      <c r="G1292" s="22">
        <v>44441</v>
      </c>
      <c r="H1292">
        <v>8092804</v>
      </c>
      <c r="I1292">
        <v>41</v>
      </c>
      <c r="J1292">
        <v>3030</v>
      </c>
      <c r="K1292" t="s">
        <v>231</v>
      </c>
      <c r="L1292">
        <v>40.799999999999997</v>
      </c>
      <c r="M1292" t="s">
        <v>207</v>
      </c>
      <c r="N1292" t="s">
        <v>166</v>
      </c>
      <c r="O1292" t="s">
        <v>278</v>
      </c>
    </row>
    <row r="1293" spans="1:15" x14ac:dyDescent="0.25">
      <c r="A1293" t="s">
        <v>163</v>
      </c>
      <c r="B1293">
        <v>8092800</v>
      </c>
      <c r="C1293">
        <v>2470601</v>
      </c>
      <c r="D1293">
        <v>2021</v>
      </c>
      <c r="E1293" s="22">
        <v>44409</v>
      </c>
      <c r="F1293" s="22">
        <v>44439</v>
      </c>
      <c r="G1293" s="22">
        <v>44441</v>
      </c>
      <c r="H1293">
        <v>8092804</v>
      </c>
      <c r="I1293">
        <v>41</v>
      </c>
      <c r="J1293">
        <v>3305</v>
      </c>
      <c r="K1293" t="s">
        <v>206</v>
      </c>
      <c r="L1293">
        <v>1.44</v>
      </c>
      <c r="M1293" t="s">
        <v>207</v>
      </c>
      <c r="N1293" t="s">
        <v>166</v>
      </c>
      <c r="O1293" t="s">
        <v>278</v>
      </c>
    </row>
    <row r="1294" spans="1:15" x14ac:dyDescent="0.25">
      <c r="A1294" t="s">
        <v>163</v>
      </c>
      <c r="B1294">
        <v>8092800</v>
      </c>
      <c r="C1294">
        <v>2470601</v>
      </c>
      <c r="D1294">
        <v>2021</v>
      </c>
      <c r="E1294" s="22">
        <v>44409</v>
      </c>
      <c r="F1294" s="22">
        <v>44439</v>
      </c>
      <c r="G1294" s="22">
        <v>44441</v>
      </c>
      <c r="H1294">
        <v>8092804</v>
      </c>
      <c r="I1294">
        <v>41</v>
      </c>
      <c r="J1294">
        <v>3666</v>
      </c>
      <c r="K1294" t="s">
        <v>172</v>
      </c>
      <c r="L1294">
        <v>115.13</v>
      </c>
      <c r="M1294" t="s">
        <v>166</v>
      </c>
      <c r="N1294" t="s">
        <v>166</v>
      </c>
      <c r="O1294" t="s">
        <v>278</v>
      </c>
    </row>
    <row r="1295" spans="1:15" x14ac:dyDescent="0.25">
      <c r="A1295" t="s">
        <v>163</v>
      </c>
      <c r="B1295">
        <v>8092800</v>
      </c>
      <c r="C1295">
        <v>2470601</v>
      </c>
      <c r="D1295">
        <v>2021</v>
      </c>
      <c r="E1295" s="22">
        <v>44409</v>
      </c>
      <c r="F1295" s="22">
        <v>44439</v>
      </c>
      <c r="G1295" s="22">
        <v>44441</v>
      </c>
      <c r="H1295">
        <v>8092804</v>
      </c>
      <c r="I1295">
        <v>41</v>
      </c>
      <c r="J1295">
        <v>3970</v>
      </c>
      <c r="K1295" t="s">
        <v>210</v>
      </c>
      <c r="L1295">
        <v>6.54</v>
      </c>
      <c r="M1295" t="s">
        <v>207</v>
      </c>
      <c r="N1295" t="s">
        <v>166</v>
      </c>
      <c r="O1295" t="s">
        <v>278</v>
      </c>
    </row>
    <row r="1296" spans="1:15" x14ac:dyDescent="0.25">
      <c r="A1296" t="s">
        <v>163</v>
      </c>
      <c r="B1296">
        <v>8092800</v>
      </c>
      <c r="C1296">
        <v>2470601</v>
      </c>
      <c r="D1296">
        <v>2021</v>
      </c>
      <c r="E1296" s="22">
        <v>44409</v>
      </c>
      <c r="F1296" s="22">
        <v>44439</v>
      </c>
      <c r="G1296" s="22">
        <v>44441</v>
      </c>
      <c r="H1296">
        <v>8092804</v>
      </c>
      <c r="I1296">
        <v>41</v>
      </c>
      <c r="J1296" t="s">
        <v>173</v>
      </c>
      <c r="K1296" t="s">
        <v>174</v>
      </c>
      <c r="L1296">
        <v>62.94</v>
      </c>
      <c r="M1296" t="s">
        <v>166</v>
      </c>
      <c r="N1296" t="s">
        <v>166</v>
      </c>
      <c r="O1296" t="s">
        <v>278</v>
      </c>
    </row>
    <row r="1297" spans="1:15" x14ac:dyDescent="0.25">
      <c r="A1297" t="s">
        <v>163</v>
      </c>
      <c r="B1297">
        <v>8092800</v>
      </c>
      <c r="C1297">
        <v>2470601</v>
      </c>
      <c r="D1297">
        <v>2021</v>
      </c>
      <c r="E1297" s="22">
        <v>44409</v>
      </c>
      <c r="F1297" s="22">
        <v>44439</v>
      </c>
      <c r="G1297" s="22">
        <v>44441</v>
      </c>
      <c r="H1297">
        <v>8092804</v>
      </c>
      <c r="I1297">
        <v>41</v>
      </c>
      <c r="J1297">
        <v>4220</v>
      </c>
      <c r="K1297" t="s">
        <v>212</v>
      </c>
      <c r="L1297">
        <v>6</v>
      </c>
      <c r="M1297" t="s">
        <v>207</v>
      </c>
      <c r="N1297" t="s">
        <v>166</v>
      </c>
      <c r="O1297" t="s">
        <v>278</v>
      </c>
    </row>
    <row r="1298" spans="1:15" x14ac:dyDescent="0.25">
      <c r="A1298" t="s">
        <v>163</v>
      </c>
      <c r="B1298">
        <v>8092800</v>
      </c>
      <c r="C1298">
        <v>2470601</v>
      </c>
      <c r="D1298">
        <v>2021</v>
      </c>
      <c r="E1298" s="22">
        <v>44409</v>
      </c>
      <c r="F1298" s="22">
        <v>44439</v>
      </c>
      <c r="G1298" s="22">
        <v>44441</v>
      </c>
      <c r="H1298">
        <v>8092804</v>
      </c>
      <c r="I1298">
        <v>41</v>
      </c>
      <c r="J1298">
        <v>4420</v>
      </c>
      <c r="K1298" t="s">
        <v>175</v>
      </c>
      <c r="L1298">
        <v>612.9</v>
      </c>
      <c r="M1298" t="s">
        <v>166</v>
      </c>
      <c r="N1298" t="s">
        <v>166</v>
      </c>
      <c r="O1298" t="s">
        <v>278</v>
      </c>
    </row>
    <row r="1299" spans="1:15" x14ac:dyDescent="0.25">
      <c r="A1299" t="s">
        <v>163</v>
      </c>
      <c r="B1299">
        <v>8092800</v>
      </c>
      <c r="C1299">
        <v>2470601</v>
      </c>
      <c r="D1299">
        <v>2021</v>
      </c>
      <c r="E1299" s="22">
        <v>44409</v>
      </c>
      <c r="F1299" s="22">
        <v>44439</v>
      </c>
      <c r="G1299" s="22">
        <v>44441</v>
      </c>
      <c r="H1299">
        <v>8092804</v>
      </c>
      <c r="I1299">
        <v>41</v>
      </c>
      <c r="J1299">
        <v>4486</v>
      </c>
      <c r="K1299" t="s">
        <v>176</v>
      </c>
      <c r="L1299">
        <v>608.29999999999995</v>
      </c>
      <c r="M1299" t="s">
        <v>166</v>
      </c>
      <c r="N1299" t="s">
        <v>166</v>
      </c>
      <c r="O1299" t="s">
        <v>278</v>
      </c>
    </row>
    <row r="1300" spans="1:15" x14ac:dyDescent="0.25">
      <c r="A1300" t="s">
        <v>163</v>
      </c>
      <c r="B1300">
        <v>8092800</v>
      </c>
      <c r="C1300">
        <v>2470601</v>
      </c>
      <c r="D1300">
        <v>2021</v>
      </c>
      <c r="E1300" s="22">
        <v>44409</v>
      </c>
      <c r="F1300" s="22">
        <v>44439</v>
      </c>
      <c r="G1300" s="22">
        <v>44441</v>
      </c>
      <c r="H1300">
        <v>8092804</v>
      </c>
      <c r="I1300">
        <v>41</v>
      </c>
      <c r="J1300">
        <v>4650</v>
      </c>
      <c r="K1300" t="s">
        <v>177</v>
      </c>
      <c r="L1300">
        <v>578.95000000000005</v>
      </c>
      <c r="M1300" t="s">
        <v>166</v>
      </c>
      <c r="N1300" t="s">
        <v>166</v>
      </c>
      <c r="O1300" t="s">
        <v>278</v>
      </c>
    </row>
    <row r="1301" spans="1:15" x14ac:dyDescent="0.25">
      <c r="A1301" t="s">
        <v>163</v>
      </c>
      <c r="B1301">
        <v>8092800</v>
      </c>
      <c r="C1301">
        <v>2470601</v>
      </c>
      <c r="D1301">
        <v>2021</v>
      </c>
      <c r="E1301" s="22">
        <v>44409</v>
      </c>
      <c r="F1301" s="22">
        <v>44439</v>
      </c>
      <c r="G1301" s="22">
        <v>44441</v>
      </c>
      <c r="H1301">
        <v>8092804</v>
      </c>
      <c r="I1301">
        <v>41</v>
      </c>
      <c r="J1301">
        <v>4780</v>
      </c>
      <c r="K1301" t="s">
        <v>178</v>
      </c>
      <c r="L1301">
        <v>538.15</v>
      </c>
      <c r="M1301" t="s">
        <v>166</v>
      </c>
      <c r="N1301" t="s">
        <v>166</v>
      </c>
      <c r="O1301" t="s">
        <v>278</v>
      </c>
    </row>
    <row r="1302" spans="1:15" x14ac:dyDescent="0.25">
      <c r="A1302" t="s">
        <v>163</v>
      </c>
      <c r="B1302">
        <v>8092800</v>
      </c>
      <c r="C1302">
        <v>2470601</v>
      </c>
      <c r="D1302">
        <v>2021</v>
      </c>
      <c r="E1302" s="22">
        <v>44409</v>
      </c>
      <c r="F1302" s="22">
        <v>44439</v>
      </c>
      <c r="G1302" s="22">
        <v>44441</v>
      </c>
      <c r="H1302">
        <v>8092804</v>
      </c>
      <c r="I1302">
        <v>41</v>
      </c>
      <c r="J1302">
        <v>4900</v>
      </c>
      <c r="K1302" t="s">
        <v>179</v>
      </c>
      <c r="L1302">
        <v>538.15</v>
      </c>
      <c r="M1302" t="s">
        <v>166</v>
      </c>
      <c r="N1302" t="s">
        <v>166</v>
      </c>
      <c r="O1302" t="s">
        <v>278</v>
      </c>
    </row>
    <row r="1303" spans="1:15" x14ac:dyDescent="0.25">
      <c r="A1303" t="s">
        <v>163</v>
      </c>
      <c r="B1303">
        <v>8092800</v>
      </c>
      <c r="C1303">
        <v>2470601</v>
      </c>
      <c r="D1303">
        <v>2021</v>
      </c>
      <c r="E1303" s="22">
        <v>44409</v>
      </c>
      <c r="F1303" s="22">
        <v>44439</v>
      </c>
      <c r="G1303" s="22">
        <v>44441</v>
      </c>
      <c r="H1303">
        <v>8092804</v>
      </c>
      <c r="I1303">
        <v>41</v>
      </c>
      <c r="J1303">
        <v>4903</v>
      </c>
      <c r="K1303" t="s">
        <v>180</v>
      </c>
      <c r="L1303">
        <v>538.15</v>
      </c>
      <c r="M1303" t="s">
        <v>166</v>
      </c>
      <c r="N1303" t="s">
        <v>166</v>
      </c>
      <c r="O1303" t="s">
        <v>278</v>
      </c>
    </row>
    <row r="1304" spans="1:15" x14ac:dyDescent="0.25">
      <c r="A1304" t="s">
        <v>163</v>
      </c>
      <c r="B1304">
        <v>8092800</v>
      </c>
      <c r="C1304">
        <v>2470601</v>
      </c>
      <c r="D1304">
        <v>2021</v>
      </c>
      <c r="E1304" s="22">
        <v>44409</v>
      </c>
      <c r="F1304" s="22">
        <v>44439</v>
      </c>
      <c r="G1304" s="22">
        <v>44441</v>
      </c>
      <c r="H1304">
        <v>8092804</v>
      </c>
      <c r="I1304">
        <v>41</v>
      </c>
      <c r="J1304">
        <v>4970</v>
      </c>
      <c r="K1304" t="s">
        <v>181</v>
      </c>
      <c r="L1304">
        <v>458.72</v>
      </c>
      <c r="M1304" t="s">
        <v>166</v>
      </c>
      <c r="N1304" t="s">
        <v>166</v>
      </c>
      <c r="O1304" t="s">
        <v>278</v>
      </c>
    </row>
    <row r="1305" spans="1:15" x14ac:dyDescent="0.25">
      <c r="A1305" t="s">
        <v>163</v>
      </c>
      <c r="B1305">
        <v>8092800</v>
      </c>
      <c r="C1305">
        <v>2470601</v>
      </c>
      <c r="D1305">
        <v>2021</v>
      </c>
      <c r="E1305" s="22">
        <v>44409</v>
      </c>
      <c r="F1305" s="22">
        <v>44439</v>
      </c>
      <c r="G1305" s="22">
        <v>44441</v>
      </c>
      <c r="H1305">
        <v>8092804</v>
      </c>
      <c r="I1305">
        <v>41</v>
      </c>
      <c r="J1305">
        <v>4990</v>
      </c>
      <c r="K1305" t="s">
        <v>182</v>
      </c>
      <c r="L1305">
        <v>458.72</v>
      </c>
      <c r="M1305" t="s">
        <v>166</v>
      </c>
      <c r="N1305" t="s">
        <v>166</v>
      </c>
      <c r="O1305" t="s">
        <v>278</v>
      </c>
    </row>
    <row r="1306" spans="1:15" x14ac:dyDescent="0.25">
      <c r="A1306" t="s">
        <v>163</v>
      </c>
      <c r="B1306">
        <v>8092800</v>
      </c>
      <c r="C1306">
        <v>2470601</v>
      </c>
      <c r="D1306">
        <v>2021</v>
      </c>
      <c r="E1306" s="22">
        <v>44409</v>
      </c>
      <c r="F1306" s="22">
        <v>44439</v>
      </c>
      <c r="G1306" s="22">
        <v>44441</v>
      </c>
      <c r="H1306">
        <v>8092804</v>
      </c>
      <c r="I1306">
        <v>41</v>
      </c>
      <c r="J1306">
        <v>5010</v>
      </c>
      <c r="K1306" t="s">
        <v>170</v>
      </c>
      <c r="L1306">
        <v>197.84</v>
      </c>
      <c r="M1306" t="s">
        <v>166</v>
      </c>
      <c r="N1306" t="s">
        <v>166</v>
      </c>
      <c r="O1306" t="s">
        <v>278</v>
      </c>
    </row>
    <row r="1307" spans="1:15" x14ac:dyDescent="0.25">
      <c r="A1307" t="s">
        <v>163</v>
      </c>
      <c r="B1307">
        <v>8092800</v>
      </c>
      <c r="C1307">
        <v>2470601</v>
      </c>
      <c r="D1307">
        <v>2021</v>
      </c>
      <c r="E1307" s="22">
        <v>44409</v>
      </c>
      <c r="F1307" s="22">
        <v>44439</v>
      </c>
      <c r="G1307" s="22">
        <v>44441</v>
      </c>
      <c r="H1307">
        <v>8092804</v>
      </c>
      <c r="I1307">
        <v>41</v>
      </c>
      <c r="J1307">
        <v>5013</v>
      </c>
      <c r="K1307" t="s">
        <v>183</v>
      </c>
      <c r="L1307">
        <v>0.61</v>
      </c>
      <c r="M1307" t="s">
        <v>166</v>
      </c>
      <c r="N1307" t="s">
        <v>166</v>
      </c>
      <c r="O1307" t="s">
        <v>278</v>
      </c>
    </row>
    <row r="1308" spans="1:15" x14ac:dyDescent="0.25">
      <c r="A1308" t="s">
        <v>163</v>
      </c>
      <c r="B1308">
        <v>8092800</v>
      </c>
      <c r="C1308">
        <v>2470601</v>
      </c>
      <c r="D1308">
        <v>2021</v>
      </c>
      <c r="E1308" s="22">
        <v>44409</v>
      </c>
      <c r="F1308" s="22">
        <v>44439</v>
      </c>
      <c r="G1308" s="22">
        <v>44441</v>
      </c>
      <c r="H1308">
        <v>8092804</v>
      </c>
      <c r="I1308">
        <v>41</v>
      </c>
      <c r="J1308">
        <v>5030</v>
      </c>
      <c r="K1308" t="s">
        <v>184</v>
      </c>
      <c r="L1308">
        <v>1.1000000000000001</v>
      </c>
      <c r="M1308" t="s">
        <v>166</v>
      </c>
      <c r="N1308" t="s">
        <v>166</v>
      </c>
      <c r="O1308" t="s">
        <v>278</v>
      </c>
    </row>
    <row r="1309" spans="1:15" x14ac:dyDescent="0.25">
      <c r="A1309" t="s">
        <v>163</v>
      </c>
      <c r="B1309">
        <v>8092800</v>
      </c>
      <c r="C1309">
        <v>2470601</v>
      </c>
      <c r="D1309">
        <v>2021</v>
      </c>
      <c r="E1309" s="22">
        <v>44409</v>
      </c>
      <c r="F1309" s="22">
        <v>44439</v>
      </c>
      <c r="G1309" s="22">
        <v>44441</v>
      </c>
      <c r="H1309">
        <v>8092804</v>
      </c>
      <c r="I1309">
        <v>41</v>
      </c>
      <c r="J1309">
        <v>5031</v>
      </c>
      <c r="K1309" t="s">
        <v>185</v>
      </c>
      <c r="L1309">
        <v>0.86</v>
      </c>
      <c r="M1309" t="s">
        <v>166</v>
      </c>
      <c r="N1309" t="s">
        <v>166</v>
      </c>
      <c r="O1309" t="s">
        <v>278</v>
      </c>
    </row>
    <row r="1310" spans="1:15" x14ac:dyDescent="0.25">
      <c r="A1310" t="s">
        <v>163</v>
      </c>
      <c r="B1310">
        <v>8092800</v>
      </c>
      <c r="C1310">
        <v>2470601</v>
      </c>
      <c r="D1310">
        <v>2021</v>
      </c>
      <c r="E1310" s="22">
        <v>44409</v>
      </c>
      <c r="F1310" s="22">
        <v>44439</v>
      </c>
      <c r="G1310" s="22">
        <v>44441</v>
      </c>
      <c r="H1310">
        <v>8092804</v>
      </c>
      <c r="I1310">
        <v>41</v>
      </c>
      <c r="J1310">
        <v>5090</v>
      </c>
      <c r="K1310" t="s">
        <v>186</v>
      </c>
      <c r="L1310">
        <v>7.94</v>
      </c>
      <c r="M1310" t="s">
        <v>166</v>
      </c>
      <c r="N1310" t="s">
        <v>166</v>
      </c>
      <c r="O1310" t="s">
        <v>278</v>
      </c>
    </row>
    <row r="1311" spans="1:15" x14ac:dyDescent="0.25">
      <c r="A1311" t="s">
        <v>163</v>
      </c>
      <c r="B1311">
        <v>8092800</v>
      </c>
      <c r="C1311">
        <v>2470601</v>
      </c>
      <c r="D1311">
        <v>2021</v>
      </c>
      <c r="E1311" s="22">
        <v>44409</v>
      </c>
      <c r="F1311" s="22">
        <v>44439</v>
      </c>
      <c r="G1311" s="22">
        <v>44441</v>
      </c>
      <c r="H1311">
        <v>8092804</v>
      </c>
      <c r="I1311">
        <v>41</v>
      </c>
      <c r="J1311">
        <v>5103</v>
      </c>
      <c r="K1311" t="s">
        <v>187</v>
      </c>
      <c r="L1311">
        <v>42.84</v>
      </c>
      <c r="M1311" t="s">
        <v>166</v>
      </c>
      <c r="N1311" t="s">
        <v>166</v>
      </c>
      <c r="O1311" t="s">
        <v>278</v>
      </c>
    </row>
    <row r="1312" spans="1:15" x14ac:dyDescent="0.25">
      <c r="A1312" t="s">
        <v>163</v>
      </c>
      <c r="B1312">
        <v>8092800</v>
      </c>
      <c r="C1312">
        <v>2470601</v>
      </c>
      <c r="D1312">
        <v>2021</v>
      </c>
      <c r="E1312" s="22">
        <v>44409</v>
      </c>
      <c r="F1312" s="22">
        <v>44439</v>
      </c>
      <c r="G1312" s="22">
        <v>44441</v>
      </c>
      <c r="H1312">
        <v>8092804</v>
      </c>
      <c r="I1312">
        <v>41</v>
      </c>
      <c r="J1312">
        <v>5130</v>
      </c>
      <c r="K1312" t="s">
        <v>213</v>
      </c>
      <c r="L1312">
        <v>29.46</v>
      </c>
      <c r="M1312" t="s">
        <v>207</v>
      </c>
      <c r="N1312" t="s">
        <v>166</v>
      </c>
      <c r="O1312" t="s">
        <v>278</v>
      </c>
    </row>
    <row r="1313" spans="1:15" x14ac:dyDescent="0.25">
      <c r="A1313" t="s">
        <v>163</v>
      </c>
      <c r="B1313">
        <v>8092800</v>
      </c>
      <c r="C1313">
        <v>2470601</v>
      </c>
      <c r="D1313">
        <v>2021</v>
      </c>
      <c r="E1313" s="22">
        <v>44409</v>
      </c>
      <c r="F1313" s="22">
        <v>44439</v>
      </c>
      <c r="G1313" s="22">
        <v>44441</v>
      </c>
      <c r="H1313">
        <v>8092804</v>
      </c>
      <c r="I1313">
        <v>41</v>
      </c>
      <c r="J1313">
        <v>5800</v>
      </c>
      <c r="K1313" t="s">
        <v>188</v>
      </c>
      <c r="L1313">
        <v>-59.47</v>
      </c>
      <c r="M1313" t="s">
        <v>166</v>
      </c>
      <c r="N1313" t="s">
        <v>166</v>
      </c>
      <c r="O1313" t="s">
        <v>278</v>
      </c>
    </row>
    <row r="1314" spans="1:15" x14ac:dyDescent="0.25">
      <c r="A1314" t="s">
        <v>163</v>
      </c>
      <c r="B1314">
        <v>8092800</v>
      </c>
      <c r="C1314">
        <v>2470601</v>
      </c>
      <c r="D1314">
        <v>2021</v>
      </c>
      <c r="E1314" s="22">
        <v>44409</v>
      </c>
      <c r="F1314" s="22">
        <v>44439</v>
      </c>
      <c r="G1314" s="22">
        <v>44441</v>
      </c>
      <c r="H1314">
        <v>8092804</v>
      </c>
      <c r="I1314">
        <v>41</v>
      </c>
      <c r="J1314">
        <v>7010</v>
      </c>
      <c r="K1314" t="s">
        <v>164</v>
      </c>
      <c r="L1314">
        <v>47</v>
      </c>
      <c r="M1314" t="s">
        <v>165</v>
      </c>
      <c r="N1314" t="s">
        <v>166</v>
      </c>
      <c r="O1314" t="s">
        <v>278</v>
      </c>
    </row>
    <row r="1315" spans="1:15" x14ac:dyDescent="0.25">
      <c r="A1315" t="s">
        <v>163</v>
      </c>
      <c r="B1315">
        <v>8092800</v>
      </c>
      <c r="C1315">
        <v>2470601</v>
      </c>
      <c r="D1315">
        <v>2021</v>
      </c>
      <c r="E1315" s="22">
        <v>44409</v>
      </c>
      <c r="F1315" s="22">
        <v>44439</v>
      </c>
      <c r="G1315" s="22">
        <v>44441</v>
      </c>
      <c r="H1315">
        <v>8092804</v>
      </c>
      <c r="I1315">
        <v>41</v>
      </c>
      <c r="J1315">
        <v>7351</v>
      </c>
      <c r="K1315" t="s">
        <v>215</v>
      </c>
      <c r="L1315">
        <v>3</v>
      </c>
      <c r="M1315" t="s">
        <v>165</v>
      </c>
      <c r="N1315" t="s">
        <v>166</v>
      </c>
      <c r="O1315" t="s">
        <v>278</v>
      </c>
    </row>
    <row r="1316" spans="1:15" x14ac:dyDescent="0.25">
      <c r="A1316" t="s">
        <v>163</v>
      </c>
      <c r="B1316">
        <v>8092800</v>
      </c>
      <c r="C1316">
        <v>2470601</v>
      </c>
      <c r="D1316">
        <v>2021</v>
      </c>
      <c r="E1316" s="22">
        <v>44409</v>
      </c>
      <c r="F1316" s="22">
        <v>44439</v>
      </c>
      <c r="G1316" s="22">
        <v>44441</v>
      </c>
      <c r="H1316">
        <v>8092804</v>
      </c>
      <c r="I1316">
        <v>41</v>
      </c>
      <c r="J1316">
        <v>9710</v>
      </c>
      <c r="K1316" t="s">
        <v>236</v>
      </c>
      <c r="L1316">
        <v>12</v>
      </c>
      <c r="M1316" t="s">
        <v>165</v>
      </c>
      <c r="N1316" t="s">
        <v>166</v>
      </c>
      <c r="O1316" t="s">
        <v>278</v>
      </c>
    </row>
    <row r="1317" spans="1:15" x14ac:dyDescent="0.25">
      <c r="A1317" t="s">
        <v>163</v>
      </c>
      <c r="B1317">
        <v>8092800</v>
      </c>
      <c r="C1317">
        <v>2470601</v>
      </c>
      <c r="D1317">
        <v>2021</v>
      </c>
      <c r="E1317" s="22">
        <v>44409</v>
      </c>
      <c r="F1317" s="22">
        <v>44439</v>
      </c>
      <c r="G1317" s="22">
        <v>44441</v>
      </c>
      <c r="H1317">
        <v>8092804</v>
      </c>
      <c r="I1317">
        <v>41</v>
      </c>
      <c r="J1317" t="s">
        <v>201</v>
      </c>
      <c r="K1317" t="s">
        <v>200</v>
      </c>
      <c r="L1317">
        <v>28</v>
      </c>
      <c r="M1317" t="s">
        <v>165</v>
      </c>
      <c r="N1317" t="s">
        <v>166</v>
      </c>
      <c r="O1317" t="s">
        <v>278</v>
      </c>
    </row>
    <row r="1318" spans="1:15" x14ac:dyDescent="0.25">
      <c r="A1318" t="s">
        <v>163</v>
      </c>
      <c r="B1318">
        <v>8092800</v>
      </c>
      <c r="C1318">
        <v>2473001</v>
      </c>
      <c r="D1318">
        <v>2021</v>
      </c>
      <c r="E1318" s="22">
        <v>44409</v>
      </c>
      <c r="F1318" s="22">
        <v>44413</v>
      </c>
      <c r="G1318" s="22">
        <v>44441</v>
      </c>
      <c r="H1318">
        <v>8092804</v>
      </c>
      <c r="I1318">
        <v>41</v>
      </c>
      <c r="J1318">
        <v>10</v>
      </c>
      <c r="K1318" t="s">
        <v>164</v>
      </c>
      <c r="L1318">
        <v>2</v>
      </c>
      <c r="M1318" t="s">
        <v>165</v>
      </c>
      <c r="N1318" t="s">
        <v>166</v>
      </c>
      <c r="O1318" t="s">
        <v>279</v>
      </c>
    </row>
    <row r="1319" spans="1:15" x14ac:dyDescent="0.25">
      <c r="A1319" t="s">
        <v>163</v>
      </c>
      <c r="B1319">
        <v>8092800</v>
      </c>
      <c r="C1319">
        <v>2473001</v>
      </c>
      <c r="D1319">
        <v>2021</v>
      </c>
      <c r="E1319" s="22">
        <v>44409</v>
      </c>
      <c r="F1319" s="22">
        <v>44413</v>
      </c>
      <c r="G1319" s="22">
        <v>44441</v>
      </c>
      <c r="H1319">
        <v>8092804</v>
      </c>
      <c r="I1319">
        <v>41</v>
      </c>
      <c r="J1319">
        <v>710</v>
      </c>
      <c r="K1319" t="s">
        <v>236</v>
      </c>
      <c r="L1319">
        <v>1</v>
      </c>
      <c r="M1319" t="s">
        <v>165</v>
      </c>
      <c r="N1319" t="s">
        <v>166</v>
      </c>
      <c r="O1319" t="s">
        <v>279</v>
      </c>
    </row>
    <row r="1320" spans="1:15" x14ac:dyDescent="0.25">
      <c r="A1320" t="s">
        <v>163</v>
      </c>
      <c r="B1320">
        <v>8092800</v>
      </c>
      <c r="C1320">
        <v>2473001</v>
      </c>
      <c r="D1320">
        <v>2021</v>
      </c>
      <c r="E1320" s="22">
        <v>44409</v>
      </c>
      <c r="F1320" s="22">
        <v>44413</v>
      </c>
      <c r="G1320" s="22">
        <v>44441</v>
      </c>
      <c r="H1320">
        <v>8092804</v>
      </c>
      <c r="I1320">
        <v>41</v>
      </c>
      <c r="J1320">
        <v>999</v>
      </c>
      <c r="K1320" t="s">
        <v>168</v>
      </c>
      <c r="L1320">
        <v>1</v>
      </c>
      <c r="M1320" t="s">
        <v>169</v>
      </c>
      <c r="N1320" t="s">
        <v>166</v>
      </c>
      <c r="O1320" t="s">
        <v>279</v>
      </c>
    </row>
    <row r="1321" spans="1:15" x14ac:dyDescent="0.25">
      <c r="A1321" t="s">
        <v>163</v>
      </c>
      <c r="B1321">
        <v>8092800</v>
      </c>
      <c r="C1321">
        <v>2473001</v>
      </c>
      <c r="D1321">
        <v>2021</v>
      </c>
      <c r="E1321" s="22">
        <v>44409</v>
      </c>
      <c r="F1321" s="22">
        <v>44413</v>
      </c>
      <c r="G1321" s="22">
        <v>44441</v>
      </c>
      <c r="H1321">
        <v>8092804</v>
      </c>
      <c r="I1321">
        <v>41</v>
      </c>
      <c r="J1321">
        <v>1010</v>
      </c>
      <c r="K1321" t="s">
        <v>164</v>
      </c>
      <c r="L1321">
        <v>124.85</v>
      </c>
      <c r="M1321" t="s">
        <v>165</v>
      </c>
      <c r="N1321" t="s">
        <v>166</v>
      </c>
      <c r="O1321" t="s">
        <v>279</v>
      </c>
    </row>
    <row r="1322" spans="1:15" x14ac:dyDescent="0.25">
      <c r="A1322" t="s">
        <v>163</v>
      </c>
      <c r="B1322">
        <v>8092800</v>
      </c>
      <c r="C1322">
        <v>2473001</v>
      </c>
      <c r="D1322">
        <v>2021</v>
      </c>
      <c r="E1322" s="22">
        <v>44409</v>
      </c>
      <c r="F1322" s="22">
        <v>44413</v>
      </c>
      <c r="G1322" s="22">
        <v>44441</v>
      </c>
      <c r="H1322">
        <v>8092804</v>
      </c>
      <c r="I1322">
        <v>41</v>
      </c>
      <c r="J1322">
        <v>2500</v>
      </c>
      <c r="K1322" t="s">
        <v>170</v>
      </c>
      <c r="L1322">
        <v>17.63</v>
      </c>
      <c r="M1322" t="s">
        <v>166</v>
      </c>
      <c r="N1322" t="s">
        <v>166</v>
      </c>
      <c r="O1322" t="s">
        <v>279</v>
      </c>
    </row>
    <row r="1323" spans="1:15" x14ac:dyDescent="0.25">
      <c r="A1323" t="s">
        <v>163</v>
      </c>
      <c r="B1323">
        <v>8092800</v>
      </c>
      <c r="C1323">
        <v>2473001</v>
      </c>
      <c r="D1323">
        <v>2021</v>
      </c>
      <c r="E1323" s="22">
        <v>44409</v>
      </c>
      <c r="F1323" s="22">
        <v>44413</v>
      </c>
      <c r="G1323" s="22">
        <v>44441</v>
      </c>
      <c r="H1323">
        <v>8092804</v>
      </c>
      <c r="I1323">
        <v>41</v>
      </c>
      <c r="J1323">
        <v>2509</v>
      </c>
      <c r="K1323" t="s">
        <v>171</v>
      </c>
      <c r="L1323">
        <v>-11.85</v>
      </c>
      <c r="M1323" t="s">
        <v>166</v>
      </c>
      <c r="N1323" t="s">
        <v>166</v>
      </c>
      <c r="O1323" t="s">
        <v>279</v>
      </c>
    </row>
    <row r="1324" spans="1:15" x14ac:dyDescent="0.25">
      <c r="A1324" t="s">
        <v>163</v>
      </c>
      <c r="B1324">
        <v>8092800</v>
      </c>
      <c r="C1324">
        <v>2473001</v>
      </c>
      <c r="D1324">
        <v>2021</v>
      </c>
      <c r="E1324" s="22">
        <v>44409</v>
      </c>
      <c r="F1324" s="22">
        <v>44413</v>
      </c>
      <c r="G1324" s="22">
        <v>44441</v>
      </c>
      <c r="H1324">
        <v>8092804</v>
      </c>
      <c r="I1324">
        <v>41</v>
      </c>
      <c r="J1324" t="s">
        <v>173</v>
      </c>
      <c r="K1324" t="s">
        <v>174</v>
      </c>
      <c r="L1324">
        <v>13.85</v>
      </c>
      <c r="M1324" t="s">
        <v>166</v>
      </c>
      <c r="N1324" t="s">
        <v>166</v>
      </c>
      <c r="O1324" t="s">
        <v>279</v>
      </c>
    </row>
    <row r="1325" spans="1:15" x14ac:dyDescent="0.25">
      <c r="A1325" t="s">
        <v>163</v>
      </c>
      <c r="B1325">
        <v>8092800</v>
      </c>
      <c r="C1325">
        <v>2473001</v>
      </c>
      <c r="D1325">
        <v>2021</v>
      </c>
      <c r="E1325" s="22">
        <v>44409</v>
      </c>
      <c r="F1325" s="22">
        <v>44413</v>
      </c>
      <c r="G1325" s="22">
        <v>44441</v>
      </c>
      <c r="H1325">
        <v>8092804</v>
      </c>
      <c r="I1325">
        <v>41</v>
      </c>
      <c r="J1325">
        <v>4420</v>
      </c>
      <c r="K1325" t="s">
        <v>175</v>
      </c>
      <c r="L1325">
        <v>134.84</v>
      </c>
      <c r="M1325" t="s">
        <v>166</v>
      </c>
      <c r="N1325" t="s">
        <v>166</v>
      </c>
      <c r="O1325" t="s">
        <v>279</v>
      </c>
    </row>
    <row r="1326" spans="1:15" x14ac:dyDescent="0.25">
      <c r="A1326" t="s">
        <v>163</v>
      </c>
      <c r="B1326">
        <v>8092800</v>
      </c>
      <c r="C1326">
        <v>2473001</v>
      </c>
      <c r="D1326">
        <v>2021</v>
      </c>
      <c r="E1326" s="22">
        <v>44409</v>
      </c>
      <c r="F1326" s="22">
        <v>44413</v>
      </c>
      <c r="G1326" s="22">
        <v>44441</v>
      </c>
      <c r="H1326">
        <v>8092804</v>
      </c>
      <c r="I1326">
        <v>41</v>
      </c>
      <c r="J1326">
        <v>4486</v>
      </c>
      <c r="K1326" t="s">
        <v>176</v>
      </c>
      <c r="L1326">
        <v>124.85</v>
      </c>
      <c r="M1326" t="s">
        <v>166</v>
      </c>
      <c r="N1326" t="s">
        <v>166</v>
      </c>
      <c r="O1326" t="s">
        <v>279</v>
      </c>
    </row>
    <row r="1327" spans="1:15" x14ac:dyDescent="0.25">
      <c r="A1327" t="s">
        <v>163</v>
      </c>
      <c r="B1327">
        <v>8092800</v>
      </c>
      <c r="C1327">
        <v>2473001</v>
      </c>
      <c r="D1327">
        <v>2021</v>
      </c>
      <c r="E1327" s="22">
        <v>44409</v>
      </c>
      <c r="F1327" s="22">
        <v>44413</v>
      </c>
      <c r="G1327" s="22">
        <v>44441</v>
      </c>
      <c r="H1327">
        <v>8092804</v>
      </c>
      <c r="I1327">
        <v>41</v>
      </c>
      <c r="J1327">
        <v>4650</v>
      </c>
      <c r="K1327" t="s">
        <v>177</v>
      </c>
      <c r="L1327">
        <v>119.07</v>
      </c>
      <c r="M1327" t="s">
        <v>166</v>
      </c>
      <c r="N1327" t="s">
        <v>166</v>
      </c>
      <c r="O1327" t="s">
        <v>279</v>
      </c>
    </row>
    <row r="1328" spans="1:15" x14ac:dyDescent="0.25">
      <c r="A1328" t="s">
        <v>163</v>
      </c>
      <c r="B1328">
        <v>8092800</v>
      </c>
      <c r="C1328">
        <v>2473001</v>
      </c>
      <c r="D1328">
        <v>2021</v>
      </c>
      <c r="E1328" s="22">
        <v>44409</v>
      </c>
      <c r="F1328" s="22">
        <v>44413</v>
      </c>
      <c r="G1328" s="22">
        <v>44441</v>
      </c>
      <c r="H1328">
        <v>8092804</v>
      </c>
      <c r="I1328">
        <v>41</v>
      </c>
      <c r="J1328">
        <v>4780</v>
      </c>
      <c r="K1328" t="s">
        <v>178</v>
      </c>
      <c r="L1328">
        <v>119.07</v>
      </c>
      <c r="M1328" t="s">
        <v>166</v>
      </c>
      <c r="N1328" t="s">
        <v>166</v>
      </c>
      <c r="O1328" t="s">
        <v>279</v>
      </c>
    </row>
    <row r="1329" spans="1:15" x14ac:dyDescent="0.25">
      <c r="A1329" t="s">
        <v>163</v>
      </c>
      <c r="B1329">
        <v>8092800</v>
      </c>
      <c r="C1329">
        <v>2473001</v>
      </c>
      <c r="D1329">
        <v>2021</v>
      </c>
      <c r="E1329" s="22">
        <v>44409</v>
      </c>
      <c r="F1329" s="22">
        <v>44413</v>
      </c>
      <c r="G1329" s="22">
        <v>44441</v>
      </c>
      <c r="H1329">
        <v>8092804</v>
      </c>
      <c r="I1329">
        <v>41</v>
      </c>
      <c r="J1329">
        <v>4970</v>
      </c>
      <c r="K1329" t="s">
        <v>181</v>
      </c>
      <c r="L1329">
        <v>119.07</v>
      </c>
      <c r="M1329" t="s">
        <v>166</v>
      </c>
      <c r="N1329" t="s">
        <v>166</v>
      </c>
      <c r="O1329" t="s">
        <v>279</v>
      </c>
    </row>
    <row r="1330" spans="1:15" x14ac:dyDescent="0.25">
      <c r="A1330" t="s">
        <v>163</v>
      </c>
      <c r="B1330">
        <v>8092800</v>
      </c>
      <c r="C1330">
        <v>2473001</v>
      </c>
      <c r="D1330">
        <v>2021</v>
      </c>
      <c r="E1330" s="22">
        <v>44409</v>
      </c>
      <c r="F1330" s="22">
        <v>44413</v>
      </c>
      <c r="G1330" s="22">
        <v>44441</v>
      </c>
      <c r="H1330">
        <v>8092804</v>
      </c>
      <c r="I1330">
        <v>41</v>
      </c>
      <c r="J1330">
        <v>4990</v>
      </c>
      <c r="K1330" t="s">
        <v>182</v>
      </c>
      <c r="L1330">
        <v>119.07</v>
      </c>
      <c r="M1330" t="s">
        <v>166</v>
      </c>
      <c r="N1330" t="s">
        <v>166</v>
      </c>
      <c r="O1330" t="s">
        <v>279</v>
      </c>
    </row>
    <row r="1331" spans="1:15" x14ac:dyDescent="0.25">
      <c r="A1331" t="s">
        <v>163</v>
      </c>
      <c r="B1331">
        <v>8092800</v>
      </c>
      <c r="C1331">
        <v>2473001</v>
      </c>
      <c r="D1331">
        <v>2021</v>
      </c>
      <c r="E1331" s="22">
        <v>44409</v>
      </c>
      <c r="F1331" s="22">
        <v>44413</v>
      </c>
      <c r="G1331" s="22">
        <v>44441</v>
      </c>
      <c r="H1331">
        <v>8092804</v>
      </c>
      <c r="I1331">
        <v>41</v>
      </c>
      <c r="J1331">
        <v>5010</v>
      </c>
      <c r="K1331" t="s">
        <v>170</v>
      </c>
      <c r="L1331">
        <v>43.53</v>
      </c>
      <c r="M1331" t="s">
        <v>166</v>
      </c>
      <c r="N1331" t="s">
        <v>166</v>
      </c>
      <c r="O1331" t="s">
        <v>279</v>
      </c>
    </row>
    <row r="1332" spans="1:15" x14ac:dyDescent="0.25">
      <c r="A1332" t="s">
        <v>163</v>
      </c>
      <c r="B1332">
        <v>8092800</v>
      </c>
      <c r="C1332">
        <v>2473001</v>
      </c>
      <c r="D1332">
        <v>2021</v>
      </c>
      <c r="E1332" s="22">
        <v>44409</v>
      </c>
      <c r="F1332" s="22">
        <v>44413</v>
      </c>
      <c r="G1332" s="22">
        <v>44441</v>
      </c>
      <c r="H1332">
        <v>8092804</v>
      </c>
      <c r="I1332">
        <v>41</v>
      </c>
      <c r="J1332">
        <v>5013</v>
      </c>
      <c r="K1332" t="s">
        <v>183</v>
      </c>
      <c r="L1332">
        <v>0.14000000000000001</v>
      </c>
      <c r="M1332" t="s">
        <v>166</v>
      </c>
      <c r="N1332" t="s">
        <v>166</v>
      </c>
      <c r="O1332" t="s">
        <v>279</v>
      </c>
    </row>
    <row r="1333" spans="1:15" x14ac:dyDescent="0.25">
      <c r="A1333" t="s">
        <v>163</v>
      </c>
      <c r="B1333">
        <v>8092800</v>
      </c>
      <c r="C1333">
        <v>2473001</v>
      </c>
      <c r="D1333">
        <v>2021</v>
      </c>
      <c r="E1333" s="22">
        <v>44409</v>
      </c>
      <c r="F1333" s="22">
        <v>44413</v>
      </c>
      <c r="G1333" s="22">
        <v>44441</v>
      </c>
      <c r="H1333">
        <v>8092804</v>
      </c>
      <c r="I1333">
        <v>41</v>
      </c>
      <c r="J1333">
        <v>5030</v>
      </c>
      <c r="K1333" t="s">
        <v>184</v>
      </c>
      <c r="L1333">
        <v>0.24</v>
      </c>
      <c r="M1333" t="s">
        <v>166</v>
      </c>
      <c r="N1333" t="s">
        <v>166</v>
      </c>
      <c r="O1333" t="s">
        <v>279</v>
      </c>
    </row>
    <row r="1334" spans="1:15" x14ac:dyDescent="0.25">
      <c r="A1334" t="s">
        <v>163</v>
      </c>
      <c r="B1334">
        <v>8092800</v>
      </c>
      <c r="C1334">
        <v>2473001</v>
      </c>
      <c r="D1334">
        <v>2021</v>
      </c>
      <c r="E1334" s="22">
        <v>44409</v>
      </c>
      <c r="F1334" s="22">
        <v>44413</v>
      </c>
      <c r="G1334" s="22">
        <v>44441</v>
      </c>
      <c r="H1334">
        <v>8092804</v>
      </c>
      <c r="I1334">
        <v>41</v>
      </c>
      <c r="J1334">
        <v>5031</v>
      </c>
      <c r="K1334" t="s">
        <v>185</v>
      </c>
      <c r="L1334">
        <v>0.19</v>
      </c>
      <c r="M1334" t="s">
        <v>166</v>
      </c>
      <c r="N1334" t="s">
        <v>166</v>
      </c>
      <c r="O1334" t="s">
        <v>279</v>
      </c>
    </row>
    <row r="1335" spans="1:15" x14ac:dyDescent="0.25">
      <c r="A1335" t="s">
        <v>163</v>
      </c>
      <c r="B1335">
        <v>8092800</v>
      </c>
      <c r="C1335">
        <v>2473001</v>
      </c>
      <c r="D1335">
        <v>2021</v>
      </c>
      <c r="E1335" s="22">
        <v>44409</v>
      </c>
      <c r="F1335" s="22">
        <v>44413</v>
      </c>
      <c r="G1335" s="22">
        <v>44441</v>
      </c>
      <c r="H1335">
        <v>8092804</v>
      </c>
      <c r="I1335">
        <v>41</v>
      </c>
      <c r="J1335">
        <v>5090</v>
      </c>
      <c r="K1335" t="s">
        <v>186</v>
      </c>
      <c r="L1335">
        <v>7.94</v>
      </c>
      <c r="M1335" t="s">
        <v>166</v>
      </c>
      <c r="N1335" t="s">
        <v>166</v>
      </c>
      <c r="O1335" t="s">
        <v>279</v>
      </c>
    </row>
    <row r="1336" spans="1:15" x14ac:dyDescent="0.25">
      <c r="A1336" t="s">
        <v>163</v>
      </c>
      <c r="B1336">
        <v>8092800</v>
      </c>
      <c r="C1336">
        <v>2473001</v>
      </c>
      <c r="D1336">
        <v>2021</v>
      </c>
      <c r="E1336" s="22">
        <v>44409</v>
      </c>
      <c r="F1336" s="22">
        <v>44413</v>
      </c>
      <c r="G1336" s="22">
        <v>44441</v>
      </c>
      <c r="H1336">
        <v>8092804</v>
      </c>
      <c r="I1336">
        <v>41</v>
      </c>
      <c r="J1336">
        <v>5103</v>
      </c>
      <c r="K1336" t="s">
        <v>187</v>
      </c>
      <c r="L1336">
        <v>9.43</v>
      </c>
      <c r="M1336" t="s">
        <v>166</v>
      </c>
      <c r="N1336" t="s">
        <v>166</v>
      </c>
      <c r="O1336" t="s">
        <v>279</v>
      </c>
    </row>
    <row r="1337" spans="1:15" x14ac:dyDescent="0.25">
      <c r="A1337" t="s">
        <v>163</v>
      </c>
      <c r="B1337">
        <v>8092800</v>
      </c>
      <c r="C1337">
        <v>2473001</v>
      </c>
      <c r="D1337">
        <v>2021</v>
      </c>
      <c r="E1337" s="22">
        <v>44409</v>
      </c>
      <c r="F1337" s="22">
        <v>44413</v>
      </c>
      <c r="G1337" s="22">
        <v>44441</v>
      </c>
      <c r="H1337">
        <v>8092804</v>
      </c>
      <c r="I1337">
        <v>41</v>
      </c>
      <c r="J1337">
        <v>5800</v>
      </c>
      <c r="K1337" t="s">
        <v>188</v>
      </c>
      <c r="L1337">
        <v>-11.9</v>
      </c>
      <c r="M1337" t="s">
        <v>166</v>
      </c>
      <c r="N1337" t="s">
        <v>166</v>
      </c>
      <c r="O1337" t="s">
        <v>279</v>
      </c>
    </row>
    <row r="1338" spans="1:15" x14ac:dyDescent="0.25">
      <c r="A1338" t="s">
        <v>163</v>
      </c>
      <c r="B1338">
        <v>8092800</v>
      </c>
      <c r="C1338">
        <v>2473001</v>
      </c>
      <c r="D1338">
        <v>2021</v>
      </c>
      <c r="E1338" s="22">
        <v>44409</v>
      </c>
      <c r="F1338" s="22">
        <v>44413</v>
      </c>
      <c r="G1338" s="22">
        <v>44441</v>
      </c>
      <c r="H1338">
        <v>8092804</v>
      </c>
      <c r="I1338">
        <v>41</v>
      </c>
      <c r="J1338">
        <v>7010</v>
      </c>
      <c r="K1338" t="s">
        <v>164</v>
      </c>
      <c r="L1338">
        <v>11</v>
      </c>
      <c r="M1338" t="s">
        <v>165</v>
      </c>
      <c r="N1338" t="s">
        <v>166</v>
      </c>
      <c r="O1338" t="s">
        <v>279</v>
      </c>
    </row>
    <row r="1339" spans="1:15" x14ac:dyDescent="0.25">
      <c r="A1339" t="s">
        <v>163</v>
      </c>
      <c r="B1339">
        <v>8092800</v>
      </c>
      <c r="C1339">
        <v>2473001</v>
      </c>
      <c r="D1339">
        <v>2021</v>
      </c>
      <c r="E1339" s="22">
        <v>44409</v>
      </c>
      <c r="F1339" s="22">
        <v>44413</v>
      </c>
      <c r="G1339" s="22">
        <v>44441</v>
      </c>
      <c r="H1339">
        <v>8092804</v>
      </c>
      <c r="I1339">
        <v>41</v>
      </c>
      <c r="J1339">
        <v>9710</v>
      </c>
      <c r="K1339" t="s">
        <v>236</v>
      </c>
      <c r="L1339">
        <v>4</v>
      </c>
      <c r="M1339" t="s">
        <v>165</v>
      </c>
      <c r="N1339" t="s">
        <v>166</v>
      </c>
      <c r="O1339" t="s">
        <v>279</v>
      </c>
    </row>
    <row r="1340" spans="1:15" x14ac:dyDescent="0.25">
      <c r="A1340" t="s">
        <v>163</v>
      </c>
      <c r="B1340">
        <v>8092800</v>
      </c>
      <c r="C1340">
        <v>2473001</v>
      </c>
      <c r="D1340">
        <v>2021</v>
      </c>
      <c r="E1340" s="22">
        <v>44414</v>
      </c>
      <c r="F1340" s="22">
        <v>44439</v>
      </c>
      <c r="G1340" s="22">
        <v>44441</v>
      </c>
      <c r="H1340">
        <v>8092804</v>
      </c>
      <c r="I1340">
        <v>41</v>
      </c>
      <c r="J1340">
        <v>10</v>
      </c>
      <c r="K1340" t="s">
        <v>164</v>
      </c>
      <c r="L1340">
        <v>14</v>
      </c>
      <c r="M1340" t="s">
        <v>165</v>
      </c>
      <c r="N1340" t="s">
        <v>166</v>
      </c>
      <c r="O1340" t="s">
        <v>279</v>
      </c>
    </row>
    <row r="1341" spans="1:15" x14ac:dyDescent="0.25">
      <c r="A1341" t="s">
        <v>163</v>
      </c>
      <c r="B1341">
        <v>8092800</v>
      </c>
      <c r="C1341">
        <v>2473001</v>
      </c>
      <c r="D1341">
        <v>2021</v>
      </c>
      <c r="E1341" s="22">
        <v>44414</v>
      </c>
      <c r="F1341" s="22">
        <v>44439</v>
      </c>
      <c r="G1341" s="22">
        <v>44441</v>
      </c>
      <c r="H1341">
        <v>8092804</v>
      </c>
      <c r="I1341">
        <v>41</v>
      </c>
      <c r="J1341">
        <v>351</v>
      </c>
      <c r="K1341" t="s">
        <v>205</v>
      </c>
      <c r="L1341">
        <v>1</v>
      </c>
      <c r="M1341" t="s">
        <v>165</v>
      </c>
      <c r="N1341" t="s">
        <v>166</v>
      </c>
      <c r="O1341" t="s">
        <v>279</v>
      </c>
    </row>
    <row r="1342" spans="1:15" x14ac:dyDescent="0.25">
      <c r="A1342" t="s">
        <v>163</v>
      </c>
      <c r="B1342">
        <v>8092800</v>
      </c>
      <c r="C1342">
        <v>2473001</v>
      </c>
      <c r="D1342">
        <v>2021</v>
      </c>
      <c r="E1342" s="22">
        <v>44414</v>
      </c>
      <c r="F1342" s="22">
        <v>44439</v>
      </c>
      <c r="G1342" s="22">
        <v>44441</v>
      </c>
      <c r="H1342">
        <v>8092804</v>
      </c>
      <c r="I1342">
        <v>41</v>
      </c>
      <c r="J1342">
        <v>710</v>
      </c>
      <c r="K1342" t="s">
        <v>236</v>
      </c>
      <c r="L1342">
        <v>3</v>
      </c>
      <c r="M1342" t="s">
        <v>165</v>
      </c>
      <c r="N1342" t="s">
        <v>166</v>
      </c>
      <c r="O1342" t="s">
        <v>279</v>
      </c>
    </row>
    <row r="1343" spans="1:15" x14ac:dyDescent="0.25">
      <c r="A1343" t="s">
        <v>163</v>
      </c>
      <c r="B1343">
        <v>8092800</v>
      </c>
      <c r="C1343">
        <v>2473001</v>
      </c>
      <c r="D1343">
        <v>2021</v>
      </c>
      <c r="E1343" s="22">
        <v>44414</v>
      </c>
      <c r="F1343" s="22">
        <v>44439</v>
      </c>
      <c r="G1343" s="22">
        <v>44441</v>
      </c>
      <c r="H1343">
        <v>8092804</v>
      </c>
      <c r="I1343">
        <v>41</v>
      </c>
      <c r="J1343">
        <v>1010</v>
      </c>
      <c r="K1343" t="s">
        <v>164</v>
      </c>
      <c r="L1343">
        <v>646.95000000000005</v>
      </c>
      <c r="M1343" t="s">
        <v>165</v>
      </c>
      <c r="N1343" t="s">
        <v>166</v>
      </c>
      <c r="O1343" t="s">
        <v>279</v>
      </c>
    </row>
    <row r="1344" spans="1:15" x14ac:dyDescent="0.25">
      <c r="A1344" t="s">
        <v>163</v>
      </c>
      <c r="B1344">
        <v>8092800</v>
      </c>
      <c r="C1344">
        <v>2473001</v>
      </c>
      <c r="D1344">
        <v>2021</v>
      </c>
      <c r="E1344" s="22">
        <v>44414</v>
      </c>
      <c r="F1344" s="22">
        <v>44439</v>
      </c>
      <c r="G1344" s="22">
        <v>44441</v>
      </c>
      <c r="H1344">
        <v>8092804</v>
      </c>
      <c r="I1344">
        <v>41</v>
      </c>
      <c r="J1344">
        <v>1351</v>
      </c>
      <c r="K1344" t="s">
        <v>205</v>
      </c>
      <c r="L1344">
        <v>45.4</v>
      </c>
      <c r="M1344" t="s">
        <v>165</v>
      </c>
      <c r="N1344" t="s">
        <v>166</v>
      </c>
      <c r="O1344" t="s">
        <v>279</v>
      </c>
    </row>
    <row r="1345" spans="1:15" x14ac:dyDescent="0.25">
      <c r="A1345" t="s">
        <v>163</v>
      </c>
      <c r="B1345">
        <v>8092800</v>
      </c>
      <c r="C1345">
        <v>2473001</v>
      </c>
      <c r="D1345">
        <v>2021</v>
      </c>
      <c r="E1345" s="22">
        <v>44414</v>
      </c>
      <c r="F1345" s="22">
        <v>44439</v>
      </c>
      <c r="G1345" s="22">
        <v>44441</v>
      </c>
      <c r="H1345">
        <v>8092804</v>
      </c>
      <c r="I1345">
        <v>41</v>
      </c>
      <c r="J1345">
        <v>2500</v>
      </c>
      <c r="K1345" t="s">
        <v>170</v>
      </c>
      <c r="L1345">
        <v>97.73</v>
      </c>
      <c r="M1345" t="s">
        <v>166</v>
      </c>
      <c r="N1345" t="s">
        <v>166</v>
      </c>
      <c r="O1345" t="s">
        <v>279</v>
      </c>
    </row>
    <row r="1346" spans="1:15" x14ac:dyDescent="0.25">
      <c r="A1346" t="s">
        <v>163</v>
      </c>
      <c r="B1346">
        <v>8092800</v>
      </c>
      <c r="C1346">
        <v>2473001</v>
      </c>
      <c r="D1346">
        <v>2021</v>
      </c>
      <c r="E1346" s="22">
        <v>44414</v>
      </c>
      <c r="F1346" s="22">
        <v>44439</v>
      </c>
      <c r="G1346" s="22">
        <v>44441</v>
      </c>
      <c r="H1346">
        <v>8092804</v>
      </c>
      <c r="I1346">
        <v>41</v>
      </c>
      <c r="J1346">
        <v>2509</v>
      </c>
      <c r="K1346" t="s">
        <v>171</v>
      </c>
      <c r="L1346">
        <v>-60.91</v>
      </c>
      <c r="M1346" t="s">
        <v>166</v>
      </c>
      <c r="N1346" t="s">
        <v>166</v>
      </c>
      <c r="O1346" t="s">
        <v>279</v>
      </c>
    </row>
    <row r="1347" spans="1:15" x14ac:dyDescent="0.25">
      <c r="A1347" t="s">
        <v>163</v>
      </c>
      <c r="B1347">
        <v>8092800</v>
      </c>
      <c r="C1347">
        <v>2473001</v>
      </c>
      <c r="D1347">
        <v>2021</v>
      </c>
      <c r="E1347" s="22">
        <v>44414</v>
      </c>
      <c r="F1347" s="22">
        <v>44439</v>
      </c>
      <c r="G1347" s="22">
        <v>44441</v>
      </c>
      <c r="H1347">
        <v>8092804</v>
      </c>
      <c r="I1347">
        <v>41</v>
      </c>
      <c r="J1347">
        <v>3010</v>
      </c>
      <c r="K1347" t="s">
        <v>219</v>
      </c>
      <c r="L1347">
        <v>29.07</v>
      </c>
      <c r="M1347" t="s">
        <v>207</v>
      </c>
      <c r="N1347" t="s">
        <v>166</v>
      </c>
      <c r="O1347" t="s">
        <v>279</v>
      </c>
    </row>
    <row r="1348" spans="1:15" x14ac:dyDescent="0.25">
      <c r="A1348" t="s">
        <v>163</v>
      </c>
      <c r="B1348">
        <v>8092800</v>
      </c>
      <c r="C1348">
        <v>2473001</v>
      </c>
      <c r="D1348">
        <v>2021</v>
      </c>
      <c r="E1348" s="22">
        <v>44414</v>
      </c>
      <c r="F1348" s="22">
        <v>44439</v>
      </c>
      <c r="G1348" s="22">
        <v>44441</v>
      </c>
      <c r="H1348">
        <v>8092804</v>
      </c>
      <c r="I1348">
        <v>41</v>
      </c>
      <c r="J1348">
        <v>3302</v>
      </c>
      <c r="K1348" t="s">
        <v>221</v>
      </c>
      <c r="L1348">
        <v>5.5</v>
      </c>
      <c r="M1348" t="s">
        <v>207</v>
      </c>
      <c r="N1348" t="s">
        <v>166</v>
      </c>
      <c r="O1348" t="s">
        <v>279</v>
      </c>
    </row>
    <row r="1349" spans="1:15" x14ac:dyDescent="0.25">
      <c r="A1349" t="s">
        <v>163</v>
      </c>
      <c r="B1349">
        <v>8092800</v>
      </c>
      <c r="C1349">
        <v>2473001</v>
      </c>
      <c r="D1349">
        <v>2021</v>
      </c>
      <c r="E1349" s="22">
        <v>44414</v>
      </c>
      <c r="F1349" s="22">
        <v>44439</v>
      </c>
      <c r="G1349" s="22">
        <v>44441</v>
      </c>
      <c r="H1349">
        <v>8092804</v>
      </c>
      <c r="I1349">
        <v>41</v>
      </c>
      <c r="J1349">
        <v>3305</v>
      </c>
      <c r="K1349" t="s">
        <v>206</v>
      </c>
      <c r="L1349">
        <v>1.92</v>
      </c>
      <c r="M1349" t="s">
        <v>207</v>
      </c>
      <c r="N1349" t="s">
        <v>166</v>
      </c>
      <c r="O1349" t="s">
        <v>279</v>
      </c>
    </row>
    <row r="1350" spans="1:15" x14ac:dyDescent="0.25">
      <c r="A1350" t="s">
        <v>163</v>
      </c>
      <c r="B1350">
        <v>8092800</v>
      </c>
      <c r="C1350">
        <v>2473001</v>
      </c>
      <c r="D1350">
        <v>2021</v>
      </c>
      <c r="E1350" s="22">
        <v>44414</v>
      </c>
      <c r="F1350" s="22">
        <v>44439</v>
      </c>
      <c r="G1350" s="22">
        <v>44441</v>
      </c>
      <c r="H1350">
        <v>8092804</v>
      </c>
      <c r="I1350">
        <v>41</v>
      </c>
      <c r="J1350">
        <v>3970</v>
      </c>
      <c r="K1350" t="s">
        <v>210</v>
      </c>
      <c r="L1350">
        <v>9.81</v>
      </c>
      <c r="M1350" t="s">
        <v>207</v>
      </c>
      <c r="N1350" t="s">
        <v>166</v>
      </c>
      <c r="O1350" t="s">
        <v>279</v>
      </c>
    </row>
    <row r="1351" spans="1:15" x14ac:dyDescent="0.25">
      <c r="A1351" t="s">
        <v>163</v>
      </c>
      <c r="B1351">
        <v>8092800</v>
      </c>
      <c r="C1351">
        <v>2473001</v>
      </c>
      <c r="D1351">
        <v>2021</v>
      </c>
      <c r="E1351" s="22">
        <v>44414</v>
      </c>
      <c r="F1351" s="22">
        <v>44439</v>
      </c>
      <c r="G1351" s="22">
        <v>44441</v>
      </c>
      <c r="H1351">
        <v>8092804</v>
      </c>
      <c r="I1351">
        <v>41</v>
      </c>
      <c r="J1351" t="s">
        <v>173</v>
      </c>
      <c r="K1351" t="s">
        <v>174</v>
      </c>
      <c r="L1351">
        <v>76.790000000000006</v>
      </c>
      <c r="M1351" t="s">
        <v>166</v>
      </c>
      <c r="N1351" t="s">
        <v>166</v>
      </c>
      <c r="O1351" t="s">
        <v>279</v>
      </c>
    </row>
    <row r="1352" spans="1:15" x14ac:dyDescent="0.25">
      <c r="A1352" t="s">
        <v>163</v>
      </c>
      <c r="B1352">
        <v>8092800</v>
      </c>
      <c r="C1352">
        <v>2473001</v>
      </c>
      <c r="D1352">
        <v>2021</v>
      </c>
      <c r="E1352" s="22">
        <v>44414</v>
      </c>
      <c r="F1352" s="22">
        <v>44439</v>
      </c>
      <c r="G1352" s="22">
        <v>44441</v>
      </c>
      <c r="H1352">
        <v>8092804</v>
      </c>
      <c r="I1352">
        <v>41</v>
      </c>
      <c r="J1352">
        <v>4220</v>
      </c>
      <c r="K1352" t="s">
        <v>212</v>
      </c>
      <c r="L1352">
        <v>9</v>
      </c>
      <c r="M1352" t="s">
        <v>207</v>
      </c>
      <c r="N1352" t="s">
        <v>166</v>
      </c>
      <c r="O1352" t="s">
        <v>279</v>
      </c>
    </row>
    <row r="1353" spans="1:15" x14ac:dyDescent="0.25">
      <c r="A1353" t="s">
        <v>163</v>
      </c>
      <c r="B1353">
        <v>8092800</v>
      </c>
      <c r="C1353">
        <v>2473001</v>
      </c>
      <c r="D1353">
        <v>2021</v>
      </c>
      <c r="E1353" s="22">
        <v>44414</v>
      </c>
      <c r="F1353" s="22">
        <v>44439</v>
      </c>
      <c r="G1353" s="22">
        <v>44441</v>
      </c>
      <c r="H1353">
        <v>8092804</v>
      </c>
      <c r="I1353">
        <v>41</v>
      </c>
      <c r="J1353">
        <v>4420</v>
      </c>
      <c r="K1353" t="s">
        <v>175</v>
      </c>
      <c r="L1353">
        <v>747.74</v>
      </c>
      <c r="M1353" t="s">
        <v>166</v>
      </c>
      <c r="N1353" t="s">
        <v>166</v>
      </c>
      <c r="O1353" t="s">
        <v>279</v>
      </c>
    </row>
    <row r="1354" spans="1:15" x14ac:dyDescent="0.25">
      <c r="A1354" t="s">
        <v>163</v>
      </c>
      <c r="B1354">
        <v>8092800</v>
      </c>
      <c r="C1354">
        <v>2473001</v>
      </c>
      <c r="D1354">
        <v>2021</v>
      </c>
      <c r="E1354" s="22">
        <v>44414</v>
      </c>
      <c r="F1354" s="22">
        <v>44439</v>
      </c>
      <c r="G1354" s="22">
        <v>44441</v>
      </c>
      <c r="H1354">
        <v>8092804</v>
      </c>
      <c r="I1354">
        <v>41</v>
      </c>
      <c r="J1354">
        <v>4486</v>
      </c>
      <c r="K1354" t="s">
        <v>176</v>
      </c>
      <c r="L1354">
        <v>721.42</v>
      </c>
      <c r="M1354" t="s">
        <v>166</v>
      </c>
      <c r="N1354" t="s">
        <v>166</v>
      </c>
      <c r="O1354" t="s">
        <v>279</v>
      </c>
    </row>
    <row r="1355" spans="1:15" x14ac:dyDescent="0.25">
      <c r="A1355" t="s">
        <v>163</v>
      </c>
      <c r="B1355">
        <v>8092800</v>
      </c>
      <c r="C1355">
        <v>2473001</v>
      </c>
      <c r="D1355">
        <v>2021</v>
      </c>
      <c r="E1355" s="22">
        <v>44414</v>
      </c>
      <c r="F1355" s="22">
        <v>44439</v>
      </c>
      <c r="G1355" s="22">
        <v>44441</v>
      </c>
      <c r="H1355">
        <v>8092804</v>
      </c>
      <c r="I1355">
        <v>41</v>
      </c>
      <c r="J1355">
        <v>4650</v>
      </c>
      <c r="K1355" t="s">
        <v>177</v>
      </c>
      <c r="L1355">
        <v>684.6</v>
      </c>
      <c r="M1355" t="s">
        <v>166</v>
      </c>
      <c r="N1355" t="s">
        <v>166</v>
      </c>
      <c r="O1355" t="s">
        <v>279</v>
      </c>
    </row>
    <row r="1356" spans="1:15" x14ac:dyDescent="0.25">
      <c r="A1356" t="s">
        <v>163</v>
      </c>
      <c r="B1356">
        <v>8092800</v>
      </c>
      <c r="C1356">
        <v>2473001</v>
      </c>
      <c r="D1356">
        <v>2021</v>
      </c>
      <c r="E1356" s="22">
        <v>44414</v>
      </c>
      <c r="F1356" s="22">
        <v>44439</v>
      </c>
      <c r="G1356" s="22">
        <v>44441</v>
      </c>
      <c r="H1356">
        <v>8092804</v>
      </c>
      <c r="I1356">
        <v>41</v>
      </c>
      <c r="J1356">
        <v>4780</v>
      </c>
      <c r="K1356" t="s">
        <v>178</v>
      </c>
      <c r="L1356">
        <v>655.53</v>
      </c>
      <c r="M1356" t="s">
        <v>166</v>
      </c>
      <c r="N1356" t="s">
        <v>166</v>
      </c>
      <c r="O1356" t="s">
        <v>279</v>
      </c>
    </row>
    <row r="1357" spans="1:15" x14ac:dyDescent="0.25">
      <c r="A1357" t="s">
        <v>163</v>
      </c>
      <c r="B1357">
        <v>8092800</v>
      </c>
      <c r="C1357">
        <v>2473001</v>
      </c>
      <c r="D1357">
        <v>2021</v>
      </c>
      <c r="E1357" s="22">
        <v>44414</v>
      </c>
      <c r="F1357" s="22">
        <v>44439</v>
      </c>
      <c r="G1357" s="22">
        <v>44441</v>
      </c>
      <c r="H1357">
        <v>8092804</v>
      </c>
      <c r="I1357">
        <v>41</v>
      </c>
      <c r="J1357">
        <v>4970</v>
      </c>
      <c r="K1357" t="s">
        <v>181</v>
      </c>
      <c r="L1357">
        <v>682.21</v>
      </c>
      <c r="M1357" t="s">
        <v>166</v>
      </c>
      <c r="N1357" t="s">
        <v>166</v>
      </c>
      <c r="O1357" t="s">
        <v>279</v>
      </c>
    </row>
    <row r="1358" spans="1:15" x14ac:dyDescent="0.25">
      <c r="A1358" t="s">
        <v>163</v>
      </c>
      <c r="B1358">
        <v>8092800</v>
      </c>
      <c r="C1358">
        <v>2473001</v>
      </c>
      <c r="D1358">
        <v>2021</v>
      </c>
      <c r="E1358" s="22">
        <v>44414</v>
      </c>
      <c r="F1358" s="22">
        <v>44439</v>
      </c>
      <c r="G1358" s="22">
        <v>44441</v>
      </c>
      <c r="H1358">
        <v>8092804</v>
      </c>
      <c r="I1358">
        <v>41</v>
      </c>
      <c r="J1358">
        <v>4990</v>
      </c>
      <c r="K1358" t="s">
        <v>182</v>
      </c>
      <c r="L1358">
        <v>682.21</v>
      </c>
      <c r="M1358" t="s">
        <v>166</v>
      </c>
      <c r="N1358" t="s">
        <v>166</v>
      </c>
      <c r="O1358" t="s">
        <v>279</v>
      </c>
    </row>
    <row r="1359" spans="1:15" x14ac:dyDescent="0.25">
      <c r="A1359" t="s">
        <v>163</v>
      </c>
      <c r="B1359">
        <v>8092800</v>
      </c>
      <c r="C1359">
        <v>2473001</v>
      </c>
      <c r="D1359">
        <v>2021</v>
      </c>
      <c r="E1359" s="22">
        <v>44414</v>
      </c>
      <c r="F1359" s="22">
        <v>44439</v>
      </c>
      <c r="G1359" s="22">
        <v>44441</v>
      </c>
      <c r="H1359">
        <v>8092804</v>
      </c>
      <c r="I1359">
        <v>41</v>
      </c>
      <c r="J1359">
        <v>5010</v>
      </c>
      <c r="K1359" t="s">
        <v>170</v>
      </c>
      <c r="L1359">
        <v>241.37</v>
      </c>
      <c r="M1359" t="s">
        <v>166</v>
      </c>
      <c r="N1359" t="s">
        <v>166</v>
      </c>
      <c r="O1359" t="s">
        <v>279</v>
      </c>
    </row>
    <row r="1360" spans="1:15" x14ac:dyDescent="0.25">
      <c r="A1360" t="s">
        <v>163</v>
      </c>
      <c r="B1360">
        <v>8092800</v>
      </c>
      <c r="C1360">
        <v>2473001</v>
      </c>
      <c r="D1360">
        <v>2021</v>
      </c>
      <c r="E1360" s="22">
        <v>44414</v>
      </c>
      <c r="F1360" s="22">
        <v>44439</v>
      </c>
      <c r="G1360" s="22">
        <v>44441</v>
      </c>
      <c r="H1360">
        <v>8092804</v>
      </c>
      <c r="I1360">
        <v>41</v>
      </c>
      <c r="J1360">
        <v>5013</v>
      </c>
      <c r="K1360" t="s">
        <v>183</v>
      </c>
      <c r="L1360">
        <v>0.74</v>
      </c>
      <c r="M1360" t="s">
        <v>166</v>
      </c>
      <c r="N1360" t="s">
        <v>166</v>
      </c>
      <c r="O1360" t="s">
        <v>279</v>
      </c>
    </row>
    <row r="1361" spans="1:15" x14ac:dyDescent="0.25">
      <c r="A1361" t="s">
        <v>163</v>
      </c>
      <c r="B1361">
        <v>8092800</v>
      </c>
      <c r="C1361">
        <v>2473001</v>
      </c>
      <c r="D1361">
        <v>2021</v>
      </c>
      <c r="E1361" s="22">
        <v>44414</v>
      </c>
      <c r="F1361" s="22">
        <v>44439</v>
      </c>
      <c r="G1361" s="22">
        <v>44441</v>
      </c>
      <c r="H1361">
        <v>8092804</v>
      </c>
      <c r="I1361">
        <v>41</v>
      </c>
      <c r="J1361">
        <v>5030</v>
      </c>
      <c r="K1361" t="s">
        <v>184</v>
      </c>
      <c r="L1361">
        <v>1.35</v>
      </c>
      <c r="M1361" t="s">
        <v>166</v>
      </c>
      <c r="N1361" t="s">
        <v>166</v>
      </c>
      <c r="O1361" t="s">
        <v>279</v>
      </c>
    </row>
    <row r="1362" spans="1:15" x14ac:dyDescent="0.25">
      <c r="A1362" t="s">
        <v>163</v>
      </c>
      <c r="B1362">
        <v>8092800</v>
      </c>
      <c r="C1362">
        <v>2473001</v>
      </c>
      <c r="D1362">
        <v>2021</v>
      </c>
      <c r="E1362" s="22">
        <v>44414</v>
      </c>
      <c r="F1362" s="22">
        <v>44439</v>
      </c>
      <c r="G1362" s="22">
        <v>44441</v>
      </c>
      <c r="H1362">
        <v>8092804</v>
      </c>
      <c r="I1362">
        <v>41</v>
      </c>
      <c r="J1362">
        <v>5031</v>
      </c>
      <c r="K1362" t="s">
        <v>185</v>
      </c>
      <c r="L1362">
        <v>1.05</v>
      </c>
      <c r="M1362" t="s">
        <v>166</v>
      </c>
      <c r="N1362" t="s">
        <v>166</v>
      </c>
      <c r="O1362" t="s">
        <v>279</v>
      </c>
    </row>
    <row r="1363" spans="1:15" x14ac:dyDescent="0.25">
      <c r="A1363" t="s">
        <v>163</v>
      </c>
      <c r="B1363">
        <v>8092800</v>
      </c>
      <c r="C1363">
        <v>2473001</v>
      </c>
      <c r="D1363">
        <v>2021</v>
      </c>
      <c r="E1363" s="22">
        <v>44414</v>
      </c>
      <c r="F1363" s="22">
        <v>44439</v>
      </c>
      <c r="G1363" s="22">
        <v>44441</v>
      </c>
      <c r="H1363">
        <v>8092804</v>
      </c>
      <c r="I1363">
        <v>41</v>
      </c>
      <c r="J1363">
        <v>5090</v>
      </c>
      <c r="K1363" t="s">
        <v>186</v>
      </c>
      <c r="L1363">
        <v>7.94</v>
      </c>
      <c r="M1363" t="s">
        <v>166</v>
      </c>
      <c r="N1363" t="s">
        <v>166</v>
      </c>
      <c r="O1363" t="s">
        <v>279</v>
      </c>
    </row>
    <row r="1364" spans="1:15" x14ac:dyDescent="0.25">
      <c r="A1364" t="s">
        <v>163</v>
      </c>
      <c r="B1364">
        <v>8092800</v>
      </c>
      <c r="C1364">
        <v>2473001</v>
      </c>
      <c r="D1364">
        <v>2021</v>
      </c>
      <c r="E1364" s="22">
        <v>44414</v>
      </c>
      <c r="F1364" s="22">
        <v>44439</v>
      </c>
      <c r="G1364" s="22">
        <v>44441</v>
      </c>
      <c r="H1364">
        <v>8092804</v>
      </c>
      <c r="I1364">
        <v>41</v>
      </c>
      <c r="J1364">
        <v>5103</v>
      </c>
      <c r="K1364" t="s">
        <v>187</v>
      </c>
      <c r="L1364">
        <v>52.27</v>
      </c>
      <c r="M1364" t="s">
        <v>166</v>
      </c>
      <c r="N1364" t="s">
        <v>166</v>
      </c>
      <c r="O1364" t="s">
        <v>279</v>
      </c>
    </row>
    <row r="1365" spans="1:15" x14ac:dyDescent="0.25">
      <c r="A1365" t="s">
        <v>163</v>
      </c>
      <c r="B1365">
        <v>8092800</v>
      </c>
      <c r="C1365">
        <v>2473001</v>
      </c>
      <c r="D1365">
        <v>2021</v>
      </c>
      <c r="E1365" s="22">
        <v>44414</v>
      </c>
      <c r="F1365" s="22">
        <v>44439</v>
      </c>
      <c r="G1365" s="22">
        <v>44441</v>
      </c>
      <c r="H1365">
        <v>8092804</v>
      </c>
      <c r="I1365">
        <v>41</v>
      </c>
      <c r="J1365">
        <v>5130</v>
      </c>
      <c r="K1365" t="s">
        <v>213</v>
      </c>
      <c r="L1365">
        <v>44.19</v>
      </c>
      <c r="M1365" t="s">
        <v>207</v>
      </c>
      <c r="N1365" t="s">
        <v>166</v>
      </c>
      <c r="O1365" t="s">
        <v>279</v>
      </c>
    </row>
    <row r="1366" spans="1:15" x14ac:dyDescent="0.25">
      <c r="A1366" t="s">
        <v>163</v>
      </c>
      <c r="B1366">
        <v>8092800</v>
      </c>
      <c r="C1366">
        <v>2473001</v>
      </c>
      <c r="D1366">
        <v>2021</v>
      </c>
      <c r="E1366" s="22">
        <v>44414</v>
      </c>
      <c r="F1366" s="22">
        <v>44439</v>
      </c>
      <c r="G1366" s="22">
        <v>44441</v>
      </c>
      <c r="H1366">
        <v>8092804</v>
      </c>
      <c r="I1366">
        <v>41</v>
      </c>
      <c r="J1366">
        <v>5800</v>
      </c>
      <c r="K1366" t="s">
        <v>188</v>
      </c>
      <c r="L1366">
        <v>-71.52</v>
      </c>
      <c r="M1366" t="s">
        <v>166</v>
      </c>
      <c r="N1366" t="s">
        <v>166</v>
      </c>
      <c r="O1366" t="s">
        <v>279</v>
      </c>
    </row>
    <row r="1367" spans="1:15" x14ac:dyDescent="0.25">
      <c r="A1367" t="s">
        <v>163</v>
      </c>
      <c r="B1367">
        <v>8092800</v>
      </c>
      <c r="C1367">
        <v>2473001</v>
      </c>
      <c r="D1367">
        <v>2021</v>
      </c>
      <c r="E1367" s="22">
        <v>44414</v>
      </c>
      <c r="F1367" s="22">
        <v>44439</v>
      </c>
      <c r="G1367" s="22">
        <v>44441</v>
      </c>
      <c r="H1367">
        <v>8092804</v>
      </c>
      <c r="I1367">
        <v>41</v>
      </c>
      <c r="J1367">
        <v>7010</v>
      </c>
      <c r="K1367" t="s">
        <v>164</v>
      </c>
      <c r="L1367">
        <v>57</v>
      </c>
      <c r="M1367" t="s">
        <v>165</v>
      </c>
      <c r="N1367" t="s">
        <v>166</v>
      </c>
      <c r="O1367" t="s">
        <v>279</v>
      </c>
    </row>
    <row r="1368" spans="1:15" x14ac:dyDescent="0.25">
      <c r="A1368" t="s">
        <v>163</v>
      </c>
      <c r="B1368">
        <v>8092800</v>
      </c>
      <c r="C1368">
        <v>2473001</v>
      </c>
      <c r="D1368">
        <v>2021</v>
      </c>
      <c r="E1368" s="22">
        <v>44414</v>
      </c>
      <c r="F1368" s="22">
        <v>44439</v>
      </c>
      <c r="G1368" s="22">
        <v>44441</v>
      </c>
      <c r="H1368">
        <v>8092804</v>
      </c>
      <c r="I1368">
        <v>41</v>
      </c>
      <c r="J1368">
        <v>7351</v>
      </c>
      <c r="K1368" t="s">
        <v>215</v>
      </c>
      <c r="L1368">
        <v>4</v>
      </c>
      <c r="M1368" t="s">
        <v>165</v>
      </c>
      <c r="N1368" t="s">
        <v>166</v>
      </c>
      <c r="O1368" t="s">
        <v>279</v>
      </c>
    </row>
    <row r="1369" spans="1:15" x14ac:dyDescent="0.25">
      <c r="A1369" t="s">
        <v>163</v>
      </c>
      <c r="B1369">
        <v>8092800</v>
      </c>
      <c r="C1369">
        <v>2473001</v>
      </c>
      <c r="D1369">
        <v>2021</v>
      </c>
      <c r="E1369" s="22">
        <v>44414</v>
      </c>
      <c r="F1369" s="22">
        <v>44439</v>
      </c>
      <c r="G1369" s="22">
        <v>44441</v>
      </c>
      <c r="H1369">
        <v>8092804</v>
      </c>
      <c r="I1369">
        <v>41</v>
      </c>
      <c r="J1369">
        <v>9710</v>
      </c>
      <c r="K1369" t="s">
        <v>236</v>
      </c>
      <c r="L1369">
        <v>12</v>
      </c>
      <c r="M1369" t="s">
        <v>165</v>
      </c>
      <c r="N1369" t="s">
        <v>166</v>
      </c>
      <c r="O1369" t="s">
        <v>279</v>
      </c>
    </row>
    <row r="1370" spans="1:15" x14ac:dyDescent="0.25">
      <c r="A1370" t="s">
        <v>163</v>
      </c>
      <c r="B1370">
        <v>8092800</v>
      </c>
      <c r="C1370">
        <v>2473201</v>
      </c>
      <c r="D1370">
        <v>2021</v>
      </c>
      <c r="E1370" s="22">
        <v>44409</v>
      </c>
      <c r="F1370" s="22">
        <v>44439</v>
      </c>
      <c r="G1370" s="22">
        <v>44441</v>
      </c>
      <c r="H1370">
        <v>8092804</v>
      </c>
      <c r="I1370">
        <v>41</v>
      </c>
      <c r="J1370">
        <v>10</v>
      </c>
      <c r="K1370" t="s">
        <v>164</v>
      </c>
      <c r="L1370">
        <v>14</v>
      </c>
      <c r="M1370" t="s">
        <v>165</v>
      </c>
      <c r="N1370" t="s">
        <v>166</v>
      </c>
      <c r="O1370" t="s">
        <v>280</v>
      </c>
    </row>
    <row r="1371" spans="1:15" x14ac:dyDescent="0.25">
      <c r="A1371" t="s">
        <v>163</v>
      </c>
      <c r="B1371">
        <v>8092800</v>
      </c>
      <c r="C1371">
        <v>2473201</v>
      </c>
      <c r="D1371">
        <v>2021</v>
      </c>
      <c r="E1371" s="22">
        <v>44409</v>
      </c>
      <c r="F1371" s="22">
        <v>44439</v>
      </c>
      <c r="G1371" s="22">
        <v>44441</v>
      </c>
      <c r="H1371">
        <v>8092804</v>
      </c>
      <c r="I1371">
        <v>41</v>
      </c>
      <c r="J1371">
        <v>250</v>
      </c>
      <c r="K1371" t="s">
        <v>230</v>
      </c>
      <c r="L1371">
        <v>5</v>
      </c>
      <c r="M1371" t="s">
        <v>165</v>
      </c>
      <c r="N1371" t="s">
        <v>166</v>
      </c>
      <c r="O1371" t="s">
        <v>280</v>
      </c>
    </row>
    <row r="1372" spans="1:15" x14ac:dyDescent="0.25">
      <c r="A1372" t="s">
        <v>163</v>
      </c>
      <c r="B1372">
        <v>8092800</v>
      </c>
      <c r="C1372">
        <v>2473201</v>
      </c>
      <c r="D1372">
        <v>2021</v>
      </c>
      <c r="E1372" s="22">
        <v>44409</v>
      </c>
      <c r="F1372" s="22">
        <v>44439</v>
      </c>
      <c r="G1372" s="22">
        <v>44441</v>
      </c>
      <c r="H1372">
        <v>8092804</v>
      </c>
      <c r="I1372">
        <v>41</v>
      </c>
      <c r="J1372">
        <v>351</v>
      </c>
      <c r="K1372" t="s">
        <v>205</v>
      </c>
      <c r="L1372">
        <v>1</v>
      </c>
      <c r="M1372" t="s">
        <v>165</v>
      </c>
      <c r="N1372" t="s">
        <v>166</v>
      </c>
      <c r="O1372" t="s">
        <v>280</v>
      </c>
    </row>
    <row r="1373" spans="1:15" x14ac:dyDescent="0.25">
      <c r="A1373" t="s">
        <v>163</v>
      </c>
      <c r="B1373">
        <v>8092800</v>
      </c>
      <c r="C1373">
        <v>2473201</v>
      </c>
      <c r="D1373">
        <v>2021</v>
      </c>
      <c r="E1373" s="22">
        <v>44409</v>
      </c>
      <c r="F1373" s="22">
        <v>44439</v>
      </c>
      <c r="G1373" s="22">
        <v>44441</v>
      </c>
      <c r="H1373">
        <v>8092804</v>
      </c>
      <c r="I1373">
        <v>41</v>
      </c>
      <c r="J1373" t="s">
        <v>199</v>
      </c>
      <c r="K1373" t="s">
        <v>200</v>
      </c>
      <c r="L1373">
        <v>2</v>
      </c>
      <c r="M1373" t="s">
        <v>165</v>
      </c>
      <c r="N1373" t="s">
        <v>166</v>
      </c>
      <c r="O1373" t="s">
        <v>280</v>
      </c>
    </row>
    <row r="1374" spans="1:15" x14ac:dyDescent="0.25">
      <c r="A1374" t="s">
        <v>163</v>
      </c>
      <c r="B1374">
        <v>8092800</v>
      </c>
      <c r="C1374">
        <v>2473201</v>
      </c>
      <c r="D1374">
        <v>2021</v>
      </c>
      <c r="E1374" s="22">
        <v>44409</v>
      </c>
      <c r="F1374" s="22">
        <v>44439</v>
      </c>
      <c r="G1374" s="22">
        <v>44441</v>
      </c>
      <c r="H1374">
        <v>8092804</v>
      </c>
      <c r="I1374">
        <v>41</v>
      </c>
      <c r="J1374">
        <v>1010</v>
      </c>
      <c r="K1374" t="s">
        <v>164</v>
      </c>
      <c r="L1374">
        <v>930.7</v>
      </c>
      <c r="M1374" t="s">
        <v>165</v>
      </c>
      <c r="N1374" t="s">
        <v>166</v>
      </c>
      <c r="O1374" t="s">
        <v>280</v>
      </c>
    </row>
    <row r="1375" spans="1:15" x14ac:dyDescent="0.25">
      <c r="A1375" t="s">
        <v>163</v>
      </c>
      <c r="B1375">
        <v>8092800</v>
      </c>
      <c r="C1375">
        <v>2473201</v>
      </c>
      <c r="D1375">
        <v>2021</v>
      </c>
      <c r="E1375" s="22">
        <v>44409</v>
      </c>
      <c r="F1375" s="22">
        <v>44439</v>
      </c>
      <c r="G1375" s="22">
        <v>44441</v>
      </c>
      <c r="H1375">
        <v>8092804</v>
      </c>
      <c r="I1375">
        <v>41</v>
      </c>
      <c r="J1375">
        <v>1301</v>
      </c>
      <c r="K1375" t="s">
        <v>281</v>
      </c>
      <c r="L1375">
        <v>34.049999999999997</v>
      </c>
      <c r="M1375" t="s">
        <v>165</v>
      </c>
      <c r="N1375" t="s">
        <v>166</v>
      </c>
      <c r="O1375" t="s">
        <v>280</v>
      </c>
    </row>
    <row r="1376" spans="1:15" x14ac:dyDescent="0.25">
      <c r="A1376" t="s">
        <v>163</v>
      </c>
      <c r="B1376">
        <v>8092800</v>
      </c>
      <c r="C1376">
        <v>2473201</v>
      </c>
      <c r="D1376">
        <v>2021</v>
      </c>
      <c r="E1376" s="22">
        <v>44409</v>
      </c>
      <c r="F1376" s="22">
        <v>44439</v>
      </c>
      <c r="G1376" s="22">
        <v>44441</v>
      </c>
      <c r="H1376">
        <v>8092804</v>
      </c>
      <c r="I1376">
        <v>41</v>
      </c>
      <c r="J1376">
        <v>1351</v>
      </c>
      <c r="K1376" t="s">
        <v>205</v>
      </c>
      <c r="L1376">
        <v>79.45</v>
      </c>
      <c r="M1376" t="s">
        <v>165</v>
      </c>
      <c r="N1376" t="s">
        <v>166</v>
      </c>
      <c r="O1376" t="s">
        <v>280</v>
      </c>
    </row>
    <row r="1377" spans="1:15" x14ac:dyDescent="0.25">
      <c r="A1377" t="s">
        <v>163</v>
      </c>
      <c r="B1377">
        <v>8092800</v>
      </c>
      <c r="C1377">
        <v>2473201</v>
      </c>
      <c r="D1377">
        <v>2021</v>
      </c>
      <c r="E1377" s="22">
        <v>44409</v>
      </c>
      <c r="F1377" s="22">
        <v>44439</v>
      </c>
      <c r="G1377" s="22">
        <v>44441</v>
      </c>
      <c r="H1377">
        <v>8092804</v>
      </c>
      <c r="I1377">
        <v>41</v>
      </c>
      <c r="J1377">
        <v>2500</v>
      </c>
      <c r="K1377" t="s">
        <v>170</v>
      </c>
      <c r="L1377">
        <v>147.38999999999999</v>
      </c>
      <c r="M1377" t="s">
        <v>166</v>
      </c>
      <c r="N1377" t="s">
        <v>166</v>
      </c>
      <c r="O1377" t="s">
        <v>280</v>
      </c>
    </row>
    <row r="1378" spans="1:15" x14ac:dyDescent="0.25">
      <c r="A1378" t="s">
        <v>163</v>
      </c>
      <c r="B1378">
        <v>8092800</v>
      </c>
      <c r="C1378">
        <v>2473201</v>
      </c>
      <c r="D1378">
        <v>2021</v>
      </c>
      <c r="E1378" s="22">
        <v>44409</v>
      </c>
      <c r="F1378" s="22">
        <v>44439</v>
      </c>
      <c r="G1378" s="22">
        <v>44441</v>
      </c>
      <c r="H1378">
        <v>8092804</v>
      </c>
      <c r="I1378">
        <v>41</v>
      </c>
      <c r="J1378">
        <v>2509</v>
      </c>
      <c r="K1378" t="s">
        <v>171</v>
      </c>
      <c r="L1378">
        <v>-93.06</v>
      </c>
      <c r="M1378" t="s">
        <v>166</v>
      </c>
      <c r="N1378" t="s">
        <v>166</v>
      </c>
      <c r="O1378" t="s">
        <v>280</v>
      </c>
    </row>
    <row r="1379" spans="1:15" x14ac:dyDescent="0.25">
      <c r="A1379" t="s">
        <v>163</v>
      </c>
      <c r="B1379">
        <v>8092800</v>
      </c>
      <c r="C1379">
        <v>2473201</v>
      </c>
      <c r="D1379">
        <v>2021</v>
      </c>
      <c r="E1379" s="22">
        <v>44409</v>
      </c>
      <c r="F1379" s="22">
        <v>44439</v>
      </c>
      <c r="G1379" s="22">
        <v>44441</v>
      </c>
      <c r="H1379">
        <v>8092804</v>
      </c>
      <c r="I1379">
        <v>41</v>
      </c>
      <c r="J1379">
        <v>3010</v>
      </c>
      <c r="K1379" t="s">
        <v>219</v>
      </c>
      <c r="L1379">
        <v>38.950000000000003</v>
      </c>
      <c r="M1379" t="s">
        <v>207</v>
      </c>
      <c r="N1379" t="s">
        <v>166</v>
      </c>
      <c r="O1379" t="s">
        <v>280</v>
      </c>
    </row>
    <row r="1380" spans="1:15" x14ac:dyDescent="0.25">
      <c r="A1380" t="s">
        <v>163</v>
      </c>
      <c r="B1380">
        <v>8092800</v>
      </c>
      <c r="C1380">
        <v>2473201</v>
      </c>
      <c r="D1380">
        <v>2021</v>
      </c>
      <c r="E1380" s="22">
        <v>44409</v>
      </c>
      <c r="F1380" s="22">
        <v>44439</v>
      </c>
      <c r="G1380" s="22">
        <v>44441</v>
      </c>
      <c r="H1380">
        <v>8092804</v>
      </c>
      <c r="I1380">
        <v>41</v>
      </c>
      <c r="J1380">
        <v>3302</v>
      </c>
      <c r="K1380" t="s">
        <v>221</v>
      </c>
      <c r="L1380">
        <v>8.08</v>
      </c>
      <c r="M1380" t="s">
        <v>207</v>
      </c>
      <c r="N1380" t="s">
        <v>166</v>
      </c>
      <c r="O1380" t="s">
        <v>280</v>
      </c>
    </row>
    <row r="1381" spans="1:15" x14ac:dyDescent="0.25">
      <c r="A1381" t="s">
        <v>163</v>
      </c>
      <c r="B1381">
        <v>8092800</v>
      </c>
      <c r="C1381">
        <v>2473201</v>
      </c>
      <c r="D1381">
        <v>2021</v>
      </c>
      <c r="E1381" s="22">
        <v>44409</v>
      </c>
      <c r="F1381" s="22">
        <v>44439</v>
      </c>
      <c r="G1381" s="22">
        <v>44441</v>
      </c>
      <c r="H1381">
        <v>8092804</v>
      </c>
      <c r="I1381">
        <v>41</v>
      </c>
      <c r="J1381">
        <v>3305</v>
      </c>
      <c r="K1381" t="s">
        <v>206</v>
      </c>
      <c r="L1381">
        <v>1.68</v>
      </c>
      <c r="M1381" t="s">
        <v>207</v>
      </c>
      <c r="N1381" t="s">
        <v>166</v>
      </c>
      <c r="O1381" t="s">
        <v>280</v>
      </c>
    </row>
    <row r="1382" spans="1:15" x14ac:dyDescent="0.25">
      <c r="A1382" t="s">
        <v>163</v>
      </c>
      <c r="B1382">
        <v>8092800</v>
      </c>
      <c r="C1382">
        <v>2473201</v>
      </c>
      <c r="D1382">
        <v>2021</v>
      </c>
      <c r="E1382" s="22">
        <v>44409</v>
      </c>
      <c r="F1382" s="22">
        <v>44439</v>
      </c>
      <c r="G1382" s="22">
        <v>44441</v>
      </c>
      <c r="H1382">
        <v>8092804</v>
      </c>
      <c r="I1382">
        <v>41</v>
      </c>
      <c r="J1382">
        <v>3970</v>
      </c>
      <c r="K1382" t="s">
        <v>210</v>
      </c>
      <c r="L1382">
        <v>11.99</v>
      </c>
      <c r="M1382" t="s">
        <v>207</v>
      </c>
      <c r="N1382" t="s">
        <v>166</v>
      </c>
      <c r="O1382" t="s">
        <v>280</v>
      </c>
    </row>
    <row r="1383" spans="1:15" x14ac:dyDescent="0.25">
      <c r="A1383" t="s">
        <v>163</v>
      </c>
      <c r="B1383">
        <v>8092800</v>
      </c>
      <c r="C1383">
        <v>2473201</v>
      </c>
      <c r="D1383">
        <v>2021</v>
      </c>
      <c r="E1383" s="22">
        <v>44409</v>
      </c>
      <c r="F1383" s="22">
        <v>44439</v>
      </c>
      <c r="G1383" s="22">
        <v>44441</v>
      </c>
      <c r="H1383">
        <v>8092804</v>
      </c>
      <c r="I1383">
        <v>41</v>
      </c>
      <c r="J1383" t="s">
        <v>173</v>
      </c>
      <c r="K1383" t="s">
        <v>174</v>
      </c>
      <c r="L1383">
        <v>115.82</v>
      </c>
      <c r="M1383" t="s">
        <v>166</v>
      </c>
      <c r="N1383" t="s">
        <v>166</v>
      </c>
      <c r="O1383" t="s">
        <v>280</v>
      </c>
    </row>
    <row r="1384" spans="1:15" x14ac:dyDescent="0.25">
      <c r="A1384" t="s">
        <v>163</v>
      </c>
      <c r="B1384">
        <v>8092800</v>
      </c>
      <c r="C1384">
        <v>2473201</v>
      </c>
      <c r="D1384">
        <v>2021</v>
      </c>
      <c r="E1384" s="22">
        <v>44409</v>
      </c>
      <c r="F1384" s="22">
        <v>44439</v>
      </c>
      <c r="G1384" s="22">
        <v>44441</v>
      </c>
      <c r="H1384">
        <v>8092804</v>
      </c>
      <c r="I1384">
        <v>41</v>
      </c>
      <c r="J1384">
        <v>4220</v>
      </c>
      <c r="K1384" t="s">
        <v>212</v>
      </c>
      <c r="L1384">
        <v>11</v>
      </c>
      <c r="M1384" t="s">
        <v>207</v>
      </c>
      <c r="N1384" t="s">
        <v>166</v>
      </c>
      <c r="O1384" t="s">
        <v>280</v>
      </c>
    </row>
    <row r="1385" spans="1:15" x14ac:dyDescent="0.25">
      <c r="A1385" t="s">
        <v>163</v>
      </c>
      <c r="B1385">
        <v>8092800</v>
      </c>
      <c r="C1385">
        <v>2473201</v>
      </c>
      <c r="D1385">
        <v>2021</v>
      </c>
      <c r="E1385" s="22">
        <v>44409</v>
      </c>
      <c r="F1385" s="22">
        <v>44439</v>
      </c>
      <c r="G1385" s="22">
        <v>44441</v>
      </c>
      <c r="H1385">
        <v>8092804</v>
      </c>
      <c r="I1385">
        <v>41</v>
      </c>
      <c r="J1385">
        <v>4420</v>
      </c>
      <c r="K1385" t="s">
        <v>175</v>
      </c>
      <c r="L1385">
        <v>1127.74</v>
      </c>
      <c r="M1385" t="s">
        <v>166</v>
      </c>
      <c r="N1385" t="s">
        <v>166</v>
      </c>
      <c r="O1385" t="s">
        <v>280</v>
      </c>
    </row>
    <row r="1386" spans="1:15" x14ac:dyDescent="0.25">
      <c r="A1386" t="s">
        <v>163</v>
      </c>
      <c r="B1386">
        <v>8092800</v>
      </c>
      <c r="C1386">
        <v>2473201</v>
      </c>
      <c r="D1386">
        <v>2021</v>
      </c>
      <c r="E1386" s="22">
        <v>44409</v>
      </c>
      <c r="F1386" s="22">
        <v>44439</v>
      </c>
      <c r="G1386" s="22">
        <v>44441</v>
      </c>
      <c r="H1386">
        <v>8092804</v>
      </c>
      <c r="I1386">
        <v>41</v>
      </c>
      <c r="J1386">
        <v>4486</v>
      </c>
      <c r="K1386" t="s">
        <v>176</v>
      </c>
      <c r="L1386">
        <v>1083.1500000000001</v>
      </c>
      <c r="M1386" t="s">
        <v>166</v>
      </c>
      <c r="N1386" t="s">
        <v>166</v>
      </c>
      <c r="O1386" t="s">
        <v>280</v>
      </c>
    </row>
    <row r="1387" spans="1:15" x14ac:dyDescent="0.25">
      <c r="A1387" t="s">
        <v>163</v>
      </c>
      <c r="B1387">
        <v>8092800</v>
      </c>
      <c r="C1387">
        <v>2473201</v>
      </c>
      <c r="D1387">
        <v>2021</v>
      </c>
      <c r="E1387" s="22">
        <v>44409</v>
      </c>
      <c r="F1387" s="22">
        <v>44439</v>
      </c>
      <c r="G1387" s="22">
        <v>44441</v>
      </c>
      <c r="H1387">
        <v>8092804</v>
      </c>
      <c r="I1387">
        <v>41</v>
      </c>
      <c r="J1387">
        <v>4650</v>
      </c>
      <c r="K1387" t="s">
        <v>177</v>
      </c>
      <c r="L1387">
        <v>1028.82</v>
      </c>
      <c r="M1387" t="s">
        <v>166</v>
      </c>
      <c r="N1387" t="s">
        <v>166</v>
      </c>
      <c r="O1387" t="s">
        <v>280</v>
      </c>
    </row>
    <row r="1388" spans="1:15" x14ac:dyDescent="0.25">
      <c r="A1388" t="s">
        <v>163</v>
      </c>
      <c r="B1388">
        <v>8092800</v>
      </c>
      <c r="C1388">
        <v>2473201</v>
      </c>
      <c r="D1388">
        <v>2021</v>
      </c>
      <c r="E1388" s="22">
        <v>44409</v>
      </c>
      <c r="F1388" s="22">
        <v>44439</v>
      </c>
      <c r="G1388" s="22">
        <v>44441</v>
      </c>
      <c r="H1388">
        <v>8092804</v>
      </c>
      <c r="I1388">
        <v>41</v>
      </c>
      <c r="J1388">
        <v>4700</v>
      </c>
      <c r="K1388" t="s">
        <v>222</v>
      </c>
      <c r="L1388">
        <v>3.95</v>
      </c>
      <c r="M1388" t="s">
        <v>166</v>
      </c>
      <c r="N1388" t="s">
        <v>166</v>
      </c>
      <c r="O1388" t="s">
        <v>280</v>
      </c>
    </row>
    <row r="1389" spans="1:15" x14ac:dyDescent="0.25">
      <c r="A1389" t="s">
        <v>163</v>
      </c>
      <c r="B1389">
        <v>8092800</v>
      </c>
      <c r="C1389">
        <v>2473201</v>
      </c>
      <c r="D1389">
        <v>2021</v>
      </c>
      <c r="E1389" s="22">
        <v>44409</v>
      </c>
      <c r="F1389" s="22">
        <v>44439</v>
      </c>
      <c r="G1389" s="22">
        <v>44441</v>
      </c>
      <c r="H1389">
        <v>8092804</v>
      </c>
      <c r="I1389">
        <v>41</v>
      </c>
      <c r="J1389">
        <v>4780</v>
      </c>
      <c r="K1389" t="s">
        <v>178</v>
      </c>
      <c r="L1389">
        <v>993.82</v>
      </c>
      <c r="M1389" t="s">
        <v>166</v>
      </c>
      <c r="N1389" t="s">
        <v>166</v>
      </c>
      <c r="O1389" t="s">
        <v>280</v>
      </c>
    </row>
    <row r="1390" spans="1:15" x14ac:dyDescent="0.25">
      <c r="A1390" t="s">
        <v>163</v>
      </c>
      <c r="B1390">
        <v>8092800</v>
      </c>
      <c r="C1390">
        <v>2473201</v>
      </c>
      <c r="D1390">
        <v>2021</v>
      </c>
      <c r="E1390" s="22">
        <v>44409</v>
      </c>
      <c r="F1390" s="22">
        <v>44439</v>
      </c>
      <c r="G1390" s="22">
        <v>44441</v>
      </c>
      <c r="H1390">
        <v>8092804</v>
      </c>
      <c r="I1390">
        <v>41</v>
      </c>
      <c r="J1390">
        <v>4970</v>
      </c>
      <c r="K1390" t="s">
        <v>181</v>
      </c>
      <c r="L1390">
        <v>1026.5899999999999</v>
      </c>
      <c r="M1390" t="s">
        <v>166</v>
      </c>
      <c r="N1390" t="s">
        <v>166</v>
      </c>
      <c r="O1390" t="s">
        <v>280</v>
      </c>
    </row>
    <row r="1391" spans="1:15" x14ac:dyDescent="0.25">
      <c r="A1391" t="s">
        <v>163</v>
      </c>
      <c r="B1391">
        <v>8092800</v>
      </c>
      <c r="C1391">
        <v>2473201</v>
      </c>
      <c r="D1391">
        <v>2021</v>
      </c>
      <c r="E1391" s="22">
        <v>44409</v>
      </c>
      <c r="F1391" s="22">
        <v>44439</v>
      </c>
      <c r="G1391" s="22">
        <v>44441</v>
      </c>
      <c r="H1391">
        <v>8092804</v>
      </c>
      <c r="I1391">
        <v>41</v>
      </c>
      <c r="J1391">
        <v>4990</v>
      </c>
      <c r="K1391" t="s">
        <v>182</v>
      </c>
      <c r="L1391">
        <v>1026.5899999999999</v>
      </c>
      <c r="M1391" t="s">
        <v>166</v>
      </c>
      <c r="N1391" t="s">
        <v>166</v>
      </c>
      <c r="O1391" t="s">
        <v>280</v>
      </c>
    </row>
    <row r="1392" spans="1:15" x14ac:dyDescent="0.25">
      <c r="A1392" t="s">
        <v>163</v>
      </c>
      <c r="B1392">
        <v>8092800</v>
      </c>
      <c r="C1392">
        <v>2473201</v>
      </c>
      <c r="D1392">
        <v>2021</v>
      </c>
      <c r="E1392" s="22">
        <v>44409</v>
      </c>
      <c r="F1392" s="22">
        <v>44439</v>
      </c>
      <c r="G1392" s="22">
        <v>44441</v>
      </c>
      <c r="H1392">
        <v>8092804</v>
      </c>
      <c r="I1392">
        <v>41</v>
      </c>
      <c r="J1392">
        <v>5010</v>
      </c>
      <c r="K1392" t="s">
        <v>170</v>
      </c>
      <c r="L1392">
        <v>364.03</v>
      </c>
      <c r="M1392" t="s">
        <v>166</v>
      </c>
      <c r="N1392" t="s">
        <v>166</v>
      </c>
      <c r="O1392" t="s">
        <v>280</v>
      </c>
    </row>
    <row r="1393" spans="1:15" x14ac:dyDescent="0.25">
      <c r="A1393" t="s">
        <v>163</v>
      </c>
      <c r="B1393">
        <v>8092800</v>
      </c>
      <c r="C1393">
        <v>2473201</v>
      </c>
      <c r="D1393">
        <v>2021</v>
      </c>
      <c r="E1393" s="22">
        <v>44409</v>
      </c>
      <c r="F1393" s="22">
        <v>44439</v>
      </c>
      <c r="G1393" s="22">
        <v>44441</v>
      </c>
      <c r="H1393">
        <v>8092804</v>
      </c>
      <c r="I1393">
        <v>41</v>
      </c>
      <c r="J1393">
        <v>5013</v>
      </c>
      <c r="K1393" t="s">
        <v>183</v>
      </c>
      <c r="L1393">
        <v>1.1299999999999999</v>
      </c>
      <c r="M1393" t="s">
        <v>166</v>
      </c>
      <c r="N1393" t="s">
        <v>166</v>
      </c>
      <c r="O1393" t="s">
        <v>280</v>
      </c>
    </row>
    <row r="1394" spans="1:15" x14ac:dyDescent="0.25">
      <c r="A1394" t="s">
        <v>163</v>
      </c>
      <c r="B1394">
        <v>8092800</v>
      </c>
      <c r="C1394">
        <v>2473201</v>
      </c>
      <c r="D1394">
        <v>2021</v>
      </c>
      <c r="E1394" s="22">
        <v>44409</v>
      </c>
      <c r="F1394" s="22">
        <v>44439</v>
      </c>
      <c r="G1394" s="22">
        <v>44441</v>
      </c>
      <c r="H1394">
        <v>8092804</v>
      </c>
      <c r="I1394">
        <v>41</v>
      </c>
      <c r="J1394">
        <v>5030</v>
      </c>
      <c r="K1394" t="s">
        <v>184</v>
      </c>
      <c r="L1394">
        <v>2.0299999999999998</v>
      </c>
      <c r="M1394" t="s">
        <v>166</v>
      </c>
      <c r="N1394" t="s">
        <v>166</v>
      </c>
      <c r="O1394" t="s">
        <v>280</v>
      </c>
    </row>
    <row r="1395" spans="1:15" x14ac:dyDescent="0.25">
      <c r="A1395" t="s">
        <v>163</v>
      </c>
      <c r="B1395">
        <v>8092800</v>
      </c>
      <c r="C1395">
        <v>2473201</v>
      </c>
      <c r="D1395">
        <v>2021</v>
      </c>
      <c r="E1395" s="22">
        <v>44409</v>
      </c>
      <c r="F1395" s="22">
        <v>44439</v>
      </c>
      <c r="G1395" s="22">
        <v>44441</v>
      </c>
      <c r="H1395">
        <v>8092804</v>
      </c>
      <c r="I1395">
        <v>41</v>
      </c>
      <c r="J1395">
        <v>5031</v>
      </c>
      <c r="K1395" t="s">
        <v>185</v>
      </c>
      <c r="L1395">
        <v>1.58</v>
      </c>
      <c r="M1395" t="s">
        <v>166</v>
      </c>
      <c r="N1395" t="s">
        <v>166</v>
      </c>
      <c r="O1395" t="s">
        <v>280</v>
      </c>
    </row>
    <row r="1396" spans="1:15" x14ac:dyDescent="0.25">
      <c r="A1396" t="s">
        <v>163</v>
      </c>
      <c r="B1396">
        <v>8092800</v>
      </c>
      <c r="C1396">
        <v>2473201</v>
      </c>
      <c r="D1396">
        <v>2021</v>
      </c>
      <c r="E1396" s="22">
        <v>44409</v>
      </c>
      <c r="F1396" s="22">
        <v>44439</v>
      </c>
      <c r="G1396" s="22">
        <v>44441</v>
      </c>
      <c r="H1396">
        <v>8092804</v>
      </c>
      <c r="I1396">
        <v>41</v>
      </c>
      <c r="J1396">
        <v>5090</v>
      </c>
      <c r="K1396" t="s">
        <v>186</v>
      </c>
      <c r="L1396">
        <v>7.94</v>
      </c>
      <c r="M1396" t="s">
        <v>166</v>
      </c>
      <c r="N1396" t="s">
        <v>166</v>
      </c>
      <c r="O1396" t="s">
        <v>280</v>
      </c>
    </row>
    <row r="1397" spans="1:15" x14ac:dyDescent="0.25">
      <c r="A1397" t="s">
        <v>163</v>
      </c>
      <c r="B1397">
        <v>8092800</v>
      </c>
      <c r="C1397">
        <v>2473201</v>
      </c>
      <c r="D1397">
        <v>2021</v>
      </c>
      <c r="E1397" s="22">
        <v>44409</v>
      </c>
      <c r="F1397" s="22">
        <v>44439</v>
      </c>
      <c r="G1397" s="22">
        <v>44441</v>
      </c>
      <c r="H1397">
        <v>8092804</v>
      </c>
      <c r="I1397">
        <v>41</v>
      </c>
      <c r="J1397">
        <v>5103</v>
      </c>
      <c r="K1397" t="s">
        <v>187</v>
      </c>
      <c r="L1397">
        <v>78.83</v>
      </c>
      <c r="M1397" t="s">
        <v>166</v>
      </c>
      <c r="N1397" t="s">
        <v>166</v>
      </c>
      <c r="O1397" t="s">
        <v>280</v>
      </c>
    </row>
    <row r="1398" spans="1:15" x14ac:dyDescent="0.25">
      <c r="A1398" t="s">
        <v>163</v>
      </c>
      <c r="B1398">
        <v>8092800</v>
      </c>
      <c r="C1398">
        <v>2473201</v>
      </c>
      <c r="D1398">
        <v>2021</v>
      </c>
      <c r="E1398" s="22">
        <v>44409</v>
      </c>
      <c r="F1398" s="22">
        <v>44439</v>
      </c>
      <c r="G1398" s="22">
        <v>44441</v>
      </c>
      <c r="H1398">
        <v>8092804</v>
      </c>
      <c r="I1398">
        <v>41</v>
      </c>
      <c r="J1398">
        <v>5130</v>
      </c>
      <c r="K1398" t="s">
        <v>213</v>
      </c>
      <c r="L1398">
        <v>54.01</v>
      </c>
      <c r="M1398" t="s">
        <v>207</v>
      </c>
      <c r="N1398" t="s">
        <v>166</v>
      </c>
      <c r="O1398" t="s">
        <v>280</v>
      </c>
    </row>
    <row r="1399" spans="1:15" x14ac:dyDescent="0.25">
      <c r="A1399" t="s">
        <v>163</v>
      </c>
      <c r="B1399">
        <v>8092800</v>
      </c>
      <c r="C1399">
        <v>2473201</v>
      </c>
      <c r="D1399">
        <v>2021</v>
      </c>
      <c r="E1399" s="22">
        <v>44409</v>
      </c>
      <c r="F1399" s="22">
        <v>44439</v>
      </c>
      <c r="G1399" s="22">
        <v>44441</v>
      </c>
      <c r="H1399">
        <v>8092804</v>
      </c>
      <c r="I1399">
        <v>41</v>
      </c>
      <c r="J1399">
        <v>5800</v>
      </c>
      <c r="K1399" t="s">
        <v>188</v>
      </c>
      <c r="L1399">
        <v>-143.6</v>
      </c>
      <c r="M1399" t="s">
        <v>166</v>
      </c>
      <c r="N1399" t="s">
        <v>166</v>
      </c>
      <c r="O1399" t="s">
        <v>280</v>
      </c>
    </row>
    <row r="1400" spans="1:15" x14ac:dyDescent="0.25">
      <c r="A1400" t="s">
        <v>163</v>
      </c>
      <c r="B1400">
        <v>8092800</v>
      </c>
      <c r="C1400">
        <v>2473201</v>
      </c>
      <c r="D1400">
        <v>2021</v>
      </c>
      <c r="E1400" s="22">
        <v>44409</v>
      </c>
      <c r="F1400" s="22">
        <v>44439</v>
      </c>
      <c r="G1400" s="22">
        <v>44441</v>
      </c>
      <c r="H1400">
        <v>8092804</v>
      </c>
      <c r="I1400">
        <v>41</v>
      </c>
      <c r="J1400">
        <v>7010</v>
      </c>
      <c r="K1400" t="s">
        <v>164</v>
      </c>
      <c r="L1400">
        <v>82</v>
      </c>
      <c r="M1400" t="s">
        <v>165</v>
      </c>
      <c r="N1400" t="s">
        <v>166</v>
      </c>
      <c r="O1400" t="s">
        <v>280</v>
      </c>
    </row>
    <row r="1401" spans="1:15" x14ac:dyDescent="0.25">
      <c r="A1401" t="s">
        <v>163</v>
      </c>
      <c r="B1401">
        <v>8092800</v>
      </c>
      <c r="C1401">
        <v>2473201</v>
      </c>
      <c r="D1401">
        <v>2021</v>
      </c>
      <c r="E1401" s="22">
        <v>44409</v>
      </c>
      <c r="F1401" s="22">
        <v>44439</v>
      </c>
      <c r="G1401" s="22">
        <v>44441</v>
      </c>
      <c r="H1401">
        <v>8092804</v>
      </c>
      <c r="I1401">
        <v>41</v>
      </c>
      <c r="J1401">
        <v>7301</v>
      </c>
      <c r="K1401" t="s">
        <v>282</v>
      </c>
      <c r="L1401">
        <v>3</v>
      </c>
      <c r="M1401" t="s">
        <v>165</v>
      </c>
      <c r="N1401" t="s">
        <v>166</v>
      </c>
      <c r="O1401" t="s">
        <v>280</v>
      </c>
    </row>
    <row r="1402" spans="1:15" x14ac:dyDescent="0.25">
      <c r="A1402" t="s">
        <v>163</v>
      </c>
      <c r="B1402">
        <v>8092800</v>
      </c>
      <c r="C1402">
        <v>2473201</v>
      </c>
      <c r="D1402">
        <v>2021</v>
      </c>
      <c r="E1402" s="22">
        <v>44409</v>
      </c>
      <c r="F1402" s="22">
        <v>44439</v>
      </c>
      <c r="G1402" s="22">
        <v>44441</v>
      </c>
      <c r="H1402">
        <v>8092804</v>
      </c>
      <c r="I1402">
        <v>41</v>
      </c>
      <c r="J1402">
        <v>7351</v>
      </c>
      <c r="K1402" t="s">
        <v>215</v>
      </c>
      <c r="L1402">
        <v>7</v>
      </c>
      <c r="M1402" t="s">
        <v>165</v>
      </c>
      <c r="N1402" t="s">
        <v>166</v>
      </c>
      <c r="O1402" t="s">
        <v>280</v>
      </c>
    </row>
    <row r="1403" spans="1:15" x14ac:dyDescent="0.25">
      <c r="A1403" t="s">
        <v>163</v>
      </c>
      <c r="B1403">
        <v>8092800</v>
      </c>
      <c r="C1403">
        <v>2473201</v>
      </c>
      <c r="D1403">
        <v>2021</v>
      </c>
      <c r="E1403" s="22">
        <v>44409</v>
      </c>
      <c r="F1403" s="22">
        <v>44439</v>
      </c>
      <c r="G1403" s="22">
        <v>44441</v>
      </c>
      <c r="H1403">
        <v>8092804</v>
      </c>
      <c r="I1403">
        <v>41</v>
      </c>
      <c r="J1403">
        <v>9250</v>
      </c>
      <c r="K1403" t="s">
        <v>230</v>
      </c>
      <c r="L1403">
        <v>29</v>
      </c>
      <c r="M1403" t="s">
        <v>165</v>
      </c>
      <c r="N1403" t="s">
        <v>166</v>
      </c>
      <c r="O1403" t="s">
        <v>280</v>
      </c>
    </row>
    <row r="1404" spans="1:15" x14ac:dyDescent="0.25">
      <c r="A1404" t="s">
        <v>163</v>
      </c>
      <c r="B1404">
        <v>8092800</v>
      </c>
      <c r="C1404">
        <v>2473201</v>
      </c>
      <c r="D1404">
        <v>2021</v>
      </c>
      <c r="E1404" s="22">
        <v>44409</v>
      </c>
      <c r="F1404" s="22">
        <v>44439</v>
      </c>
      <c r="G1404" s="22">
        <v>44441</v>
      </c>
      <c r="H1404">
        <v>8092804</v>
      </c>
      <c r="I1404">
        <v>41</v>
      </c>
      <c r="J1404" t="s">
        <v>201</v>
      </c>
      <c r="K1404" t="s">
        <v>200</v>
      </c>
      <c r="L1404">
        <v>16</v>
      </c>
      <c r="M1404" t="s">
        <v>165</v>
      </c>
      <c r="N1404" t="s">
        <v>166</v>
      </c>
      <c r="O1404" t="s">
        <v>280</v>
      </c>
    </row>
    <row r="1405" spans="1:15" x14ac:dyDescent="0.25">
      <c r="A1405" t="s">
        <v>163</v>
      </c>
      <c r="B1405">
        <v>8092800</v>
      </c>
      <c r="C1405">
        <v>2473601</v>
      </c>
      <c r="D1405">
        <v>2021</v>
      </c>
      <c r="E1405" s="22">
        <v>44409</v>
      </c>
      <c r="F1405" s="22">
        <v>44439</v>
      </c>
      <c r="G1405" s="22">
        <v>44441</v>
      </c>
      <c r="H1405">
        <v>8092804</v>
      </c>
      <c r="I1405">
        <v>41</v>
      </c>
      <c r="J1405">
        <v>506</v>
      </c>
      <c r="K1405" t="s">
        <v>216</v>
      </c>
      <c r="L1405">
        <v>2</v>
      </c>
      <c r="M1405" t="s">
        <v>165</v>
      </c>
      <c r="N1405" t="s">
        <v>166</v>
      </c>
      <c r="O1405" t="s">
        <v>283</v>
      </c>
    </row>
    <row r="1406" spans="1:15" x14ac:dyDescent="0.25">
      <c r="A1406" t="s">
        <v>163</v>
      </c>
      <c r="B1406">
        <v>8092800</v>
      </c>
      <c r="C1406">
        <v>2473601</v>
      </c>
      <c r="D1406">
        <v>2021</v>
      </c>
      <c r="E1406" s="22">
        <v>44409</v>
      </c>
      <c r="F1406" s="22">
        <v>44439</v>
      </c>
      <c r="G1406" s="22">
        <v>44441</v>
      </c>
      <c r="H1406">
        <v>8092804</v>
      </c>
      <c r="I1406">
        <v>41</v>
      </c>
      <c r="J1406">
        <v>999</v>
      </c>
      <c r="K1406" t="s">
        <v>168</v>
      </c>
      <c r="L1406">
        <v>1</v>
      </c>
      <c r="M1406" t="s">
        <v>169</v>
      </c>
      <c r="N1406" t="s">
        <v>166</v>
      </c>
      <c r="O1406" t="s">
        <v>283</v>
      </c>
    </row>
    <row r="1407" spans="1:15" x14ac:dyDescent="0.25">
      <c r="A1407" t="s">
        <v>163</v>
      </c>
      <c r="B1407">
        <v>8092800</v>
      </c>
      <c r="C1407">
        <v>2473601</v>
      </c>
      <c r="D1407">
        <v>2021</v>
      </c>
      <c r="E1407" s="22">
        <v>44409</v>
      </c>
      <c r="F1407" s="22">
        <v>44439</v>
      </c>
      <c r="G1407" s="22">
        <v>44441</v>
      </c>
      <c r="H1407">
        <v>8092804</v>
      </c>
      <c r="I1407">
        <v>41</v>
      </c>
      <c r="J1407">
        <v>5090</v>
      </c>
      <c r="K1407" t="s">
        <v>186</v>
      </c>
      <c r="L1407">
        <v>7.94</v>
      </c>
      <c r="M1407" t="s">
        <v>166</v>
      </c>
      <c r="N1407" t="s">
        <v>166</v>
      </c>
      <c r="O1407" t="s">
        <v>283</v>
      </c>
    </row>
    <row r="1408" spans="1:15" x14ac:dyDescent="0.25">
      <c r="A1408" t="s">
        <v>163</v>
      </c>
      <c r="B1408">
        <v>8092800</v>
      </c>
      <c r="C1408">
        <v>2473601</v>
      </c>
      <c r="D1408">
        <v>2021</v>
      </c>
      <c r="E1408" s="22">
        <v>44409</v>
      </c>
      <c r="F1408" s="22">
        <v>44439</v>
      </c>
      <c r="G1408" s="22">
        <v>44441</v>
      </c>
      <c r="H1408">
        <v>8092804</v>
      </c>
      <c r="I1408">
        <v>41</v>
      </c>
      <c r="J1408">
        <v>9506</v>
      </c>
      <c r="K1408" t="s">
        <v>216</v>
      </c>
      <c r="L1408">
        <v>12</v>
      </c>
      <c r="M1408" t="s">
        <v>165</v>
      </c>
      <c r="N1408" t="s">
        <v>166</v>
      </c>
      <c r="O1408" t="s">
        <v>283</v>
      </c>
    </row>
    <row r="1409" spans="1:15" x14ac:dyDescent="0.25">
      <c r="A1409" t="s">
        <v>163</v>
      </c>
      <c r="B1409">
        <v>8092800</v>
      </c>
      <c r="C1409">
        <v>2473801</v>
      </c>
      <c r="D1409">
        <v>2021</v>
      </c>
      <c r="E1409" s="22">
        <v>44409</v>
      </c>
      <c r="F1409" s="22">
        <v>44411</v>
      </c>
      <c r="G1409" s="22">
        <v>44441</v>
      </c>
      <c r="H1409">
        <v>8092804</v>
      </c>
      <c r="I1409">
        <v>41</v>
      </c>
      <c r="J1409">
        <v>10</v>
      </c>
      <c r="K1409" t="s">
        <v>164</v>
      </c>
      <c r="L1409">
        <v>2</v>
      </c>
      <c r="M1409" t="s">
        <v>165</v>
      </c>
      <c r="N1409" t="s">
        <v>166</v>
      </c>
      <c r="O1409" t="s">
        <v>190</v>
      </c>
    </row>
    <row r="1410" spans="1:15" x14ac:dyDescent="0.25">
      <c r="A1410" t="s">
        <v>163</v>
      </c>
      <c r="B1410">
        <v>8092800</v>
      </c>
      <c r="C1410">
        <v>2473801</v>
      </c>
      <c r="D1410">
        <v>2021</v>
      </c>
      <c r="E1410" s="22">
        <v>44409</v>
      </c>
      <c r="F1410" s="22">
        <v>44411</v>
      </c>
      <c r="G1410" s="22">
        <v>44441</v>
      </c>
      <c r="H1410">
        <v>8092804</v>
      </c>
      <c r="I1410">
        <v>41</v>
      </c>
      <c r="J1410">
        <v>1010</v>
      </c>
      <c r="K1410" t="s">
        <v>164</v>
      </c>
      <c r="L1410">
        <v>102.15</v>
      </c>
      <c r="M1410" t="s">
        <v>165</v>
      </c>
      <c r="N1410" t="s">
        <v>166</v>
      </c>
      <c r="O1410" t="s">
        <v>190</v>
      </c>
    </row>
    <row r="1411" spans="1:15" x14ac:dyDescent="0.25">
      <c r="A1411" t="s">
        <v>163</v>
      </c>
      <c r="B1411">
        <v>8092800</v>
      </c>
      <c r="C1411">
        <v>2473801</v>
      </c>
      <c r="D1411">
        <v>2021</v>
      </c>
      <c r="E1411" s="22">
        <v>44409</v>
      </c>
      <c r="F1411" s="22">
        <v>44411</v>
      </c>
      <c r="G1411" s="22">
        <v>44441</v>
      </c>
      <c r="H1411">
        <v>8092804</v>
      </c>
      <c r="I1411">
        <v>41</v>
      </c>
      <c r="J1411">
        <v>2500</v>
      </c>
      <c r="K1411" t="s">
        <v>170</v>
      </c>
      <c r="L1411">
        <v>14.42</v>
      </c>
      <c r="M1411" t="s">
        <v>166</v>
      </c>
      <c r="N1411" t="s">
        <v>166</v>
      </c>
      <c r="O1411" t="s">
        <v>190</v>
      </c>
    </row>
    <row r="1412" spans="1:15" x14ac:dyDescent="0.25">
      <c r="A1412" t="s">
        <v>163</v>
      </c>
      <c r="B1412">
        <v>8092800</v>
      </c>
      <c r="C1412">
        <v>2473801</v>
      </c>
      <c r="D1412">
        <v>2021</v>
      </c>
      <c r="E1412" s="22">
        <v>44409</v>
      </c>
      <c r="F1412" s="22">
        <v>44411</v>
      </c>
      <c r="G1412" s="22">
        <v>44441</v>
      </c>
      <c r="H1412">
        <v>8092804</v>
      </c>
      <c r="I1412">
        <v>41</v>
      </c>
      <c r="J1412">
        <v>2509</v>
      </c>
      <c r="K1412" t="s">
        <v>171</v>
      </c>
      <c r="L1412">
        <v>-8.4600000000000009</v>
      </c>
      <c r="M1412" t="s">
        <v>166</v>
      </c>
      <c r="N1412" t="s">
        <v>166</v>
      </c>
      <c r="O1412" t="s">
        <v>190</v>
      </c>
    </row>
    <row r="1413" spans="1:15" x14ac:dyDescent="0.25">
      <c r="A1413" t="s">
        <v>163</v>
      </c>
      <c r="B1413">
        <v>8092800</v>
      </c>
      <c r="C1413">
        <v>2473801</v>
      </c>
      <c r="D1413">
        <v>2021</v>
      </c>
      <c r="E1413" s="22">
        <v>44409</v>
      </c>
      <c r="F1413" s="22">
        <v>44411</v>
      </c>
      <c r="G1413" s="22">
        <v>44441</v>
      </c>
      <c r="H1413">
        <v>8092804</v>
      </c>
      <c r="I1413">
        <v>41</v>
      </c>
      <c r="J1413">
        <v>3500</v>
      </c>
      <c r="K1413" t="s">
        <v>193</v>
      </c>
      <c r="L1413">
        <v>0.9</v>
      </c>
      <c r="M1413" t="s">
        <v>166</v>
      </c>
      <c r="N1413" t="s">
        <v>166</v>
      </c>
      <c r="O1413" t="s">
        <v>190</v>
      </c>
    </row>
    <row r="1414" spans="1:15" x14ac:dyDescent="0.25">
      <c r="A1414" t="s">
        <v>163</v>
      </c>
      <c r="B1414">
        <v>8092800</v>
      </c>
      <c r="C1414">
        <v>2473801</v>
      </c>
      <c r="D1414">
        <v>2021</v>
      </c>
      <c r="E1414" s="22">
        <v>44409</v>
      </c>
      <c r="F1414" s="22">
        <v>44411</v>
      </c>
      <c r="G1414" s="22">
        <v>44441</v>
      </c>
      <c r="H1414">
        <v>8092804</v>
      </c>
      <c r="I1414">
        <v>41</v>
      </c>
      <c r="J1414">
        <v>3702</v>
      </c>
      <c r="K1414" t="s">
        <v>195</v>
      </c>
      <c r="L1414">
        <v>-0.9</v>
      </c>
      <c r="M1414" t="s">
        <v>166</v>
      </c>
      <c r="N1414" t="s">
        <v>166</v>
      </c>
      <c r="O1414" t="s">
        <v>190</v>
      </c>
    </row>
    <row r="1415" spans="1:15" x14ac:dyDescent="0.25">
      <c r="A1415" t="s">
        <v>163</v>
      </c>
      <c r="B1415">
        <v>8092800</v>
      </c>
      <c r="C1415">
        <v>2473801</v>
      </c>
      <c r="D1415">
        <v>2021</v>
      </c>
      <c r="E1415" s="22">
        <v>44409</v>
      </c>
      <c r="F1415" s="22">
        <v>44411</v>
      </c>
      <c r="G1415" s="22">
        <v>44441</v>
      </c>
      <c r="H1415">
        <v>8092804</v>
      </c>
      <c r="I1415">
        <v>41</v>
      </c>
      <c r="J1415" t="s">
        <v>173</v>
      </c>
      <c r="K1415" t="s">
        <v>174</v>
      </c>
      <c r="L1415">
        <v>11.33</v>
      </c>
      <c r="M1415" t="s">
        <v>166</v>
      </c>
      <c r="N1415" t="s">
        <v>166</v>
      </c>
      <c r="O1415" t="s">
        <v>190</v>
      </c>
    </row>
    <row r="1416" spans="1:15" x14ac:dyDescent="0.25">
      <c r="A1416" t="s">
        <v>163</v>
      </c>
      <c r="B1416">
        <v>8092800</v>
      </c>
      <c r="C1416">
        <v>2473801</v>
      </c>
      <c r="D1416">
        <v>2021</v>
      </c>
      <c r="E1416" s="22">
        <v>44409</v>
      </c>
      <c r="F1416" s="22">
        <v>44411</v>
      </c>
      <c r="G1416" s="22">
        <v>44441</v>
      </c>
      <c r="H1416">
        <v>8092804</v>
      </c>
      <c r="I1416">
        <v>41</v>
      </c>
      <c r="J1416">
        <v>4420</v>
      </c>
      <c r="K1416" t="s">
        <v>175</v>
      </c>
      <c r="L1416">
        <v>110.32</v>
      </c>
      <c r="M1416" t="s">
        <v>166</v>
      </c>
      <c r="N1416" t="s">
        <v>166</v>
      </c>
      <c r="O1416" t="s">
        <v>190</v>
      </c>
    </row>
    <row r="1417" spans="1:15" x14ac:dyDescent="0.25">
      <c r="A1417" t="s">
        <v>163</v>
      </c>
      <c r="B1417">
        <v>8092800</v>
      </c>
      <c r="C1417">
        <v>2473801</v>
      </c>
      <c r="D1417">
        <v>2021</v>
      </c>
      <c r="E1417" s="22">
        <v>44409</v>
      </c>
      <c r="F1417" s="22">
        <v>44411</v>
      </c>
      <c r="G1417" s="22">
        <v>44441</v>
      </c>
      <c r="H1417">
        <v>8092804</v>
      </c>
      <c r="I1417">
        <v>41</v>
      </c>
      <c r="J1417">
        <v>4486</v>
      </c>
      <c r="K1417" t="s">
        <v>176</v>
      </c>
      <c r="L1417">
        <v>102.15</v>
      </c>
      <c r="M1417" t="s">
        <v>166</v>
      </c>
      <c r="N1417" t="s">
        <v>166</v>
      </c>
      <c r="O1417" t="s">
        <v>190</v>
      </c>
    </row>
    <row r="1418" spans="1:15" x14ac:dyDescent="0.25">
      <c r="A1418" t="s">
        <v>163</v>
      </c>
      <c r="B1418">
        <v>8092800</v>
      </c>
      <c r="C1418">
        <v>2473801</v>
      </c>
      <c r="D1418">
        <v>2021</v>
      </c>
      <c r="E1418" s="22">
        <v>44409</v>
      </c>
      <c r="F1418" s="22">
        <v>44411</v>
      </c>
      <c r="G1418" s="22">
        <v>44441</v>
      </c>
      <c r="H1418">
        <v>8092804</v>
      </c>
      <c r="I1418">
        <v>41</v>
      </c>
      <c r="J1418">
        <v>4650</v>
      </c>
      <c r="K1418" t="s">
        <v>177</v>
      </c>
      <c r="L1418">
        <v>96.19</v>
      </c>
      <c r="M1418" t="s">
        <v>166</v>
      </c>
      <c r="N1418" t="s">
        <v>166</v>
      </c>
      <c r="O1418" t="s">
        <v>190</v>
      </c>
    </row>
    <row r="1419" spans="1:15" x14ac:dyDescent="0.25">
      <c r="A1419" t="s">
        <v>163</v>
      </c>
      <c r="B1419">
        <v>8092800</v>
      </c>
      <c r="C1419">
        <v>2473801</v>
      </c>
      <c r="D1419">
        <v>2021</v>
      </c>
      <c r="E1419" s="22">
        <v>44409</v>
      </c>
      <c r="F1419" s="22">
        <v>44411</v>
      </c>
      <c r="G1419" s="22">
        <v>44441</v>
      </c>
      <c r="H1419">
        <v>8092804</v>
      </c>
      <c r="I1419">
        <v>41</v>
      </c>
      <c r="J1419">
        <v>4780</v>
      </c>
      <c r="K1419" t="s">
        <v>178</v>
      </c>
      <c r="L1419">
        <v>96.19</v>
      </c>
      <c r="M1419" t="s">
        <v>166</v>
      </c>
      <c r="N1419" t="s">
        <v>166</v>
      </c>
      <c r="O1419" t="s">
        <v>190</v>
      </c>
    </row>
    <row r="1420" spans="1:15" x14ac:dyDescent="0.25">
      <c r="A1420" t="s">
        <v>163</v>
      </c>
      <c r="B1420">
        <v>8092800</v>
      </c>
      <c r="C1420">
        <v>2473801</v>
      </c>
      <c r="D1420">
        <v>2021</v>
      </c>
      <c r="E1420" s="22">
        <v>44409</v>
      </c>
      <c r="F1420" s="22">
        <v>44411</v>
      </c>
      <c r="G1420" s="22">
        <v>44441</v>
      </c>
      <c r="H1420">
        <v>8092804</v>
      </c>
      <c r="I1420">
        <v>41</v>
      </c>
      <c r="J1420">
        <v>4970</v>
      </c>
      <c r="K1420" t="s">
        <v>181</v>
      </c>
      <c r="L1420">
        <v>96.19</v>
      </c>
      <c r="M1420" t="s">
        <v>166</v>
      </c>
      <c r="N1420" t="s">
        <v>166</v>
      </c>
      <c r="O1420" t="s">
        <v>190</v>
      </c>
    </row>
    <row r="1421" spans="1:15" x14ac:dyDescent="0.25">
      <c r="A1421" t="s">
        <v>163</v>
      </c>
      <c r="B1421">
        <v>8092800</v>
      </c>
      <c r="C1421">
        <v>2473801</v>
      </c>
      <c r="D1421">
        <v>2021</v>
      </c>
      <c r="E1421" s="22">
        <v>44409</v>
      </c>
      <c r="F1421" s="22">
        <v>44411</v>
      </c>
      <c r="G1421" s="22">
        <v>44441</v>
      </c>
      <c r="H1421">
        <v>8092804</v>
      </c>
      <c r="I1421">
        <v>41</v>
      </c>
      <c r="J1421">
        <v>4990</v>
      </c>
      <c r="K1421" t="s">
        <v>182</v>
      </c>
      <c r="L1421">
        <v>96.19</v>
      </c>
      <c r="M1421" t="s">
        <v>166</v>
      </c>
      <c r="N1421" t="s">
        <v>166</v>
      </c>
      <c r="O1421" t="s">
        <v>190</v>
      </c>
    </row>
    <row r="1422" spans="1:15" x14ac:dyDescent="0.25">
      <c r="A1422" t="s">
        <v>163</v>
      </c>
      <c r="B1422">
        <v>8092800</v>
      </c>
      <c r="C1422">
        <v>2473801</v>
      </c>
      <c r="D1422">
        <v>2021</v>
      </c>
      <c r="E1422" s="22">
        <v>44409</v>
      </c>
      <c r="F1422" s="22">
        <v>44411</v>
      </c>
      <c r="G1422" s="22">
        <v>44441</v>
      </c>
      <c r="H1422">
        <v>8092804</v>
      </c>
      <c r="I1422">
        <v>41</v>
      </c>
      <c r="J1422">
        <v>5010</v>
      </c>
      <c r="K1422" t="s">
        <v>170</v>
      </c>
      <c r="L1422">
        <v>35.61</v>
      </c>
      <c r="M1422" t="s">
        <v>166</v>
      </c>
      <c r="N1422" t="s">
        <v>166</v>
      </c>
      <c r="O1422" t="s">
        <v>190</v>
      </c>
    </row>
    <row r="1423" spans="1:15" x14ac:dyDescent="0.25">
      <c r="A1423" t="s">
        <v>163</v>
      </c>
      <c r="B1423">
        <v>8092800</v>
      </c>
      <c r="C1423">
        <v>2473801</v>
      </c>
      <c r="D1423">
        <v>2021</v>
      </c>
      <c r="E1423" s="22">
        <v>44409</v>
      </c>
      <c r="F1423" s="22">
        <v>44411</v>
      </c>
      <c r="G1423" s="22">
        <v>44441</v>
      </c>
      <c r="H1423">
        <v>8092804</v>
      </c>
      <c r="I1423">
        <v>41</v>
      </c>
      <c r="J1423">
        <v>5013</v>
      </c>
      <c r="K1423" t="s">
        <v>183</v>
      </c>
      <c r="L1423">
        <v>0.11</v>
      </c>
      <c r="M1423" t="s">
        <v>166</v>
      </c>
      <c r="N1423" t="s">
        <v>166</v>
      </c>
      <c r="O1423" t="s">
        <v>190</v>
      </c>
    </row>
    <row r="1424" spans="1:15" x14ac:dyDescent="0.25">
      <c r="A1424" t="s">
        <v>163</v>
      </c>
      <c r="B1424">
        <v>8092800</v>
      </c>
      <c r="C1424">
        <v>2473801</v>
      </c>
      <c r="D1424">
        <v>2021</v>
      </c>
      <c r="E1424" s="22">
        <v>44409</v>
      </c>
      <c r="F1424" s="22">
        <v>44411</v>
      </c>
      <c r="G1424" s="22">
        <v>44441</v>
      </c>
      <c r="H1424">
        <v>8092804</v>
      </c>
      <c r="I1424">
        <v>41</v>
      </c>
      <c r="J1424">
        <v>5030</v>
      </c>
      <c r="K1424" t="s">
        <v>184</v>
      </c>
      <c r="L1424">
        <v>0.2</v>
      </c>
      <c r="M1424" t="s">
        <v>166</v>
      </c>
      <c r="N1424" t="s">
        <v>166</v>
      </c>
      <c r="O1424" t="s">
        <v>190</v>
      </c>
    </row>
    <row r="1425" spans="1:15" x14ac:dyDescent="0.25">
      <c r="A1425" t="s">
        <v>163</v>
      </c>
      <c r="B1425">
        <v>8092800</v>
      </c>
      <c r="C1425">
        <v>2473801</v>
      </c>
      <c r="D1425">
        <v>2021</v>
      </c>
      <c r="E1425" s="22">
        <v>44409</v>
      </c>
      <c r="F1425" s="22">
        <v>44411</v>
      </c>
      <c r="G1425" s="22">
        <v>44441</v>
      </c>
      <c r="H1425">
        <v>8092804</v>
      </c>
      <c r="I1425">
        <v>41</v>
      </c>
      <c r="J1425">
        <v>5031</v>
      </c>
      <c r="K1425" t="s">
        <v>185</v>
      </c>
      <c r="L1425">
        <v>0.16</v>
      </c>
      <c r="M1425" t="s">
        <v>166</v>
      </c>
      <c r="N1425" t="s">
        <v>166</v>
      </c>
      <c r="O1425" t="s">
        <v>190</v>
      </c>
    </row>
    <row r="1426" spans="1:15" x14ac:dyDescent="0.25">
      <c r="A1426" t="s">
        <v>163</v>
      </c>
      <c r="B1426">
        <v>8092800</v>
      </c>
      <c r="C1426">
        <v>2473801</v>
      </c>
      <c r="D1426">
        <v>2021</v>
      </c>
      <c r="E1426" s="22">
        <v>44409</v>
      </c>
      <c r="F1426" s="22">
        <v>44411</v>
      </c>
      <c r="G1426" s="22">
        <v>44441</v>
      </c>
      <c r="H1426">
        <v>8092804</v>
      </c>
      <c r="I1426">
        <v>41</v>
      </c>
      <c r="J1426">
        <v>5090</v>
      </c>
      <c r="K1426" t="s">
        <v>186</v>
      </c>
      <c r="L1426">
        <v>7.94</v>
      </c>
      <c r="M1426" t="s">
        <v>166</v>
      </c>
      <c r="N1426" t="s">
        <v>166</v>
      </c>
      <c r="O1426" t="s">
        <v>190</v>
      </c>
    </row>
    <row r="1427" spans="1:15" x14ac:dyDescent="0.25">
      <c r="A1427" t="s">
        <v>163</v>
      </c>
      <c r="B1427">
        <v>8092800</v>
      </c>
      <c r="C1427">
        <v>2473801</v>
      </c>
      <c r="D1427">
        <v>2021</v>
      </c>
      <c r="E1427" s="22">
        <v>44409</v>
      </c>
      <c r="F1427" s="22">
        <v>44411</v>
      </c>
      <c r="G1427" s="22">
        <v>44441</v>
      </c>
      <c r="H1427">
        <v>8092804</v>
      </c>
      <c r="I1427">
        <v>41</v>
      </c>
      <c r="J1427">
        <v>5103</v>
      </c>
      <c r="K1427" t="s">
        <v>187</v>
      </c>
      <c r="L1427">
        <v>7.71</v>
      </c>
      <c r="M1427" t="s">
        <v>166</v>
      </c>
      <c r="N1427" t="s">
        <v>166</v>
      </c>
      <c r="O1427" t="s">
        <v>190</v>
      </c>
    </row>
    <row r="1428" spans="1:15" x14ac:dyDescent="0.25">
      <c r="A1428" t="s">
        <v>163</v>
      </c>
      <c r="B1428">
        <v>8092800</v>
      </c>
      <c r="C1428">
        <v>2473801</v>
      </c>
      <c r="D1428">
        <v>2021</v>
      </c>
      <c r="E1428" s="22">
        <v>44409</v>
      </c>
      <c r="F1428" s="22">
        <v>44411</v>
      </c>
      <c r="G1428" s="22">
        <v>44441</v>
      </c>
      <c r="H1428">
        <v>8092804</v>
      </c>
      <c r="I1428">
        <v>41</v>
      </c>
      <c r="J1428">
        <v>5800</v>
      </c>
      <c r="K1428" t="s">
        <v>188</v>
      </c>
      <c r="L1428">
        <v>-11.89</v>
      </c>
      <c r="M1428" t="s">
        <v>166</v>
      </c>
      <c r="N1428" t="s">
        <v>166</v>
      </c>
      <c r="O1428" t="s">
        <v>190</v>
      </c>
    </row>
    <row r="1429" spans="1:15" x14ac:dyDescent="0.25">
      <c r="A1429" t="s">
        <v>163</v>
      </c>
      <c r="B1429">
        <v>8092800</v>
      </c>
      <c r="C1429">
        <v>2473801</v>
      </c>
      <c r="D1429">
        <v>2021</v>
      </c>
      <c r="E1429" s="22">
        <v>44409</v>
      </c>
      <c r="F1429" s="22">
        <v>44411</v>
      </c>
      <c r="G1429" s="22">
        <v>44441</v>
      </c>
      <c r="H1429">
        <v>8092804</v>
      </c>
      <c r="I1429">
        <v>41</v>
      </c>
      <c r="J1429">
        <v>7010</v>
      </c>
      <c r="K1429" t="s">
        <v>164</v>
      </c>
      <c r="L1429">
        <v>9</v>
      </c>
      <c r="M1429" t="s">
        <v>165</v>
      </c>
      <c r="N1429" t="s">
        <v>166</v>
      </c>
      <c r="O1429" t="s">
        <v>190</v>
      </c>
    </row>
    <row r="1430" spans="1:15" x14ac:dyDescent="0.25">
      <c r="A1430" t="s">
        <v>163</v>
      </c>
      <c r="B1430">
        <v>8092800</v>
      </c>
      <c r="C1430">
        <v>2473801</v>
      </c>
      <c r="D1430">
        <v>2021</v>
      </c>
      <c r="E1430" s="22">
        <v>44412</v>
      </c>
      <c r="F1430" s="22">
        <v>44439</v>
      </c>
      <c r="G1430" s="22">
        <v>44441</v>
      </c>
      <c r="H1430">
        <v>8092804</v>
      </c>
      <c r="I1430">
        <v>41</v>
      </c>
      <c r="J1430">
        <v>10</v>
      </c>
      <c r="K1430" t="s">
        <v>164</v>
      </c>
      <c r="L1430">
        <v>18</v>
      </c>
      <c r="M1430" t="s">
        <v>165</v>
      </c>
      <c r="N1430" t="s">
        <v>166</v>
      </c>
      <c r="O1430" t="s">
        <v>190</v>
      </c>
    </row>
    <row r="1431" spans="1:15" x14ac:dyDescent="0.25">
      <c r="A1431" t="s">
        <v>163</v>
      </c>
      <c r="B1431">
        <v>8092800</v>
      </c>
      <c r="C1431">
        <v>2473801</v>
      </c>
      <c r="D1431">
        <v>2021</v>
      </c>
      <c r="E1431" s="22">
        <v>44412</v>
      </c>
      <c r="F1431" s="22">
        <v>44439</v>
      </c>
      <c r="G1431" s="22">
        <v>44441</v>
      </c>
      <c r="H1431">
        <v>8092804</v>
      </c>
      <c r="I1431">
        <v>41</v>
      </c>
      <c r="J1431">
        <v>351</v>
      </c>
      <c r="K1431" t="s">
        <v>205</v>
      </c>
      <c r="L1431">
        <v>1</v>
      </c>
      <c r="M1431" t="s">
        <v>165</v>
      </c>
      <c r="N1431" t="s">
        <v>166</v>
      </c>
      <c r="O1431" t="s">
        <v>190</v>
      </c>
    </row>
    <row r="1432" spans="1:15" x14ac:dyDescent="0.25">
      <c r="A1432" t="s">
        <v>163</v>
      </c>
      <c r="B1432">
        <v>8092800</v>
      </c>
      <c r="C1432">
        <v>2473801</v>
      </c>
      <c r="D1432">
        <v>2021</v>
      </c>
      <c r="E1432" s="22">
        <v>44412</v>
      </c>
      <c r="F1432" s="22">
        <v>44439</v>
      </c>
      <c r="G1432" s="22">
        <v>44441</v>
      </c>
      <c r="H1432">
        <v>8092804</v>
      </c>
      <c r="I1432">
        <v>41</v>
      </c>
      <c r="J1432">
        <v>990</v>
      </c>
      <c r="K1432" t="s">
        <v>168</v>
      </c>
      <c r="L1432">
        <v>1</v>
      </c>
      <c r="M1432" t="s">
        <v>169</v>
      </c>
      <c r="N1432" t="s">
        <v>166</v>
      </c>
      <c r="O1432" t="s">
        <v>190</v>
      </c>
    </row>
    <row r="1433" spans="1:15" x14ac:dyDescent="0.25">
      <c r="A1433" t="s">
        <v>163</v>
      </c>
      <c r="B1433">
        <v>8092800</v>
      </c>
      <c r="C1433">
        <v>2473801</v>
      </c>
      <c r="D1433">
        <v>2021</v>
      </c>
      <c r="E1433" s="22">
        <v>44412</v>
      </c>
      <c r="F1433" s="22">
        <v>44439</v>
      </c>
      <c r="G1433" s="22">
        <v>44441</v>
      </c>
      <c r="H1433">
        <v>8092804</v>
      </c>
      <c r="I1433">
        <v>41</v>
      </c>
      <c r="J1433">
        <v>1010</v>
      </c>
      <c r="K1433" t="s">
        <v>164</v>
      </c>
      <c r="L1433">
        <v>1373.35</v>
      </c>
      <c r="M1433" t="s">
        <v>165</v>
      </c>
      <c r="N1433" t="s">
        <v>166</v>
      </c>
      <c r="O1433" t="s">
        <v>190</v>
      </c>
    </row>
    <row r="1434" spans="1:15" x14ac:dyDescent="0.25">
      <c r="A1434" t="s">
        <v>163</v>
      </c>
      <c r="B1434">
        <v>8092800</v>
      </c>
      <c r="C1434">
        <v>2473801</v>
      </c>
      <c r="D1434">
        <v>2021</v>
      </c>
      <c r="E1434" s="22">
        <v>44412</v>
      </c>
      <c r="F1434" s="22">
        <v>44439</v>
      </c>
      <c r="G1434" s="22">
        <v>44441</v>
      </c>
      <c r="H1434">
        <v>8092804</v>
      </c>
      <c r="I1434">
        <v>41</v>
      </c>
      <c r="J1434">
        <v>1351</v>
      </c>
      <c r="K1434" t="s">
        <v>205</v>
      </c>
      <c r="L1434">
        <v>90.8</v>
      </c>
      <c r="M1434" t="s">
        <v>165</v>
      </c>
      <c r="N1434" t="s">
        <v>166</v>
      </c>
      <c r="O1434" t="s">
        <v>190</v>
      </c>
    </row>
    <row r="1435" spans="1:15" x14ac:dyDescent="0.25">
      <c r="A1435" t="s">
        <v>163</v>
      </c>
      <c r="B1435">
        <v>8092800</v>
      </c>
      <c r="C1435">
        <v>2473801</v>
      </c>
      <c r="D1435">
        <v>2021</v>
      </c>
      <c r="E1435" s="22">
        <v>44412</v>
      </c>
      <c r="F1435" s="22">
        <v>44439</v>
      </c>
      <c r="G1435" s="22">
        <v>44441</v>
      </c>
      <c r="H1435">
        <v>8092804</v>
      </c>
      <c r="I1435">
        <v>41</v>
      </c>
      <c r="J1435">
        <v>2500</v>
      </c>
      <c r="K1435" t="s">
        <v>170</v>
      </c>
      <c r="L1435">
        <v>206.68</v>
      </c>
      <c r="M1435" t="s">
        <v>166</v>
      </c>
      <c r="N1435" t="s">
        <v>166</v>
      </c>
      <c r="O1435" t="s">
        <v>190</v>
      </c>
    </row>
    <row r="1436" spans="1:15" x14ac:dyDescent="0.25">
      <c r="A1436" t="s">
        <v>163</v>
      </c>
      <c r="B1436">
        <v>8092800</v>
      </c>
      <c r="C1436">
        <v>2473801</v>
      </c>
      <c r="D1436">
        <v>2021</v>
      </c>
      <c r="E1436" s="22">
        <v>44412</v>
      </c>
      <c r="F1436" s="22">
        <v>44439</v>
      </c>
      <c r="G1436" s="22">
        <v>44441</v>
      </c>
      <c r="H1436">
        <v>8092804</v>
      </c>
      <c r="I1436">
        <v>41</v>
      </c>
      <c r="J1436">
        <v>2509</v>
      </c>
      <c r="K1436" t="s">
        <v>171</v>
      </c>
      <c r="L1436">
        <v>-130.29</v>
      </c>
      <c r="M1436" t="s">
        <v>166</v>
      </c>
      <c r="N1436" t="s">
        <v>166</v>
      </c>
      <c r="O1436" t="s">
        <v>190</v>
      </c>
    </row>
    <row r="1437" spans="1:15" x14ac:dyDescent="0.25">
      <c r="A1437" t="s">
        <v>163</v>
      </c>
      <c r="B1437">
        <v>8092800</v>
      </c>
      <c r="C1437">
        <v>2473801</v>
      </c>
      <c r="D1437">
        <v>2021</v>
      </c>
      <c r="E1437" s="22">
        <v>44412</v>
      </c>
      <c r="F1437" s="22">
        <v>44439</v>
      </c>
      <c r="G1437" s="22">
        <v>44441</v>
      </c>
      <c r="H1437">
        <v>8092804</v>
      </c>
      <c r="I1437">
        <v>41</v>
      </c>
      <c r="J1437">
        <v>3030</v>
      </c>
      <c r="K1437" t="s">
        <v>231</v>
      </c>
      <c r="L1437">
        <v>44.8</v>
      </c>
      <c r="M1437" t="s">
        <v>207</v>
      </c>
      <c r="N1437" t="s">
        <v>166</v>
      </c>
      <c r="O1437" t="s">
        <v>190</v>
      </c>
    </row>
    <row r="1438" spans="1:15" x14ac:dyDescent="0.25">
      <c r="A1438" t="s">
        <v>163</v>
      </c>
      <c r="B1438">
        <v>8092800</v>
      </c>
      <c r="C1438">
        <v>2473801</v>
      </c>
      <c r="D1438">
        <v>2021</v>
      </c>
      <c r="E1438" s="22">
        <v>44412</v>
      </c>
      <c r="F1438" s="22">
        <v>44439</v>
      </c>
      <c r="G1438" s="22">
        <v>44441</v>
      </c>
      <c r="H1438">
        <v>8092804</v>
      </c>
      <c r="I1438">
        <v>41</v>
      </c>
      <c r="J1438">
        <v>3305</v>
      </c>
      <c r="K1438" t="s">
        <v>206</v>
      </c>
      <c r="L1438">
        <v>2.4</v>
      </c>
      <c r="M1438" t="s">
        <v>207</v>
      </c>
      <c r="N1438" t="s">
        <v>166</v>
      </c>
      <c r="O1438" t="s">
        <v>190</v>
      </c>
    </row>
    <row r="1439" spans="1:15" x14ac:dyDescent="0.25">
      <c r="A1439" t="s">
        <v>163</v>
      </c>
      <c r="B1439">
        <v>8092800</v>
      </c>
      <c r="C1439">
        <v>2473801</v>
      </c>
      <c r="D1439">
        <v>2021</v>
      </c>
      <c r="E1439" s="22">
        <v>44412</v>
      </c>
      <c r="F1439" s="22">
        <v>44439</v>
      </c>
      <c r="G1439" s="22">
        <v>44441</v>
      </c>
      <c r="H1439">
        <v>8092804</v>
      </c>
      <c r="I1439">
        <v>41</v>
      </c>
      <c r="J1439">
        <v>3500</v>
      </c>
      <c r="K1439" t="s">
        <v>193</v>
      </c>
      <c r="L1439">
        <v>106.54</v>
      </c>
      <c r="M1439" t="s">
        <v>166</v>
      </c>
      <c r="N1439" t="s">
        <v>166</v>
      </c>
      <c r="O1439" t="s">
        <v>190</v>
      </c>
    </row>
    <row r="1440" spans="1:15" x14ac:dyDescent="0.25">
      <c r="A1440" t="s">
        <v>163</v>
      </c>
      <c r="B1440">
        <v>8092800</v>
      </c>
      <c r="C1440">
        <v>2473801</v>
      </c>
      <c r="D1440">
        <v>2021</v>
      </c>
      <c r="E1440" s="22">
        <v>44412</v>
      </c>
      <c r="F1440" s="22">
        <v>44439</v>
      </c>
      <c r="G1440" s="22">
        <v>44441</v>
      </c>
      <c r="H1440">
        <v>8092804</v>
      </c>
      <c r="I1440">
        <v>41</v>
      </c>
      <c r="J1440">
        <v>3650</v>
      </c>
      <c r="K1440" t="s">
        <v>208</v>
      </c>
      <c r="L1440">
        <v>9.3000000000000007</v>
      </c>
      <c r="M1440" t="s">
        <v>166</v>
      </c>
      <c r="N1440" t="s">
        <v>166</v>
      </c>
      <c r="O1440" t="s">
        <v>190</v>
      </c>
    </row>
    <row r="1441" spans="1:15" x14ac:dyDescent="0.25">
      <c r="A1441" t="s">
        <v>163</v>
      </c>
      <c r="B1441">
        <v>8092800</v>
      </c>
      <c r="C1441">
        <v>2473801</v>
      </c>
      <c r="D1441">
        <v>2021</v>
      </c>
      <c r="E1441" s="22">
        <v>44412</v>
      </c>
      <c r="F1441" s="22">
        <v>44439</v>
      </c>
      <c r="G1441" s="22">
        <v>44441</v>
      </c>
      <c r="H1441">
        <v>8092804</v>
      </c>
      <c r="I1441">
        <v>41</v>
      </c>
      <c r="J1441">
        <v>3702</v>
      </c>
      <c r="K1441" t="s">
        <v>195</v>
      </c>
      <c r="L1441">
        <v>-45.08</v>
      </c>
      <c r="M1441" t="s">
        <v>166</v>
      </c>
      <c r="N1441" t="s">
        <v>166</v>
      </c>
      <c r="O1441" t="s">
        <v>190</v>
      </c>
    </row>
    <row r="1442" spans="1:15" x14ac:dyDescent="0.25">
      <c r="A1442" t="s">
        <v>163</v>
      </c>
      <c r="B1442">
        <v>8092800</v>
      </c>
      <c r="C1442">
        <v>2473801</v>
      </c>
      <c r="D1442">
        <v>2021</v>
      </c>
      <c r="E1442" s="22">
        <v>44412</v>
      </c>
      <c r="F1442" s="22">
        <v>44439</v>
      </c>
      <c r="G1442" s="22">
        <v>44441</v>
      </c>
      <c r="H1442">
        <v>8092804</v>
      </c>
      <c r="I1442">
        <v>41</v>
      </c>
      <c r="J1442">
        <v>3970</v>
      </c>
      <c r="K1442" t="s">
        <v>210</v>
      </c>
      <c r="L1442">
        <v>18.53</v>
      </c>
      <c r="M1442" t="s">
        <v>207</v>
      </c>
      <c r="N1442" t="s">
        <v>166</v>
      </c>
      <c r="O1442" t="s">
        <v>190</v>
      </c>
    </row>
    <row r="1443" spans="1:15" x14ac:dyDescent="0.25">
      <c r="A1443" t="s">
        <v>163</v>
      </c>
      <c r="B1443">
        <v>8092800</v>
      </c>
      <c r="C1443">
        <v>2473801</v>
      </c>
      <c r="D1443">
        <v>2021</v>
      </c>
      <c r="E1443" s="22">
        <v>44412</v>
      </c>
      <c r="F1443" s="22">
        <v>44439</v>
      </c>
      <c r="G1443" s="22">
        <v>44441</v>
      </c>
      <c r="H1443">
        <v>8092804</v>
      </c>
      <c r="I1443">
        <v>41</v>
      </c>
      <c r="J1443" t="s">
        <v>173</v>
      </c>
      <c r="K1443" t="s">
        <v>174</v>
      </c>
      <c r="L1443">
        <v>162.4</v>
      </c>
      <c r="M1443" t="s">
        <v>166</v>
      </c>
      <c r="N1443" t="s">
        <v>166</v>
      </c>
      <c r="O1443" t="s">
        <v>190</v>
      </c>
    </row>
    <row r="1444" spans="1:15" x14ac:dyDescent="0.25">
      <c r="A1444" t="s">
        <v>163</v>
      </c>
      <c r="B1444">
        <v>8092800</v>
      </c>
      <c r="C1444">
        <v>2473801</v>
      </c>
      <c r="D1444">
        <v>2021</v>
      </c>
      <c r="E1444" s="22">
        <v>44412</v>
      </c>
      <c r="F1444" s="22">
        <v>44439</v>
      </c>
      <c r="G1444" s="22">
        <v>44441</v>
      </c>
      <c r="H1444">
        <v>8092804</v>
      </c>
      <c r="I1444">
        <v>41</v>
      </c>
      <c r="J1444">
        <v>4220</v>
      </c>
      <c r="K1444" t="s">
        <v>212</v>
      </c>
      <c r="L1444">
        <v>17</v>
      </c>
      <c r="M1444" t="s">
        <v>207</v>
      </c>
      <c r="N1444" t="s">
        <v>166</v>
      </c>
      <c r="O1444" t="s">
        <v>190</v>
      </c>
    </row>
    <row r="1445" spans="1:15" x14ac:dyDescent="0.25">
      <c r="A1445" t="s">
        <v>163</v>
      </c>
      <c r="B1445">
        <v>8092800</v>
      </c>
      <c r="C1445">
        <v>2473801</v>
      </c>
      <c r="D1445">
        <v>2021</v>
      </c>
      <c r="E1445" s="22">
        <v>44412</v>
      </c>
      <c r="F1445" s="22">
        <v>44439</v>
      </c>
      <c r="G1445" s="22">
        <v>44441</v>
      </c>
      <c r="H1445">
        <v>8092804</v>
      </c>
      <c r="I1445">
        <v>41</v>
      </c>
      <c r="J1445">
        <v>4420</v>
      </c>
      <c r="K1445" t="s">
        <v>175</v>
      </c>
      <c r="L1445">
        <v>1581.28</v>
      </c>
      <c r="M1445" t="s">
        <v>166</v>
      </c>
      <c r="N1445" t="s">
        <v>166</v>
      </c>
      <c r="O1445" t="s">
        <v>190</v>
      </c>
    </row>
    <row r="1446" spans="1:15" x14ac:dyDescent="0.25">
      <c r="A1446" t="s">
        <v>163</v>
      </c>
      <c r="B1446">
        <v>8092800</v>
      </c>
      <c r="C1446">
        <v>2473801</v>
      </c>
      <c r="D1446">
        <v>2021</v>
      </c>
      <c r="E1446" s="22">
        <v>44412</v>
      </c>
      <c r="F1446" s="22">
        <v>44439</v>
      </c>
      <c r="G1446" s="22">
        <v>44441</v>
      </c>
      <c r="H1446">
        <v>8092804</v>
      </c>
      <c r="I1446">
        <v>41</v>
      </c>
      <c r="J1446">
        <v>4486</v>
      </c>
      <c r="K1446" t="s">
        <v>176</v>
      </c>
      <c r="L1446">
        <v>1508.95</v>
      </c>
      <c r="M1446" t="s">
        <v>166</v>
      </c>
      <c r="N1446" t="s">
        <v>166</v>
      </c>
      <c r="O1446" t="s">
        <v>190</v>
      </c>
    </row>
    <row r="1447" spans="1:15" x14ac:dyDescent="0.25">
      <c r="A1447" t="s">
        <v>163</v>
      </c>
      <c r="B1447">
        <v>8092800</v>
      </c>
      <c r="C1447">
        <v>2473801</v>
      </c>
      <c r="D1447">
        <v>2021</v>
      </c>
      <c r="E1447" s="22">
        <v>44412</v>
      </c>
      <c r="F1447" s="22">
        <v>44439</v>
      </c>
      <c r="G1447" s="22">
        <v>44441</v>
      </c>
      <c r="H1447">
        <v>8092804</v>
      </c>
      <c r="I1447">
        <v>41</v>
      </c>
      <c r="J1447">
        <v>4600</v>
      </c>
      <c r="K1447" t="s">
        <v>196</v>
      </c>
      <c r="L1447">
        <v>61.46</v>
      </c>
      <c r="M1447" t="s">
        <v>166</v>
      </c>
      <c r="N1447" t="s">
        <v>166</v>
      </c>
      <c r="O1447" t="s">
        <v>190</v>
      </c>
    </row>
    <row r="1448" spans="1:15" x14ac:dyDescent="0.25">
      <c r="A1448" t="s">
        <v>163</v>
      </c>
      <c r="B1448">
        <v>8092800</v>
      </c>
      <c r="C1448">
        <v>2473801</v>
      </c>
      <c r="D1448">
        <v>2021</v>
      </c>
      <c r="E1448" s="22">
        <v>44412</v>
      </c>
      <c r="F1448" s="22">
        <v>44439</v>
      </c>
      <c r="G1448" s="22">
        <v>44441</v>
      </c>
      <c r="H1448">
        <v>8092804</v>
      </c>
      <c r="I1448">
        <v>41</v>
      </c>
      <c r="J1448">
        <v>4650</v>
      </c>
      <c r="K1448" t="s">
        <v>177</v>
      </c>
      <c r="L1448">
        <v>1432.56</v>
      </c>
      <c r="M1448" t="s">
        <v>166</v>
      </c>
      <c r="N1448" t="s">
        <v>166</v>
      </c>
      <c r="O1448" t="s">
        <v>190</v>
      </c>
    </row>
    <row r="1449" spans="1:15" x14ac:dyDescent="0.25">
      <c r="A1449" t="s">
        <v>163</v>
      </c>
      <c r="B1449">
        <v>8092800</v>
      </c>
      <c r="C1449">
        <v>2473801</v>
      </c>
      <c r="D1449">
        <v>2021</v>
      </c>
      <c r="E1449" s="22">
        <v>44412</v>
      </c>
      <c r="F1449" s="22">
        <v>44439</v>
      </c>
      <c r="G1449" s="22">
        <v>44441</v>
      </c>
      <c r="H1449">
        <v>8092804</v>
      </c>
      <c r="I1449">
        <v>41</v>
      </c>
      <c r="J1449">
        <v>4780</v>
      </c>
      <c r="K1449" t="s">
        <v>178</v>
      </c>
      <c r="L1449">
        <v>1387.76</v>
      </c>
      <c r="M1449" t="s">
        <v>166</v>
      </c>
      <c r="N1449" t="s">
        <v>166</v>
      </c>
      <c r="O1449" t="s">
        <v>190</v>
      </c>
    </row>
    <row r="1450" spans="1:15" x14ac:dyDescent="0.25">
      <c r="A1450" t="s">
        <v>163</v>
      </c>
      <c r="B1450">
        <v>8092800</v>
      </c>
      <c r="C1450">
        <v>2473801</v>
      </c>
      <c r="D1450">
        <v>2021</v>
      </c>
      <c r="E1450" s="22">
        <v>44412</v>
      </c>
      <c r="F1450" s="22">
        <v>44439</v>
      </c>
      <c r="G1450" s="22">
        <v>44441</v>
      </c>
      <c r="H1450">
        <v>8092804</v>
      </c>
      <c r="I1450">
        <v>41</v>
      </c>
      <c r="J1450">
        <v>4970</v>
      </c>
      <c r="K1450" t="s">
        <v>181</v>
      </c>
      <c r="L1450">
        <v>1345.67</v>
      </c>
      <c r="M1450" t="s">
        <v>166</v>
      </c>
      <c r="N1450" t="s">
        <v>166</v>
      </c>
      <c r="O1450" t="s">
        <v>190</v>
      </c>
    </row>
    <row r="1451" spans="1:15" x14ac:dyDescent="0.25">
      <c r="A1451" t="s">
        <v>163</v>
      </c>
      <c r="B1451">
        <v>8092800</v>
      </c>
      <c r="C1451">
        <v>2473801</v>
      </c>
      <c r="D1451">
        <v>2021</v>
      </c>
      <c r="E1451" s="22">
        <v>44412</v>
      </c>
      <c r="F1451" s="22">
        <v>44439</v>
      </c>
      <c r="G1451" s="22">
        <v>44441</v>
      </c>
      <c r="H1451">
        <v>8092804</v>
      </c>
      <c r="I1451">
        <v>41</v>
      </c>
      <c r="J1451">
        <v>4990</v>
      </c>
      <c r="K1451" t="s">
        <v>182</v>
      </c>
      <c r="L1451">
        <v>1345.67</v>
      </c>
      <c r="M1451" t="s">
        <v>166</v>
      </c>
      <c r="N1451" t="s">
        <v>166</v>
      </c>
      <c r="O1451" t="s">
        <v>190</v>
      </c>
    </row>
    <row r="1452" spans="1:15" x14ac:dyDescent="0.25">
      <c r="A1452" t="s">
        <v>163</v>
      </c>
      <c r="B1452">
        <v>8092800</v>
      </c>
      <c r="C1452">
        <v>2473801</v>
      </c>
      <c r="D1452">
        <v>2021</v>
      </c>
      <c r="E1452" s="22">
        <v>44412</v>
      </c>
      <c r="F1452" s="22">
        <v>44439</v>
      </c>
      <c r="G1452" s="22">
        <v>44441</v>
      </c>
      <c r="H1452">
        <v>8092804</v>
      </c>
      <c r="I1452">
        <v>41</v>
      </c>
      <c r="J1452">
        <v>5010</v>
      </c>
      <c r="K1452" t="s">
        <v>170</v>
      </c>
      <c r="L1452">
        <v>510.44</v>
      </c>
      <c r="M1452" t="s">
        <v>166</v>
      </c>
      <c r="N1452" t="s">
        <v>166</v>
      </c>
      <c r="O1452" t="s">
        <v>190</v>
      </c>
    </row>
    <row r="1453" spans="1:15" x14ac:dyDescent="0.25">
      <c r="A1453" t="s">
        <v>163</v>
      </c>
      <c r="B1453">
        <v>8092800</v>
      </c>
      <c r="C1453">
        <v>2473801</v>
      </c>
      <c r="D1453">
        <v>2021</v>
      </c>
      <c r="E1453" s="22">
        <v>44412</v>
      </c>
      <c r="F1453" s="22">
        <v>44439</v>
      </c>
      <c r="G1453" s="22">
        <v>44441</v>
      </c>
      <c r="H1453">
        <v>8092804</v>
      </c>
      <c r="I1453">
        <v>41</v>
      </c>
      <c r="J1453">
        <v>5013</v>
      </c>
      <c r="K1453" t="s">
        <v>183</v>
      </c>
      <c r="L1453">
        <v>1.58</v>
      </c>
      <c r="M1453" t="s">
        <v>166</v>
      </c>
      <c r="N1453" t="s">
        <v>166</v>
      </c>
      <c r="O1453" t="s">
        <v>190</v>
      </c>
    </row>
    <row r="1454" spans="1:15" x14ac:dyDescent="0.25">
      <c r="A1454" t="s">
        <v>163</v>
      </c>
      <c r="B1454">
        <v>8092800</v>
      </c>
      <c r="C1454">
        <v>2473801</v>
      </c>
      <c r="D1454">
        <v>2021</v>
      </c>
      <c r="E1454" s="22">
        <v>44412</v>
      </c>
      <c r="F1454" s="22">
        <v>44439</v>
      </c>
      <c r="G1454" s="22">
        <v>44441</v>
      </c>
      <c r="H1454">
        <v>8092804</v>
      </c>
      <c r="I1454">
        <v>41</v>
      </c>
      <c r="J1454">
        <v>5030</v>
      </c>
      <c r="K1454" t="s">
        <v>184</v>
      </c>
      <c r="L1454">
        <v>2.84</v>
      </c>
      <c r="M1454" t="s">
        <v>166</v>
      </c>
      <c r="N1454" t="s">
        <v>166</v>
      </c>
      <c r="O1454" t="s">
        <v>190</v>
      </c>
    </row>
    <row r="1455" spans="1:15" x14ac:dyDescent="0.25">
      <c r="A1455" t="s">
        <v>163</v>
      </c>
      <c r="B1455">
        <v>8092800</v>
      </c>
      <c r="C1455">
        <v>2473801</v>
      </c>
      <c r="D1455">
        <v>2021</v>
      </c>
      <c r="E1455" s="22">
        <v>44412</v>
      </c>
      <c r="F1455" s="22">
        <v>44439</v>
      </c>
      <c r="G1455" s="22">
        <v>44441</v>
      </c>
      <c r="H1455">
        <v>8092804</v>
      </c>
      <c r="I1455">
        <v>41</v>
      </c>
      <c r="J1455">
        <v>5031</v>
      </c>
      <c r="K1455" t="s">
        <v>185</v>
      </c>
      <c r="L1455">
        <v>2.21</v>
      </c>
      <c r="M1455" t="s">
        <v>166</v>
      </c>
      <c r="N1455" t="s">
        <v>166</v>
      </c>
      <c r="O1455" t="s">
        <v>190</v>
      </c>
    </row>
    <row r="1456" spans="1:15" x14ac:dyDescent="0.25">
      <c r="A1456" t="s">
        <v>163</v>
      </c>
      <c r="B1456">
        <v>8092800</v>
      </c>
      <c r="C1456">
        <v>2473801</v>
      </c>
      <c r="D1456">
        <v>2021</v>
      </c>
      <c r="E1456" s="22">
        <v>44412</v>
      </c>
      <c r="F1456" s="22">
        <v>44439</v>
      </c>
      <c r="G1456" s="22">
        <v>44441</v>
      </c>
      <c r="H1456">
        <v>8092804</v>
      </c>
      <c r="I1456">
        <v>41</v>
      </c>
      <c r="J1456">
        <v>5090</v>
      </c>
      <c r="K1456" t="s">
        <v>186</v>
      </c>
      <c r="L1456">
        <v>7.94</v>
      </c>
      <c r="M1456" t="s">
        <v>166</v>
      </c>
      <c r="N1456" t="s">
        <v>166</v>
      </c>
      <c r="O1456" t="s">
        <v>190</v>
      </c>
    </row>
    <row r="1457" spans="1:15" x14ac:dyDescent="0.25">
      <c r="A1457" t="s">
        <v>163</v>
      </c>
      <c r="B1457">
        <v>8092800</v>
      </c>
      <c r="C1457">
        <v>2473801</v>
      </c>
      <c r="D1457">
        <v>2021</v>
      </c>
      <c r="E1457" s="22">
        <v>44412</v>
      </c>
      <c r="F1457" s="22">
        <v>44439</v>
      </c>
      <c r="G1457" s="22">
        <v>44441</v>
      </c>
      <c r="H1457">
        <v>8092804</v>
      </c>
      <c r="I1457">
        <v>41</v>
      </c>
      <c r="J1457">
        <v>5103</v>
      </c>
      <c r="K1457" t="s">
        <v>187</v>
      </c>
      <c r="L1457">
        <v>110.53</v>
      </c>
      <c r="M1457" t="s">
        <v>166</v>
      </c>
      <c r="N1457" t="s">
        <v>166</v>
      </c>
      <c r="O1457" t="s">
        <v>190</v>
      </c>
    </row>
    <row r="1458" spans="1:15" x14ac:dyDescent="0.25">
      <c r="A1458" t="s">
        <v>163</v>
      </c>
      <c r="B1458">
        <v>8092800</v>
      </c>
      <c r="C1458">
        <v>2473801</v>
      </c>
      <c r="D1458">
        <v>2021</v>
      </c>
      <c r="E1458" s="22">
        <v>44412</v>
      </c>
      <c r="F1458" s="22">
        <v>44439</v>
      </c>
      <c r="G1458" s="22">
        <v>44441</v>
      </c>
      <c r="H1458">
        <v>8092804</v>
      </c>
      <c r="I1458">
        <v>41</v>
      </c>
      <c r="J1458">
        <v>5130</v>
      </c>
      <c r="K1458" t="s">
        <v>213</v>
      </c>
      <c r="L1458">
        <v>83.47</v>
      </c>
      <c r="M1458" t="s">
        <v>207</v>
      </c>
      <c r="N1458" t="s">
        <v>166</v>
      </c>
      <c r="O1458" t="s">
        <v>190</v>
      </c>
    </row>
    <row r="1459" spans="1:15" x14ac:dyDescent="0.25">
      <c r="A1459" t="s">
        <v>163</v>
      </c>
      <c r="B1459">
        <v>8092800</v>
      </c>
      <c r="C1459">
        <v>2473801</v>
      </c>
      <c r="D1459">
        <v>2021</v>
      </c>
      <c r="E1459" s="22">
        <v>44412</v>
      </c>
      <c r="F1459" s="22">
        <v>44439</v>
      </c>
      <c r="G1459" s="22">
        <v>44441</v>
      </c>
      <c r="H1459">
        <v>8092804</v>
      </c>
      <c r="I1459">
        <v>41</v>
      </c>
      <c r="J1459">
        <v>5800</v>
      </c>
      <c r="K1459" t="s">
        <v>188</v>
      </c>
      <c r="L1459">
        <v>-154.97</v>
      </c>
      <c r="M1459" t="s">
        <v>166</v>
      </c>
      <c r="N1459" t="s">
        <v>166</v>
      </c>
      <c r="O1459" t="s">
        <v>190</v>
      </c>
    </row>
    <row r="1460" spans="1:15" x14ac:dyDescent="0.25">
      <c r="A1460" t="s">
        <v>163</v>
      </c>
      <c r="B1460">
        <v>8092800</v>
      </c>
      <c r="C1460">
        <v>2473801</v>
      </c>
      <c r="D1460">
        <v>2021</v>
      </c>
      <c r="E1460" s="22">
        <v>44412</v>
      </c>
      <c r="F1460" s="22">
        <v>44439</v>
      </c>
      <c r="G1460" s="22">
        <v>44441</v>
      </c>
      <c r="H1460">
        <v>8092804</v>
      </c>
      <c r="I1460">
        <v>41</v>
      </c>
      <c r="J1460">
        <v>7010</v>
      </c>
      <c r="K1460" t="s">
        <v>164</v>
      </c>
      <c r="L1460">
        <v>121</v>
      </c>
      <c r="M1460" t="s">
        <v>165</v>
      </c>
      <c r="N1460" t="s">
        <v>166</v>
      </c>
      <c r="O1460" t="s">
        <v>190</v>
      </c>
    </row>
    <row r="1461" spans="1:15" x14ac:dyDescent="0.25">
      <c r="A1461" t="s">
        <v>163</v>
      </c>
      <c r="B1461">
        <v>8092800</v>
      </c>
      <c r="C1461">
        <v>2473801</v>
      </c>
      <c r="D1461">
        <v>2021</v>
      </c>
      <c r="E1461" s="22">
        <v>44412</v>
      </c>
      <c r="F1461" s="22">
        <v>44439</v>
      </c>
      <c r="G1461" s="22">
        <v>44441</v>
      </c>
      <c r="H1461">
        <v>8092804</v>
      </c>
      <c r="I1461">
        <v>41</v>
      </c>
      <c r="J1461">
        <v>7351</v>
      </c>
      <c r="K1461" t="s">
        <v>215</v>
      </c>
      <c r="L1461">
        <v>8</v>
      </c>
      <c r="M1461" t="s">
        <v>165</v>
      </c>
      <c r="N1461" t="s">
        <v>166</v>
      </c>
      <c r="O1461" t="s">
        <v>190</v>
      </c>
    </row>
    <row r="1462" spans="1:15" x14ac:dyDescent="0.25">
      <c r="A1462" t="s">
        <v>163</v>
      </c>
      <c r="B1462">
        <v>8092800</v>
      </c>
      <c r="C1462">
        <v>2474601</v>
      </c>
      <c r="D1462">
        <v>2021</v>
      </c>
      <c r="E1462" s="22">
        <v>44409</v>
      </c>
      <c r="F1462" s="22">
        <v>44439</v>
      </c>
      <c r="G1462" s="22">
        <v>44441</v>
      </c>
      <c r="H1462">
        <v>8092804</v>
      </c>
      <c r="I1462">
        <v>41</v>
      </c>
      <c r="J1462">
        <v>10</v>
      </c>
      <c r="K1462" t="s">
        <v>164</v>
      </c>
      <c r="L1462">
        <v>7</v>
      </c>
      <c r="M1462" t="s">
        <v>165</v>
      </c>
      <c r="N1462" t="s">
        <v>166</v>
      </c>
      <c r="O1462" t="s">
        <v>202</v>
      </c>
    </row>
    <row r="1463" spans="1:15" x14ac:dyDescent="0.25">
      <c r="A1463" t="s">
        <v>163</v>
      </c>
      <c r="B1463">
        <v>8092800</v>
      </c>
      <c r="C1463">
        <v>2474601</v>
      </c>
      <c r="D1463">
        <v>2021</v>
      </c>
      <c r="E1463" s="22">
        <v>44409</v>
      </c>
      <c r="F1463" s="22">
        <v>44439</v>
      </c>
      <c r="G1463" s="22">
        <v>44441</v>
      </c>
      <c r="H1463">
        <v>8092804</v>
      </c>
      <c r="I1463">
        <v>41</v>
      </c>
      <c r="J1463" t="s">
        <v>199</v>
      </c>
      <c r="K1463" t="s">
        <v>200</v>
      </c>
      <c r="L1463">
        <v>1</v>
      </c>
      <c r="M1463" t="s">
        <v>165</v>
      </c>
      <c r="N1463" t="s">
        <v>166</v>
      </c>
      <c r="O1463" t="s">
        <v>202</v>
      </c>
    </row>
    <row r="1464" spans="1:15" x14ac:dyDescent="0.25">
      <c r="A1464" t="s">
        <v>163</v>
      </c>
      <c r="B1464">
        <v>8092800</v>
      </c>
      <c r="C1464">
        <v>2474601</v>
      </c>
      <c r="D1464">
        <v>2021</v>
      </c>
      <c r="E1464" s="22">
        <v>44409</v>
      </c>
      <c r="F1464" s="22">
        <v>44439</v>
      </c>
      <c r="G1464" s="22">
        <v>44441</v>
      </c>
      <c r="H1464">
        <v>8092804</v>
      </c>
      <c r="I1464">
        <v>41</v>
      </c>
      <c r="J1464">
        <v>990</v>
      </c>
      <c r="K1464" t="s">
        <v>168</v>
      </c>
      <c r="L1464">
        <v>14</v>
      </c>
      <c r="M1464" t="s">
        <v>169</v>
      </c>
      <c r="N1464" t="s">
        <v>166</v>
      </c>
      <c r="O1464" t="s">
        <v>202</v>
      </c>
    </row>
    <row r="1465" spans="1:15" x14ac:dyDescent="0.25">
      <c r="A1465" t="s">
        <v>163</v>
      </c>
      <c r="B1465">
        <v>8092800</v>
      </c>
      <c r="C1465">
        <v>2474601</v>
      </c>
      <c r="D1465">
        <v>2021</v>
      </c>
      <c r="E1465" s="22">
        <v>44409</v>
      </c>
      <c r="F1465" s="22">
        <v>44439</v>
      </c>
      <c r="G1465" s="22">
        <v>44441</v>
      </c>
      <c r="H1465">
        <v>8092804</v>
      </c>
      <c r="I1465">
        <v>41</v>
      </c>
      <c r="J1465">
        <v>1010</v>
      </c>
      <c r="K1465" t="s">
        <v>164</v>
      </c>
      <c r="L1465">
        <v>476.7</v>
      </c>
      <c r="M1465" t="s">
        <v>165</v>
      </c>
      <c r="N1465" t="s">
        <v>166</v>
      </c>
      <c r="O1465" t="s">
        <v>202</v>
      </c>
    </row>
    <row r="1466" spans="1:15" x14ac:dyDescent="0.25">
      <c r="A1466" t="s">
        <v>163</v>
      </c>
      <c r="B1466">
        <v>8092800</v>
      </c>
      <c r="C1466">
        <v>2474601</v>
      </c>
      <c r="D1466">
        <v>2021</v>
      </c>
      <c r="E1466" s="22">
        <v>44409</v>
      </c>
      <c r="F1466" s="22">
        <v>44439</v>
      </c>
      <c r="G1466" s="22">
        <v>44441</v>
      </c>
      <c r="H1466">
        <v>8092804</v>
      </c>
      <c r="I1466">
        <v>41</v>
      </c>
      <c r="J1466">
        <v>2500</v>
      </c>
      <c r="K1466" t="s">
        <v>170</v>
      </c>
      <c r="L1466">
        <v>67.290000000000006</v>
      </c>
      <c r="M1466" t="s">
        <v>166</v>
      </c>
      <c r="N1466" t="s">
        <v>166</v>
      </c>
      <c r="O1466" t="s">
        <v>202</v>
      </c>
    </row>
    <row r="1467" spans="1:15" x14ac:dyDescent="0.25">
      <c r="A1467" t="s">
        <v>163</v>
      </c>
      <c r="B1467">
        <v>8092800</v>
      </c>
      <c r="C1467">
        <v>2474601</v>
      </c>
      <c r="D1467">
        <v>2021</v>
      </c>
      <c r="E1467" s="22">
        <v>44409</v>
      </c>
      <c r="F1467" s="22">
        <v>44439</v>
      </c>
      <c r="G1467" s="22">
        <v>44441</v>
      </c>
      <c r="H1467">
        <v>8092804</v>
      </c>
      <c r="I1467">
        <v>41</v>
      </c>
      <c r="J1467">
        <v>2509</v>
      </c>
      <c r="K1467" t="s">
        <v>171</v>
      </c>
      <c r="L1467">
        <v>-42.3</v>
      </c>
      <c r="M1467" t="s">
        <v>166</v>
      </c>
      <c r="N1467" t="s">
        <v>166</v>
      </c>
      <c r="O1467" t="s">
        <v>202</v>
      </c>
    </row>
    <row r="1468" spans="1:15" x14ac:dyDescent="0.25">
      <c r="A1468" t="s">
        <v>163</v>
      </c>
      <c r="B1468">
        <v>8092800</v>
      </c>
      <c r="C1468">
        <v>2474601</v>
      </c>
      <c r="D1468">
        <v>2021</v>
      </c>
      <c r="E1468" s="22">
        <v>44409</v>
      </c>
      <c r="F1468" s="22">
        <v>44439</v>
      </c>
      <c r="G1468" s="22">
        <v>44441</v>
      </c>
      <c r="H1468">
        <v>8092804</v>
      </c>
      <c r="I1468">
        <v>41</v>
      </c>
      <c r="J1468">
        <v>3305</v>
      </c>
      <c r="K1468" t="s">
        <v>206</v>
      </c>
      <c r="L1468">
        <v>0.72</v>
      </c>
      <c r="M1468" t="s">
        <v>207</v>
      </c>
      <c r="N1468" t="s">
        <v>166</v>
      </c>
      <c r="O1468" t="s">
        <v>202</v>
      </c>
    </row>
    <row r="1469" spans="1:15" x14ac:dyDescent="0.25">
      <c r="A1469" t="s">
        <v>163</v>
      </c>
      <c r="B1469">
        <v>8092800</v>
      </c>
      <c r="C1469">
        <v>2474601</v>
      </c>
      <c r="D1469">
        <v>2021</v>
      </c>
      <c r="E1469" s="22">
        <v>44409</v>
      </c>
      <c r="F1469" s="22">
        <v>44439</v>
      </c>
      <c r="G1469" s="22">
        <v>44441</v>
      </c>
      <c r="H1469">
        <v>8092804</v>
      </c>
      <c r="I1469">
        <v>41</v>
      </c>
      <c r="J1469" t="s">
        <v>173</v>
      </c>
      <c r="K1469" t="s">
        <v>174</v>
      </c>
      <c r="L1469">
        <v>52.87</v>
      </c>
      <c r="M1469" t="s">
        <v>166</v>
      </c>
      <c r="N1469" t="s">
        <v>166</v>
      </c>
      <c r="O1469" t="s">
        <v>202</v>
      </c>
    </row>
    <row r="1470" spans="1:15" x14ac:dyDescent="0.25">
      <c r="A1470" t="s">
        <v>163</v>
      </c>
      <c r="B1470">
        <v>8092800</v>
      </c>
      <c r="C1470">
        <v>2474601</v>
      </c>
      <c r="D1470">
        <v>2021</v>
      </c>
      <c r="E1470" s="22">
        <v>44409</v>
      </c>
      <c r="F1470" s="22">
        <v>44439</v>
      </c>
      <c r="G1470" s="22">
        <v>44441</v>
      </c>
      <c r="H1470">
        <v>8092804</v>
      </c>
      <c r="I1470">
        <v>41</v>
      </c>
      <c r="J1470">
        <v>4420</v>
      </c>
      <c r="K1470" t="s">
        <v>175</v>
      </c>
      <c r="L1470">
        <v>514.84</v>
      </c>
      <c r="M1470" t="s">
        <v>166</v>
      </c>
      <c r="N1470" t="s">
        <v>166</v>
      </c>
      <c r="O1470" t="s">
        <v>202</v>
      </c>
    </row>
    <row r="1471" spans="1:15" x14ac:dyDescent="0.25">
      <c r="A1471" t="s">
        <v>163</v>
      </c>
      <c r="B1471">
        <v>8092800</v>
      </c>
      <c r="C1471">
        <v>2474601</v>
      </c>
      <c r="D1471">
        <v>2021</v>
      </c>
      <c r="E1471" s="22">
        <v>44409</v>
      </c>
      <c r="F1471" s="22">
        <v>44439</v>
      </c>
      <c r="G1471" s="22">
        <v>44441</v>
      </c>
      <c r="H1471">
        <v>8092804</v>
      </c>
      <c r="I1471">
        <v>41</v>
      </c>
      <c r="J1471">
        <v>4486</v>
      </c>
      <c r="K1471" t="s">
        <v>176</v>
      </c>
      <c r="L1471">
        <v>476.7</v>
      </c>
      <c r="M1471" t="s">
        <v>166</v>
      </c>
      <c r="N1471" t="s">
        <v>166</v>
      </c>
      <c r="O1471" t="s">
        <v>202</v>
      </c>
    </row>
    <row r="1472" spans="1:15" x14ac:dyDescent="0.25">
      <c r="A1472" t="s">
        <v>163</v>
      </c>
      <c r="B1472">
        <v>8092800</v>
      </c>
      <c r="C1472">
        <v>2474601</v>
      </c>
      <c r="D1472">
        <v>2021</v>
      </c>
      <c r="E1472" s="22">
        <v>44409</v>
      </c>
      <c r="F1472" s="22">
        <v>44439</v>
      </c>
      <c r="G1472" s="22">
        <v>44441</v>
      </c>
      <c r="H1472">
        <v>8092804</v>
      </c>
      <c r="I1472">
        <v>41</v>
      </c>
      <c r="J1472">
        <v>4650</v>
      </c>
      <c r="K1472" t="s">
        <v>177</v>
      </c>
      <c r="L1472">
        <v>451.71</v>
      </c>
      <c r="M1472" t="s">
        <v>166</v>
      </c>
      <c r="N1472" t="s">
        <v>166</v>
      </c>
      <c r="O1472" t="s">
        <v>202</v>
      </c>
    </row>
    <row r="1473" spans="1:15" x14ac:dyDescent="0.25">
      <c r="A1473" t="s">
        <v>163</v>
      </c>
      <c r="B1473">
        <v>8092800</v>
      </c>
      <c r="C1473">
        <v>2474601</v>
      </c>
      <c r="D1473">
        <v>2021</v>
      </c>
      <c r="E1473" s="22">
        <v>44409</v>
      </c>
      <c r="F1473" s="22">
        <v>44439</v>
      </c>
      <c r="G1473" s="22">
        <v>44441</v>
      </c>
      <c r="H1473">
        <v>8092804</v>
      </c>
      <c r="I1473">
        <v>41</v>
      </c>
      <c r="J1473">
        <v>4780</v>
      </c>
      <c r="K1473" t="s">
        <v>178</v>
      </c>
      <c r="L1473">
        <v>451.71</v>
      </c>
      <c r="M1473" t="s">
        <v>166</v>
      </c>
      <c r="N1473" t="s">
        <v>166</v>
      </c>
      <c r="O1473" t="s">
        <v>202</v>
      </c>
    </row>
    <row r="1474" spans="1:15" x14ac:dyDescent="0.25">
      <c r="A1474" t="s">
        <v>163</v>
      </c>
      <c r="B1474">
        <v>8092800</v>
      </c>
      <c r="C1474">
        <v>2474601</v>
      </c>
      <c r="D1474">
        <v>2021</v>
      </c>
      <c r="E1474" s="22">
        <v>44409</v>
      </c>
      <c r="F1474" s="22">
        <v>44439</v>
      </c>
      <c r="G1474" s="22">
        <v>44441</v>
      </c>
      <c r="H1474">
        <v>8092804</v>
      </c>
      <c r="I1474">
        <v>41</v>
      </c>
      <c r="J1474">
        <v>4970</v>
      </c>
      <c r="K1474" t="s">
        <v>181</v>
      </c>
      <c r="L1474">
        <v>452.43</v>
      </c>
      <c r="M1474" t="s">
        <v>166</v>
      </c>
      <c r="N1474" t="s">
        <v>166</v>
      </c>
      <c r="O1474" t="s">
        <v>202</v>
      </c>
    </row>
    <row r="1475" spans="1:15" x14ac:dyDescent="0.25">
      <c r="A1475" t="s">
        <v>163</v>
      </c>
      <c r="B1475">
        <v>8092800</v>
      </c>
      <c r="C1475">
        <v>2474601</v>
      </c>
      <c r="D1475">
        <v>2021</v>
      </c>
      <c r="E1475" s="22">
        <v>44409</v>
      </c>
      <c r="F1475" s="22">
        <v>44439</v>
      </c>
      <c r="G1475" s="22">
        <v>44441</v>
      </c>
      <c r="H1475">
        <v>8092804</v>
      </c>
      <c r="I1475">
        <v>41</v>
      </c>
      <c r="J1475">
        <v>4990</v>
      </c>
      <c r="K1475" t="s">
        <v>182</v>
      </c>
      <c r="L1475">
        <v>452.43</v>
      </c>
      <c r="M1475" t="s">
        <v>166</v>
      </c>
      <c r="N1475" t="s">
        <v>166</v>
      </c>
      <c r="O1475" t="s">
        <v>202</v>
      </c>
    </row>
    <row r="1476" spans="1:15" x14ac:dyDescent="0.25">
      <c r="A1476" t="s">
        <v>163</v>
      </c>
      <c r="B1476">
        <v>8092800</v>
      </c>
      <c r="C1476">
        <v>2474601</v>
      </c>
      <c r="D1476">
        <v>2021</v>
      </c>
      <c r="E1476" s="22">
        <v>44409</v>
      </c>
      <c r="F1476" s="22">
        <v>44439</v>
      </c>
      <c r="G1476" s="22">
        <v>44441</v>
      </c>
      <c r="H1476">
        <v>8092804</v>
      </c>
      <c r="I1476">
        <v>41</v>
      </c>
      <c r="J1476">
        <v>5010</v>
      </c>
      <c r="K1476" t="s">
        <v>170</v>
      </c>
      <c r="L1476">
        <v>166.19</v>
      </c>
      <c r="M1476" t="s">
        <v>166</v>
      </c>
      <c r="N1476" t="s">
        <v>166</v>
      </c>
      <c r="O1476" t="s">
        <v>202</v>
      </c>
    </row>
    <row r="1477" spans="1:15" x14ac:dyDescent="0.25">
      <c r="A1477" t="s">
        <v>163</v>
      </c>
      <c r="B1477">
        <v>8092800</v>
      </c>
      <c r="C1477">
        <v>2474601</v>
      </c>
      <c r="D1477">
        <v>2021</v>
      </c>
      <c r="E1477" s="22">
        <v>44409</v>
      </c>
      <c r="F1477" s="22">
        <v>44439</v>
      </c>
      <c r="G1477" s="22">
        <v>44441</v>
      </c>
      <c r="H1477">
        <v>8092804</v>
      </c>
      <c r="I1477">
        <v>41</v>
      </c>
      <c r="J1477">
        <v>5013</v>
      </c>
      <c r="K1477" t="s">
        <v>183</v>
      </c>
      <c r="L1477">
        <v>0.51</v>
      </c>
      <c r="M1477" t="s">
        <v>166</v>
      </c>
      <c r="N1477" t="s">
        <v>166</v>
      </c>
      <c r="O1477" t="s">
        <v>202</v>
      </c>
    </row>
    <row r="1478" spans="1:15" x14ac:dyDescent="0.25">
      <c r="A1478" t="s">
        <v>163</v>
      </c>
      <c r="B1478">
        <v>8092800</v>
      </c>
      <c r="C1478">
        <v>2474601</v>
      </c>
      <c r="D1478">
        <v>2021</v>
      </c>
      <c r="E1478" s="22">
        <v>44409</v>
      </c>
      <c r="F1478" s="22">
        <v>44439</v>
      </c>
      <c r="G1478" s="22">
        <v>44441</v>
      </c>
      <c r="H1478">
        <v>8092804</v>
      </c>
      <c r="I1478">
        <v>41</v>
      </c>
      <c r="J1478">
        <v>5030</v>
      </c>
      <c r="K1478" t="s">
        <v>184</v>
      </c>
      <c r="L1478">
        <v>0.93</v>
      </c>
      <c r="M1478" t="s">
        <v>166</v>
      </c>
      <c r="N1478" t="s">
        <v>166</v>
      </c>
      <c r="O1478" t="s">
        <v>202</v>
      </c>
    </row>
    <row r="1479" spans="1:15" x14ac:dyDescent="0.25">
      <c r="A1479" t="s">
        <v>163</v>
      </c>
      <c r="B1479">
        <v>8092800</v>
      </c>
      <c r="C1479">
        <v>2474601</v>
      </c>
      <c r="D1479">
        <v>2021</v>
      </c>
      <c r="E1479" s="22">
        <v>44409</v>
      </c>
      <c r="F1479" s="22">
        <v>44439</v>
      </c>
      <c r="G1479" s="22">
        <v>44441</v>
      </c>
      <c r="H1479">
        <v>8092804</v>
      </c>
      <c r="I1479">
        <v>41</v>
      </c>
      <c r="J1479">
        <v>5031</v>
      </c>
      <c r="K1479" t="s">
        <v>185</v>
      </c>
      <c r="L1479">
        <v>0.72</v>
      </c>
      <c r="M1479" t="s">
        <v>166</v>
      </c>
      <c r="N1479" t="s">
        <v>166</v>
      </c>
      <c r="O1479" t="s">
        <v>202</v>
      </c>
    </row>
    <row r="1480" spans="1:15" x14ac:dyDescent="0.25">
      <c r="A1480" t="s">
        <v>163</v>
      </c>
      <c r="B1480">
        <v>8092800</v>
      </c>
      <c r="C1480">
        <v>2474601</v>
      </c>
      <c r="D1480">
        <v>2021</v>
      </c>
      <c r="E1480" s="22">
        <v>44409</v>
      </c>
      <c r="F1480" s="22">
        <v>44439</v>
      </c>
      <c r="G1480" s="22">
        <v>44441</v>
      </c>
      <c r="H1480">
        <v>8092804</v>
      </c>
      <c r="I1480">
        <v>41</v>
      </c>
      <c r="J1480">
        <v>5090</v>
      </c>
      <c r="K1480" t="s">
        <v>186</v>
      </c>
      <c r="L1480">
        <v>7.94</v>
      </c>
      <c r="M1480" t="s">
        <v>166</v>
      </c>
      <c r="N1480" t="s">
        <v>166</v>
      </c>
      <c r="O1480" t="s">
        <v>202</v>
      </c>
    </row>
    <row r="1481" spans="1:15" x14ac:dyDescent="0.25">
      <c r="A1481" t="s">
        <v>163</v>
      </c>
      <c r="B1481">
        <v>8092800</v>
      </c>
      <c r="C1481">
        <v>2474601</v>
      </c>
      <c r="D1481">
        <v>2021</v>
      </c>
      <c r="E1481" s="22">
        <v>44409</v>
      </c>
      <c r="F1481" s="22">
        <v>44439</v>
      </c>
      <c r="G1481" s="22">
        <v>44441</v>
      </c>
      <c r="H1481">
        <v>8092804</v>
      </c>
      <c r="I1481">
        <v>41</v>
      </c>
      <c r="J1481">
        <v>5103</v>
      </c>
      <c r="K1481" t="s">
        <v>187</v>
      </c>
      <c r="L1481">
        <v>35.99</v>
      </c>
      <c r="M1481" t="s">
        <v>166</v>
      </c>
      <c r="N1481" t="s">
        <v>166</v>
      </c>
      <c r="O1481" t="s">
        <v>202</v>
      </c>
    </row>
    <row r="1482" spans="1:15" x14ac:dyDescent="0.25">
      <c r="A1482" t="s">
        <v>163</v>
      </c>
      <c r="B1482">
        <v>8092800</v>
      </c>
      <c r="C1482">
        <v>2474601</v>
      </c>
      <c r="D1482">
        <v>2021</v>
      </c>
      <c r="E1482" s="22">
        <v>44409</v>
      </c>
      <c r="F1482" s="22">
        <v>44439</v>
      </c>
      <c r="G1482" s="22">
        <v>44441</v>
      </c>
      <c r="H1482">
        <v>8092804</v>
      </c>
      <c r="I1482">
        <v>41</v>
      </c>
      <c r="J1482">
        <v>7010</v>
      </c>
      <c r="K1482" t="s">
        <v>164</v>
      </c>
      <c r="L1482">
        <v>42</v>
      </c>
      <c r="M1482" t="s">
        <v>165</v>
      </c>
      <c r="N1482" t="s">
        <v>166</v>
      </c>
      <c r="O1482" t="s">
        <v>202</v>
      </c>
    </row>
    <row r="1483" spans="1:15" x14ac:dyDescent="0.25">
      <c r="A1483" t="s">
        <v>163</v>
      </c>
      <c r="B1483">
        <v>8092800</v>
      </c>
      <c r="C1483">
        <v>2474601</v>
      </c>
      <c r="D1483">
        <v>2021</v>
      </c>
      <c r="E1483" s="22">
        <v>44409</v>
      </c>
      <c r="F1483" s="22">
        <v>44439</v>
      </c>
      <c r="G1483" s="22">
        <v>44441</v>
      </c>
      <c r="H1483">
        <v>8092804</v>
      </c>
      <c r="I1483">
        <v>41</v>
      </c>
      <c r="J1483" t="s">
        <v>201</v>
      </c>
      <c r="K1483" t="s">
        <v>200</v>
      </c>
      <c r="L1483">
        <v>7</v>
      </c>
      <c r="M1483" t="s">
        <v>165</v>
      </c>
      <c r="N1483" t="s">
        <v>166</v>
      </c>
      <c r="O1483" t="s">
        <v>202</v>
      </c>
    </row>
    <row r="1484" spans="1:15" x14ac:dyDescent="0.25">
      <c r="A1484" t="s">
        <v>163</v>
      </c>
      <c r="B1484">
        <v>8092800</v>
      </c>
      <c r="C1484">
        <v>2474701</v>
      </c>
      <c r="D1484">
        <v>2021</v>
      </c>
      <c r="E1484" s="22">
        <v>44409</v>
      </c>
      <c r="F1484" s="22">
        <v>44439</v>
      </c>
      <c r="G1484" s="22">
        <v>44441</v>
      </c>
      <c r="H1484">
        <v>8092804</v>
      </c>
      <c r="I1484">
        <v>41</v>
      </c>
      <c r="J1484">
        <v>10</v>
      </c>
      <c r="K1484" t="s">
        <v>164</v>
      </c>
      <c r="L1484">
        <v>14</v>
      </c>
      <c r="M1484" t="s">
        <v>165</v>
      </c>
      <c r="N1484" t="s">
        <v>166</v>
      </c>
      <c r="O1484" t="s">
        <v>284</v>
      </c>
    </row>
    <row r="1485" spans="1:15" x14ac:dyDescent="0.25">
      <c r="A1485" t="s">
        <v>163</v>
      </c>
      <c r="B1485">
        <v>8092800</v>
      </c>
      <c r="C1485">
        <v>2474701</v>
      </c>
      <c r="D1485">
        <v>2021</v>
      </c>
      <c r="E1485" s="22">
        <v>44409</v>
      </c>
      <c r="F1485" s="22">
        <v>44439</v>
      </c>
      <c r="G1485" s="22">
        <v>44441</v>
      </c>
      <c r="H1485">
        <v>8092804</v>
      </c>
      <c r="I1485">
        <v>41</v>
      </c>
      <c r="J1485">
        <v>351</v>
      </c>
      <c r="K1485" t="s">
        <v>205</v>
      </c>
      <c r="L1485">
        <v>1</v>
      </c>
      <c r="M1485" t="s">
        <v>165</v>
      </c>
      <c r="N1485" t="s">
        <v>166</v>
      </c>
      <c r="O1485" t="s">
        <v>284</v>
      </c>
    </row>
    <row r="1486" spans="1:15" x14ac:dyDescent="0.25">
      <c r="A1486" t="s">
        <v>163</v>
      </c>
      <c r="B1486">
        <v>8092800</v>
      </c>
      <c r="C1486">
        <v>2474701</v>
      </c>
      <c r="D1486">
        <v>2021</v>
      </c>
      <c r="E1486" s="22">
        <v>44409</v>
      </c>
      <c r="F1486" s="22">
        <v>44439</v>
      </c>
      <c r="G1486" s="22">
        <v>44441</v>
      </c>
      <c r="H1486">
        <v>8092804</v>
      </c>
      <c r="I1486">
        <v>41</v>
      </c>
      <c r="J1486" t="s">
        <v>199</v>
      </c>
      <c r="K1486" t="s">
        <v>200</v>
      </c>
      <c r="L1486">
        <v>4</v>
      </c>
      <c r="M1486" t="s">
        <v>165</v>
      </c>
      <c r="N1486" t="s">
        <v>166</v>
      </c>
      <c r="O1486" t="s">
        <v>284</v>
      </c>
    </row>
    <row r="1487" spans="1:15" x14ac:dyDescent="0.25">
      <c r="A1487" t="s">
        <v>163</v>
      </c>
      <c r="B1487">
        <v>8092800</v>
      </c>
      <c r="C1487">
        <v>2474701</v>
      </c>
      <c r="D1487">
        <v>2021</v>
      </c>
      <c r="E1487" s="22">
        <v>44409</v>
      </c>
      <c r="F1487" s="22">
        <v>44439</v>
      </c>
      <c r="G1487" s="22">
        <v>44441</v>
      </c>
      <c r="H1487">
        <v>8092804</v>
      </c>
      <c r="I1487">
        <v>41</v>
      </c>
      <c r="J1487">
        <v>990</v>
      </c>
      <c r="K1487" t="s">
        <v>168</v>
      </c>
      <c r="L1487">
        <v>3</v>
      </c>
      <c r="M1487" t="s">
        <v>169</v>
      </c>
      <c r="N1487" t="s">
        <v>166</v>
      </c>
      <c r="O1487" t="s">
        <v>284</v>
      </c>
    </row>
    <row r="1488" spans="1:15" x14ac:dyDescent="0.25">
      <c r="A1488" t="s">
        <v>163</v>
      </c>
      <c r="B1488">
        <v>8092800</v>
      </c>
      <c r="C1488">
        <v>2474701</v>
      </c>
      <c r="D1488">
        <v>2021</v>
      </c>
      <c r="E1488" s="22">
        <v>44409</v>
      </c>
      <c r="F1488" s="22">
        <v>44439</v>
      </c>
      <c r="G1488" s="22">
        <v>44441</v>
      </c>
      <c r="H1488">
        <v>8092804</v>
      </c>
      <c r="I1488">
        <v>41</v>
      </c>
      <c r="J1488">
        <v>1010</v>
      </c>
      <c r="K1488" t="s">
        <v>164</v>
      </c>
      <c r="L1488">
        <v>578.85</v>
      </c>
      <c r="M1488" t="s">
        <v>165</v>
      </c>
      <c r="N1488" t="s">
        <v>166</v>
      </c>
      <c r="O1488" t="s">
        <v>284</v>
      </c>
    </row>
    <row r="1489" spans="1:15" x14ac:dyDescent="0.25">
      <c r="A1489" t="s">
        <v>163</v>
      </c>
      <c r="B1489">
        <v>8092800</v>
      </c>
      <c r="C1489">
        <v>2474701</v>
      </c>
      <c r="D1489">
        <v>2021</v>
      </c>
      <c r="E1489" s="22">
        <v>44409</v>
      </c>
      <c r="F1489" s="22">
        <v>44439</v>
      </c>
      <c r="G1489" s="22">
        <v>44441</v>
      </c>
      <c r="H1489">
        <v>8092804</v>
      </c>
      <c r="I1489">
        <v>41</v>
      </c>
      <c r="J1489">
        <v>1351</v>
      </c>
      <c r="K1489" t="s">
        <v>205</v>
      </c>
      <c r="L1489">
        <v>68.099999999999994</v>
      </c>
      <c r="M1489" t="s">
        <v>165</v>
      </c>
      <c r="N1489" t="s">
        <v>166</v>
      </c>
      <c r="O1489" t="s">
        <v>284</v>
      </c>
    </row>
    <row r="1490" spans="1:15" x14ac:dyDescent="0.25">
      <c r="A1490" t="s">
        <v>163</v>
      </c>
      <c r="B1490">
        <v>8092800</v>
      </c>
      <c r="C1490">
        <v>2474701</v>
      </c>
      <c r="D1490">
        <v>2021</v>
      </c>
      <c r="E1490" s="22">
        <v>44409</v>
      </c>
      <c r="F1490" s="22">
        <v>44439</v>
      </c>
      <c r="G1490" s="22">
        <v>44441</v>
      </c>
      <c r="H1490">
        <v>8092804</v>
      </c>
      <c r="I1490">
        <v>41</v>
      </c>
      <c r="J1490">
        <v>2500</v>
      </c>
      <c r="K1490" t="s">
        <v>170</v>
      </c>
      <c r="L1490">
        <v>91.32</v>
      </c>
      <c r="M1490" t="s">
        <v>166</v>
      </c>
      <c r="N1490" t="s">
        <v>166</v>
      </c>
      <c r="O1490" t="s">
        <v>284</v>
      </c>
    </row>
    <row r="1491" spans="1:15" x14ac:dyDescent="0.25">
      <c r="A1491" t="s">
        <v>163</v>
      </c>
      <c r="B1491">
        <v>8092800</v>
      </c>
      <c r="C1491">
        <v>2474701</v>
      </c>
      <c r="D1491">
        <v>2021</v>
      </c>
      <c r="E1491" s="22">
        <v>44409</v>
      </c>
      <c r="F1491" s="22">
        <v>44439</v>
      </c>
      <c r="G1491" s="22">
        <v>44441</v>
      </c>
      <c r="H1491">
        <v>8092804</v>
      </c>
      <c r="I1491">
        <v>41</v>
      </c>
      <c r="J1491">
        <v>2509</v>
      </c>
      <c r="K1491" t="s">
        <v>171</v>
      </c>
      <c r="L1491">
        <v>-57.53</v>
      </c>
      <c r="M1491" t="s">
        <v>166</v>
      </c>
      <c r="N1491" t="s">
        <v>166</v>
      </c>
      <c r="O1491" t="s">
        <v>284</v>
      </c>
    </row>
    <row r="1492" spans="1:15" x14ac:dyDescent="0.25">
      <c r="A1492" t="s">
        <v>163</v>
      </c>
      <c r="B1492">
        <v>8092800</v>
      </c>
      <c r="C1492">
        <v>2474701</v>
      </c>
      <c r="D1492">
        <v>2021</v>
      </c>
      <c r="E1492" s="22">
        <v>44409</v>
      </c>
      <c r="F1492" s="22">
        <v>44439</v>
      </c>
      <c r="G1492" s="22">
        <v>44441</v>
      </c>
      <c r="H1492">
        <v>8092804</v>
      </c>
      <c r="I1492">
        <v>41</v>
      </c>
      <c r="J1492">
        <v>3030</v>
      </c>
      <c r="K1492" t="s">
        <v>231</v>
      </c>
      <c r="L1492">
        <v>116.37</v>
      </c>
      <c r="M1492" t="s">
        <v>207</v>
      </c>
      <c r="N1492" t="s">
        <v>166</v>
      </c>
      <c r="O1492" t="s">
        <v>284</v>
      </c>
    </row>
    <row r="1493" spans="1:15" x14ac:dyDescent="0.25">
      <c r="A1493" t="s">
        <v>163</v>
      </c>
      <c r="B1493">
        <v>8092800</v>
      </c>
      <c r="C1493">
        <v>2474701</v>
      </c>
      <c r="D1493">
        <v>2021</v>
      </c>
      <c r="E1493" s="22">
        <v>44409</v>
      </c>
      <c r="F1493" s="22">
        <v>44439</v>
      </c>
      <c r="G1493" s="22">
        <v>44441</v>
      </c>
      <c r="H1493">
        <v>8092804</v>
      </c>
      <c r="I1493">
        <v>41</v>
      </c>
      <c r="J1493">
        <v>3305</v>
      </c>
      <c r="K1493" t="s">
        <v>206</v>
      </c>
      <c r="L1493">
        <v>1.68</v>
      </c>
      <c r="M1493" t="s">
        <v>207</v>
      </c>
      <c r="N1493" t="s">
        <v>166</v>
      </c>
      <c r="O1493" t="s">
        <v>284</v>
      </c>
    </row>
    <row r="1494" spans="1:15" x14ac:dyDescent="0.25">
      <c r="A1494" t="s">
        <v>163</v>
      </c>
      <c r="B1494">
        <v>8092800</v>
      </c>
      <c r="C1494">
        <v>2474701</v>
      </c>
      <c r="D1494">
        <v>2021</v>
      </c>
      <c r="E1494" s="22">
        <v>44409</v>
      </c>
      <c r="F1494" s="22">
        <v>44439</v>
      </c>
      <c r="G1494" s="22">
        <v>44441</v>
      </c>
      <c r="H1494">
        <v>8092804</v>
      </c>
      <c r="I1494">
        <v>41</v>
      </c>
      <c r="J1494">
        <v>3666</v>
      </c>
      <c r="K1494" t="s">
        <v>172</v>
      </c>
      <c r="L1494">
        <v>131.25</v>
      </c>
      <c r="M1494" t="s">
        <v>166</v>
      </c>
      <c r="N1494" t="s">
        <v>166</v>
      </c>
      <c r="O1494" t="s">
        <v>284</v>
      </c>
    </row>
    <row r="1495" spans="1:15" x14ac:dyDescent="0.25">
      <c r="A1495" t="s">
        <v>163</v>
      </c>
      <c r="B1495">
        <v>8092800</v>
      </c>
      <c r="C1495">
        <v>2474701</v>
      </c>
      <c r="D1495">
        <v>2021</v>
      </c>
      <c r="E1495" s="22">
        <v>44409</v>
      </c>
      <c r="F1495" s="22">
        <v>44439</v>
      </c>
      <c r="G1495" s="22">
        <v>44441</v>
      </c>
      <c r="H1495">
        <v>8092804</v>
      </c>
      <c r="I1495">
        <v>41</v>
      </c>
      <c r="J1495">
        <v>3970</v>
      </c>
      <c r="K1495" t="s">
        <v>210</v>
      </c>
      <c r="L1495">
        <v>7.63</v>
      </c>
      <c r="M1495" t="s">
        <v>207</v>
      </c>
      <c r="N1495" t="s">
        <v>166</v>
      </c>
      <c r="O1495" t="s">
        <v>284</v>
      </c>
    </row>
    <row r="1496" spans="1:15" x14ac:dyDescent="0.25">
      <c r="A1496" t="s">
        <v>163</v>
      </c>
      <c r="B1496">
        <v>8092800</v>
      </c>
      <c r="C1496">
        <v>2474701</v>
      </c>
      <c r="D1496">
        <v>2021</v>
      </c>
      <c r="E1496" s="22">
        <v>44409</v>
      </c>
      <c r="F1496" s="22">
        <v>44439</v>
      </c>
      <c r="G1496" s="22">
        <v>44441</v>
      </c>
      <c r="H1496">
        <v>8092804</v>
      </c>
      <c r="I1496">
        <v>41</v>
      </c>
      <c r="J1496" t="s">
        <v>173</v>
      </c>
      <c r="K1496" t="s">
        <v>174</v>
      </c>
      <c r="L1496">
        <v>71.760000000000005</v>
      </c>
      <c r="M1496" t="s">
        <v>166</v>
      </c>
      <c r="N1496" t="s">
        <v>166</v>
      </c>
      <c r="O1496" t="s">
        <v>284</v>
      </c>
    </row>
    <row r="1497" spans="1:15" x14ac:dyDescent="0.25">
      <c r="A1497" t="s">
        <v>163</v>
      </c>
      <c r="B1497">
        <v>8092800</v>
      </c>
      <c r="C1497">
        <v>2474701</v>
      </c>
      <c r="D1497">
        <v>2021</v>
      </c>
      <c r="E1497" s="22">
        <v>44409</v>
      </c>
      <c r="F1497" s="22">
        <v>44439</v>
      </c>
      <c r="G1497" s="22">
        <v>44441</v>
      </c>
      <c r="H1497">
        <v>8092804</v>
      </c>
      <c r="I1497">
        <v>41</v>
      </c>
      <c r="J1497">
        <v>4220</v>
      </c>
      <c r="K1497" t="s">
        <v>212</v>
      </c>
      <c r="L1497">
        <v>7</v>
      </c>
      <c r="M1497" t="s">
        <v>207</v>
      </c>
      <c r="N1497" t="s">
        <v>166</v>
      </c>
      <c r="O1497" t="s">
        <v>284</v>
      </c>
    </row>
    <row r="1498" spans="1:15" x14ac:dyDescent="0.25">
      <c r="A1498" t="s">
        <v>163</v>
      </c>
      <c r="B1498">
        <v>8092800</v>
      </c>
      <c r="C1498">
        <v>2474701</v>
      </c>
      <c r="D1498">
        <v>2021</v>
      </c>
      <c r="E1498" s="22">
        <v>44409</v>
      </c>
      <c r="F1498" s="22">
        <v>44439</v>
      </c>
      <c r="G1498" s="22">
        <v>44441</v>
      </c>
      <c r="H1498">
        <v>8092804</v>
      </c>
      <c r="I1498">
        <v>41</v>
      </c>
      <c r="J1498">
        <v>4420</v>
      </c>
      <c r="K1498" t="s">
        <v>175</v>
      </c>
      <c r="L1498">
        <v>698.71</v>
      </c>
      <c r="M1498" t="s">
        <v>166</v>
      </c>
      <c r="N1498" t="s">
        <v>166</v>
      </c>
      <c r="O1498" t="s">
        <v>284</v>
      </c>
    </row>
    <row r="1499" spans="1:15" x14ac:dyDescent="0.25">
      <c r="A1499" t="s">
        <v>163</v>
      </c>
      <c r="B1499">
        <v>8092800</v>
      </c>
      <c r="C1499">
        <v>2474701</v>
      </c>
      <c r="D1499">
        <v>2021</v>
      </c>
      <c r="E1499" s="22">
        <v>44409</v>
      </c>
      <c r="F1499" s="22">
        <v>44439</v>
      </c>
      <c r="G1499" s="22">
        <v>44441</v>
      </c>
      <c r="H1499">
        <v>8092804</v>
      </c>
      <c r="I1499">
        <v>41</v>
      </c>
      <c r="J1499">
        <v>4486</v>
      </c>
      <c r="K1499" t="s">
        <v>176</v>
      </c>
      <c r="L1499">
        <v>763.32</v>
      </c>
      <c r="M1499" t="s">
        <v>166</v>
      </c>
      <c r="N1499" t="s">
        <v>166</v>
      </c>
      <c r="O1499" t="s">
        <v>284</v>
      </c>
    </row>
    <row r="1500" spans="1:15" x14ac:dyDescent="0.25">
      <c r="A1500" t="s">
        <v>163</v>
      </c>
      <c r="B1500">
        <v>8092800</v>
      </c>
      <c r="C1500">
        <v>2474701</v>
      </c>
      <c r="D1500">
        <v>2021</v>
      </c>
      <c r="E1500" s="22">
        <v>44409</v>
      </c>
      <c r="F1500" s="22">
        <v>44439</v>
      </c>
      <c r="G1500" s="22">
        <v>44441</v>
      </c>
      <c r="H1500">
        <v>8092804</v>
      </c>
      <c r="I1500">
        <v>41</v>
      </c>
      <c r="J1500">
        <v>4650</v>
      </c>
      <c r="K1500" t="s">
        <v>177</v>
      </c>
      <c r="L1500">
        <v>729.53</v>
      </c>
      <c r="M1500" t="s">
        <v>166</v>
      </c>
      <c r="N1500" t="s">
        <v>166</v>
      </c>
      <c r="O1500" t="s">
        <v>284</v>
      </c>
    </row>
    <row r="1501" spans="1:15" x14ac:dyDescent="0.25">
      <c r="A1501" t="s">
        <v>163</v>
      </c>
      <c r="B1501">
        <v>8092800</v>
      </c>
      <c r="C1501">
        <v>2474701</v>
      </c>
      <c r="D1501">
        <v>2021</v>
      </c>
      <c r="E1501" s="22">
        <v>44409</v>
      </c>
      <c r="F1501" s="22">
        <v>44439</v>
      </c>
      <c r="G1501" s="22">
        <v>44441</v>
      </c>
      <c r="H1501">
        <v>8092804</v>
      </c>
      <c r="I1501">
        <v>41</v>
      </c>
      <c r="J1501">
        <v>4780</v>
      </c>
      <c r="K1501" t="s">
        <v>178</v>
      </c>
      <c r="L1501">
        <v>613.16</v>
      </c>
      <c r="M1501" t="s">
        <v>166</v>
      </c>
      <c r="N1501" t="s">
        <v>166</v>
      </c>
      <c r="O1501" t="s">
        <v>284</v>
      </c>
    </row>
    <row r="1502" spans="1:15" x14ac:dyDescent="0.25">
      <c r="A1502" t="s">
        <v>163</v>
      </c>
      <c r="B1502">
        <v>8092800</v>
      </c>
      <c r="C1502">
        <v>2474701</v>
      </c>
      <c r="D1502">
        <v>2021</v>
      </c>
      <c r="E1502" s="22">
        <v>44409</v>
      </c>
      <c r="F1502" s="22">
        <v>44439</v>
      </c>
      <c r="G1502" s="22">
        <v>44441</v>
      </c>
      <c r="H1502">
        <v>8092804</v>
      </c>
      <c r="I1502">
        <v>41</v>
      </c>
      <c r="J1502">
        <v>4900</v>
      </c>
      <c r="K1502" t="s">
        <v>179</v>
      </c>
      <c r="L1502">
        <v>613.16</v>
      </c>
      <c r="M1502" t="s">
        <v>166</v>
      </c>
      <c r="N1502" t="s">
        <v>166</v>
      </c>
      <c r="O1502" t="s">
        <v>284</v>
      </c>
    </row>
    <row r="1503" spans="1:15" x14ac:dyDescent="0.25">
      <c r="A1503" t="s">
        <v>163</v>
      </c>
      <c r="B1503">
        <v>8092800</v>
      </c>
      <c r="C1503">
        <v>2474701</v>
      </c>
      <c r="D1503">
        <v>2021</v>
      </c>
      <c r="E1503" s="22">
        <v>44409</v>
      </c>
      <c r="F1503" s="22">
        <v>44439</v>
      </c>
      <c r="G1503" s="22">
        <v>44441</v>
      </c>
      <c r="H1503">
        <v>8092804</v>
      </c>
      <c r="I1503">
        <v>41</v>
      </c>
      <c r="J1503">
        <v>4903</v>
      </c>
      <c r="K1503" t="s">
        <v>180</v>
      </c>
      <c r="L1503">
        <v>613.16</v>
      </c>
      <c r="M1503" t="s">
        <v>166</v>
      </c>
      <c r="N1503" t="s">
        <v>166</v>
      </c>
      <c r="O1503" t="s">
        <v>284</v>
      </c>
    </row>
    <row r="1504" spans="1:15" x14ac:dyDescent="0.25">
      <c r="A1504" t="s">
        <v>163</v>
      </c>
      <c r="B1504">
        <v>8092800</v>
      </c>
      <c r="C1504">
        <v>2474701</v>
      </c>
      <c r="D1504">
        <v>2021</v>
      </c>
      <c r="E1504" s="22">
        <v>44409</v>
      </c>
      <c r="F1504" s="22">
        <v>44439</v>
      </c>
      <c r="G1504" s="22">
        <v>44441</v>
      </c>
      <c r="H1504">
        <v>8092804</v>
      </c>
      <c r="I1504">
        <v>41</v>
      </c>
      <c r="J1504">
        <v>4970</v>
      </c>
      <c r="K1504" t="s">
        <v>181</v>
      </c>
      <c r="L1504">
        <v>592.33000000000004</v>
      </c>
      <c r="M1504" t="s">
        <v>166</v>
      </c>
      <c r="N1504" t="s">
        <v>166</v>
      </c>
      <c r="O1504" t="s">
        <v>284</v>
      </c>
    </row>
    <row r="1505" spans="1:15" x14ac:dyDescent="0.25">
      <c r="A1505" t="s">
        <v>163</v>
      </c>
      <c r="B1505">
        <v>8092800</v>
      </c>
      <c r="C1505">
        <v>2474701</v>
      </c>
      <c r="D1505">
        <v>2021</v>
      </c>
      <c r="E1505" s="22">
        <v>44409</v>
      </c>
      <c r="F1505" s="22">
        <v>44439</v>
      </c>
      <c r="G1505" s="22">
        <v>44441</v>
      </c>
      <c r="H1505">
        <v>8092804</v>
      </c>
      <c r="I1505">
        <v>41</v>
      </c>
      <c r="J1505">
        <v>4990</v>
      </c>
      <c r="K1505" t="s">
        <v>182</v>
      </c>
      <c r="L1505">
        <v>592.33000000000004</v>
      </c>
      <c r="M1505" t="s">
        <v>166</v>
      </c>
      <c r="N1505" t="s">
        <v>166</v>
      </c>
      <c r="O1505" t="s">
        <v>284</v>
      </c>
    </row>
    <row r="1506" spans="1:15" x14ac:dyDescent="0.25">
      <c r="A1506" t="s">
        <v>163</v>
      </c>
      <c r="B1506">
        <v>8092800</v>
      </c>
      <c r="C1506">
        <v>2474701</v>
      </c>
      <c r="D1506">
        <v>2021</v>
      </c>
      <c r="E1506" s="22">
        <v>44409</v>
      </c>
      <c r="F1506" s="22">
        <v>44439</v>
      </c>
      <c r="G1506" s="22">
        <v>44441</v>
      </c>
      <c r="H1506">
        <v>8092804</v>
      </c>
      <c r="I1506">
        <v>41</v>
      </c>
      <c r="J1506">
        <v>5010</v>
      </c>
      <c r="K1506" t="s">
        <v>170</v>
      </c>
      <c r="L1506">
        <v>225.54</v>
      </c>
      <c r="M1506" t="s">
        <v>166</v>
      </c>
      <c r="N1506" t="s">
        <v>166</v>
      </c>
      <c r="O1506" t="s">
        <v>284</v>
      </c>
    </row>
    <row r="1507" spans="1:15" x14ac:dyDescent="0.25">
      <c r="A1507" t="s">
        <v>163</v>
      </c>
      <c r="B1507">
        <v>8092800</v>
      </c>
      <c r="C1507">
        <v>2474701</v>
      </c>
      <c r="D1507">
        <v>2021</v>
      </c>
      <c r="E1507" s="22">
        <v>44409</v>
      </c>
      <c r="F1507" s="22">
        <v>44439</v>
      </c>
      <c r="G1507" s="22">
        <v>44441</v>
      </c>
      <c r="H1507">
        <v>8092804</v>
      </c>
      <c r="I1507">
        <v>41</v>
      </c>
      <c r="J1507">
        <v>5013</v>
      </c>
      <c r="K1507" t="s">
        <v>183</v>
      </c>
      <c r="L1507">
        <v>0.7</v>
      </c>
      <c r="M1507" t="s">
        <v>166</v>
      </c>
      <c r="N1507" t="s">
        <v>166</v>
      </c>
      <c r="O1507" t="s">
        <v>284</v>
      </c>
    </row>
    <row r="1508" spans="1:15" x14ac:dyDescent="0.25">
      <c r="A1508" t="s">
        <v>163</v>
      </c>
      <c r="B1508">
        <v>8092800</v>
      </c>
      <c r="C1508">
        <v>2474701</v>
      </c>
      <c r="D1508">
        <v>2021</v>
      </c>
      <c r="E1508" s="22">
        <v>44409</v>
      </c>
      <c r="F1508" s="22">
        <v>44439</v>
      </c>
      <c r="G1508" s="22">
        <v>44441</v>
      </c>
      <c r="H1508">
        <v>8092804</v>
      </c>
      <c r="I1508">
        <v>41</v>
      </c>
      <c r="J1508">
        <v>5030</v>
      </c>
      <c r="K1508" t="s">
        <v>184</v>
      </c>
      <c r="L1508">
        <v>1.26</v>
      </c>
      <c r="M1508" t="s">
        <v>166</v>
      </c>
      <c r="N1508" t="s">
        <v>166</v>
      </c>
      <c r="O1508" t="s">
        <v>284</v>
      </c>
    </row>
    <row r="1509" spans="1:15" x14ac:dyDescent="0.25">
      <c r="A1509" t="s">
        <v>163</v>
      </c>
      <c r="B1509">
        <v>8092800</v>
      </c>
      <c r="C1509">
        <v>2474701</v>
      </c>
      <c r="D1509">
        <v>2021</v>
      </c>
      <c r="E1509" s="22">
        <v>44409</v>
      </c>
      <c r="F1509" s="22">
        <v>44439</v>
      </c>
      <c r="G1509" s="22">
        <v>44441</v>
      </c>
      <c r="H1509">
        <v>8092804</v>
      </c>
      <c r="I1509">
        <v>41</v>
      </c>
      <c r="J1509">
        <v>5031</v>
      </c>
      <c r="K1509" t="s">
        <v>185</v>
      </c>
      <c r="L1509">
        <v>0.98</v>
      </c>
      <c r="M1509" t="s">
        <v>166</v>
      </c>
      <c r="N1509" t="s">
        <v>166</v>
      </c>
      <c r="O1509" t="s">
        <v>284</v>
      </c>
    </row>
    <row r="1510" spans="1:15" x14ac:dyDescent="0.25">
      <c r="A1510" t="s">
        <v>163</v>
      </c>
      <c r="B1510">
        <v>8092800</v>
      </c>
      <c r="C1510">
        <v>2474701</v>
      </c>
      <c r="D1510">
        <v>2021</v>
      </c>
      <c r="E1510" s="22">
        <v>44409</v>
      </c>
      <c r="F1510" s="22">
        <v>44439</v>
      </c>
      <c r="G1510" s="22">
        <v>44441</v>
      </c>
      <c r="H1510">
        <v>8092804</v>
      </c>
      <c r="I1510">
        <v>41</v>
      </c>
      <c r="J1510">
        <v>5090</v>
      </c>
      <c r="K1510" t="s">
        <v>186</v>
      </c>
      <c r="L1510">
        <v>7.94</v>
      </c>
      <c r="M1510" t="s">
        <v>166</v>
      </c>
      <c r="N1510" t="s">
        <v>166</v>
      </c>
      <c r="O1510" t="s">
        <v>284</v>
      </c>
    </row>
    <row r="1511" spans="1:15" x14ac:dyDescent="0.25">
      <c r="A1511" t="s">
        <v>163</v>
      </c>
      <c r="B1511">
        <v>8092800</v>
      </c>
      <c r="C1511">
        <v>2474701</v>
      </c>
      <c r="D1511">
        <v>2021</v>
      </c>
      <c r="E1511" s="22">
        <v>44409</v>
      </c>
      <c r="F1511" s="22">
        <v>44439</v>
      </c>
      <c r="G1511" s="22">
        <v>44441</v>
      </c>
      <c r="H1511">
        <v>8092804</v>
      </c>
      <c r="I1511">
        <v>41</v>
      </c>
      <c r="J1511">
        <v>5103</v>
      </c>
      <c r="K1511" t="s">
        <v>187</v>
      </c>
      <c r="L1511">
        <v>48.84</v>
      </c>
      <c r="M1511" t="s">
        <v>166</v>
      </c>
      <c r="N1511" t="s">
        <v>166</v>
      </c>
      <c r="O1511" t="s">
        <v>284</v>
      </c>
    </row>
    <row r="1512" spans="1:15" x14ac:dyDescent="0.25">
      <c r="A1512" t="s">
        <v>163</v>
      </c>
      <c r="B1512">
        <v>8092800</v>
      </c>
      <c r="C1512">
        <v>2474701</v>
      </c>
      <c r="D1512">
        <v>2021</v>
      </c>
      <c r="E1512" s="22">
        <v>44409</v>
      </c>
      <c r="F1512" s="22">
        <v>44439</v>
      </c>
      <c r="G1512" s="22">
        <v>44441</v>
      </c>
      <c r="H1512">
        <v>8092804</v>
      </c>
      <c r="I1512">
        <v>41</v>
      </c>
      <c r="J1512">
        <v>5130</v>
      </c>
      <c r="K1512" t="s">
        <v>213</v>
      </c>
      <c r="L1512">
        <v>34.369999999999997</v>
      </c>
      <c r="M1512" t="s">
        <v>207</v>
      </c>
      <c r="N1512" t="s">
        <v>166</v>
      </c>
      <c r="O1512" t="s">
        <v>284</v>
      </c>
    </row>
    <row r="1513" spans="1:15" x14ac:dyDescent="0.25">
      <c r="A1513" t="s">
        <v>163</v>
      </c>
      <c r="B1513">
        <v>8092800</v>
      </c>
      <c r="C1513">
        <v>2474701</v>
      </c>
      <c r="D1513">
        <v>2021</v>
      </c>
      <c r="E1513" s="22">
        <v>44409</v>
      </c>
      <c r="F1513" s="22">
        <v>44439</v>
      </c>
      <c r="G1513" s="22">
        <v>44441</v>
      </c>
      <c r="H1513">
        <v>8092804</v>
      </c>
      <c r="I1513">
        <v>41</v>
      </c>
      <c r="J1513">
        <v>5800</v>
      </c>
      <c r="K1513" t="s">
        <v>188</v>
      </c>
      <c r="L1513">
        <v>-65.209999999999994</v>
      </c>
      <c r="M1513" t="s">
        <v>166</v>
      </c>
      <c r="N1513" t="s">
        <v>166</v>
      </c>
      <c r="O1513" t="s">
        <v>284</v>
      </c>
    </row>
    <row r="1514" spans="1:15" x14ac:dyDescent="0.25">
      <c r="A1514" t="s">
        <v>163</v>
      </c>
      <c r="B1514">
        <v>8092800</v>
      </c>
      <c r="C1514">
        <v>2474701</v>
      </c>
      <c r="D1514">
        <v>2021</v>
      </c>
      <c r="E1514" s="22">
        <v>44409</v>
      </c>
      <c r="F1514" s="22">
        <v>44439</v>
      </c>
      <c r="G1514" s="22">
        <v>44441</v>
      </c>
      <c r="H1514">
        <v>8092804</v>
      </c>
      <c r="I1514">
        <v>41</v>
      </c>
      <c r="J1514">
        <v>7010</v>
      </c>
      <c r="K1514" t="s">
        <v>164</v>
      </c>
      <c r="L1514">
        <v>51</v>
      </c>
      <c r="M1514" t="s">
        <v>165</v>
      </c>
      <c r="N1514" t="s">
        <v>166</v>
      </c>
      <c r="O1514" t="s">
        <v>284</v>
      </c>
    </row>
    <row r="1515" spans="1:15" x14ac:dyDescent="0.25">
      <c r="A1515" t="s">
        <v>163</v>
      </c>
      <c r="B1515">
        <v>8092800</v>
      </c>
      <c r="C1515">
        <v>2474701</v>
      </c>
      <c r="D1515">
        <v>2021</v>
      </c>
      <c r="E1515" s="22">
        <v>44409</v>
      </c>
      <c r="F1515" s="22">
        <v>44439</v>
      </c>
      <c r="G1515" s="22">
        <v>44441</v>
      </c>
      <c r="H1515">
        <v>8092804</v>
      </c>
      <c r="I1515">
        <v>41</v>
      </c>
      <c r="J1515">
        <v>7351</v>
      </c>
      <c r="K1515" t="s">
        <v>215</v>
      </c>
      <c r="L1515">
        <v>6</v>
      </c>
      <c r="M1515" t="s">
        <v>165</v>
      </c>
      <c r="N1515" t="s">
        <v>166</v>
      </c>
      <c r="O1515" t="s">
        <v>284</v>
      </c>
    </row>
    <row r="1516" spans="1:15" x14ac:dyDescent="0.25">
      <c r="A1516" t="s">
        <v>163</v>
      </c>
      <c r="B1516">
        <v>8092800</v>
      </c>
      <c r="C1516">
        <v>2474701</v>
      </c>
      <c r="D1516">
        <v>2021</v>
      </c>
      <c r="E1516" s="22">
        <v>44409</v>
      </c>
      <c r="F1516" s="22">
        <v>44439</v>
      </c>
      <c r="G1516" s="22">
        <v>44441</v>
      </c>
      <c r="H1516">
        <v>8092804</v>
      </c>
      <c r="I1516">
        <v>41</v>
      </c>
      <c r="J1516" t="s">
        <v>201</v>
      </c>
      <c r="K1516" t="s">
        <v>200</v>
      </c>
      <c r="L1516">
        <v>24</v>
      </c>
      <c r="M1516" t="s">
        <v>165</v>
      </c>
      <c r="N1516" t="s">
        <v>166</v>
      </c>
      <c r="O1516" t="s">
        <v>284</v>
      </c>
    </row>
    <row r="1517" spans="1:15" x14ac:dyDescent="0.25">
      <c r="A1517" t="s">
        <v>163</v>
      </c>
      <c r="B1517">
        <v>8092800</v>
      </c>
      <c r="C1517">
        <v>2475001</v>
      </c>
      <c r="D1517">
        <v>2021</v>
      </c>
      <c r="E1517" s="22">
        <v>44409</v>
      </c>
      <c r="F1517" s="22">
        <v>44439</v>
      </c>
      <c r="G1517" s="22">
        <v>44441</v>
      </c>
      <c r="H1517">
        <v>8092804</v>
      </c>
      <c r="I1517">
        <v>41</v>
      </c>
      <c r="J1517">
        <v>10</v>
      </c>
      <c r="K1517" t="s">
        <v>164</v>
      </c>
      <c r="L1517">
        <v>13</v>
      </c>
      <c r="M1517" t="s">
        <v>165</v>
      </c>
      <c r="N1517" t="s">
        <v>166</v>
      </c>
      <c r="O1517" t="s">
        <v>285</v>
      </c>
    </row>
    <row r="1518" spans="1:15" x14ac:dyDescent="0.25">
      <c r="A1518" t="s">
        <v>163</v>
      </c>
      <c r="B1518">
        <v>8092800</v>
      </c>
      <c r="C1518">
        <v>2475001</v>
      </c>
      <c r="D1518">
        <v>2021</v>
      </c>
      <c r="E1518" s="22">
        <v>44409</v>
      </c>
      <c r="F1518" s="22">
        <v>44439</v>
      </c>
      <c r="G1518" s="22">
        <v>44441</v>
      </c>
      <c r="H1518">
        <v>8092804</v>
      </c>
      <c r="I1518">
        <v>41</v>
      </c>
      <c r="J1518">
        <v>301</v>
      </c>
      <c r="K1518" t="s">
        <v>282</v>
      </c>
      <c r="L1518">
        <v>1</v>
      </c>
      <c r="M1518" t="s">
        <v>165</v>
      </c>
      <c r="N1518" t="s">
        <v>166</v>
      </c>
      <c r="O1518" t="s">
        <v>285</v>
      </c>
    </row>
    <row r="1519" spans="1:15" x14ac:dyDescent="0.25">
      <c r="A1519" t="s">
        <v>163</v>
      </c>
      <c r="B1519">
        <v>8092800</v>
      </c>
      <c r="C1519">
        <v>2475001</v>
      </c>
      <c r="D1519">
        <v>2021</v>
      </c>
      <c r="E1519" s="22">
        <v>44409</v>
      </c>
      <c r="F1519" s="22">
        <v>44439</v>
      </c>
      <c r="G1519" s="22">
        <v>44441</v>
      </c>
      <c r="H1519">
        <v>8092804</v>
      </c>
      <c r="I1519">
        <v>41</v>
      </c>
      <c r="J1519">
        <v>351</v>
      </c>
      <c r="K1519" t="s">
        <v>205</v>
      </c>
      <c r="L1519">
        <v>1</v>
      </c>
      <c r="M1519" t="s">
        <v>165</v>
      </c>
      <c r="N1519" t="s">
        <v>166</v>
      </c>
      <c r="O1519" t="s">
        <v>285</v>
      </c>
    </row>
    <row r="1520" spans="1:15" x14ac:dyDescent="0.25">
      <c r="A1520" t="s">
        <v>163</v>
      </c>
      <c r="B1520">
        <v>8092800</v>
      </c>
      <c r="C1520">
        <v>2475001</v>
      </c>
      <c r="D1520">
        <v>2021</v>
      </c>
      <c r="E1520" s="22">
        <v>44409</v>
      </c>
      <c r="F1520" s="22">
        <v>44439</v>
      </c>
      <c r="G1520" s="22">
        <v>44441</v>
      </c>
      <c r="H1520">
        <v>8092804</v>
      </c>
      <c r="I1520">
        <v>41</v>
      </c>
      <c r="J1520">
        <v>990</v>
      </c>
      <c r="K1520" t="s">
        <v>168</v>
      </c>
      <c r="L1520">
        <v>7</v>
      </c>
      <c r="M1520" t="s">
        <v>169</v>
      </c>
      <c r="N1520" t="s">
        <v>166</v>
      </c>
      <c r="O1520" t="s">
        <v>285</v>
      </c>
    </row>
    <row r="1521" spans="1:15" x14ac:dyDescent="0.25">
      <c r="A1521" t="s">
        <v>163</v>
      </c>
      <c r="B1521">
        <v>8092800</v>
      </c>
      <c r="C1521">
        <v>2475001</v>
      </c>
      <c r="D1521">
        <v>2021</v>
      </c>
      <c r="E1521" s="22">
        <v>44409</v>
      </c>
      <c r="F1521" s="22">
        <v>44439</v>
      </c>
      <c r="G1521" s="22">
        <v>44441</v>
      </c>
      <c r="H1521">
        <v>8092804</v>
      </c>
      <c r="I1521">
        <v>41</v>
      </c>
      <c r="J1521">
        <v>1010</v>
      </c>
      <c r="K1521" t="s">
        <v>164</v>
      </c>
      <c r="L1521">
        <v>601.54999999999995</v>
      </c>
      <c r="M1521" t="s">
        <v>165</v>
      </c>
      <c r="N1521" t="s">
        <v>166</v>
      </c>
      <c r="O1521" t="s">
        <v>285</v>
      </c>
    </row>
    <row r="1522" spans="1:15" x14ac:dyDescent="0.25">
      <c r="A1522" t="s">
        <v>163</v>
      </c>
      <c r="B1522">
        <v>8092800</v>
      </c>
      <c r="C1522">
        <v>2475001</v>
      </c>
      <c r="D1522">
        <v>2021</v>
      </c>
      <c r="E1522" s="22">
        <v>44409</v>
      </c>
      <c r="F1522" s="22">
        <v>44439</v>
      </c>
      <c r="G1522" s="22">
        <v>44441</v>
      </c>
      <c r="H1522">
        <v>8092804</v>
      </c>
      <c r="I1522">
        <v>41</v>
      </c>
      <c r="J1522">
        <v>1301</v>
      </c>
      <c r="K1522" t="s">
        <v>281</v>
      </c>
      <c r="L1522">
        <v>34.049999999999997</v>
      </c>
      <c r="M1522" t="s">
        <v>165</v>
      </c>
      <c r="N1522" t="s">
        <v>166</v>
      </c>
      <c r="O1522" t="s">
        <v>285</v>
      </c>
    </row>
    <row r="1523" spans="1:15" x14ac:dyDescent="0.25">
      <c r="A1523" t="s">
        <v>163</v>
      </c>
      <c r="B1523">
        <v>8092800</v>
      </c>
      <c r="C1523">
        <v>2475001</v>
      </c>
      <c r="D1523">
        <v>2021</v>
      </c>
      <c r="E1523" s="22">
        <v>44409</v>
      </c>
      <c r="F1523" s="22">
        <v>44439</v>
      </c>
      <c r="G1523" s="22">
        <v>44441</v>
      </c>
      <c r="H1523">
        <v>8092804</v>
      </c>
      <c r="I1523">
        <v>41</v>
      </c>
      <c r="J1523">
        <v>1351</v>
      </c>
      <c r="K1523" t="s">
        <v>205</v>
      </c>
      <c r="L1523">
        <v>34.049999999999997</v>
      </c>
      <c r="M1523" t="s">
        <v>165</v>
      </c>
      <c r="N1523" t="s">
        <v>166</v>
      </c>
      <c r="O1523" t="s">
        <v>285</v>
      </c>
    </row>
    <row r="1524" spans="1:15" x14ac:dyDescent="0.25">
      <c r="A1524" t="s">
        <v>163</v>
      </c>
      <c r="B1524">
        <v>8092800</v>
      </c>
      <c r="C1524">
        <v>2475001</v>
      </c>
      <c r="D1524">
        <v>2021</v>
      </c>
      <c r="E1524" s="22">
        <v>44409</v>
      </c>
      <c r="F1524" s="22">
        <v>44439</v>
      </c>
      <c r="G1524" s="22">
        <v>44441</v>
      </c>
      <c r="H1524">
        <v>8092804</v>
      </c>
      <c r="I1524">
        <v>41</v>
      </c>
      <c r="J1524">
        <v>2500</v>
      </c>
      <c r="K1524" t="s">
        <v>170</v>
      </c>
      <c r="L1524">
        <v>94.53</v>
      </c>
      <c r="M1524" t="s">
        <v>166</v>
      </c>
      <c r="N1524" t="s">
        <v>166</v>
      </c>
      <c r="O1524" t="s">
        <v>285</v>
      </c>
    </row>
    <row r="1525" spans="1:15" x14ac:dyDescent="0.25">
      <c r="A1525" t="s">
        <v>163</v>
      </c>
      <c r="B1525">
        <v>8092800</v>
      </c>
      <c r="C1525">
        <v>2475001</v>
      </c>
      <c r="D1525">
        <v>2021</v>
      </c>
      <c r="E1525" s="22">
        <v>44409</v>
      </c>
      <c r="F1525" s="22">
        <v>44439</v>
      </c>
      <c r="G1525" s="22">
        <v>44441</v>
      </c>
      <c r="H1525">
        <v>8092804</v>
      </c>
      <c r="I1525">
        <v>41</v>
      </c>
      <c r="J1525">
        <v>2509</v>
      </c>
      <c r="K1525" t="s">
        <v>171</v>
      </c>
      <c r="L1525">
        <v>-59.22</v>
      </c>
      <c r="M1525" t="s">
        <v>166</v>
      </c>
      <c r="N1525" t="s">
        <v>166</v>
      </c>
      <c r="O1525" t="s">
        <v>285</v>
      </c>
    </row>
    <row r="1526" spans="1:15" x14ac:dyDescent="0.25">
      <c r="A1526" t="s">
        <v>163</v>
      </c>
      <c r="B1526">
        <v>8092800</v>
      </c>
      <c r="C1526">
        <v>2475001</v>
      </c>
      <c r="D1526">
        <v>2021</v>
      </c>
      <c r="E1526" s="22">
        <v>44409</v>
      </c>
      <c r="F1526" s="22">
        <v>44439</v>
      </c>
      <c r="G1526" s="22">
        <v>44441</v>
      </c>
      <c r="H1526">
        <v>8092804</v>
      </c>
      <c r="I1526">
        <v>41</v>
      </c>
      <c r="J1526">
        <v>3030</v>
      </c>
      <c r="K1526" t="s">
        <v>231</v>
      </c>
      <c r="L1526">
        <v>44.8</v>
      </c>
      <c r="M1526" t="s">
        <v>207</v>
      </c>
      <c r="N1526" t="s">
        <v>166</v>
      </c>
      <c r="O1526" t="s">
        <v>285</v>
      </c>
    </row>
    <row r="1527" spans="1:15" x14ac:dyDescent="0.25">
      <c r="A1527" t="s">
        <v>163</v>
      </c>
      <c r="B1527">
        <v>8092800</v>
      </c>
      <c r="C1527">
        <v>2475001</v>
      </c>
      <c r="D1527">
        <v>2021</v>
      </c>
      <c r="E1527" s="22">
        <v>44409</v>
      </c>
      <c r="F1527" s="22">
        <v>44439</v>
      </c>
      <c r="G1527" s="22">
        <v>44441</v>
      </c>
      <c r="H1527">
        <v>8092804</v>
      </c>
      <c r="I1527">
        <v>41</v>
      </c>
      <c r="J1527">
        <v>3305</v>
      </c>
      <c r="K1527" t="s">
        <v>206</v>
      </c>
      <c r="L1527">
        <v>1.56</v>
      </c>
      <c r="M1527" t="s">
        <v>207</v>
      </c>
      <c r="N1527" t="s">
        <v>166</v>
      </c>
      <c r="O1527" t="s">
        <v>285</v>
      </c>
    </row>
    <row r="1528" spans="1:15" x14ac:dyDescent="0.25">
      <c r="A1528" t="s">
        <v>163</v>
      </c>
      <c r="B1528">
        <v>8092800</v>
      </c>
      <c r="C1528">
        <v>2475001</v>
      </c>
      <c r="D1528">
        <v>2021</v>
      </c>
      <c r="E1528" s="22">
        <v>44409</v>
      </c>
      <c r="F1528" s="22">
        <v>44439</v>
      </c>
      <c r="G1528" s="22">
        <v>44441</v>
      </c>
      <c r="H1528">
        <v>8092804</v>
      </c>
      <c r="I1528">
        <v>41</v>
      </c>
      <c r="J1528">
        <v>3661</v>
      </c>
      <c r="K1528" t="s">
        <v>194</v>
      </c>
      <c r="L1528">
        <v>194.08</v>
      </c>
      <c r="M1528" t="s">
        <v>166</v>
      </c>
      <c r="N1528" t="s">
        <v>166</v>
      </c>
      <c r="O1528" t="s">
        <v>285</v>
      </c>
    </row>
    <row r="1529" spans="1:15" x14ac:dyDescent="0.25">
      <c r="A1529" t="s">
        <v>163</v>
      </c>
      <c r="B1529">
        <v>8092800</v>
      </c>
      <c r="C1529">
        <v>2475001</v>
      </c>
      <c r="D1529">
        <v>2021</v>
      </c>
      <c r="E1529" s="22">
        <v>44409</v>
      </c>
      <c r="F1529" s="22">
        <v>44439</v>
      </c>
      <c r="G1529" s="22">
        <v>44441</v>
      </c>
      <c r="H1529">
        <v>8092804</v>
      </c>
      <c r="I1529">
        <v>41</v>
      </c>
      <c r="J1529" t="s">
        <v>173</v>
      </c>
      <c r="K1529" t="s">
        <v>174</v>
      </c>
      <c r="L1529">
        <v>74.27</v>
      </c>
      <c r="M1529" t="s">
        <v>166</v>
      </c>
      <c r="N1529" t="s">
        <v>166</v>
      </c>
      <c r="O1529" t="s">
        <v>285</v>
      </c>
    </row>
    <row r="1530" spans="1:15" x14ac:dyDescent="0.25">
      <c r="A1530" t="s">
        <v>163</v>
      </c>
      <c r="B1530">
        <v>8092800</v>
      </c>
      <c r="C1530">
        <v>2475001</v>
      </c>
      <c r="D1530">
        <v>2021</v>
      </c>
      <c r="E1530" s="22">
        <v>44409</v>
      </c>
      <c r="F1530" s="22">
        <v>44439</v>
      </c>
      <c r="G1530" s="22">
        <v>44441</v>
      </c>
      <c r="H1530">
        <v>8092804</v>
      </c>
      <c r="I1530">
        <v>41</v>
      </c>
      <c r="J1530">
        <v>4420</v>
      </c>
      <c r="K1530" t="s">
        <v>175</v>
      </c>
      <c r="L1530">
        <v>723.22</v>
      </c>
      <c r="M1530" t="s">
        <v>166</v>
      </c>
      <c r="N1530" t="s">
        <v>166</v>
      </c>
      <c r="O1530" t="s">
        <v>285</v>
      </c>
    </row>
    <row r="1531" spans="1:15" x14ac:dyDescent="0.25">
      <c r="A1531" t="s">
        <v>163</v>
      </c>
      <c r="B1531">
        <v>8092800</v>
      </c>
      <c r="C1531">
        <v>2475001</v>
      </c>
      <c r="D1531">
        <v>2021</v>
      </c>
      <c r="E1531" s="22">
        <v>44409</v>
      </c>
      <c r="F1531" s="22">
        <v>44439</v>
      </c>
      <c r="G1531" s="22">
        <v>44441</v>
      </c>
      <c r="H1531">
        <v>8092804</v>
      </c>
      <c r="I1531">
        <v>41</v>
      </c>
      <c r="J1531">
        <v>4486</v>
      </c>
      <c r="K1531" t="s">
        <v>176</v>
      </c>
      <c r="L1531">
        <v>714.45</v>
      </c>
      <c r="M1531" t="s">
        <v>166</v>
      </c>
      <c r="N1531" t="s">
        <v>166</v>
      </c>
      <c r="O1531" t="s">
        <v>285</v>
      </c>
    </row>
    <row r="1532" spans="1:15" x14ac:dyDescent="0.25">
      <c r="A1532" t="s">
        <v>163</v>
      </c>
      <c r="B1532">
        <v>8092800</v>
      </c>
      <c r="C1532">
        <v>2475001</v>
      </c>
      <c r="D1532">
        <v>2021</v>
      </c>
      <c r="E1532" s="22">
        <v>44409</v>
      </c>
      <c r="F1532" s="22">
        <v>44439</v>
      </c>
      <c r="G1532" s="22">
        <v>44441</v>
      </c>
      <c r="H1532">
        <v>8092804</v>
      </c>
      <c r="I1532">
        <v>41</v>
      </c>
      <c r="J1532">
        <v>4650</v>
      </c>
      <c r="K1532" t="s">
        <v>177</v>
      </c>
      <c r="L1532">
        <v>679.14</v>
      </c>
      <c r="M1532" t="s">
        <v>166</v>
      </c>
      <c r="N1532" t="s">
        <v>166</v>
      </c>
      <c r="O1532" t="s">
        <v>285</v>
      </c>
    </row>
    <row r="1533" spans="1:15" x14ac:dyDescent="0.25">
      <c r="A1533" t="s">
        <v>163</v>
      </c>
      <c r="B1533">
        <v>8092800</v>
      </c>
      <c r="C1533">
        <v>2475001</v>
      </c>
      <c r="D1533">
        <v>2021</v>
      </c>
      <c r="E1533" s="22">
        <v>44409</v>
      </c>
      <c r="F1533" s="22">
        <v>44439</v>
      </c>
      <c r="G1533" s="22">
        <v>44441</v>
      </c>
      <c r="H1533">
        <v>8092804</v>
      </c>
      <c r="I1533">
        <v>41</v>
      </c>
      <c r="J1533">
        <v>4780</v>
      </c>
      <c r="K1533" t="s">
        <v>178</v>
      </c>
      <c r="L1533">
        <v>634.34</v>
      </c>
      <c r="M1533" t="s">
        <v>166</v>
      </c>
      <c r="N1533" t="s">
        <v>166</v>
      </c>
      <c r="O1533" t="s">
        <v>285</v>
      </c>
    </row>
    <row r="1534" spans="1:15" x14ac:dyDescent="0.25">
      <c r="A1534" t="s">
        <v>163</v>
      </c>
      <c r="B1534">
        <v>8092800</v>
      </c>
      <c r="C1534">
        <v>2475001</v>
      </c>
      <c r="D1534">
        <v>2021</v>
      </c>
      <c r="E1534" s="22">
        <v>44409</v>
      </c>
      <c r="F1534" s="22">
        <v>44439</v>
      </c>
      <c r="G1534" s="22">
        <v>44441</v>
      </c>
      <c r="H1534">
        <v>8092804</v>
      </c>
      <c r="I1534">
        <v>41</v>
      </c>
      <c r="J1534">
        <v>4900</v>
      </c>
      <c r="K1534" t="s">
        <v>179</v>
      </c>
      <c r="L1534">
        <v>634.34</v>
      </c>
      <c r="M1534" t="s">
        <v>166</v>
      </c>
      <c r="N1534" t="s">
        <v>166</v>
      </c>
      <c r="O1534" t="s">
        <v>285</v>
      </c>
    </row>
    <row r="1535" spans="1:15" x14ac:dyDescent="0.25">
      <c r="A1535" t="s">
        <v>163</v>
      </c>
      <c r="B1535">
        <v>8092800</v>
      </c>
      <c r="C1535">
        <v>2475001</v>
      </c>
      <c r="D1535">
        <v>2021</v>
      </c>
      <c r="E1535" s="22">
        <v>44409</v>
      </c>
      <c r="F1535" s="22">
        <v>44439</v>
      </c>
      <c r="G1535" s="22">
        <v>44441</v>
      </c>
      <c r="H1535">
        <v>8092804</v>
      </c>
      <c r="I1535">
        <v>41</v>
      </c>
      <c r="J1535">
        <v>4903</v>
      </c>
      <c r="K1535" t="s">
        <v>180</v>
      </c>
      <c r="L1535">
        <v>634.34</v>
      </c>
      <c r="M1535" t="s">
        <v>166</v>
      </c>
      <c r="N1535" t="s">
        <v>166</v>
      </c>
      <c r="O1535" t="s">
        <v>285</v>
      </c>
    </row>
    <row r="1536" spans="1:15" x14ac:dyDescent="0.25">
      <c r="A1536" t="s">
        <v>163</v>
      </c>
      <c r="B1536">
        <v>8092800</v>
      </c>
      <c r="C1536">
        <v>2475001</v>
      </c>
      <c r="D1536">
        <v>2021</v>
      </c>
      <c r="E1536" s="22">
        <v>44409</v>
      </c>
      <c r="F1536" s="22">
        <v>44439</v>
      </c>
      <c r="G1536" s="22">
        <v>44441</v>
      </c>
      <c r="H1536">
        <v>8092804</v>
      </c>
      <c r="I1536">
        <v>41</v>
      </c>
      <c r="J1536">
        <v>4970</v>
      </c>
      <c r="K1536" t="s">
        <v>181</v>
      </c>
      <c r="L1536">
        <v>486.62</v>
      </c>
      <c r="M1536" t="s">
        <v>166</v>
      </c>
      <c r="N1536" t="s">
        <v>166</v>
      </c>
      <c r="O1536" t="s">
        <v>285</v>
      </c>
    </row>
    <row r="1537" spans="1:15" x14ac:dyDescent="0.25">
      <c r="A1537" t="s">
        <v>163</v>
      </c>
      <c r="B1537">
        <v>8092800</v>
      </c>
      <c r="C1537">
        <v>2475001</v>
      </c>
      <c r="D1537">
        <v>2021</v>
      </c>
      <c r="E1537" s="22">
        <v>44409</v>
      </c>
      <c r="F1537" s="22">
        <v>44439</v>
      </c>
      <c r="G1537" s="22">
        <v>44441</v>
      </c>
      <c r="H1537">
        <v>8092804</v>
      </c>
      <c r="I1537">
        <v>41</v>
      </c>
      <c r="J1537">
        <v>4990</v>
      </c>
      <c r="K1537" t="s">
        <v>182</v>
      </c>
      <c r="L1537">
        <v>486.62</v>
      </c>
      <c r="M1537" t="s">
        <v>166</v>
      </c>
      <c r="N1537" t="s">
        <v>166</v>
      </c>
      <c r="O1537" t="s">
        <v>285</v>
      </c>
    </row>
    <row r="1538" spans="1:15" x14ac:dyDescent="0.25">
      <c r="A1538" t="s">
        <v>163</v>
      </c>
      <c r="B1538">
        <v>8092800</v>
      </c>
      <c r="C1538">
        <v>2475001</v>
      </c>
      <c r="D1538">
        <v>2021</v>
      </c>
      <c r="E1538" s="22">
        <v>44409</v>
      </c>
      <c r="F1538" s="22">
        <v>44439</v>
      </c>
      <c r="G1538" s="22">
        <v>44441</v>
      </c>
      <c r="H1538">
        <v>8092804</v>
      </c>
      <c r="I1538">
        <v>41</v>
      </c>
      <c r="J1538">
        <v>5010</v>
      </c>
      <c r="K1538" t="s">
        <v>170</v>
      </c>
      <c r="L1538">
        <v>233.45</v>
      </c>
      <c r="M1538" t="s">
        <v>166</v>
      </c>
      <c r="N1538" t="s">
        <v>166</v>
      </c>
      <c r="O1538" t="s">
        <v>285</v>
      </c>
    </row>
    <row r="1539" spans="1:15" x14ac:dyDescent="0.25">
      <c r="A1539" t="s">
        <v>163</v>
      </c>
      <c r="B1539">
        <v>8092800</v>
      </c>
      <c r="C1539">
        <v>2475001</v>
      </c>
      <c r="D1539">
        <v>2021</v>
      </c>
      <c r="E1539" s="22">
        <v>44409</v>
      </c>
      <c r="F1539" s="22">
        <v>44439</v>
      </c>
      <c r="G1539" s="22">
        <v>44441</v>
      </c>
      <c r="H1539">
        <v>8092804</v>
      </c>
      <c r="I1539">
        <v>41</v>
      </c>
      <c r="J1539">
        <v>5013</v>
      </c>
      <c r="K1539" t="s">
        <v>183</v>
      </c>
      <c r="L1539">
        <v>0.72</v>
      </c>
      <c r="M1539" t="s">
        <v>166</v>
      </c>
      <c r="N1539" t="s">
        <v>166</v>
      </c>
      <c r="O1539" t="s">
        <v>285</v>
      </c>
    </row>
    <row r="1540" spans="1:15" x14ac:dyDescent="0.25">
      <c r="A1540" t="s">
        <v>163</v>
      </c>
      <c r="B1540">
        <v>8092800</v>
      </c>
      <c r="C1540">
        <v>2475001</v>
      </c>
      <c r="D1540">
        <v>2021</v>
      </c>
      <c r="E1540" s="22">
        <v>44409</v>
      </c>
      <c r="F1540" s="22">
        <v>44439</v>
      </c>
      <c r="G1540" s="22">
        <v>44441</v>
      </c>
      <c r="H1540">
        <v>8092804</v>
      </c>
      <c r="I1540">
        <v>41</v>
      </c>
      <c r="J1540">
        <v>5030</v>
      </c>
      <c r="K1540" t="s">
        <v>184</v>
      </c>
      <c r="L1540">
        <v>1.3</v>
      </c>
      <c r="M1540" t="s">
        <v>166</v>
      </c>
      <c r="N1540" t="s">
        <v>166</v>
      </c>
      <c r="O1540" t="s">
        <v>285</v>
      </c>
    </row>
    <row r="1541" spans="1:15" x14ac:dyDescent="0.25">
      <c r="A1541" t="s">
        <v>163</v>
      </c>
      <c r="B1541">
        <v>8092800</v>
      </c>
      <c r="C1541">
        <v>2475001</v>
      </c>
      <c r="D1541">
        <v>2021</v>
      </c>
      <c r="E1541" s="22">
        <v>44409</v>
      </c>
      <c r="F1541" s="22">
        <v>44439</v>
      </c>
      <c r="G1541" s="22">
        <v>44441</v>
      </c>
      <c r="H1541">
        <v>8092804</v>
      </c>
      <c r="I1541">
        <v>41</v>
      </c>
      <c r="J1541">
        <v>5031</v>
      </c>
      <c r="K1541" t="s">
        <v>185</v>
      </c>
      <c r="L1541">
        <v>1.01</v>
      </c>
      <c r="M1541" t="s">
        <v>166</v>
      </c>
      <c r="N1541" t="s">
        <v>166</v>
      </c>
      <c r="O1541" t="s">
        <v>285</v>
      </c>
    </row>
    <row r="1542" spans="1:15" x14ac:dyDescent="0.25">
      <c r="A1542" t="s">
        <v>163</v>
      </c>
      <c r="B1542">
        <v>8092800</v>
      </c>
      <c r="C1542">
        <v>2475001</v>
      </c>
      <c r="D1542">
        <v>2021</v>
      </c>
      <c r="E1542" s="22">
        <v>44409</v>
      </c>
      <c r="F1542" s="22">
        <v>44439</v>
      </c>
      <c r="G1542" s="22">
        <v>44441</v>
      </c>
      <c r="H1542">
        <v>8092804</v>
      </c>
      <c r="I1542">
        <v>41</v>
      </c>
      <c r="J1542">
        <v>5090</v>
      </c>
      <c r="K1542" t="s">
        <v>186</v>
      </c>
      <c r="L1542">
        <v>7.94</v>
      </c>
      <c r="M1542" t="s">
        <v>166</v>
      </c>
      <c r="N1542" t="s">
        <v>166</v>
      </c>
      <c r="O1542" t="s">
        <v>285</v>
      </c>
    </row>
    <row r="1543" spans="1:15" x14ac:dyDescent="0.25">
      <c r="A1543" t="s">
        <v>163</v>
      </c>
      <c r="B1543">
        <v>8092800</v>
      </c>
      <c r="C1543">
        <v>2475001</v>
      </c>
      <c r="D1543">
        <v>2021</v>
      </c>
      <c r="E1543" s="22">
        <v>44409</v>
      </c>
      <c r="F1543" s="22">
        <v>44439</v>
      </c>
      <c r="G1543" s="22">
        <v>44441</v>
      </c>
      <c r="H1543">
        <v>8092804</v>
      </c>
      <c r="I1543">
        <v>41</v>
      </c>
      <c r="J1543">
        <v>5103</v>
      </c>
      <c r="K1543" t="s">
        <v>187</v>
      </c>
      <c r="L1543">
        <v>50.55</v>
      </c>
      <c r="M1543" t="s">
        <v>166</v>
      </c>
      <c r="N1543" t="s">
        <v>166</v>
      </c>
      <c r="O1543" t="s">
        <v>285</v>
      </c>
    </row>
    <row r="1544" spans="1:15" x14ac:dyDescent="0.25">
      <c r="A1544" t="s">
        <v>163</v>
      </c>
      <c r="B1544">
        <v>8092800</v>
      </c>
      <c r="C1544">
        <v>2475001</v>
      </c>
      <c r="D1544">
        <v>2021</v>
      </c>
      <c r="E1544" s="22">
        <v>44409</v>
      </c>
      <c r="F1544" s="22">
        <v>44439</v>
      </c>
      <c r="G1544" s="22">
        <v>44441</v>
      </c>
      <c r="H1544">
        <v>8092804</v>
      </c>
      <c r="I1544">
        <v>41</v>
      </c>
      <c r="J1544">
        <v>7010</v>
      </c>
      <c r="K1544" t="s">
        <v>164</v>
      </c>
      <c r="L1544">
        <v>53</v>
      </c>
      <c r="M1544" t="s">
        <v>165</v>
      </c>
      <c r="N1544" t="s">
        <v>166</v>
      </c>
      <c r="O1544" t="s">
        <v>285</v>
      </c>
    </row>
    <row r="1545" spans="1:15" x14ac:dyDescent="0.25">
      <c r="A1545" t="s">
        <v>163</v>
      </c>
      <c r="B1545">
        <v>8092800</v>
      </c>
      <c r="C1545">
        <v>2475001</v>
      </c>
      <c r="D1545">
        <v>2021</v>
      </c>
      <c r="E1545" s="22">
        <v>44409</v>
      </c>
      <c r="F1545" s="22">
        <v>44439</v>
      </c>
      <c r="G1545" s="22">
        <v>44441</v>
      </c>
      <c r="H1545">
        <v>8092804</v>
      </c>
      <c r="I1545">
        <v>41</v>
      </c>
      <c r="J1545">
        <v>7301</v>
      </c>
      <c r="K1545" t="s">
        <v>282</v>
      </c>
      <c r="L1545">
        <v>3</v>
      </c>
      <c r="M1545" t="s">
        <v>165</v>
      </c>
      <c r="N1545" t="s">
        <v>166</v>
      </c>
      <c r="O1545" t="s">
        <v>285</v>
      </c>
    </row>
    <row r="1546" spans="1:15" x14ac:dyDescent="0.25">
      <c r="A1546" t="s">
        <v>163</v>
      </c>
      <c r="B1546">
        <v>8092800</v>
      </c>
      <c r="C1546">
        <v>2475001</v>
      </c>
      <c r="D1546">
        <v>2021</v>
      </c>
      <c r="E1546" s="22">
        <v>44409</v>
      </c>
      <c r="F1546" s="22">
        <v>44439</v>
      </c>
      <c r="G1546" s="22">
        <v>44441</v>
      </c>
      <c r="H1546">
        <v>8092804</v>
      </c>
      <c r="I1546">
        <v>41</v>
      </c>
      <c r="J1546">
        <v>7351</v>
      </c>
      <c r="K1546" t="s">
        <v>215</v>
      </c>
      <c r="L1546">
        <v>3</v>
      </c>
      <c r="M1546" t="s">
        <v>165</v>
      </c>
      <c r="N1546" t="s">
        <v>166</v>
      </c>
      <c r="O1546" t="s">
        <v>285</v>
      </c>
    </row>
    <row r="1547" spans="1:15" x14ac:dyDescent="0.25">
      <c r="A1547" t="s">
        <v>163</v>
      </c>
      <c r="B1547">
        <v>8092800</v>
      </c>
      <c r="C1547">
        <v>2475301</v>
      </c>
      <c r="D1547">
        <v>2021</v>
      </c>
      <c r="E1547" s="22">
        <v>44409</v>
      </c>
      <c r="F1547" s="22">
        <v>44439</v>
      </c>
      <c r="G1547" s="22">
        <v>44441</v>
      </c>
      <c r="H1547">
        <v>8092804</v>
      </c>
      <c r="I1547">
        <v>41</v>
      </c>
      <c r="J1547">
        <v>10</v>
      </c>
      <c r="K1547" t="s">
        <v>164</v>
      </c>
      <c r="L1547">
        <v>18</v>
      </c>
      <c r="M1547" t="s">
        <v>165</v>
      </c>
      <c r="N1547" t="s">
        <v>166</v>
      </c>
      <c r="O1547" t="s">
        <v>203</v>
      </c>
    </row>
    <row r="1548" spans="1:15" x14ac:dyDescent="0.25">
      <c r="A1548" t="s">
        <v>163</v>
      </c>
      <c r="B1548">
        <v>8092800</v>
      </c>
      <c r="C1548">
        <v>2475301</v>
      </c>
      <c r="D1548">
        <v>2021</v>
      </c>
      <c r="E1548" s="22">
        <v>44409</v>
      </c>
      <c r="F1548" s="22">
        <v>44439</v>
      </c>
      <c r="G1548" s="22">
        <v>44441</v>
      </c>
      <c r="H1548">
        <v>8092804</v>
      </c>
      <c r="I1548">
        <v>41</v>
      </c>
      <c r="J1548">
        <v>301</v>
      </c>
      <c r="K1548" t="s">
        <v>282</v>
      </c>
      <c r="L1548">
        <v>1</v>
      </c>
      <c r="M1548" t="s">
        <v>165</v>
      </c>
      <c r="N1548" t="s">
        <v>166</v>
      </c>
      <c r="O1548" t="s">
        <v>203</v>
      </c>
    </row>
    <row r="1549" spans="1:15" x14ac:dyDescent="0.25">
      <c r="A1549" t="s">
        <v>163</v>
      </c>
      <c r="B1549">
        <v>8092800</v>
      </c>
      <c r="C1549">
        <v>2475301</v>
      </c>
      <c r="D1549">
        <v>2021</v>
      </c>
      <c r="E1549" s="22">
        <v>44409</v>
      </c>
      <c r="F1549" s="22">
        <v>44439</v>
      </c>
      <c r="G1549" s="22">
        <v>44441</v>
      </c>
      <c r="H1549">
        <v>8092804</v>
      </c>
      <c r="I1549">
        <v>41</v>
      </c>
      <c r="J1549">
        <v>351</v>
      </c>
      <c r="K1549" t="s">
        <v>205</v>
      </c>
      <c r="L1549">
        <v>1</v>
      </c>
      <c r="M1549" t="s">
        <v>165</v>
      </c>
      <c r="N1549" t="s">
        <v>166</v>
      </c>
      <c r="O1549" t="s">
        <v>203</v>
      </c>
    </row>
    <row r="1550" spans="1:15" x14ac:dyDescent="0.25">
      <c r="A1550" t="s">
        <v>163</v>
      </c>
      <c r="B1550">
        <v>8092800</v>
      </c>
      <c r="C1550">
        <v>2475301</v>
      </c>
      <c r="D1550">
        <v>2021</v>
      </c>
      <c r="E1550" s="22">
        <v>44409</v>
      </c>
      <c r="F1550" s="22">
        <v>44439</v>
      </c>
      <c r="G1550" s="22">
        <v>44441</v>
      </c>
      <c r="H1550">
        <v>8092804</v>
      </c>
      <c r="I1550">
        <v>41</v>
      </c>
      <c r="J1550" t="s">
        <v>199</v>
      </c>
      <c r="K1550" t="s">
        <v>200</v>
      </c>
      <c r="L1550">
        <v>2</v>
      </c>
      <c r="M1550" t="s">
        <v>165</v>
      </c>
      <c r="N1550" t="s">
        <v>166</v>
      </c>
      <c r="O1550" t="s">
        <v>203</v>
      </c>
    </row>
    <row r="1551" spans="1:15" x14ac:dyDescent="0.25">
      <c r="A1551" t="s">
        <v>163</v>
      </c>
      <c r="B1551">
        <v>8092800</v>
      </c>
      <c r="C1551">
        <v>2475301</v>
      </c>
      <c r="D1551">
        <v>2021</v>
      </c>
      <c r="E1551" s="22">
        <v>44409</v>
      </c>
      <c r="F1551" s="22">
        <v>44439</v>
      </c>
      <c r="G1551" s="22">
        <v>44441</v>
      </c>
      <c r="H1551">
        <v>8092804</v>
      </c>
      <c r="I1551">
        <v>41</v>
      </c>
      <c r="J1551">
        <v>1010</v>
      </c>
      <c r="K1551" t="s">
        <v>164</v>
      </c>
      <c r="L1551">
        <v>953.4</v>
      </c>
      <c r="M1551" t="s">
        <v>165</v>
      </c>
      <c r="N1551" t="s">
        <v>166</v>
      </c>
      <c r="O1551" t="s">
        <v>203</v>
      </c>
    </row>
    <row r="1552" spans="1:15" x14ac:dyDescent="0.25">
      <c r="A1552" t="s">
        <v>163</v>
      </c>
      <c r="B1552">
        <v>8092800</v>
      </c>
      <c r="C1552">
        <v>2475301</v>
      </c>
      <c r="D1552">
        <v>2021</v>
      </c>
      <c r="E1552" s="22">
        <v>44409</v>
      </c>
      <c r="F1552" s="22">
        <v>44439</v>
      </c>
      <c r="G1552" s="22">
        <v>44441</v>
      </c>
      <c r="H1552">
        <v>8092804</v>
      </c>
      <c r="I1552">
        <v>41</v>
      </c>
      <c r="J1552">
        <v>1301</v>
      </c>
      <c r="K1552" t="s">
        <v>281</v>
      </c>
      <c r="L1552">
        <v>68.099999999999994</v>
      </c>
      <c r="M1552" t="s">
        <v>165</v>
      </c>
      <c r="N1552" t="s">
        <v>166</v>
      </c>
      <c r="O1552" t="s">
        <v>203</v>
      </c>
    </row>
    <row r="1553" spans="1:15" x14ac:dyDescent="0.25">
      <c r="A1553" t="s">
        <v>163</v>
      </c>
      <c r="B1553">
        <v>8092800</v>
      </c>
      <c r="C1553">
        <v>2475301</v>
      </c>
      <c r="D1553">
        <v>2021</v>
      </c>
      <c r="E1553" s="22">
        <v>44409</v>
      </c>
      <c r="F1553" s="22">
        <v>44439</v>
      </c>
      <c r="G1553" s="22">
        <v>44441</v>
      </c>
      <c r="H1553">
        <v>8092804</v>
      </c>
      <c r="I1553">
        <v>41</v>
      </c>
      <c r="J1553">
        <v>1351</v>
      </c>
      <c r="K1553" t="s">
        <v>205</v>
      </c>
      <c r="L1553">
        <v>34.049999999999997</v>
      </c>
      <c r="M1553" t="s">
        <v>165</v>
      </c>
      <c r="N1553" t="s">
        <v>166</v>
      </c>
      <c r="O1553" t="s">
        <v>203</v>
      </c>
    </row>
    <row r="1554" spans="1:15" x14ac:dyDescent="0.25">
      <c r="A1554" t="s">
        <v>163</v>
      </c>
      <c r="B1554">
        <v>8092800</v>
      </c>
      <c r="C1554">
        <v>2475301</v>
      </c>
      <c r="D1554">
        <v>2021</v>
      </c>
      <c r="E1554" s="22">
        <v>44409</v>
      </c>
      <c r="F1554" s="22">
        <v>44439</v>
      </c>
      <c r="G1554" s="22">
        <v>44441</v>
      </c>
      <c r="H1554">
        <v>8092804</v>
      </c>
      <c r="I1554">
        <v>41</v>
      </c>
      <c r="J1554">
        <v>2500</v>
      </c>
      <c r="K1554" t="s">
        <v>170</v>
      </c>
      <c r="L1554">
        <v>149</v>
      </c>
      <c r="M1554" t="s">
        <v>166</v>
      </c>
      <c r="N1554" t="s">
        <v>166</v>
      </c>
      <c r="O1554" t="s">
        <v>203</v>
      </c>
    </row>
    <row r="1555" spans="1:15" x14ac:dyDescent="0.25">
      <c r="A1555" t="s">
        <v>163</v>
      </c>
      <c r="B1555">
        <v>8092800</v>
      </c>
      <c r="C1555">
        <v>2475301</v>
      </c>
      <c r="D1555">
        <v>2021</v>
      </c>
      <c r="E1555" s="22">
        <v>44409</v>
      </c>
      <c r="F1555" s="22">
        <v>44439</v>
      </c>
      <c r="G1555" s="22">
        <v>44441</v>
      </c>
      <c r="H1555">
        <v>8092804</v>
      </c>
      <c r="I1555">
        <v>41</v>
      </c>
      <c r="J1555">
        <v>2509</v>
      </c>
      <c r="K1555" t="s">
        <v>171</v>
      </c>
      <c r="L1555">
        <v>-94.76</v>
      </c>
      <c r="M1555" t="s">
        <v>166</v>
      </c>
      <c r="N1555" t="s">
        <v>166</v>
      </c>
      <c r="O1555" t="s">
        <v>203</v>
      </c>
    </row>
    <row r="1556" spans="1:15" x14ac:dyDescent="0.25">
      <c r="A1556" t="s">
        <v>163</v>
      </c>
      <c r="B1556">
        <v>8092800</v>
      </c>
      <c r="C1556">
        <v>2475301</v>
      </c>
      <c r="D1556">
        <v>2021</v>
      </c>
      <c r="E1556" s="22">
        <v>44409</v>
      </c>
      <c r="F1556" s="22">
        <v>44439</v>
      </c>
      <c r="G1556" s="22">
        <v>44441</v>
      </c>
      <c r="H1556">
        <v>8092804</v>
      </c>
      <c r="I1556">
        <v>41</v>
      </c>
      <c r="J1556">
        <v>3030</v>
      </c>
      <c r="K1556" t="s">
        <v>231</v>
      </c>
      <c r="L1556">
        <v>48.64</v>
      </c>
      <c r="M1556" t="s">
        <v>207</v>
      </c>
      <c r="N1556" t="s">
        <v>166</v>
      </c>
      <c r="O1556" t="s">
        <v>203</v>
      </c>
    </row>
    <row r="1557" spans="1:15" x14ac:dyDescent="0.25">
      <c r="A1557" t="s">
        <v>163</v>
      </c>
      <c r="B1557">
        <v>8092800</v>
      </c>
      <c r="C1557">
        <v>2475301</v>
      </c>
      <c r="D1557">
        <v>2021</v>
      </c>
      <c r="E1557" s="22">
        <v>44409</v>
      </c>
      <c r="F1557" s="22">
        <v>44439</v>
      </c>
      <c r="G1557" s="22">
        <v>44441</v>
      </c>
      <c r="H1557">
        <v>8092804</v>
      </c>
      <c r="I1557">
        <v>41</v>
      </c>
      <c r="J1557">
        <v>3305</v>
      </c>
      <c r="K1557" t="s">
        <v>206</v>
      </c>
      <c r="L1557">
        <v>1.92</v>
      </c>
      <c r="M1557" t="s">
        <v>207</v>
      </c>
      <c r="N1557" t="s">
        <v>166</v>
      </c>
      <c r="O1557" t="s">
        <v>203</v>
      </c>
    </row>
    <row r="1558" spans="1:15" x14ac:dyDescent="0.25">
      <c r="A1558" t="s">
        <v>163</v>
      </c>
      <c r="B1558">
        <v>8092800</v>
      </c>
      <c r="C1558">
        <v>2475301</v>
      </c>
      <c r="D1558">
        <v>2021</v>
      </c>
      <c r="E1558" s="22">
        <v>44409</v>
      </c>
      <c r="F1558" s="22">
        <v>44439</v>
      </c>
      <c r="G1558" s="22">
        <v>44441</v>
      </c>
      <c r="H1558">
        <v>8092804</v>
      </c>
      <c r="I1558">
        <v>41</v>
      </c>
      <c r="J1558">
        <v>3500</v>
      </c>
      <c r="K1558" t="s">
        <v>193</v>
      </c>
      <c r="L1558">
        <v>9.27</v>
      </c>
      <c r="M1558" t="s">
        <v>166</v>
      </c>
      <c r="N1558" t="s">
        <v>166</v>
      </c>
      <c r="O1558" t="s">
        <v>203</v>
      </c>
    </row>
    <row r="1559" spans="1:15" x14ac:dyDescent="0.25">
      <c r="A1559" t="s">
        <v>163</v>
      </c>
      <c r="B1559">
        <v>8092800</v>
      </c>
      <c r="C1559">
        <v>2475301</v>
      </c>
      <c r="D1559">
        <v>2021</v>
      </c>
      <c r="E1559" s="22">
        <v>44409</v>
      </c>
      <c r="F1559" s="22">
        <v>44439</v>
      </c>
      <c r="G1559" s="22">
        <v>44441</v>
      </c>
      <c r="H1559">
        <v>8092804</v>
      </c>
      <c r="I1559">
        <v>41</v>
      </c>
      <c r="J1559">
        <v>3650</v>
      </c>
      <c r="K1559" t="s">
        <v>208</v>
      </c>
      <c r="L1559">
        <v>9.3000000000000007</v>
      </c>
      <c r="M1559" t="s">
        <v>166</v>
      </c>
      <c r="N1559" t="s">
        <v>166</v>
      </c>
      <c r="O1559" t="s">
        <v>203</v>
      </c>
    </row>
    <row r="1560" spans="1:15" x14ac:dyDescent="0.25">
      <c r="A1560" t="s">
        <v>163</v>
      </c>
      <c r="B1560">
        <v>8092800</v>
      </c>
      <c r="C1560">
        <v>2475301</v>
      </c>
      <c r="D1560">
        <v>2021</v>
      </c>
      <c r="E1560" s="22">
        <v>44409</v>
      </c>
      <c r="F1560" s="22">
        <v>44439</v>
      </c>
      <c r="G1560" s="22">
        <v>44441</v>
      </c>
      <c r="H1560">
        <v>8092804</v>
      </c>
      <c r="I1560">
        <v>41</v>
      </c>
      <c r="J1560">
        <v>3666</v>
      </c>
      <c r="K1560" t="s">
        <v>172</v>
      </c>
      <c r="L1560">
        <v>214.14</v>
      </c>
      <c r="M1560" t="s">
        <v>166</v>
      </c>
      <c r="N1560" t="s">
        <v>166</v>
      </c>
      <c r="O1560" t="s">
        <v>203</v>
      </c>
    </row>
    <row r="1561" spans="1:15" x14ac:dyDescent="0.25">
      <c r="A1561" t="s">
        <v>163</v>
      </c>
      <c r="B1561">
        <v>8092800</v>
      </c>
      <c r="C1561">
        <v>2475301</v>
      </c>
      <c r="D1561">
        <v>2021</v>
      </c>
      <c r="E1561" s="22">
        <v>44409</v>
      </c>
      <c r="F1561" s="22">
        <v>44439</v>
      </c>
      <c r="G1561" s="22">
        <v>44441</v>
      </c>
      <c r="H1561">
        <v>8092804</v>
      </c>
      <c r="I1561">
        <v>41</v>
      </c>
      <c r="J1561">
        <v>3702</v>
      </c>
      <c r="K1561" t="s">
        <v>195</v>
      </c>
      <c r="L1561">
        <v>-9.27</v>
      </c>
      <c r="M1561" t="s">
        <v>166</v>
      </c>
      <c r="N1561" t="s">
        <v>166</v>
      </c>
      <c r="O1561" t="s">
        <v>203</v>
      </c>
    </row>
    <row r="1562" spans="1:15" x14ac:dyDescent="0.25">
      <c r="A1562" t="s">
        <v>163</v>
      </c>
      <c r="B1562">
        <v>8092800</v>
      </c>
      <c r="C1562">
        <v>2475301</v>
      </c>
      <c r="D1562">
        <v>2021</v>
      </c>
      <c r="E1562" s="22">
        <v>44409</v>
      </c>
      <c r="F1562" s="22">
        <v>44439</v>
      </c>
      <c r="G1562" s="22">
        <v>44441</v>
      </c>
      <c r="H1562">
        <v>8092804</v>
      </c>
      <c r="I1562">
        <v>41</v>
      </c>
      <c r="J1562">
        <v>3970</v>
      </c>
      <c r="K1562" t="s">
        <v>210</v>
      </c>
      <c r="L1562">
        <v>10.9</v>
      </c>
      <c r="M1562" t="s">
        <v>207</v>
      </c>
      <c r="N1562" t="s">
        <v>166</v>
      </c>
      <c r="O1562" t="s">
        <v>203</v>
      </c>
    </row>
    <row r="1563" spans="1:15" x14ac:dyDescent="0.25">
      <c r="A1563" t="s">
        <v>163</v>
      </c>
      <c r="B1563">
        <v>8092800</v>
      </c>
      <c r="C1563">
        <v>2475301</v>
      </c>
      <c r="D1563">
        <v>2021</v>
      </c>
      <c r="E1563" s="22">
        <v>44409</v>
      </c>
      <c r="F1563" s="22">
        <v>44439</v>
      </c>
      <c r="G1563" s="22">
        <v>44441</v>
      </c>
      <c r="H1563">
        <v>8092804</v>
      </c>
      <c r="I1563">
        <v>41</v>
      </c>
      <c r="J1563" t="s">
        <v>173</v>
      </c>
      <c r="K1563" t="s">
        <v>174</v>
      </c>
      <c r="L1563">
        <v>117.08</v>
      </c>
      <c r="M1563" t="s">
        <v>166</v>
      </c>
      <c r="N1563" t="s">
        <v>166</v>
      </c>
      <c r="O1563" t="s">
        <v>203</v>
      </c>
    </row>
    <row r="1564" spans="1:15" x14ac:dyDescent="0.25">
      <c r="A1564" t="s">
        <v>163</v>
      </c>
      <c r="B1564">
        <v>8092800</v>
      </c>
      <c r="C1564">
        <v>2475301</v>
      </c>
      <c r="D1564">
        <v>2021</v>
      </c>
      <c r="E1564" s="22">
        <v>44409</v>
      </c>
      <c r="F1564" s="22">
        <v>44439</v>
      </c>
      <c r="G1564" s="22">
        <v>44441</v>
      </c>
      <c r="H1564">
        <v>8092804</v>
      </c>
      <c r="I1564">
        <v>41</v>
      </c>
      <c r="J1564">
        <v>4220</v>
      </c>
      <c r="K1564" t="s">
        <v>212</v>
      </c>
      <c r="L1564">
        <v>10</v>
      </c>
      <c r="M1564" t="s">
        <v>207</v>
      </c>
      <c r="N1564" t="s">
        <v>166</v>
      </c>
      <c r="O1564" t="s">
        <v>203</v>
      </c>
    </row>
    <row r="1565" spans="1:15" x14ac:dyDescent="0.25">
      <c r="A1565" t="s">
        <v>163</v>
      </c>
      <c r="B1565">
        <v>8092800</v>
      </c>
      <c r="C1565">
        <v>2475301</v>
      </c>
      <c r="D1565">
        <v>2021</v>
      </c>
      <c r="E1565" s="22">
        <v>44409</v>
      </c>
      <c r="F1565" s="22">
        <v>44439</v>
      </c>
      <c r="G1565" s="22">
        <v>44441</v>
      </c>
      <c r="H1565">
        <v>8092804</v>
      </c>
      <c r="I1565">
        <v>41</v>
      </c>
      <c r="J1565">
        <v>4420</v>
      </c>
      <c r="K1565" t="s">
        <v>175</v>
      </c>
      <c r="L1565">
        <v>1139.99</v>
      </c>
      <c r="M1565" t="s">
        <v>166</v>
      </c>
      <c r="N1565" t="s">
        <v>166</v>
      </c>
      <c r="O1565" t="s">
        <v>203</v>
      </c>
    </row>
    <row r="1566" spans="1:15" x14ac:dyDescent="0.25">
      <c r="A1566" t="s">
        <v>163</v>
      </c>
      <c r="B1566">
        <v>8092800</v>
      </c>
      <c r="C1566">
        <v>2475301</v>
      </c>
      <c r="D1566">
        <v>2021</v>
      </c>
      <c r="E1566" s="22">
        <v>44409</v>
      </c>
      <c r="F1566" s="22">
        <v>44439</v>
      </c>
      <c r="G1566" s="22">
        <v>44441</v>
      </c>
      <c r="H1566">
        <v>8092804</v>
      </c>
      <c r="I1566">
        <v>41</v>
      </c>
      <c r="J1566">
        <v>4486</v>
      </c>
      <c r="K1566" t="s">
        <v>176</v>
      </c>
      <c r="L1566">
        <v>1104.19</v>
      </c>
      <c r="M1566" t="s">
        <v>166</v>
      </c>
      <c r="N1566" t="s">
        <v>166</v>
      </c>
      <c r="O1566" t="s">
        <v>203</v>
      </c>
    </row>
    <row r="1567" spans="1:15" x14ac:dyDescent="0.25">
      <c r="A1567" t="s">
        <v>163</v>
      </c>
      <c r="B1567">
        <v>8092800</v>
      </c>
      <c r="C1567">
        <v>2475301</v>
      </c>
      <c r="D1567">
        <v>2021</v>
      </c>
      <c r="E1567" s="22">
        <v>44409</v>
      </c>
      <c r="F1567" s="22">
        <v>44439</v>
      </c>
      <c r="G1567" s="22">
        <v>44441</v>
      </c>
      <c r="H1567">
        <v>8092804</v>
      </c>
      <c r="I1567">
        <v>41</v>
      </c>
      <c r="J1567">
        <v>4650</v>
      </c>
      <c r="K1567" t="s">
        <v>177</v>
      </c>
      <c r="L1567">
        <v>1049.95</v>
      </c>
      <c r="M1567" t="s">
        <v>166</v>
      </c>
      <c r="N1567" t="s">
        <v>166</v>
      </c>
      <c r="O1567" t="s">
        <v>203</v>
      </c>
    </row>
    <row r="1568" spans="1:15" x14ac:dyDescent="0.25">
      <c r="A1568" t="s">
        <v>163</v>
      </c>
      <c r="B1568">
        <v>8092800</v>
      </c>
      <c r="C1568">
        <v>2475301</v>
      </c>
      <c r="D1568">
        <v>2021</v>
      </c>
      <c r="E1568" s="22">
        <v>44409</v>
      </c>
      <c r="F1568" s="22">
        <v>44439</v>
      </c>
      <c r="G1568" s="22">
        <v>44441</v>
      </c>
      <c r="H1568">
        <v>8092804</v>
      </c>
      <c r="I1568">
        <v>41</v>
      </c>
      <c r="J1568">
        <v>4780</v>
      </c>
      <c r="K1568" t="s">
        <v>178</v>
      </c>
      <c r="L1568">
        <v>1001.31</v>
      </c>
      <c r="M1568" t="s">
        <v>166</v>
      </c>
      <c r="N1568" t="s">
        <v>166</v>
      </c>
      <c r="O1568" t="s">
        <v>203</v>
      </c>
    </row>
    <row r="1569" spans="1:15" x14ac:dyDescent="0.25">
      <c r="A1569" t="s">
        <v>163</v>
      </c>
      <c r="B1569">
        <v>8092800</v>
      </c>
      <c r="C1569">
        <v>2475301</v>
      </c>
      <c r="D1569">
        <v>2021</v>
      </c>
      <c r="E1569" s="22">
        <v>44409</v>
      </c>
      <c r="F1569" s="22">
        <v>44439</v>
      </c>
      <c r="G1569" s="22">
        <v>44441</v>
      </c>
      <c r="H1569">
        <v>8092804</v>
      </c>
      <c r="I1569">
        <v>41</v>
      </c>
      <c r="J1569">
        <v>4900</v>
      </c>
      <c r="K1569" t="s">
        <v>179</v>
      </c>
      <c r="L1569">
        <v>992.01</v>
      </c>
      <c r="M1569" t="s">
        <v>166</v>
      </c>
      <c r="N1569" t="s">
        <v>166</v>
      </c>
      <c r="O1569" t="s">
        <v>203</v>
      </c>
    </row>
    <row r="1570" spans="1:15" x14ac:dyDescent="0.25">
      <c r="A1570" t="s">
        <v>163</v>
      </c>
      <c r="B1570">
        <v>8092800</v>
      </c>
      <c r="C1570">
        <v>2475301</v>
      </c>
      <c r="D1570">
        <v>2021</v>
      </c>
      <c r="E1570" s="22">
        <v>44409</v>
      </c>
      <c r="F1570" s="22">
        <v>44439</v>
      </c>
      <c r="G1570" s="22">
        <v>44441</v>
      </c>
      <c r="H1570">
        <v>8092804</v>
      </c>
      <c r="I1570">
        <v>41</v>
      </c>
      <c r="J1570">
        <v>4903</v>
      </c>
      <c r="K1570" t="s">
        <v>180</v>
      </c>
      <c r="L1570">
        <v>1001.31</v>
      </c>
      <c r="M1570" t="s">
        <v>166</v>
      </c>
      <c r="N1570" t="s">
        <v>166</v>
      </c>
      <c r="O1570" t="s">
        <v>203</v>
      </c>
    </row>
    <row r="1571" spans="1:15" x14ac:dyDescent="0.25">
      <c r="A1571" t="s">
        <v>163</v>
      </c>
      <c r="B1571">
        <v>8092800</v>
      </c>
      <c r="C1571">
        <v>2475301</v>
      </c>
      <c r="D1571">
        <v>2021</v>
      </c>
      <c r="E1571" s="22">
        <v>44409</v>
      </c>
      <c r="F1571" s="22">
        <v>44439</v>
      </c>
      <c r="G1571" s="22">
        <v>44441</v>
      </c>
      <c r="H1571">
        <v>8092804</v>
      </c>
      <c r="I1571">
        <v>41</v>
      </c>
      <c r="J1571">
        <v>4970</v>
      </c>
      <c r="K1571" t="s">
        <v>181</v>
      </c>
      <c r="L1571">
        <v>817.53</v>
      </c>
      <c r="M1571" t="s">
        <v>166</v>
      </c>
      <c r="N1571" t="s">
        <v>166</v>
      </c>
      <c r="O1571" t="s">
        <v>203</v>
      </c>
    </row>
    <row r="1572" spans="1:15" x14ac:dyDescent="0.25">
      <c r="A1572" t="s">
        <v>163</v>
      </c>
      <c r="B1572">
        <v>8092800</v>
      </c>
      <c r="C1572">
        <v>2475301</v>
      </c>
      <c r="D1572">
        <v>2021</v>
      </c>
      <c r="E1572" s="22">
        <v>44409</v>
      </c>
      <c r="F1572" s="22">
        <v>44439</v>
      </c>
      <c r="G1572" s="22">
        <v>44441</v>
      </c>
      <c r="H1572">
        <v>8092804</v>
      </c>
      <c r="I1572">
        <v>41</v>
      </c>
      <c r="J1572">
        <v>4990</v>
      </c>
      <c r="K1572" t="s">
        <v>182</v>
      </c>
      <c r="L1572">
        <v>817.53</v>
      </c>
      <c r="M1572" t="s">
        <v>166</v>
      </c>
      <c r="N1572" t="s">
        <v>166</v>
      </c>
      <c r="O1572" t="s">
        <v>203</v>
      </c>
    </row>
    <row r="1573" spans="1:15" x14ac:dyDescent="0.25">
      <c r="A1573" t="s">
        <v>163</v>
      </c>
      <c r="B1573">
        <v>8092800</v>
      </c>
      <c r="C1573">
        <v>2475301</v>
      </c>
      <c r="D1573">
        <v>2021</v>
      </c>
      <c r="E1573" s="22">
        <v>44409</v>
      </c>
      <c r="F1573" s="22">
        <v>44439</v>
      </c>
      <c r="G1573" s="22">
        <v>44441</v>
      </c>
      <c r="H1573">
        <v>8092804</v>
      </c>
      <c r="I1573">
        <v>41</v>
      </c>
      <c r="J1573">
        <v>5010</v>
      </c>
      <c r="K1573" t="s">
        <v>170</v>
      </c>
      <c r="L1573">
        <v>367.99</v>
      </c>
      <c r="M1573" t="s">
        <v>166</v>
      </c>
      <c r="N1573" t="s">
        <v>166</v>
      </c>
      <c r="O1573" t="s">
        <v>203</v>
      </c>
    </row>
    <row r="1574" spans="1:15" x14ac:dyDescent="0.25">
      <c r="A1574" t="s">
        <v>163</v>
      </c>
      <c r="B1574">
        <v>8092800</v>
      </c>
      <c r="C1574">
        <v>2475301</v>
      </c>
      <c r="D1574">
        <v>2021</v>
      </c>
      <c r="E1574" s="22">
        <v>44409</v>
      </c>
      <c r="F1574" s="22">
        <v>44439</v>
      </c>
      <c r="G1574" s="22">
        <v>44441</v>
      </c>
      <c r="H1574">
        <v>8092804</v>
      </c>
      <c r="I1574">
        <v>41</v>
      </c>
      <c r="J1574">
        <v>5013</v>
      </c>
      <c r="K1574" t="s">
        <v>183</v>
      </c>
      <c r="L1574">
        <v>1.1399999999999999</v>
      </c>
      <c r="M1574" t="s">
        <v>166</v>
      </c>
      <c r="N1574" t="s">
        <v>166</v>
      </c>
      <c r="O1574" t="s">
        <v>203</v>
      </c>
    </row>
    <row r="1575" spans="1:15" x14ac:dyDescent="0.25">
      <c r="A1575" t="s">
        <v>163</v>
      </c>
      <c r="B1575">
        <v>8092800</v>
      </c>
      <c r="C1575">
        <v>2475301</v>
      </c>
      <c r="D1575">
        <v>2021</v>
      </c>
      <c r="E1575" s="22">
        <v>44409</v>
      </c>
      <c r="F1575" s="22">
        <v>44439</v>
      </c>
      <c r="G1575" s="22">
        <v>44441</v>
      </c>
      <c r="H1575">
        <v>8092804</v>
      </c>
      <c r="I1575">
        <v>41</v>
      </c>
      <c r="J1575">
        <v>5030</v>
      </c>
      <c r="K1575" t="s">
        <v>184</v>
      </c>
      <c r="L1575">
        <v>2.06</v>
      </c>
      <c r="M1575" t="s">
        <v>166</v>
      </c>
      <c r="N1575" t="s">
        <v>166</v>
      </c>
      <c r="O1575" t="s">
        <v>203</v>
      </c>
    </row>
    <row r="1576" spans="1:15" x14ac:dyDescent="0.25">
      <c r="A1576" t="s">
        <v>163</v>
      </c>
      <c r="B1576">
        <v>8092800</v>
      </c>
      <c r="C1576">
        <v>2475301</v>
      </c>
      <c r="D1576">
        <v>2021</v>
      </c>
      <c r="E1576" s="22">
        <v>44409</v>
      </c>
      <c r="F1576" s="22">
        <v>44439</v>
      </c>
      <c r="G1576" s="22">
        <v>44441</v>
      </c>
      <c r="H1576">
        <v>8092804</v>
      </c>
      <c r="I1576">
        <v>41</v>
      </c>
      <c r="J1576">
        <v>5031</v>
      </c>
      <c r="K1576" t="s">
        <v>185</v>
      </c>
      <c r="L1576">
        <v>1.6</v>
      </c>
      <c r="M1576" t="s">
        <v>166</v>
      </c>
      <c r="N1576" t="s">
        <v>166</v>
      </c>
      <c r="O1576" t="s">
        <v>203</v>
      </c>
    </row>
    <row r="1577" spans="1:15" x14ac:dyDescent="0.25">
      <c r="A1577" t="s">
        <v>163</v>
      </c>
      <c r="B1577">
        <v>8092800</v>
      </c>
      <c r="C1577">
        <v>2475301</v>
      </c>
      <c r="D1577">
        <v>2021</v>
      </c>
      <c r="E1577" s="22">
        <v>44409</v>
      </c>
      <c r="F1577" s="22">
        <v>44439</v>
      </c>
      <c r="G1577" s="22">
        <v>44441</v>
      </c>
      <c r="H1577">
        <v>8092804</v>
      </c>
      <c r="I1577">
        <v>41</v>
      </c>
      <c r="J1577">
        <v>5090</v>
      </c>
      <c r="K1577" t="s">
        <v>186</v>
      </c>
      <c r="L1577">
        <v>7.94</v>
      </c>
      <c r="M1577" t="s">
        <v>166</v>
      </c>
      <c r="N1577" t="s">
        <v>166</v>
      </c>
      <c r="O1577" t="s">
        <v>203</v>
      </c>
    </row>
    <row r="1578" spans="1:15" x14ac:dyDescent="0.25">
      <c r="A1578" t="s">
        <v>163</v>
      </c>
      <c r="B1578">
        <v>8092800</v>
      </c>
      <c r="C1578">
        <v>2475301</v>
      </c>
      <c r="D1578">
        <v>2021</v>
      </c>
      <c r="E1578" s="22">
        <v>44409</v>
      </c>
      <c r="F1578" s="22">
        <v>44439</v>
      </c>
      <c r="G1578" s="22">
        <v>44441</v>
      </c>
      <c r="H1578">
        <v>8092804</v>
      </c>
      <c r="I1578">
        <v>41</v>
      </c>
      <c r="J1578">
        <v>5103</v>
      </c>
      <c r="K1578" t="s">
        <v>187</v>
      </c>
      <c r="L1578">
        <v>79.69</v>
      </c>
      <c r="M1578" t="s">
        <v>166</v>
      </c>
      <c r="N1578" t="s">
        <v>166</v>
      </c>
      <c r="O1578" t="s">
        <v>203</v>
      </c>
    </row>
    <row r="1579" spans="1:15" x14ac:dyDescent="0.25">
      <c r="A1579" t="s">
        <v>163</v>
      </c>
      <c r="B1579">
        <v>8092800</v>
      </c>
      <c r="C1579">
        <v>2475301</v>
      </c>
      <c r="D1579">
        <v>2021</v>
      </c>
      <c r="E1579" s="22">
        <v>44409</v>
      </c>
      <c r="F1579" s="22">
        <v>44439</v>
      </c>
      <c r="G1579" s="22">
        <v>44441</v>
      </c>
      <c r="H1579">
        <v>8092804</v>
      </c>
      <c r="I1579">
        <v>41</v>
      </c>
      <c r="J1579">
        <v>5130</v>
      </c>
      <c r="K1579" t="s">
        <v>213</v>
      </c>
      <c r="L1579">
        <v>49.1</v>
      </c>
      <c r="M1579" t="s">
        <v>207</v>
      </c>
      <c r="N1579" t="s">
        <v>166</v>
      </c>
      <c r="O1579" t="s">
        <v>203</v>
      </c>
    </row>
    <row r="1580" spans="1:15" x14ac:dyDescent="0.25">
      <c r="A1580" t="s">
        <v>163</v>
      </c>
      <c r="B1580">
        <v>8092800</v>
      </c>
      <c r="C1580">
        <v>2475301</v>
      </c>
      <c r="D1580">
        <v>2021</v>
      </c>
      <c r="E1580" s="22">
        <v>44409</v>
      </c>
      <c r="F1580" s="22">
        <v>44439</v>
      </c>
      <c r="G1580" s="22">
        <v>44441</v>
      </c>
      <c r="H1580">
        <v>8092804</v>
      </c>
      <c r="I1580">
        <v>41</v>
      </c>
      <c r="J1580">
        <v>5800</v>
      </c>
      <c r="K1580" t="s">
        <v>188</v>
      </c>
      <c r="L1580">
        <v>-112.97</v>
      </c>
      <c r="M1580" t="s">
        <v>166</v>
      </c>
      <c r="N1580" t="s">
        <v>166</v>
      </c>
      <c r="O1580" t="s">
        <v>203</v>
      </c>
    </row>
    <row r="1581" spans="1:15" x14ac:dyDescent="0.25">
      <c r="A1581" t="s">
        <v>163</v>
      </c>
      <c r="B1581">
        <v>8092800</v>
      </c>
      <c r="C1581">
        <v>2475301</v>
      </c>
      <c r="D1581">
        <v>2021</v>
      </c>
      <c r="E1581" s="22">
        <v>44409</v>
      </c>
      <c r="F1581" s="22">
        <v>44439</v>
      </c>
      <c r="G1581" s="22">
        <v>44441</v>
      </c>
      <c r="H1581">
        <v>8092804</v>
      </c>
      <c r="I1581">
        <v>41</v>
      </c>
      <c r="J1581">
        <v>7010</v>
      </c>
      <c r="K1581" t="s">
        <v>164</v>
      </c>
      <c r="L1581">
        <v>84</v>
      </c>
      <c r="M1581" t="s">
        <v>165</v>
      </c>
      <c r="N1581" t="s">
        <v>166</v>
      </c>
      <c r="O1581" t="s">
        <v>203</v>
      </c>
    </row>
    <row r="1582" spans="1:15" x14ac:dyDescent="0.25">
      <c r="A1582" t="s">
        <v>163</v>
      </c>
      <c r="B1582">
        <v>8092800</v>
      </c>
      <c r="C1582">
        <v>2475301</v>
      </c>
      <c r="D1582">
        <v>2021</v>
      </c>
      <c r="E1582" s="22">
        <v>44409</v>
      </c>
      <c r="F1582" s="22">
        <v>44439</v>
      </c>
      <c r="G1582" s="22">
        <v>44441</v>
      </c>
      <c r="H1582">
        <v>8092804</v>
      </c>
      <c r="I1582">
        <v>41</v>
      </c>
      <c r="J1582">
        <v>7301</v>
      </c>
      <c r="K1582" t="s">
        <v>282</v>
      </c>
      <c r="L1582">
        <v>6</v>
      </c>
      <c r="M1582" t="s">
        <v>165</v>
      </c>
      <c r="N1582" t="s">
        <v>166</v>
      </c>
      <c r="O1582" t="s">
        <v>203</v>
      </c>
    </row>
    <row r="1583" spans="1:15" x14ac:dyDescent="0.25">
      <c r="A1583" t="s">
        <v>163</v>
      </c>
      <c r="B1583">
        <v>8092800</v>
      </c>
      <c r="C1583">
        <v>2475301</v>
      </c>
      <c r="D1583">
        <v>2021</v>
      </c>
      <c r="E1583" s="22">
        <v>44409</v>
      </c>
      <c r="F1583" s="22">
        <v>44439</v>
      </c>
      <c r="G1583" s="22">
        <v>44441</v>
      </c>
      <c r="H1583">
        <v>8092804</v>
      </c>
      <c r="I1583">
        <v>41</v>
      </c>
      <c r="J1583">
        <v>7351</v>
      </c>
      <c r="K1583" t="s">
        <v>215</v>
      </c>
      <c r="L1583">
        <v>3</v>
      </c>
      <c r="M1583" t="s">
        <v>165</v>
      </c>
      <c r="N1583" t="s">
        <v>166</v>
      </c>
      <c r="O1583" t="s">
        <v>203</v>
      </c>
    </row>
    <row r="1584" spans="1:15" x14ac:dyDescent="0.25">
      <c r="A1584" t="s">
        <v>163</v>
      </c>
      <c r="B1584">
        <v>8092800</v>
      </c>
      <c r="C1584">
        <v>2475301</v>
      </c>
      <c r="D1584">
        <v>2021</v>
      </c>
      <c r="E1584" s="22">
        <v>44409</v>
      </c>
      <c r="F1584" s="22">
        <v>44439</v>
      </c>
      <c r="G1584" s="22">
        <v>44441</v>
      </c>
      <c r="H1584">
        <v>8092804</v>
      </c>
      <c r="I1584">
        <v>41</v>
      </c>
      <c r="J1584" t="s">
        <v>201</v>
      </c>
      <c r="K1584" t="s">
        <v>200</v>
      </c>
      <c r="L1584">
        <v>7</v>
      </c>
      <c r="M1584" t="s">
        <v>165</v>
      </c>
      <c r="N1584" t="s">
        <v>166</v>
      </c>
      <c r="O1584" t="s">
        <v>203</v>
      </c>
    </row>
    <row r="1585" spans="1:15" x14ac:dyDescent="0.25">
      <c r="A1585" t="s">
        <v>163</v>
      </c>
      <c r="B1585">
        <v>8092800</v>
      </c>
      <c r="C1585">
        <v>2475801</v>
      </c>
      <c r="D1585">
        <v>2021</v>
      </c>
      <c r="E1585" s="22">
        <v>44409</v>
      </c>
      <c r="F1585" s="22">
        <v>44439</v>
      </c>
      <c r="G1585" s="22">
        <v>44441</v>
      </c>
      <c r="H1585">
        <v>8092804</v>
      </c>
      <c r="I1585">
        <v>41</v>
      </c>
      <c r="J1585">
        <v>10</v>
      </c>
      <c r="K1585" t="s">
        <v>164</v>
      </c>
      <c r="L1585">
        <v>13</v>
      </c>
      <c r="M1585" t="s">
        <v>165</v>
      </c>
      <c r="N1585" t="s">
        <v>166</v>
      </c>
      <c r="O1585" t="s">
        <v>286</v>
      </c>
    </row>
    <row r="1586" spans="1:15" x14ac:dyDescent="0.25">
      <c r="A1586" t="s">
        <v>163</v>
      </c>
      <c r="B1586">
        <v>8092800</v>
      </c>
      <c r="C1586">
        <v>2475801</v>
      </c>
      <c r="D1586">
        <v>2021</v>
      </c>
      <c r="E1586" s="22">
        <v>44409</v>
      </c>
      <c r="F1586" s="22">
        <v>44439</v>
      </c>
      <c r="G1586" s="22">
        <v>44441</v>
      </c>
      <c r="H1586">
        <v>8092804</v>
      </c>
      <c r="I1586">
        <v>41</v>
      </c>
      <c r="J1586">
        <v>351</v>
      </c>
      <c r="K1586" t="s">
        <v>205</v>
      </c>
      <c r="L1586">
        <v>1</v>
      </c>
      <c r="M1586" t="s">
        <v>165</v>
      </c>
      <c r="N1586" t="s">
        <v>166</v>
      </c>
      <c r="O1586" t="s">
        <v>286</v>
      </c>
    </row>
    <row r="1587" spans="1:15" x14ac:dyDescent="0.25">
      <c r="A1587" t="s">
        <v>163</v>
      </c>
      <c r="B1587">
        <v>8092800</v>
      </c>
      <c r="C1587">
        <v>2475801</v>
      </c>
      <c r="D1587">
        <v>2021</v>
      </c>
      <c r="E1587" s="22">
        <v>44409</v>
      </c>
      <c r="F1587" s="22">
        <v>44439</v>
      </c>
      <c r="G1587" s="22">
        <v>44441</v>
      </c>
      <c r="H1587">
        <v>8092804</v>
      </c>
      <c r="I1587">
        <v>41</v>
      </c>
      <c r="J1587">
        <v>710</v>
      </c>
      <c r="K1587" t="s">
        <v>236</v>
      </c>
      <c r="L1587">
        <v>5</v>
      </c>
      <c r="M1587" t="s">
        <v>165</v>
      </c>
      <c r="N1587" t="s">
        <v>166</v>
      </c>
      <c r="O1587" t="s">
        <v>286</v>
      </c>
    </row>
    <row r="1588" spans="1:15" x14ac:dyDescent="0.25">
      <c r="A1588" t="s">
        <v>163</v>
      </c>
      <c r="B1588">
        <v>8092800</v>
      </c>
      <c r="C1588">
        <v>2475801</v>
      </c>
      <c r="D1588">
        <v>2021</v>
      </c>
      <c r="E1588" s="22">
        <v>44409</v>
      </c>
      <c r="F1588" s="22">
        <v>44439</v>
      </c>
      <c r="G1588" s="22">
        <v>44441</v>
      </c>
      <c r="H1588">
        <v>8092804</v>
      </c>
      <c r="I1588">
        <v>41</v>
      </c>
      <c r="J1588">
        <v>990</v>
      </c>
      <c r="K1588" t="s">
        <v>168</v>
      </c>
      <c r="L1588">
        <v>3</v>
      </c>
      <c r="M1588" t="s">
        <v>169</v>
      </c>
      <c r="N1588" t="s">
        <v>166</v>
      </c>
      <c r="O1588" t="s">
        <v>286</v>
      </c>
    </row>
    <row r="1589" spans="1:15" x14ac:dyDescent="0.25">
      <c r="A1589" t="s">
        <v>163</v>
      </c>
      <c r="B1589">
        <v>8092800</v>
      </c>
      <c r="C1589">
        <v>2475801</v>
      </c>
      <c r="D1589">
        <v>2021</v>
      </c>
      <c r="E1589" s="22">
        <v>44409</v>
      </c>
      <c r="F1589" s="22">
        <v>44439</v>
      </c>
      <c r="G1589" s="22">
        <v>44441</v>
      </c>
      <c r="H1589">
        <v>8092804</v>
      </c>
      <c r="I1589">
        <v>41</v>
      </c>
      <c r="J1589">
        <v>1010</v>
      </c>
      <c r="K1589" t="s">
        <v>164</v>
      </c>
      <c r="L1589">
        <v>760.45</v>
      </c>
      <c r="M1589" t="s">
        <v>165</v>
      </c>
      <c r="N1589" t="s">
        <v>166</v>
      </c>
      <c r="O1589" t="s">
        <v>286</v>
      </c>
    </row>
    <row r="1590" spans="1:15" x14ac:dyDescent="0.25">
      <c r="A1590" t="s">
        <v>163</v>
      </c>
      <c r="B1590">
        <v>8092800</v>
      </c>
      <c r="C1590">
        <v>2475801</v>
      </c>
      <c r="D1590">
        <v>2021</v>
      </c>
      <c r="E1590" s="22">
        <v>44409</v>
      </c>
      <c r="F1590" s="22">
        <v>44439</v>
      </c>
      <c r="G1590" s="22">
        <v>44441</v>
      </c>
      <c r="H1590">
        <v>8092804</v>
      </c>
      <c r="I1590">
        <v>41</v>
      </c>
      <c r="J1590">
        <v>1351</v>
      </c>
      <c r="K1590" t="s">
        <v>205</v>
      </c>
      <c r="L1590">
        <v>34.049999999999997</v>
      </c>
      <c r="M1590" t="s">
        <v>165</v>
      </c>
      <c r="N1590" t="s">
        <v>166</v>
      </c>
      <c r="O1590" t="s">
        <v>286</v>
      </c>
    </row>
    <row r="1591" spans="1:15" x14ac:dyDescent="0.25">
      <c r="A1591" t="s">
        <v>163</v>
      </c>
      <c r="B1591">
        <v>8092800</v>
      </c>
      <c r="C1591">
        <v>2475801</v>
      </c>
      <c r="D1591">
        <v>2021</v>
      </c>
      <c r="E1591" s="22">
        <v>44409</v>
      </c>
      <c r="F1591" s="22">
        <v>44439</v>
      </c>
      <c r="G1591" s="22">
        <v>44441</v>
      </c>
      <c r="H1591">
        <v>8092804</v>
      </c>
      <c r="I1591">
        <v>41</v>
      </c>
      <c r="J1591">
        <v>2500</v>
      </c>
      <c r="K1591" t="s">
        <v>170</v>
      </c>
      <c r="L1591">
        <v>112.15</v>
      </c>
      <c r="M1591" t="s">
        <v>166</v>
      </c>
      <c r="N1591" t="s">
        <v>166</v>
      </c>
      <c r="O1591" t="s">
        <v>286</v>
      </c>
    </row>
    <row r="1592" spans="1:15" x14ac:dyDescent="0.25">
      <c r="A1592" t="s">
        <v>163</v>
      </c>
      <c r="B1592">
        <v>8092800</v>
      </c>
      <c r="C1592">
        <v>2475801</v>
      </c>
      <c r="D1592">
        <v>2021</v>
      </c>
      <c r="E1592" s="22">
        <v>44409</v>
      </c>
      <c r="F1592" s="22">
        <v>44439</v>
      </c>
      <c r="G1592" s="22">
        <v>44441</v>
      </c>
      <c r="H1592">
        <v>8092804</v>
      </c>
      <c r="I1592">
        <v>41</v>
      </c>
      <c r="J1592">
        <v>2509</v>
      </c>
      <c r="K1592" t="s">
        <v>171</v>
      </c>
      <c r="L1592">
        <v>-71.06</v>
      </c>
      <c r="M1592" t="s">
        <v>166</v>
      </c>
      <c r="N1592" t="s">
        <v>166</v>
      </c>
      <c r="O1592" t="s">
        <v>286</v>
      </c>
    </row>
    <row r="1593" spans="1:15" x14ac:dyDescent="0.25">
      <c r="A1593" t="s">
        <v>163</v>
      </c>
      <c r="B1593">
        <v>8092800</v>
      </c>
      <c r="C1593">
        <v>2475801</v>
      </c>
      <c r="D1593">
        <v>2021</v>
      </c>
      <c r="E1593" s="22">
        <v>44409</v>
      </c>
      <c r="F1593" s="22">
        <v>44439</v>
      </c>
      <c r="G1593" s="22">
        <v>44441</v>
      </c>
      <c r="H1593">
        <v>8092804</v>
      </c>
      <c r="I1593">
        <v>41</v>
      </c>
      <c r="J1593">
        <v>3010</v>
      </c>
      <c r="K1593" t="s">
        <v>219</v>
      </c>
      <c r="L1593">
        <v>18.440000000000001</v>
      </c>
      <c r="M1593" t="s">
        <v>207</v>
      </c>
      <c r="N1593" t="s">
        <v>166</v>
      </c>
      <c r="O1593" t="s">
        <v>286</v>
      </c>
    </row>
    <row r="1594" spans="1:15" x14ac:dyDescent="0.25">
      <c r="A1594" t="s">
        <v>163</v>
      </c>
      <c r="B1594">
        <v>8092800</v>
      </c>
      <c r="C1594">
        <v>2475801</v>
      </c>
      <c r="D1594">
        <v>2021</v>
      </c>
      <c r="E1594" s="22">
        <v>44409</v>
      </c>
      <c r="F1594" s="22">
        <v>44439</v>
      </c>
      <c r="G1594" s="22">
        <v>44441</v>
      </c>
      <c r="H1594">
        <v>8092804</v>
      </c>
      <c r="I1594">
        <v>41</v>
      </c>
      <c r="J1594">
        <v>3302</v>
      </c>
      <c r="K1594" t="s">
        <v>221</v>
      </c>
      <c r="L1594">
        <v>5.45</v>
      </c>
      <c r="M1594" t="s">
        <v>207</v>
      </c>
      <c r="N1594" t="s">
        <v>166</v>
      </c>
      <c r="O1594" t="s">
        <v>286</v>
      </c>
    </row>
    <row r="1595" spans="1:15" x14ac:dyDescent="0.25">
      <c r="A1595" t="s">
        <v>163</v>
      </c>
      <c r="B1595">
        <v>8092800</v>
      </c>
      <c r="C1595">
        <v>2475801</v>
      </c>
      <c r="D1595">
        <v>2021</v>
      </c>
      <c r="E1595" s="22">
        <v>44409</v>
      </c>
      <c r="F1595" s="22">
        <v>44439</v>
      </c>
      <c r="G1595" s="22">
        <v>44441</v>
      </c>
      <c r="H1595">
        <v>8092804</v>
      </c>
      <c r="I1595">
        <v>41</v>
      </c>
      <c r="J1595">
        <v>3305</v>
      </c>
      <c r="K1595" t="s">
        <v>206</v>
      </c>
      <c r="L1595">
        <v>1.56</v>
      </c>
      <c r="M1595" t="s">
        <v>207</v>
      </c>
      <c r="N1595" t="s">
        <v>166</v>
      </c>
      <c r="O1595" t="s">
        <v>286</v>
      </c>
    </row>
    <row r="1596" spans="1:15" x14ac:dyDescent="0.25">
      <c r="A1596" t="s">
        <v>163</v>
      </c>
      <c r="B1596">
        <v>8092800</v>
      </c>
      <c r="C1596">
        <v>2475801</v>
      </c>
      <c r="D1596">
        <v>2021</v>
      </c>
      <c r="E1596" s="22">
        <v>44409</v>
      </c>
      <c r="F1596" s="22">
        <v>44439</v>
      </c>
      <c r="G1596" s="22">
        <v>44441</v>
      </c>
      <c r="H1596">
        <v>8092804</v>
      </c>
      <c r="I1596">
        <v>41</v>
      </c>
      <c r="J1596">
        <v>3902</v>
      </c>
      <c r="K1596" t="s">
        <v>287</v>
      </c>
      <c r="L1596">
        <v>250</v>
      </c>
      <c r="M1596" t="s">
        <v>207</v>
      </c>
      <c r="N1596" t="s">
        <v>166</v>
      </c>
      <c r="O1596" t="s">
        <v>286</v>
      </c>
    </row>
    <row r="1597" spans="1:15" x14ac:dyDescent="0.25">
      <c r="A1597" t="s">
        <v>163</v>
      </c>
      <c r="B1597">
        <v>8092800</v>
      </c>
      <c r="C1597">
        <v>2475801</v>
      </c>
      <c r="D1597">
        <v>2021</v>
      </c>
      <c r="E1597" s="22">
        <v>44409</v>
      </c>
      <c r="F1597" s="22">
        <v>44439</v>
      </c>
      <c r="G1597" s="22">
        <v>44441</v>
      </c>
      <c r="H1597">
        <v>8092804</v>
      </c>
      <c r="I1597">
        <v>41</v>
      </c>
      <c r="J1597" t="s">
        <v>173</v>
      </c>
      <c r="K1597" t="s">
        <v>174</v>
      </c>
      <c r="L1597">
        <v>88.12</v>
      </c>
      <c r="M1597" t="s">
        <v>166</v>
      </c>
      <c r="N1597" t="s">
        <v>166</v>
      </c>
      <c r="O1597" t="s">
        <v>286</v>
      </c>
    </row>
    <row r="1598" spans="1:15" x14ac:dyDescent="0.25">
      <c r="A1598" t="s">
        <v>163</v>
      </c>
      <c r="B1598">
        <v>8092800</v>
      </c>
      <c r="C1598">
        <v>2475801</v>
      </c>
      <c r="D1598">
        <v>2021</v>
      </c>
      <c r="E1598" s="22">
        <v>44409</v>
      </c>
      <c r="F1598" s="22">
        <v>44439</v>
      </c>
      <c r="G1598" s="22">
        <v>44441</v>
      </c>
      <c r="H1598">
        <v>8092804</v>
      </c>
      <c r="I1598">
        <v>41</v>
      </c>
      <c r="J1598">
        <v>4420</v>
      </c>
      <c r="K1598" t="s">
        <v>175</v>
      </c>
      <c r="L1598">
        <v>858.06</v>
      </c>
      <c r="M1598" t="s">
        <v>166</v>
      </c>
      <c r="N1598" t="s">
        <v>166</v>
      </c>
      <c r="O1598" t="s">
        <v>286</v>
      </c>
    </row>
    <row r="1599" spans="1:15" x14ac:dyDescent="0.25">
      <c r="A1599" t="s">
        <v>163</v>
      </c>
      <c r="B1599">
        <v>8092800</v>
      </c>
      <c r="C1599">
        <v>2475801</v>
      </c>
      <c r="D1599">
        <v>2021</v>
      </c>
      <c r="E1599" s="22">
        <v>44409</v>
      </c>
      <c r="F1599" s="22">
        <v>44439</v>
      </c>
      <c r="G1599" s="22">
        <v>44441</v>
      </c>
      <c r="H1599">
        <v>8092804</v>
      </c>
      <c r="I1599">
        <v>41</v>
      </c>
      <c r="J1599">
        <v>4486</v>
      </c>
      <c r="K1599" t="s">
        <v>176</v>
      </c>
      <c r="L1599">
        <v>812.94</v>
      </c>
      <c r="M1599" t="s">
        <v>166</v>
      </c>
      <c r="N1599" t="s">
        <v>166</v>
      </c>
      <c r="O1599" t="s">
        <v>286</v>
      </c>
    </row>
    <row r="1600" spans="1:15" x14ac:dyDescent="0.25">
      <c r="A1600" t="s">
        <v>163</v>
      </c>
      <c r="B1600">
        <v>8092800</v>
      </c>
      <c r="C1600">
        <v>2475801</v>
      </c>
      <c r="D1600">
        <v>2021</v>
      </c>
      <c r="E1600" s="22">
        <v>44409</v>
      </c>
      <c r="F1600" s="22">
        <v>44439</v>
      </c>
      <c r="G1600" s="22">
        <v>44441</v>
      </c>
      <c r="H1600">
        <v>8092804</v>
      </c>
      <c r="I1600">
        <v>41</v>
      </c>
      <c r="J1600">
        <v>4650</v>
      </c>
      <c r="K1600" t="s">
        <v>177</v>
      </c>
      <c r="L1600">
        <v>771.85</v>
      </c>
      <c r="M1600" t="s">
        <v>166</v>
      </c>
      <c r="N1600" t="s">
        <v>166</v>
      </c>
      <c r="O1600" t="s">
        <v>286</v>
      </c>
    </row>
    <row r="1601" spans="1:15" x14ac:dyDescent="0.25">
      <c r="A1601" t="s">
        <v>163</v>
      </c>
      <c r="B1601">
        <v>8092800</v>
      </c>
      <c r="C1601">
        <v>2475801</v>
      </c>
      <c r="D1601">
        <v>2021</v>
      </c>
      <c r="E1601" s="22">
        <v>44409</v>
      </c>
      <c r="F1601" s="22">
        <v>44439</v>
      </c>
      <c r="G1601" s="22">
        <v>44441</v>
      </c>
      <c r="H1601">
        <v>8092804</v>
      </c>
      <c r="I1601">
        <v>41</v>
      </c>
      <c r="J1601">
        <v>4780</v>
      </c>
      <c r="K1601" t="s">
        <v>178</v>
      </c>
      <c r="L1601">
        <v>753.41</v>
      </c>
      <c r="M1601" t="s">
        <v>166</v>
      </c>
      <c r="N1601" t="s">
        <v>166</v>
      </c>
      <c r="O1601" t="s">
        <v>286</v>
      </c>
    </row>
    <row r="1602" spans="1:15" x14ac:dyDescent="0.25">
      <c r="A1602" t="s">
        <v>163</v>
      </c>
      <c r="B1602">
        <v>8092800</v>
      </c>
      <c r="C1602">
        <v>2475801</v>
      </c>
      <c r="D1602">
        <v>2021</v>
      </c>
      <c r="E1602" s="22">
        <v>44409</v>
      </c>
      <c r="F1602" s="22">
        <v>44439</v>
      </c>
      <c r="G1602" s="22">
        <v>44441</v>
      </c>
      <c r="H1602">
        <v>8092804</v>
      </c>
      <c r="I1602">
        <v>41</v>
      </c>
      <c r="J1602">
        <v>4970</v>
      </c>
      <c r="K1602" t="s">
        <v>181</v>
      </c>
      <c r="L1602">
        <v>528.86</v>
      </c>
      <c r="M1602" t="s">
        <v>166</v>
      </c>
      <c r="N1602" t="s">
        <v>166</v>
      </c>
      <c r="O1602" t="s">
        <v>286</v>
      </c>
    </row>
    <row r="1603" spans="1:15" x14ac:dyDescent="0.25">
      <c r="A1603" t="s">
        <v>163</v>
      </c>
      <c r="B1603">
        <v>8092800</v>
      </c>
      <c r="C1603">
        <v>2475801</v>
      </c>
      <c r="D1603">
        <v>2021</v>
      </c>
      <c r="E1603" s="22">
        <v>44409</v>
      </c>
      <c r="F1603" s="22">
        <v>44439</v>
      </c>
      <c r="G1603" s="22">
        <v>44441</v>
      </c>
      <c r="H1603">
        <v>8092804</v>
      </c>
      <c r="I1603">
        <v>41</v>
      </c>
      <c r="J1603">
        <v>4990</v>
      </c>
      <c r="K1603" t="s">
        <v>182</v>
      </c>
      <c r="L1603">
        <v>528.86</v>
      </c>
      <c r="M1603" t="s">
        <v>166</v>
      </c>
      <c r="N1603" t="s">
        <v>166</v>
      </c>
      <c r="O1603" t="s">
        <v>286</v>
      </c>
    </row>
    <row r="1604" spans="1:15" x14ac:dyDescent="0.25">
      <c r="A1604" t="s">
        <v>163</v>
      </c>
      <c r="B1604">
        <v>8092800</v>
      </c>
      <c r="C1604">
        <v>2475801</v>
      </c>
      <c r="D1604">
        <v>2021</v>
      </c>
      <c r="E1604" s="22">
        <v>44409</v>
      </c>
      <c r="F1604" s="22">
        <v>44439</v>
      </c>
      <c r="G1604" s="22">
        <v>44441</v>
      </c>
      <c r="H1604">
        <v>8092804</v>
      </c>
      <c r="I1604">
        <v>41</v>
      </c>
      <c r="J1604">
        <v>5010</v>
      </c>
      <c r="K1604" t="s">
        <v>170</v>
      </c>
      <c r="L1604">
        <v>276.98</v>
      </c>
      <c r="M1604" t="s">
        <v>166</v>
      </c>
      <c r="N1604" t="s">
        <v>166</v>
      </c>
      <c r="O1604" t="s">
        <v>286</v>
      </c>
    </row>
    <row r="1605" spans="1:15" x14ac:dyDescent="0.25">
      <c r="A1605" t="s">
        <v>163</v>
      </c>
      <c r="B1605">
        <v>8092800</v>
      </c>
      <c r="C1605">
        <v>2475801</v>
      </c>
      <c r="D1605">
        <v>2021</v>
      </c>
      <c r="E1605" s="22">
        <v>44409</v>
      </c>
      <c r="F1605" s="22">
        <v>44439</v>
      </c>
      <c r="G1605" s="22">
        <v>44441</v>
      </c>
      <c r="H1605">
        <v>8092804</v>
      </c>
      <c r="I1605">
        <v>41</v>
      </c>
      <c r="J1605">
        <v>5013</v>
      </c>
      <c r="K1605" t="s">
        <v>183</v>
      </c>
      <c r="L1605">
        <v>0.86</v>
      </c>
      <c r="M1605" t="s">
        <v>166</v>
      </c>
      <c r="N1605" t="s">
        <v>166</v>
      </c>
      <c r="O1605" t="s">
        <v>286</v>
      </c>
    </row>
    <row r="1606" spans="1:15" x14ac:dyDescent="0.25">
      <c r="A1606" t="s">
        <v>163</v>
      </c>
      <c r="B1606">
        <v>8092800</v>
      </c>
      <c r="C1606">
        <v>2475801</v>
      </c>
      <c r="D1606">
        <v>2021</v>
      </c>
      <c r="E1606" s="22">
        <v>44409</v>
      </c>
      <c r="F1606" s="22">
        <v>44439</v>
      </c>
      <c r="G1606" s="22">
        <v>44441</v>
      </c>
      <c r="H1606">
        <v>8092804</v>
      </c>
      <c r="I1606">
        <v>41</v>
      </c>
      <c r="J1606">
        <v>5030</v>
      </c>
      <c r="K1606" t="s">
        <v>184</v>
      </c>
      <c r="L1606">
        <v>1.54</v>
      </c>
      <c r="M1606" t="s">
        <v>166</v>
      </c>
      <c r="N1606" t="s">
        <v>166</v>
      </c>
      <c r="O1606" t="s">
        <v>286</v>
      </c>
    </row>
    <row r="1607" spans="1:15" x14ac:dyDescent="0.25">
      <c r="A1607" t="s">
        <v>163</v>
      </c>
      <c r="B1607">
        <v>8092800</v>
      </c>
      <c r="C1607">
        <v>2475801</v>
      </c>
      <c r="D1607">
        <v>2021</v>
      </c>
      <c r="E1607" s="22">
        <v>44409</v>
      </c>
      <c r="F1607" s="22">
        <v>44439</v>
      </c>
      <c r="G1607" s="22">
        <v>44441</v>
      </c>
      <c r="H1607">
        <v>8092804</v>
      </c>
      <c r="I1607">
        <v>41</v>
      </c>
      <c r="J1607">
        <v>5031</v>
      </c>
      <c r="K1607" t="s">
        <v>185</v>
      </c>
      <c r="L1607">
        <v>1.2</v>
      </c>
      <c r="M1607" t="s">
        <v>166</v>
      </c>
      <c r="N1607" t="s">
        <v>166</v>
      </c>
      <c r="O1607" t="s">
        <v>286</v>
      </c>
    </row>
    <row r="1608" spans="1:15" x14ac:dyDescent="0.25">
      <c r="A1608" t="s">
        <v>163</v>
      </c>
      <c r="B1608">
        <v>8092800</v>
      </c>
      <c r="C1608">
        <v>2475801</v>
      </c>
      <c r="D1608">
        <v>2021</v>
      </c>
      <c r="E1608" s="22">
        <v>44409</v>
      </c>
      <c r="F1608" s="22">
        <v>44439</v>
      </c>
      <c r="G1608" s="22">
        <v>44441</v>
      </c>
      <c r="H1608">
        <v>8092804</v>
      </c>
      <c r="I1608">
        <v>41</v>
      </c>
      <c r="J1608">
        <v>5090</v>
      </c>
      <c r="K1608" t="s">
        <v>186</v>
      </c>
      <c r="L1608">
        <v>7.94</v>
      </c>
      <c r="M1608" t="s">
        <v>166</v>
      </c>
      <c r="N1608" t="s">
        <v>166</v>
      </c>
      <c r="O1608" t="s">
        <v>286</v>
      </c>
    </row>
    <row r="1609" spans="1:15" x14ac:dyDescent="0.25">
      <c r="A1609" t="s">
        <v>163</v>
      </c>
      <c r="B1609">
        <v>8092800</v>
      </c>
      <c r="C1609">
        <v>2475801</v>
      </c>
      <c r="D1609">
        <v>2021</v>
      </c>
      <c r="E1609" s="22">
        <v>44409</v>
      </c>
      <c r="F1609" s="22">
        <v>44439</v>
      </c>
      <c r="G1609" s="22">
        <v>44441</v>
      </c>
      <c r="H1609">
        <v>8092804</v>
      </c>
      <c r="I1609">
        <v>41</v>
      </c>
      <c r="J1609">
        <v>5103</v>
      </c>
      <c r="K1609" t="s">
        <v>187</v>
      </c>
      <c r="L1609">
        <v>59.98</v>
      </c>
      <c r="M1609" t="s">
        <v>166</v>
      </c>
      <c r="N1609" t="s">
        <v>166</v>
      </c>
      <c r="O1609" t="s">
        <v>286</v>
      </c>
    </row>
    <row r="1610" spans="1:15" x14ac:dyDescent="0.25">
      <c r="A1610" t="s">
        <v>163</v>
      </c>
      <c r="B1610">
        <v>8092800</v>
      </c>
      <c r="C1610">
        <v>2475801</v>
      </c>
      <c r="D1610">
        <v>2021</v>
      </c>
      <c r="E1610" s="22">
        <v>44409</v>
      </c>
      <c r="F1610" s="22">
        <v>44439</v>
      </c>
      <c r="G1610" s="22">
        <v>44441</v>
      </c>
      <c r="H1610">
        <v>8092804</v>
      </c>
      <c r="I1610">
        <v>41</v>
      </c>
      <c r="J1610">
        <v>5800</v>
      </c>
      <c r="K1610" t="s">
        <v>188</v>
      </c>
      <c r="L1610">
        <v>-172.65</v>
      </c>
      <c r="M1610" t="s">
        <v>166</v>
      </c>
      <c r="N1610" t="s">
        <v>166</v>
      </c>
      <c r="O1610" t="s">
        <v>286</v>
      </c>
    </row>
    <row r="1611" spans="1:15" x14ac:dyDescent="0.25">
      <c r="A1611" t="s">
        <v>163</v>
      </c>
      <c r="B1611">
        <v>8092800</v>
      </c>
      <c r="C1611">
        <v>2475801</v>
      </c>
      <c r="D1611">
        <v>2021</v>
      </c>
      <c r="E1611" s="22">
        <v>44409</v>
      </c>
      <c r="F1611" s="22">
        <v>44439</v>
      </c>
      <c r="G1611" s="22">
        <v>44441</v>
      </c>
      <c r="H1611">
        <v>8092804</v>
      </c>
      <c r="I1611">
        <v>41</v>
      </c>
      <c r="J1611">
        <v>7010</v>
      </c>
      <c r="K1611" t="s">
        <v>164</v>
      </c>
      <c r="L1611">
        <v>67</v>
      </c>
      <c r="M1611" t="s">
        <v>165</v>
      </c>
      <c r="N1611" t="s">
        <v>166</v>
      </c>
      <c r="O1611" t="s">
        <v>286</v>
      </c>
    </row>
    <row r="1612" spans="1:15" x14ac:dyDescent="0.25">
      <c r="A1612" t="s">
        <v>163</v>
      </c>
      <c r="B1612">
        <v>8092800</v>
      </c>
      <c r="C1612">
        <v>2475801</v>
      </c>
      <c r="D1612">
        <v>2021</v>
      </c>
      <c r="E1612" s="22">
        <v>44409</v>
      </c>
      <c r="F1612" s="22">
        <v>44439</v>
      </c>
      <c r="G1612" s="22">
        <v>44441</v>
      </c>
      <c r="H1612">
        <v>8092804</v>
      </c>
      <c r="I1612">
        <v>41</v>
      </c>
      <c r="J1612">
        <v>7351</v>
      </c>
      <c r="K1612" t="s">
        <v>215</v>
      </c>
      <c r="L1612">
        <v>3</v>
      </c>
      <c r="M1612" t="s">
        <v>165</v>
      </c>
      <c r="N1612" t="s">
        <v>166</v>
      </c>
      <c r="O1612" t="s">
        <v>286</v>
      </c>
    </row>
    <row r="1613" spans="1:15" x14ac:dyDescent="0.25">
      <c r="A1613" t="s">
        <v>163</v>
      </c>
      <c r="B1613">
        <v>8092800</v>
      </c>
      <c r="C1613">
        <v>2475801</v>
      </c>
      <c r="D1613">
        <v>2021</v>
      </c>
      <c r="E1613" s="22">
        <v>44409</v>
      </c>
      <c r="F1613" s="22">
        <v>44439</v>
      </c>
      <c r="G1613" s="22">
        <v>44441</v>
      </c>
      <c r="H1613">
        <v>8092804</v>
      </c>
      <c r="I1613">
        <v>41</v>
      </c>
      <c r="J1613">
        <v>9710</v>
      </c>
      <c r="K1613" t="s">
        <v>236</v>
      </c>
      <c r="L1613">
        <v>23</v>
      </c>
      <c r="M1613" t="s">
        <v>165</v>
      </c>
      <c r="N1613" t="s">
        <v>166</v>
      </c>
      <c r="O1613" t="s">
        <v>286</v>
      </c>
    </row>
    <row r="1614" spans="1:15" x14ac:dyDescent="0.25">
      <c r="A1614" t="s">
        <v>163</v>
      </c>
      <c r="B1614">
        <v>8092800</v>
      </c>
      <c r="C1614">
        <v>2475901</v>
      </c>
      <c r="D1614">
        <v>2021</v>
      </c>
      <c r="E1614" s="22">
        <v>44409</v>
      </c>
      <c r="F1614" s="22">
        <v>44439</v>
      </c>
      <c r="G1614" s="22">
        <v>44441</v>
      </c>
      <c r="H1614">
        <v>8092804</v>
      </c>
      <c r="I1614">
        <v>41</v>
      </c>
      <c r="J1614">
        <v>10</v>
      </c>
      <c r="K1614" t="s">
        <v>164</v>
      </c>
      <c r="L1614">
        <v>17</v>
      </c>
      <c r="M1614" t="s">
        <v>165</v>
      </c>
      <c r="N1614" t="s">
        <v>166</v>
      </c>
      <c r="O1614" t="s">
        <v>288</v>
      </c>
    </row>
    <row r="1615" spans="1:15" x14ac:dyDescent="0.25">
      <c r="A1615" t="s">
        <v>163</v>
      </c>
      <c r="B1615">
        <v>8092800</v>
      </c>
      <c r="C1615">
        <v>2475901</v>
      </c>
      <c r="D1615">
        <v>2021</v>
      </c>
      <c r="E1615" s="22">
        <v>44409</v>
      </c>
      <c r="F1615" s="22">
        <v>44439</v>
      </c>
      <c r="G1615" s="22">
        <v>44441</v>
      </c>
      <c r="H1615">
        <v>8092804</v>
      </c>
      <c r="I1615">
        <v>41</v>
      </c>
      <c r="J1615">
        <v>301</v>
      </c>
      <c r="K1615" t="s">
        <v>282</v>
      </c>
      <c r="L1615">
        <v>1</v>
      </c>
      <c r="M1615" t="s">
        <v>165</v>
      </c>
      <c r="N1615" t="s">
        <v>166</v>
      </c>
      <c r="O1615" t="s">
        <v>288</v>
      </c>
    </row>
    <row r="1616" spans="1:15" x14ac:dyDescent="0.25">
      <c r="A1616" t="s">
        <v>163</v>
      </c>
      <c r="B1616">
        <v>8092800</v>
      </c>
      <c r="C1616">
        <v>2475901</v>
      </c>
      <c r="D1616">
        <v>2021</v>
      </c>
      <c r="E1616" s="22">
        <v>44409</v>
      </c>
      <c r="F1616" s="22">
        <v>44439</v>
      </c>
      <c r="G1616" s="22">
        <v>44441</v>
      </c>
      <c r="H1616">
        <v>8092804</v>
      </c>
      <c r="I1616">
        <v>41</v>
      </c>
      <c r="J1616">
        <v>351</v>
      </c>
      <c r="K1616" t="s">
        <v>205</v>
      </c>
      <c r="L1616">
        <v>1</v>
      </c>
      <c r="M1616" t="s">
        <v>165</v>
      </c>
      <c r="N1616" t="s">
        <v>166</v>
      </c>
      <c r="O1616" t="s">
        <v>288</v>
      </c>
    </row>
    <row r="1617" spans="1:15" x14ac:dyDescent="0.25">
      <c r="A1617" t="s">
        <v>163</v>
      </c>
      <c r="B1617">
        <v>8092800</v>
      </c>
      <c r="C1617">
        <v>2475901</v>
      </c>
      <c r="D1617">
        <v>2021</v>
      </c>
      <c r="E1617" s="22">
        <v>44409</v>
      </c>
      <c r="F1617" s="22">
        <v>44439</v>
      </c>
      <c r="G1617" s="22">
        <v>44441</v>
      </c>
      <c r="H1617">
        <v>8092804</v>
      </c>
      <c r="I1617">
        <v>41</v>
      </c>
      <c r="J1617">
        <v>990</v>
      </c>
      <c r="K1617" t="s">
        <v>168</v>
      </c>
      <c r="L1617">
        <v>3</v>
      </c>
      <c r="M1617" t="s">
        <v>169</v>
      </c>
      <c r="N1617" t="s">
        <v>166</v>
      </c>
      <c r="O1617" t="s">
        <v>288</v>
      </c>
    </row>
    <row r="1618" spans="1:15" x14ac:dyDescent="0.25">
      <c r="A1618" t="s">
        <v>163</v>
      </c>
      <c r="B1618">
        <v>8092800</v>
      </c>
      <c r="C1618">
        <v>2475901</v>
      </c>
      <c r="D1618">
        <v>2021</v>
      </c>
      <c r="E1618" s="22">
        <v>44409</v>
      </c>
      <c r="F1618" s="22">
        <v>44439</v>
      </c>
      <c r="G1618" s="22">
        <v>44441</v>
      </c>
      <c r="H1618">
        <v>8092804</v>
      </c>
      <c r="I1618">
        <v>41</v>
      </c>
      <c r="J1618">
        <v>1010</v>
      </c>
      <c r="K1618" t="s">
        <v>164</v>
      </c>
      <c r="L1618">
        <v>873.95</v>
      </c>
      <c r="M1618" t="s">
        <v>165</v>
      </c>
      <c r="N1618" t="s">
        <v>166</v>
      </c>
      <c r="O1618" t="s">
        <v>288</v>
      </c>
    </row>
    <row r="1619" spans="1:15" x14ac:dyDescent="0.25">
      <c r="A1619" t="s">
        <v>163</v>
      </c>
      <c r="B1619">
        <v>8092800</v>
      </c>
      <c r="C1619">
        <v>2475901</v>
      </c>
      <c r="D1619">
        <v>2021</v>
      </c>
      <c r="E1619" s="22">
        <v>44409</v>
      </c>
      <c r="F1619" s="22">
        <v>44439</v>
      </c>
      <c r="G1619" s="22">
        <v>44441</v>
      </c>
      <c r="H1619">
        <v>8092804</v>
      </c>
      <c r="I1619">
        <v>41</v>
      </c>
      <c r="J1619">
        <v>1301</v>
      </c>
      <c r="K1619" t="s">
        <v>281</v>
      </c>
      <c r="L1619">
        <v>68.099999999999994</v>
      </c>
      <c r="M1619" t="s">
        <v>165</v>
      </c>
      <c r="N1619" t="s">
        <v>166</v>
      </c>
      <c r="O1619" t="s">
        <v>288</v>
      </c>
    </row>
    <row r="1620" spans="1:15" x14ac:dyDescent="0.25">
      <c r="A1620" t="s">
        <v>163</v>
      </c>
      <c r="B1620">
        <v>8092800</v>
      </c>
      <c r="C1620">
        <v>2475901</v>
      </c>
      <c r="D1620">
        <v>2021</v>
      </c>
      <c r="E1620" s="22">
        <v>44409</v>
      </c>
      <c r="F1620" s="22">
        <v>44439</v>
      </c>
      <c r="G1620" s="22">
        <v>44441</v>
      </c>
      <c r="H1620">
        <v>8092804</v>
      </c>
      <c r="I1620">
        <v>41</v>
      </c>
      <c r="J1620">
        <v>1351</v>
      </c>
      <c r="K1620" t="s">
        <v>205</v>
      </c>
      <c r="L1620">
        <v>34.049999999999997</v>
      </c>
      <c r="M1620" t="s">
        <v>165</v>
      </c>
      <c r="N1620" t="s">
        <v>166</v>
      </c>
      <c r="O1620" t="s">
        <v>288</v>
      </c>
    </row>
    <row r="1621" spans="1:15" x14ac:dyDescent="0.25">
      <c r="A1621" t="s">
        <v>163</v>
      </c>
      <c r="B1621">
        <v>8092800</v>
      </c>
      <c r="C1621">
        <v>2475901</v>
      </c>
      <c r="D1621">
        <v>2021</v>
      </c>
      <c r="E1621" s="22">
        <v>44409</v>
      </c>
      <c r="F1621" s="22">
        <v>44439</v>
      </c>
      <c r="G1621" s="22">
        <v>44441</v>
      </c>
      <c r="H1621">
        <v>8092804</v>
      </c>
      <c r="I1621">
        <v>41</v>
      </c>
      <c r="J1621">
        <v>2500</v>
      </c>
      <c r="K1621" t="s">
        <v>170</v>
      </c>
      <c r="L1621">
        <v>137.78</v>
      </c>
      <c r="M1621" t="s">
        <v>166</v>
      </c>
      <c r="N1621" t="s">
        <v>166</v>
      </c>
      <c r="O1621" t="s">
        <v>288</v>
      </c>
    </row>
    <row r="1622" spans="1:15" x14ac:dyDescent="0.25">
      <c r="A1622" t="s">
        <v>163</v>
      </c>
      <c r="B1622">
        <v>8092800</v>
      </c>
      <c r="C1622">
        <v>2475901</v>
      </c>
      <c r="D1622">
        <v>2021</v>
      </c>
      <c r="E1622" s="22">
        <v>44409</v>
      </c>
      <c r="F1622" s="22">
        <v>44439</v>
      </c>
      <c r="G1622" s="22">
        <v>44441</v>
      </c>
      <c r="H1622">
        <v>8092804</v>
      </c>
      <c r="I1622">
        <v>41</v>
      </c>
      <c r="J1622">
        <v>2509</v>
      </c>
      <c r="K1622" t="s">
        <v>171</v>
      </c>
      <c r="L1622">
        <v>-86.29</v>
      </c>
      <c r="M1622" t="s">
        <v>166</v>
      </c>
      <c r="N1622" t="s">
        <v>166</v>
      </c>
      <c r="O1622" t="s">
        <v>288</v>
      </c>
    </row>
    <row r="1623" spans="1:15" x14ac:dyDescent="0.25">
      <c r="A1623" t="s">
        <v>163</v>
      </c>
      <c r="B1623">
        <v>8092800</v>
      </c>
      <c r="C1623">
        <v>2475901</v>
      </c>
      <c r="D1623">
        <v>2021</v>
      </c>
      <c r="E1623" s="22">
        <v>44409</v>
      </c>
      <c r="F1623" s="22">
        <v>44439</v>
      </c>
      <c r="G1623" s="22">
        <v>44441</v>
      </c>
      <c r="H1623">
        <v>8092804</v>
      </c>
      <c r="I1623">
        <v>41</v>
      </c>
      <c r="J1623">
        <v>3305</v>
      </c>
      <c r="K1623" t="s">
        <v>206</v>
      </c>
      <c r="L1623">
        <v>2.04</v>
      </c>
      <c r="M1623" t="s">
        <v>207</v>
      </c>
      <c r="N1623" t="s">
        <v>166</v>
      </c>
      <c r="O1623" t="s">
        <v>288</v>
      </c>
    </row>
    <row r="1624" spans="1:15" x14ac:dyDescent="0.25">
      <c r="A1624" t="s">
        <v>163</v>
      </c>
      <c r="B1624">
        <v>8092800</v>
      </c>
      <c r="C1624">
        <v>2475901</v>
      </c>
      <c r="D1624">
        <v>2021</v>
      </c>
      <c r="E1624" s="22">
        <v>44409</v>
      </c>
      <c r="F1624" s="22">
        <v>44439</v>
      </c>
      <c r="G1624" s="22">
        <v>44441</v>
      </c>
      <c r="H1624">
        <v>8092804</v>
      </c>
      <c r="I1624">
        <v>41</v>
      </c>
      <c r="J1624" t="s">
        <v>173</v>
      </c>
      <c r="K1624" t="s">
        <v>174</v>
      </c>
      <c r="L1624">
        <v>108.27</v>
      </c>
      <c r="M1624" t="s">
        <v>166</v>
      </c>
      <c r="N1624" t="s">
        <v>166</v>
      </c>
      <c r="O1624" t="s">
        <v>288</v>
      </c>
    </row>
    <row r="1625" spans="1:15" x14ac:dyDescent="0.25">
      <c r="A1625" t="s">
        <v>163</v>
      </c>
      <c r="B1625">
        <v>8092800</v>
      </c>
      <c r="C1625">
        <v>2475901</v>
      </c>
      <c r="D1625">
        <v>2021</v>
      </c>
      <c r="E1625" s="22">
        <v>44409</v>
      </c>
      <c r="F1625" s="22">
        <v>44439</v>
      </c>
      <c r="G1625" s="22">
        <v>44441</v>
      </c>
      <c r="H1625">
        <v>8092804</v>
      </c>
      <c r="I1625">
        <v>41</v>
      </c>
      <c r="J1625">
        <v>4420</v>
      </c>
      <c r="K1625" t="s">
        <v>175</v>
      </c>
      <c r="L1625">
        <v>1054.19</v>
      </c>
      <c r="M1625" t="s">
        <v>166</v>
      </c>
      <c r="N1625" t="s">
        <v>166</v>
      </c>
      <c r="O1625" t="s">
        <v>288</v>
      </c>
    </row>
    <row r="1626" spans="1:15" x14ac:dyDescent="0.25">
      <c r="A1626" t="s">
        <v>163</v>
      </c>
      <c r="B1626">
        <v>8092800</v>
      </c>
      <c r="C1626">
        <v>2475901</v>
      </c>
      <c r="D1626">
        <v>2021</v>
      </c>
      <c r="E1626" s="22">
        <v>44409</v>
      </c>
      <c r="F1626" s="22">
        <v>44439</v>
      </c>
      <c r="G1626" s="22">
        <v>44441</v>
      </c>
      <c r="H1626">
        <v>8092804</v>
      </c>
      <c r="I1626">
        <v>41</v>
      </c>
      <c r="J1626">
        <v>4486</v>
      </c>
      <c r="K1626" t="s">
        <v>176</v>
      </c>
      <c r="L1626">
        <v>976.1</v>
      </c>
      <c r="M1626" t="s">
        <v>166</v>
      </c>
      <c r="N1626" t="s">
        <v>166</v>
      </c>
      <c r="O1626" t="s">
        <v>288</v>
      </c>
    </row>
    <row r="1627" spans="1:15" x14ac:dyDescent="0.25">
      <c r="A1627" t="s">
        <v>163</v>
      </c>
      <c r="B1627">
        <v>8092800</v>
      </c>
      <c r="C1627">
        <v>2475901</v>
      </c>
      <c r="D1627">
        <v>2021</v>
      </c>
      <c r="E1627" s="22">
        <v>44409</v>
      </c>
      <c r="F1627" s="22">
        <v>44439</v>
      </c>
      <c r="G1627" s="22">
        <v>44441</v>
      </c>
      <c r="H1627">
        <v>8092804</v>
      </c>
      <c r="I1627">
        <v>41</v>
      </c>
      <c r="J1627">
        <v>4650</v>
      </c>
      <c r="K1627" t="s">
        <v>177</v>
      </c>
      <c r="L1627">
        <v>924.61</v>
      </c>
      <c r="M1627" t="s">
        <v>166</v>
      </c>
      <c r="N1627" t="s">
        <v>166</v>
      </c>
      <c r="O1627" t="s">
        <v>288</v>
      </c>
    </row>
    <row r="1628" spans="1:15" x14ac:dyDescent="0.25">
      <c r="A1628" t="s">
        <v>163</v>
      </c>
      <c r="B1628">
        <v>8092800</v>
      </c>
      <c r="C1628">
        <v>2475901</v>
      </c>
      <c r="D1628">
        <v>2021</v>
      </c>
      <c r="E1628" s="22">
        <v>44409</v>
      </c>
      <c r="F1628" s="22">
        <v>44439</v>
      </c>
      <c r="G1628" s="22">
        <v>44441</v>
      </c>
      <c r="H1628">
        <v>8092804</v>
      </c>
      <c r="I1628">
        <v>41</v>
      </c>
      <c r="J1628">
        <v>4780</v>
      </c>
      <c r="K1628" t="s">
        <v>178</v>
      </c>
      <c r="L1628">
        <v>924.61</v>
      </c>
      <c r="M1628" t="s">
        <v>166</v>
      </c>
      <c r="N1628" t="s">
        <v>166</v>
      </c>
      <c r="O1628" t="s">
        <v>288</v>
      </c>
    </row>
    <row r="1629" spans="1:15" x14ac:dyDescent="0.25">
      <c r="A1629" t="s">
        <v>163</v>
      </c>
      <c r="B1629">
        <v>8092800</v>
      </c>
      <c r="C1629">
        <v>2475901</v>
      </c>
      <c r="D1629">
        <v>2021</v>
      </c>
      <c r="E1629" s="22">
        <v>44409</v>
      </c>
      <c r="F1629" s="22">
        <v>44439</v>
      </c>
      <c r="G1629" s="22">
        <v>44441</v>
      </c>
      <c r="H1629">
        <v>8092804</v>
      </c>
      <c r="I1629">
        <v>41</v>
      </c>
      <c r="J1629">
        <v>4970</v>
      </c>
      <c r="K1629" t="s">
        <v>181</v>
      </c>
      <c r="L1629">
        <v>926.65</v>
      </c>
      <c r="M1629" t="s">
        <v>166</v>
      </c>
      <c r="N1629" t="s">
        <v>166</v>
      </c>
      <c r="O1629" t="s">
        <v>288</v>
      </c>
    </row>
    <row r="1630" spans="1:15" x14ac:dyDescent="0.25">
      <c r="A1630" t="s">
        <v>163</v>
      </c>
      <c r="B1630">
        <v>8092800</v>
      </c>
      <c r="C1630">
        <v>2475901</v>
      </c>
      <c r="D1630">
        <v>2021</v>
      </c>
      <c r="E1630" s="22">
        <v>44409</v>
      </c>
      <c r="F1630" s="22">
        <v>44439</v>
      </c>
      <c r="G1630" s="22">
        <v>44441</v>
      </c>
      <c r="H1630">
        <v>8092804</v>
      </c>
      <c r="I1630">
        <v>41</v>
      </c>
      <c r="J1630">
        <v>4990</v>
      </c>
      <c r="K1630" t="s">
        <v>182</v>
      </c>
      <c r="L1630">
        <v>926.65</v>
      </c>
      <c r="M1630" t="s">
        <v>166</v>
      </c>
      <c r="N1630" t="s">
        <v>166</v>
      </c>
      <c r="O1630" t="s">
        <v>288</v>
      </c>
    </row>
    <row r="1631" spans="1:15" x14ac:dyDescent="0.25">
      <c r="A1631" t="s">
        <v>163</v>
      </c>
      <c r="B1631">
        <v>8092800</v>
      </c>
      <c r="C1631">
        <v>2475901</v>
      </c>
      <c r="D1631">
        <v>2021</v>
      </c>
      <c r="E1631" s="22">
        <v>44409</v>
      </c>
      <c r="F1631" s="22">
        <v>44439</v>
      </c>
      <c r="G1631" s="22">
        <v>44441</v>
      </c>
      <c r="H1631">
        <v>8092804</v>
      </c>
      <c r="I1631">
        <v>41</v>
      </c>
      <c r="J1631">
        <v>5010</v>
      </c>
      <c r="K1631" t="s">
        <v>170</v>
      </c>
      <c r="L1631">
        <v>340.29</v>
      </c>
      <c r="M1631" t="s">
        <v>166</v>
      </c>
      <c r="N1631" t="s">
        <v>166</v>
      </c>
      <c r="O1631" t="s">
        <v>288</v>
      </c>
    </row>
    <row r="1632" spans="1:15" x14ac:dyDescent="0.25">
      <c r="A1632" t="s">
        <v>163</v>
      </c>
      <c r="B1632">
        <v>8092800</v>
      </c>
      <c r="C1632">
        <v>2475901</v>
      </c>
      <c r="D1632">
        <v>2021</v>
      </c>
      <c r="E1632" s="22">
        <v>44409</v>
      </c>
      <c r="F1632" s="22">
        <v>44439</v>
      </c>
      <c r="G1632" s="22">
        <v>44441</v>
      </c>
      <c r="H1632">
        <v>8092804</v>
      </c>
      <c r="I1632">
        <v>41</v>
      </c>
      <c r="J1632">
        <v>5013</v>
      </c>
      <c r="K1632" t="s">
        <v>183</v>
      </c>
      <c r="L1632">
        <v>1.06</v>
      </c>
      <c r="M1632" t="s">
        <v>166</v>
      </c>
      <c r="N1632" t="s">
        <v>166</v>
      </c>
      <c r="O1632" t="s">
        <v>288</v>
      </c>
    </row>
    <row r="1633" spans="1:15" x14ac:dyDescent="0.25">
      <c r="A1633" t="s">
        <v>163</v>
      </c>
      <c r="B1633">
        <v>8092800</v>
      </c>
      <c r="C1633">
        <v>2475901</v>
      </c>
      <c r="D1633">
        <v>2021</v>
      </c>
      <c r="E1633" s="22">
        <v>44409</v>
      </c>
      <c r="F1633" s="22">
        <v>44439</v>
      </c>
      <c r="G1633" s="22">
        <v>44441</v>
      </c>
      <c r="H1633">
        <v>8092804</v>
      </c>
      <c r="I1633">
        <v>41</v>
      </c>
      <c r="J1633">
        <v>5030</v>
      </c>
      <c r="K1633" t="s">
        <v>184</v>
      </c>
      <c r="L1633">
        <v>1.9</v>
      </c>
      <c r="M1633" t="s">
        <v>166</v>
      </c>
      <c r="N1633" t="s">
        <v>166</v>
      </c>
      <c r="O1633" t="s">
        <v>288</v>
      </c>
    </row>
    <row r="1634" spans="1:15" x14ac:dyDescent="0.25">
      <c r="A1634" t="s">
        <v>163</v>
      </c>
      <c r="B1634">
        <v>8092800</v>
      </c>
      <c r="C1634">
        <v>2475901</v>
      </c>
      <c r="D1634">
        <v>2021</v>
      </c>
      <c r="E1634" s="22">
        <v>44409</v>
      </c>
      <c r="F1634" s="22">
        <v>44439</v>
      </c>
      <c r="G1634" s="22">
        <v>44441</v>
      </c>
      <c r="H1634">
        <v>8092804</v>
      </c>
      <c r="I1634">
        <v>41</v>
      </c>
      <c r="J1634">
        <v>5031</v>
      </c>
      <c r="K1634" t="s">
        <v>185</v>
      </c>
      <c r="L1634">
        <v>1.48</v>
      </c>
      <c r="M1634" t="s">
        <v>166</v>
      </c>
      <c r="N1634" t="s">
        <v>166</v>
      </c>
      <c r="O1634" t="s">
        <v>288</v>
      </c>
    </row>
    <row r="1635" spans="1:15" x14ac:dyDescent="0.25">
      <c r="A1635" t="s">
        <v>163</v>
      </c>
      <c r="B1635">
        <v>8092800</v>
      </c>
      <c r="C1635">
        <v>2475901</v>
      </c>
      <c r="D1635">
        <v>2021</v>
      </c>
      <c r="E1635" s="22">
        <v>44409</v>
      </c>
      <c r="F1635" s="22">
        <v>44439</v>
      </c>
      <c r="G1635" s="22">
        <v>44441</v>
      </c>
      <c r="H1635">
        <v>8092804</v>
      </c>
      <c r="I1635">
        <v>41</v>
      </c>
      <c r="J1635">
        <v>5090</v>
      </c>
      <c r="K1635" t="s">
        <v>186</v>
      </c>
      <c r="L1635">
        <v>7.94</v>
      </c>
      <c r="M1635" t="s">
        <v>166</v>
      </c>
      <c r="N1635" t="s">
        <v>166</v>
      </c>
      <c r="O1635" t="s">
        <v>288</v>
      </c>
    </row>
    <row r="1636" spans="1:15" x14ac:dyDescent="0.25">
      <c r="A1636" t="s">
        <v>163</v>
      </c>
      <c r="B1636">
        <v>8092800</v>
      </c>
      <c r="C1636">
        <v>2475901</v>
      </c>
      <c r="D1636">
        <v>2021</v>
      </c>
      <c r="E1636" s="22">
        <v>44409</v>
      </c>
      <c r="F1636" s="22">
        <v>44439</v>
      </c>
      <c r="G1636" s="22">
        <v>44441</v>
      </c>
      <c r="H1636">
        <v>8092804</v>
      </c>
      <c r="I1636">
        <v>41</v>
      </c>
      <c r="J1636">
        <v>5103</v>
      </c>
      <c r="K1636" t="s">
        <v>187</v>
      </c>
      <c r="L1636">
        <v>73.69</v>
      </c>
      <c r="M1636" t="s">
        <v>166</v>
      </c>
      <c r="N1636" t="s">
        <v>166</v>
      </c>
      <c r="O1636" t="s">
        <v>288</v>
      </c>
    </row>
    <row r="1637" spans="1:15" x14ac:dyDescent="0.25">
      <c r="A1637" t="s">
        <v>163</v>
      </c>
      <c r="B1637">
        <v>8092800</v>
      </c>
      <c r="C1637">
        <v>2475901</v>
      </c>
      <c r="D1637">
        <v>2021</v>
      </c>
      <c r="E1637" s="22">
        <v>44409</v>
      </c>
      <c r="F1637" s="22">
        <v>44439</v>
      </c>
      <c r="G1637" s="22">
        <v>44441</v>
      </c>
      <c r="H1637">
        <v>8092804</v>
      </c>
      <c r="I1637">
        <v>41</v>
      </c>
      <c r="J1637">
        <v>7010</v>
      </c>
      <c r="K1637" t="s">
        <v>164</v>
      </c>
      <c r="L1637">
        <v>77</v>
      </c>
      <c r="M1637" t="s">
        <v>165</v>
      </c>
      <c r="N1637" t="s">
        <v>166</v>
      </c>
      <c r="O1637" t="s">
        <v>288</v>
      </c>
    </row>
    <row r="1638" spans="1:15" x14ac:dyDescent="0.25">
      <c r="A1638" t="s">
        <v>163</v>
      </c>
      <c r="B1638">
        <v>8092800</v>
      </c>
      <c r="C1638">
        <v>2475901</v>
      </c>
      <c r="D1638">
        <v>2021</v>
      </c>
      <c r="E1638" s="22">
        <v>44409</v>
      </c>
      <c r="F1638" s="22">
        <v>44439</v>
      </c>
      <c r="G1638" s="22">
        <v>44441</v>
      </c>
      <c r="H1638">
        <v>8092804</v>
      </c>
      <c r="I1638">
        <v>41</v>
      </c>
      <c r="J1638">
        <v>7301</v>
      </c>
      <c r="K1638" t="s">
        <v>282</v>
      </c>
      <c r="L1638">
        <v>6</v>
      </c>
      <c r="M1638" t="s">
        <v>165</v>
      </c>
      <c r="N1638" t="s">
        <v>166</v>
      </c>
      <c r="O1638" t="s">
        <v>288</v>
      </c>
    </row>
    <row r="1639" spans="1:15" x14ac:dyDescent="0.25">
      <c r="A1639" t="s">
        <v>163</v>
      </c>
      <c r="B1639">
        <v>8092800</v>
      </c>
      <c r="C1639">
        <v>2475901</v>
      </c>
      <c r="D1639">
        <v>2021</v>
      </c>
      <c r="E1639" s="22">
        <v>44409</v>
      </c>
      <c r="F1639" s="22">
        <v>44439</v>
      </c>
      <c r="G1639" s="22">
        <v>44441</v>
      </c>
      <c r="H1639">
        <v>8092804</v>
      </c>
      <c r="I1639">
        <v>41</v>
      </c>
      <c r="J1639">
        <v>7351</v>
      </c>
      <c r="K1639" t="s">
        <v>215</v>
      </c>
      <c r="L1639">
        <v>3</v>
      </c>
      <c r="M1639" t="s">
        <v>165</v>
      </c>
      <c r="N1639" t="s">
        <v>166</v>
      </c>
      <c r="O1639" t="s">
        <v>288</v>
      </c>
    </row>
    <row r="1640" spans="1:15" x14ac:dyDescent="0.25">
      <c r="A1640" t="s">
        <v>163</v>
      </c>
      <c r="B1640">
        <v>8092800</v>
      </c>
      <c r="C1640">
        <v>2476201</v>
      </c>
      <c r="D1640">
        <v>2021</v>
      </c>
      <c r="E1640" s="22">
        <v>44409</v>
      </c>
      <c r="F1640" s="22">
        <v>44439</v>
      </c>
      <c r="G1640" s="22">
        <v>44441</v>
      </c>
      <c r="H1640">
        <v>8092804</v>
      </c>
      <c r="I1640">
        <v>41</v>
      </c>
      <c r="J1640">
        <v>10</v>
      </c>
      <c r="K1640" t="s">
        <v>164</v>
      </c>
      <c r="L1640">
        <v>14</v>
      </c>
      <c r="M1640" t="s">
        <v>165</v>
      </c>
      <c r="N1640" t="s">
        <v>166</v>
      </c>
      <c r="O1640" t="s">
        <v>289</v>
      </c>
    </row>
    <row r="1641" spans="1:15" x14ac:dyDescent="0.25">
      <c r="A1641" t="s">
        <v>163</v>
      </c>
      <c r="B1641">
        <v>8092800</v>
      </c>
      <c r="C1641">
        <v>2476201</v>
      </c>
      <c r="D1641">
        <v>2021</v>
      </c>
      <c r="E1641" s="22">
        <v>44409</v>
      </c>
      <c r="F1641" s="22">
        <v>44439</v>
      </c>
      <c r="G1641" s="22">
        <v>44441</v>
      </c>
      <c r="H1641">
        <v>8092804</v>
      </c>
      <c r="I1641">
        <v>41</v>
      </c>
      <c r="J1641">
        <v>351</v>
      </c>
      <c r="K1641" t="s">
        <v>205</v>
      </c>
      <c r="L1641">
        <v>1</v>
      </c>
      <c r="M1641" t="s">
        <v>165</v>
      </c>
      <c r="N1641" t="s">
        <v>166</v>
      </c>
      <c r="O1641" t="s">
        <v>289</v>
      </c>
    </row>
    <row r="1642" spans="1:15" x14ac:dyDescent="0.25">
      <c r="A1642" t="s">
        <v>163</v>
      </c>
      <c r="B1642">
        <v>8092800</v>
      </c>
      <c r="C1642">
        <v>2476201</v>
      </c>
      <c r="D1642">
        <v>2021</v>
      </c>
      <c r="E1642" s="22">
        <v>44409</v>
      </c>
      <c r="F1642" s="22">
        <v>44439</v>
      </c>
      <c r="G1642" s="22">
        <v>44441</v>
      </c>
      <c r="H1642">
        <v>8092804</v>
      </c>
      <c r="I1642">
        <v>41</v>
      </c>
      <c r="J1642" t="s">
        <v>199</v>
      </c>
      <c r="K1642" t="s">
        <v>200</v>
      </c>
      <c r="L1642">
        <v>3</v>
      </c>
      <c r="M1642" t="s">
        <v>165</v>
      </c>
      <c r="N1642" t="s">
        <v>166</v>
      </c>
      <c r="O1642" t="s">
        <v>289</v>
      </c>
    </row>
    <row r="1643" spans="1:15" x14ac:dyDescent="0.25">
      <c r="A1643" t="s">
        <v>163</v>
      </c>
      <c r="B1643">
        <v>8092800</v>
      </c>
      <c r="C1643">
        <v>2476201</v>
      </c>
      <c r="D1643">
        <v>2021</v>
      </c>
      <c r="E1643" s="22">
        <v>44409</v>
      </c>
      <c r="F1643" s="22">
        <v>44439</v>
      </c>
      <c r="G1643" s="22">
        <v>44441</v>
      </c>
      <c r="H1643">
        <v>8092804</v>
      </c>
      <c r="I1643">
        <v>41</v>
      </c>
      <c r="J1643">
        <v>999</v>
      </c>
      <c r="K1643" t="s">
        <v>168</v>
      </c>
      <c r="L1643">
        <v>4</v>
      </c>
      <c r="M1643" t="s">
        <v>169</v>
      </c>
      <c r="N1643" t="s">
        <v>166</v>
      </c>
      <c r="O1643" t="s">
        <v>289</v>
      </c>
    </row>
    <row r="1644" spans="1:15" x14ac:dyDescent="0.25">
      <c r="A1644" t="s">
        <v>163</v>
      </c>
      <c r="B1644">
        <v>8092800</v>
      </c>
      <c r="C1644">
        <v>2476201</v>
      </c>
      <c r="D1644">
        <v>2021</v>
      </c>
      <c r="E1644" s="22">
        <v>44409</v>
      </c>
      <c r="F1644" s="22">
        <v>44439</v>
      </c>
      <c r="G1644" s="22">
        <v>44441</v>
      </c>
      <c r="H1644">
        <v>8092804</v>
      </c>
      <c r="I1644">
        <v>41</v>
      </c>
      <c r="J1644">
        <v>1010</v>
      </c>
      <c r="K1644" t="s">
        <v>164</v>
      </c>
      <c r="L1644">
        <v>805.85</v>
      </c>
      <c r="M1644" t="s">
        <v>165</v>
      </c>
      <c r="N1644" t="s">
        <v>166</v>
      </c>
      <c r="O1644" t="s">
        <v>289</v>
      </c>
    </row>
    <row r="1645" spans="1:15" x14ac:dyDescent="0.25">
      <c r="A1645" t="s">
        <v>163</v>
      </c>
      <c r="B1645">
        <v>8092800</v>
      </c>
      <c r="C1645">
        <v>2476201</v>
      </c>
      <c r="D1645">
        <v>2021</v>
      </c>
      <c r="E1645" s="22">
        <v>44409</v>
      </c>
      <c r="F1645" s="22">
        <v>44439</v>
      </c>
      <c r="G1645" s="22">
        <v>44441</v>
      </c>
      <c r="H1645">
        <v>8092804</v>
      </c>
      <c r="I1645">
        <v>41</v>
      </c>
      <c r="J1645">
        <v>1351</v>
      </c>
      <c r="K1645" t="s">
        <v>205</v>
      </c>
      <c r="L1645">
        <v>79.45</v>
      </c>
      <c r="M1645" t="s">
        <v>165</v>
      </c>
      <c r="N1645" t="s">
        <v>166</v>
      </c>
      <c r="O1645" t="s">
        <v>289</v>
      </c>
    </row>
    <row r="1646" spans="1:15" x14ac:dyDescent="0.25">
      <c r="A1646" t="s">
        <v>163</v>
      </c>
      <c r="B1646">
        <v>8092800</v>
      </c>
      <c r="C1646">
        <v>2476201</v>
      </c>
      <c r="D1646">
        <v>2021</v>
      </c>
      <c r="E1646" s="22">
        <v>44409</v>
      </c>
      <c r="F1646" s="22">
        <v>44439</v>
      </c>
      <c r="G1646" s="22">
        <v>44441</v>
      </c>
      <c r="H1646">
        <v>8092804</v>
      </c>
      <c r="I1646">
        <v>41</v>
      </c>
      <c r="J1646">
        <v>2500</v>
      </c>
      <c r="K1646" t="s">
        <v>170</v>
      </c>
      <c r="L1646">
        <v>124.97</v>
      </c>
      <c r="M1646" t="s">
        <v>166</v>
      </c>
      <c r="N1646" t="s">
        <v>166</v>
      </c>
      <c r="O1646" t="s">
        <v>289</v>
      </c>
    </row>
    <row r="1647" spans="1:15" x14ac:dyDescent="0.25">
      <c r="A1647" t="s">
        <v>163</v>
      </c>
      <c r="B1647">
        <v>8092800</v>
      </c>
      <c r="C1647">
        <v>2476201</v>
      </c>
      <c r="D1647">
        <v>2021</v>
      </c>
      <c r="E1647" s="22">
        <v>44409</v>
      </c>
      <c r="F1647" s="22">
        <v>44439</v>
      </c>
      <c r="G1647" s="22">
        <v>44441</v>
      </c>
      <c r="H1647">
        <v>8092804</v>
      </c>
      <c r="I1647">
        <v>41</v>
      </c>
      <c r="J1647">
        <v>2509</v>
      </c>
      <c r="K1647" t="s">
        <v>171</v>
      </c>
      <c r="L1647">
        <v>-79.52</v>
      </c>
      <c r="M1647" t="s">
        <v>166</v>
      </c>
      <c r="N1647" t="s">
        <v>166</v>
      </c>
      <c r="O1647" t="s">
        <v>289</v>
      </c>
    </row>
    <row r="1648" spans="1:15" x14ac:dyDescent="0.25">
      <c r="A1648" t="s">
        <v>163</v>
      </c>
      <c r="B1648">
        <v>8092800</v>
      </c>
      <c r="C1648">
        <v>2476201</v>
      </c>
      <c r="D1648">
        <v>2021</v>
      </c>
      <c r="E1648" s="22">
        <v>44409</v>
      </c>
      <c r="F1648" s="22">
        <v>44439</v>
      </c>
      <c r="G1648" s="22">
        <v>44441</v>
      </c>
      <c r="H1648">
        <v>8092804</v>
      </c>
      <c r="I1648">
        <v>41</v>
      </c>
      <c r="J1648">
        <v>3305</v>
      </c>
      <c r="K1648" t="s">
        <v>206</v>
      </c>
      <c r="L1648">
        <v>1.68</v>
      </c>
      <c r="M1648" t="s">
        <v>207</v>
      </c>
      <c r="N1648" t="s">
        <v>166</v>
      </c>
      <c r="O1648" t="s">
        <v>289</v>
      </c>
    </row>
    <row r="1649" spans="1:15" x14ac:dyDescent="0.25">
      <c r="A1649" t="s">
        <v>163</v>
      </c>
      <c r="B1649">
        <v>8092800</v>
      </c>
      <c r="C1649">
        <v>2476201</v>
      </c>
      <c r="D1649">
        <v>2021</v>
      </c>
      <c r="E1649" s="22">
        <v>44409</v>
      </c>
      <c r="F1649" s="22">
        <v>44439</v>
      </c>
      <c r="G1649" s="22">
        <v>44441</v>
      </c>
      <c r="H1649">
        <v>8092804</v>
      </c>
      <c r="I1649">
        <v>41</v>
      </c>
      <c r="J1649">
        <v>3970</v>
      </c>
      <c r="K1649" t="s">
        <v>210</v>
      </c>
      <c r="L1649">
        <v>9.81</v>
      </c>
      <c r="M1649" t="s">
        <v>207</v>
      </c>
      <c r="N1649" t="s">
        <v>166</v>
      </c>
      <c r="O1649" t="s">
        <v>289</v>
      </c>
    </row>
    <row r="1650" spans="1:15" x14ac:dyDescent="0.25">
      <c r="A1650" t="s">
        <v>163</v>
      </c>
      <c r="B1650">
        <v>8092800</v>
      </c>
      <c r="C1650">
        <v>2476201</v>
      </c>
      <c r="D1650">
        <v>2021</v>
      </c>
      <c r="E1650" s="22">
        <v>44409</v>
      </c>
      <c r="F1650" s="22">
        <v>44439</v>
      </c>
      <c r="G1650" s="22">
        <v>44441</v>
      </c>
      <c r="H1650">
        <v>8092804</v>
      </c>
      <c r="I1650">
        <v>41</v>
      </c>
      <c r="J1650" t="s">
        <v>173</v>
      </c>
      <c r="K1650" t="s">
        <v>174</v>
      </c>
      <c r="L1650">
        <v>98.19</v>
      </c>
      <c r="M1650" t="s">
        <v>166</v>
      </c>
      <c r="N1650" t="s">
        <v>166</v>
      </c>
      <c r="O1650" t="s">
        <v>289</v>
      </c>
    </row>
    <row r="1651" spans="1:15" x14ac:dyDescent="0.25">
      <c r="A1651" t="s">
        <v>163</v>
      </c>
      <c r="B1651">
        <v>8092800</v>
      </c>
      <c r="C1651">
        <v>2476201</v>
      </c>
      <c r="D1651">
        <v>2021</v>
      </c>
      <c r="E1651" s="22">
        <v>44409</v>
      </c>
      <c r="F1651" s="22">
        <v>44439</v>
      </c>
      <c r="G1651" s="22">
        <v>44441</v>
      </c>
      <c r="H1651">
        <v>8092804</v>
      </c>
      <c r="I1651">
        <v>41</v>
      </c>
      <c r="J1651">
        <v>4220</v>
      </c>
      <c r="K1651" t="s">
        <v>212</v>
      </c>
      <c r="L1651">
        <v>9</v>
      </c>
      <c r="M1651" t="s">
        <v>207</v>
      </c>
      <c r="N1651" t="s">
        <v>166</v>
      </c>
      <c r="O1651" t="s">
        <v>289</v>
      </c>
    </row>
    <row r="1652" spans="1:15" x14ac:dyDescent="0.25">
      <c r="A1652" t="s">
        <v>163</v>
      </c>
      <c r="B1652">
        <v>8092800</v>
      </c>
      <c r="C1652">
        <v>2476201</v>
      </c>
      <c r="D1652">
        <v>2021</v>
      </c>
      <c r="E1652" s="22">
        <v>44409</v>
      </c>
      <c r="F1652" s="22">
        <v>44439</v>
      </c>
      <c r="G1652" s="22">
        <v>44441</v>
      </c>
      <c r="H1652">
        <v>8092804</v>
      </c>
      <c r="I1652">
        <v>41</v>
      </c>
      <c r="J1652">
        <v>4420</v>
      </c>
      <c r="K1652" t="s">
        <v>175</v>
      </c>
      <c r="L1652">
        <v>956.12</v>
      </c>
      <c r="M1652" t="s">
        <v>166</v>
      </c>
      <c r="N1652" t="s">
        <v>166</v>
      </c>
      <c r="O1652" t="s">
        <v>289</v>
      </c>
    </row>
    <row r="1653" spans="1:15" x14ac:dyDescent="0.25">
      <c r="A1653" t="s">
        <v>163</v>
      </c>
      <c r="B1653">
        <v>8092800</v>
      </c>
      <c r="C1653">
        <v>2476201</v>
      </c>
      <c r="D1653">
        <v>2021</v>
      </c>
      <c r="E1653" s="22">
        <v>44409</v>
      </c>
      <c r="F1653" s="22">
        <v>44439</v>
      </c>
      <c r="G1653" s="22">
        <v>44441</v>
      </c>
      <c r="H1653">
        <v>8092804</v>
      </c>
      <c r="I1653">
        <v>41</v>
      </c>
      <c r="J1653">
        <v>4486</v>
      </c>
      <c r="K1653" t="s">
        <v>176</v>
      </c>
      <c r="L1653">
        <v>885.3</v>
      </c>
      <c r="M1653" t="s">
        <v>166</v>
      </c>
      <c r="N1653" t="s">
        <v>166</v>
      </c>
      <c r="O1653" t="s">
        <v>289</v>
      </c>
    </row>
    <row r="1654" spans="1:15" x14ac:dyDescent="0.25">
      <c r="A1654" t="s">
        <v>163</v>
      </c>
      <c r="B1654">
        <v>8092800</v>
      </c>
      <c r="C1654">
        <v>2476201</v>
      </c>
      <c r="D1654">
        <v>2021</v>
      </c>
      <c r="E1654" s="22">
        <v>44409</v>
      </c>
      <c r="F1654" s="22">
        <v>44439</v>
      </c>
      <c r="G1654" s="22">
        <v>44441</v>
      </c>
      <c r="H1654">
        <v>8092804</v>
      </c>
      <c r="I1654">
        <v>41</v>
      </c>
      <c r="J1654">
        <v>4650</v>
      </c>
      <c r="K1654" t="s">
        <v>177</v>
      </c>
      <c r="L1654">
        <v>839.85</v>
      </c>
      <c r="M1654" t="s">
        <v>166</v>
      </c>
      <c r="N1654" t="s">
        <v>166</v>
      </c>
      <c r="O1654" t="s">
        <v>289</v>
      </c>
    </row>
    <row r="1655" spans="1:15" x14ac:dyDescent="0.25">
      <c r="A1655" t="s">
        <v>163</v>
      </c>
      <c r="B1655">
        <v>8092800</v>
      </c>
      <c r="C1655">
        <v>2476201</v>
      </c>
      <c r="D1655">
        <v>2021</v>
      </c>
      <c r="E1655" s="22">
        <v>44409</v>
      </c>
      <c r="F1655" s="22">
        <v>44439</v>
      </c>
      <c r="G1655" s="22">
        <v>44441</v>
      </c>
      <c r="H1655">
        <v>8092804</v>
      </c>
      <c r="I1655">
        <v>41</v>
      </c>
      <c r="J1655">
        <v>4780</v>
      </c>
      <c r="K1655" t="s">
        <v>178</v>
      </c>
      <c r="L1655">
        <v>839.85</v>
      </c>
      <c r="M1655" t="s">
        <v>166</v>
      </c>
      <c r="N1655" t="s">
        <v>166</v>
      </c>
      <c r="O1655" t="s">
        <v>289</v>
      </c>
    </row>
    <row r="1656" spans="1:15" x14ac:dyDescent="0.25">
      <c r="A1656" t="s">
        <v>163</v>
      </c>
      <c r="B1656">
        <v>8092800</v>
      </c>
      <c r="C1656">
        <v>2476201</v>
      </c>
      <c r="D1656">
        <v>2021</v>
      </c>
      <c r="E1656" s="22">
        <v>44409</v>
      </c>
      <c r="F1656" s="22">
        <v>44439</v>
      </c>
      <c r="G1656" s="22">
        <v>44441</v>
      </c>
      <c r="H1656">
        <v>8092804</v>
      </c>
      <c r="I1656">
        <v>41</v>
      </c>
      <c r="J1656">
        <v>4970</v>
      </c>
      <c r="K1656" t="s">
        <v>181</v>
      </c>
      <c r="L1656">
        <v>831.72</v>
      </c>
      <c r="M1656" t="s">
        <v>166</v>
      </c>
      <c r="N1656" t="s">
        <v>166</v>
      </c>
      <c r="O1656" t="s">
        <v>289</v>
      </c>
    </row>
    <row r="1657" spans="1:15" x14ac:dyDescent="0.25">
      <c r="A1657" t="s">
        <v>163</v>
      </c>
      <c r="B1657">
        <v>8092800</v>
      </c>
      <c r="C1657">
        <v>2476201</v>
      </c>
      <c r="D1657">
        <v>2021</v>
      </c>
      <c r="E1657" s="22">
        <v>44409</v>
      </c>
      <c r="F1657" s="22">
        <v>44439</v>
      </c>
      <c r="G1657" s="22">
        <v>44441</v>
      </c>
      <c r="H1657">
        <v>8092804</v>
      </c>
      <c r="I1657">
        <v>41</v>
      </c>
      <c r="J1657">
        <v>4990</v>
      </c>
      <c r="K1657" t="s">
        <v>182</v>
      </c>
      <c r="L1657">
        <v>831.72</v>
      </c>
      <c r="M1657" t="s">
        <v>166</v>
      </c>
      <c r="N1657" t="s">
        <v>166</v>
      </c>
      <c r="O1657" t="s">
        <v>289</v>
      </c>
    </row>
    <row r="1658" spans="1:15" x14ac:dyDescent="0.25">
      <c r="A1658" t="s">
        <v>163</v>
      </c>
      <c r="B1658">
        <v>8092800</v>
      </c>
      <c r="C1658">
        <v>2476201</v>
      </c>
      <c r="D1658">
        <v>2021</v>
      </c>
      <c r="E1658" s="22">
        <v>44409</v>
      </c>
      <c r="F1658" s="22">
        <v>44439</v>
      </c>
      <c r="G1658" s="22">
        <v>44441</v>
      </c>
      <c r="H1658">
        <v>8092804</v>
      </c>
      <c r="I1658">
        <v>41</v>
      </c>
      <c r="J1658">
        <v>5010</v>
      </c>
      <c r="K1658" t="s">
        <v>170</v>
      </c>
      <c r="L1658">
        <v>308.64</v>
      </c>
      <c r="M1658" t="s">
        <v>166</v>
      </c>
      <c r="N1658" t="s">
        <v>166</v>
      </c>
      <c r="O1658" t="s">
        <v>289</v>
      </c>
    </row>
    <row r="1659" spans="1:15" x14ac:dyDescent="0.25">
      <c r="A1659" t="s">
        <v>163</v>
      </c>
      <c r="B1659">
        <v>8092800</v>
      </c>
      <c r="C1659">
        <v>2476201</v>
      </c>
      <c r="D1659">
        <v>2021</v>
      </c>
      <c r="E1659" s="22">
        <v>44409</v>
      </c>
      <c r="F1659" s="22">
        <v>44439</v>
      </c>
      <c r="G1659" s="22">
        <v>44441</v>
      </c>
      <c r="H1659">
        <v>8092804</v>
      </c>
      <c r="I1659">
        <v>41</v>
      </c>
      <c r="J1659">
        <v>5013</v>
      </c>
      <c r="K1659" t="s">
        <v>183</v>
      </c>
      <c r="L1659">
        <v>0.96</v>
      </c>
      <c r="M1659" t="s">
        <v>166</v>
      </c>
      <c r="N1659" t="s">
        <v>166</v>
      </c>
      <c r="O1659" t="s">
        <v>289</v>
      </c>
    </row>
    <row r="1660" spans="1:15" x14ac:dyDescent="0.25">
      <c r="A1660" t="s">
        <v>163</v>
      </c>
      <c r="B1660">
        <v>8092800</v>
      </c>
      <c r="C1660">
        <v>2476201</v>
      </c>
      <c r="D1660">
        <v>2021</v>
      </c>
      <c r="E1660" s="22">
        <v>44409</v>
      </c>
      <c r="F1660" s="22">
        <v>44439</v>
      </c>
      <c r="G1660" s="22">
        <v>44441</v>
      </c>
      <c r="H1660">
        <v>8092804</v>
      </c>
      <c r="I1660">
        <v>41</v>
      </c>
      <c r="J1660">
        <v>5030</v>
      </c>
      <c r="K1660" t="s">
        <v>184</v>
      </c>
      <c r="L1660">
        <v>1.72</v>
      </c>
      <c r="M1660" t="s">
        <v>166</v>
      </c>
      <c r="N1660" t="s">
        <v>166</v>
      </c>
      <c r="O1660" t="s">
        <v>289</v>
      </c>
    </row>
    <row r="1661" spans="1:15" x14ac:dyDescent="0.25">
      <c r="A1661" t="s">
        <v>163</v>
      </c>
      <c r="B1661">
        <v>8092800</v>
      </c>
      <c r="C1661">
        <v>2476201</v>
      </c>
      <c r="D1661">
        <v>2021</v>
      </c>
      <c r="E1661" s="22">
        <v>44409</v>
      </c>
      <c r="F1661" s="22">
        <v>44439</v>
      </c>
      <c r="G1661" s="22">
        <v>44441</v>
      </c>
      <c r="H1661">
        <v>8092804</v>
      </c>
      <c r="I1661">
        <v>41</v>
      </c>
      <c r="J1661">
        <v>5031</v>
      </c>
      <c r="K1661" t="s">
        <v>185</v>
      </c>
      <c r="L1661">
        <v>1.34</v>
      </c>
      <c r="M1661" t="s">
        <v>166</v>
      </c>
      <c r="N1661" t="s">
        <v>166</v>
      </c>
      <c r="O1661" t="s">
        <v>289</v>
      </c>
    </row>
    <row r="1662" spans="1:15" x14ac:dyDescent="0.25">
      <c r="A1662" t="s">
        <v>163</v>
      </c>
      <c r="B1662">
        <v>8092800</v>
      </c>
      <c r="C1662">
        <v>2476201</v>
      </c>
      <c r="D1662">
        <v>2021</v>
      </c>
      <c r="E1662" s="22">
        <v>44409</v>
      </c>
      <c r="F1662" s="22">
        <v>44439</v>
      </c>
      <c r="G1662" s="22">
        <v>44441</v>
      </c>
      <c r="H1662">
        <v>8092804</v>
      </c>
      <c r="I1662">
        <v>41</v>
      </c>
      <c r="J1662">
        <v>5090</v>
      </c>
      <c r="K1662" t="s">
        <v>186</v>
      </c>
      <c r="L1662">
        <v>7.94</v>
      </c>
      <c r="M1662" t="s">
        <v>166</v>
      </c>
      <c r="N1662" t="s">
        <v>166</v>
      </c>
      <c r="O1662" t="s">
        <v>289</v>
      </c>
    </row>
    <row r="1663" spans="1:15" x14ac:dyDescent="0.25">
      <c r="A1663" t="s">
        <v>163</v>
      </c>
      <c r="B1663">
        <v>8092800</v>
      </c>
      <c r="C1663">
        <v>2476201</v>
      </c>
      <c r="D1663">
        <v>2021</v>
      </c>
      <c r="E1663" s="22">
        <v>44409</v>
      </c>
      <c r="F1663" s="22">
        <v>44439</v>
      </c>
      <c r="G1663" s="22">
        <v>44441</v>
      </c>
      <c r="H1663">
        <v>8092804</v>
      </c>
      <c r="I1663">
        <v>41</v>
      </c>
      <c r="J1663">
        <v>5103</v>
      </c>
      <c r="K1663" t="s">
        <v>187</v>
      </c>
      <c r="L1663">
        <v>66.83</v>
      </c>
      <c r="M1663" t="s">
        <v>166</v>
      </c>
      <c r="N1663" t="s">
        <v>166</v>
      </c>
      <c r="O1663" t="s">
        <v>289</v>
      </c>
    </row>
    <row r="1664" spans="1:15" x14ac:dyDescent="0.25">
      <c r="A1664" t="s">
        <v>163</v>
      </c>
      <c r="B1664">
        <v>8092800</v>
      </c>
      <c r="C1664">
        <v>2476201</v>
      </c>
      <c r="D1664">
        <v>2021</v>
      </c>
      <c r="E1664" s="22">
        <v>44409</v>
      </c>
      <c r="F1664" s="22">
        <v>44439</v>
      </c>
      <c r="G1664" s="22">
        <v>44441</v>
      </c>
      <c r="H1664">
        <v>8092804</v>
      </c>
      <c r="I1664">
        <v>41</v>
      </c>
      <c r="J1664">
        <v>5130</v>
      </c>
      <c r="K1664" t="s">
        <v>213</v>
      </c>
      <c r="L1664">
        <v>44.19</v>
      </c>
      <c r="M1664" t="s">
        <v>207</v>
      </c>
      <c r="N1664" t="s">
        <v>166</v>
      </c>
      <c r="O1664" t="s">
        <v>289</v>
      </c>
    </row>
    <row r="1665" spans="1:15" x14ac:dyDescent="0.25">
      <c r="A1665" t="s">
        <v>163</v>
      </c>
      <c r="B1665">
        <v>8092800</v>
      </c>
      <c r="C1665">
        <v>2476201</v>
      </c>
      <c r="D1665">
        <v>2021</v>
      </c>
      <c r="E1665" s="22">
        <v>44409</v>
      </c>
      <c r="F1665" s="22">
        <v>44439</v>
      </c>
      <c r="G1665" s="22">
        <v>44441</v>
      </c>
      <c r="H1665">
        <v>8092804</v>
      </c>
      <c r="I1665">
        <v>41</v>
      </c>
      <c r="J1665">
        <v>5800</v>
      </c>
      <c r="K1665" t="s">
        <v>188</v>
      </c>
      <c r="L1665">
        <v>-95.47</v>
      </c>
      <c r="M1665" t="s">
        <v>166</v>
      </c>
      <c r="N1665" t="s">
        <v>166</v>
      </c>
      <c r="O1665" t="s">
        <v>289</v>
      </c>
    </row>
    <row r="1666" spans="1:15" x14ac:dyDescent="0.25">
      <c r="A1666" t="s">
        <v>163</v>
      </c>
      <c r="B1666">
        <v>8092800</v>
      </c>
      <c r="C1666">
        <v>2476201</v>
      </c>
      <c r="D1666">
        <v>2021</v>
      </c>
      <c r="E1666" s="22">
        <v>44409</v>
      </c>
      <c r="F1666" s="22">
        <v>44439</v>
      </c>
      <c r="G1666" s="22">
        <v>44441</v>
      </c>
      <c r="H1666">
        <v>8092804</v>
      </c>
      <c r="I1666">
        <v>41</v>
      </c>
      <c r="J1666">
        <v>7010</v>
      </c>
      <c r="K1666" t="s">
        <v>164</v>
      </c>
      <c r="L1666">
        <v>71</v>
      </c>
      <c r="M1666" t="s">
        <v>165</v>
      </c>
      <c r="N1666" t="s">
        <v>166</v>
      </c>
      <c r="O1666" t="s">
        <v>289</v>
      </c>
    </row>
    <row r="1667" spans="1:15" x14ac:dyDescent="0.25">
      <c r="A1667" t="s">
        <v>163</v>
      </c>
      <c r="B1667">
        <v>8092800</v>
      </c>
      <c r="C1667">
        <v>2476201</v>
      </c>
      <c r="D1667">
        <v>2021</v>
      </c>
      <c r="E1667" s="22">
        <v>44409</v>
      </c>
      <c r="F1667" s="22">
        <v>44439</v>
      </c>
      <c r="G1667" s="22">
        <v>44441</v>
      </c>
      <c r="H1667">
        <v>8092804</v>
      </c>
      <c r="I1667">
        <v>41</v>
      </c>
      <c r="J1667">
        <v>7351</v>
      </c>
      <c r="K1667" t="s">
        <v>215</v>
      </c>
      <c r="L1667">
        <v>7</v>
      </c>
      <c r="M1667" t="s">
        <v>165</v>
      </c>
      <c r="N1667" t="s">
        <v>166</v>
      </c>
      <c r="O1667" t="s">
        <v>289</v>
      </c>
    </row>
    <row r="1668" spans="1:15" x14ac:dyDescent="0.25">
      <c r="A1668" t="s">
        <v>163</v>
      </c>
      <c r="B1668">
        <v>8092800</v>
      </c>
      <c r="C1668">
        <v>2476201</v>
      </c>
      <c r="D1668">
        <v>2021</v>
      </c>
      <c r="E1668" s="22">
        <v>44409</v>
      </c>
      <c r="F1668" s="22">
        <v>44439</v>
      </c>
      <c r="G1668" s="22">
        <v>44441</v>
      </c>
      <c r="H1668">
        <v>8092804</v>
      </c>
      <c r="I1668">
        <v>41</v>
      </c>
      <c r="J1668" t="s">
        <v>201</v>
      </c>
      <c r="K1668" t="s">
        <v>200</v>
      </c>
      <c r="L1668">
        <v>13</v>
      </c>
      <c r="M1668" t="s">
        <v>165</v>
      </c>
      <c r="N1668" t="s">
        <v>166</v>
      </c>
      <c r="O1668" t="s">
        <v>289</v>
      </c>
    </row>
    <row r="1669" spans="1:15" x14ac:dyDescent="0.25">
      <c r="A1669" t="s">
        <v>163</v>
      </c>
      <c r="B1669">
        <v>8092800</v>
      </c>
      <c r="C1669">
        <v>2476401</v>
      </c>
      <c r="D1669">
        <v>2021</v>
      </c>
      <c r="E1669" s="22">
        <v>44409</v>
      </c>
      <c r="F1669" s="22">
        <v>44439</v>
      </c>
      <c r="G1669" s="22">
        <v>44441</v>
      </c>
      <c r="H1669">
        <v>8092804</v>
      </c>
      <c r="I1669">
        <v>41</v>
      </c>
      <c r="J1669">
        <v>10</v>
      </c>
      <c r="K1669" t="s">
        <v>164</v>
      </c>
      <c r="L1669">
        <v>10</v>
      </c>
      <c r="M1669" t="s">
        <v>165</v>
      </c>
      <c r="N1669" t="s">
        <v>166</v>
      </c>
      <c r="O1669" t="s">
        <v>290</v>
      </c>
    </row>
    <row r="1670" spans="1:15" x14ac:dyDescent="0.25">
      <c r="A1670" t="s">
        <v>163</v>
      </c>
      <c r="B1670">
        <v>8092800</v>
      </c>
      <c r="C1670">
        <v>2476401</v>
      </c>
      <c r="D1670">
        <v>2021</v>
      </c>
      <c r="E1670" s="22">
        <v>44409</v>
      </c>
      <c r="F1670" s="22">
        <v>44439</v>
      </c>
      <c r="G1670" s="22">
        <v>44441</v>
      </c>
      <c r="H1670">
        <v>8092804</v>
      </c>
      <c r="I1670">
        <v>41</v>
      </c>
      <c r="J1670">
        <v>301</v>
      </c>
      <c r="K1670" t="s">
        <v>282</v>
      </c>
      <c r="L1670">
        <v>1</v>
      </c>
      <c r="M1670" t="s">
        <v>165</v>
      </c>
      <c r="N1670" t="s">
        <v>166</v>
      </c>
      <c r="O1670" t="s">
        <v>290</v>
      </c>
    </row>
    <row r="1671" spans="1:15" x14ac:dyDescent="0.25">
      <c r="A1671" t="s">
        <v>163</v>
      </c>
      <c r="B1671">
        <v>8092800</v>
      </c>
      <c r="C1671">
        <v>2476401</v>
      </c>
      <c r="D1671">
        <v>2021</v>
      </c>
      <c r="E1671" s="22">
        <v>44409</v>
      </c>
      <c r="F1671" s="22">
        <v>44439</v>
      </c>
      <c r="G1671" s="22">
        <v>44441</v>
      </c>
      <c r="H1671">
        <v>8092804</v>
      </c>
      <c r="I1671">
        <v>41</v>
      </c>
      <c r="J1671">
        <v>351</v>
      </c>
      <c r="K1671" t="s">
        <v>205</v>
      </c>
      <c r="L1671">
        <v>1</v>
      </c>
      <c r="M1671" t="s">
        <v>165</v>
      </c>
      <c r="N1671" t="s">
        <v>166</v>
      </c>
      <c r="O1671" t="s">
        <v>290</v>
      </c>
    </row>
    <row r="1672" spans="1:15" x14ac:dyDescent="0.25">
      <c r="A1672" t="s">
        <v>163</v>
      </c>
      <c r="B1672">
        <v>8092800</v>
      </c>
      <c r="C1672">
        <v>2476401</v>
      </c>
      <c r="D1672">
        <v>2021</v>
      </c>
      <c r="E1672" s="22">
        <v>44409</v>
      </c>
      <c r="F1672" s="22">
        <v>44439</v>
      </c>
      <c r="G1672" s="22">
        <v>44441</v>
      </c>
      <c r="H1672">
        <v>8092804</v>
      </c>
      <c r="I1672">
        <v>41</v>
      </c>
      <c r="J1672">
        <v>990</v>
      </c>
      <c r="K1672" t="s">
        <v>168</v>
      </c>
      <c r="L1672">
        <v>8</v>
      </c>
      <c r="M1672" t="s">
        <v>169</v>
      </c>
      <c r="N1672" t="s">
        <v>166</v>
      </c>
      <c r="O1672" t="s">
        <v>290</v>
      </c>
    </row>
    <row r="1673" spans="1:15" x14ac:dyDescent="0.25">
      <c r="A1673" t="s">
        <v>163</v>
      </c>
      <c r="B1673">
        <v>8092800</v>
      </c>
      <c r="C1673">
        <v>2476401</v>
      </c>
      <c r="D1673">
        <v>2021</v>
      </c>
      <c r="E1673" s="22">
        <v>44409</v>
      </c>
      <c r="F1673" s="22">
        <v>44439</v>
      </c>
      <c r="G1673" s="22">
        <v>44441</v>
      </c>
      <c r="H1673">
        <v>8092804</v>
      </c>
      <c r="I1673">
        <v>41</v>
      </c>
      <c r="J1673">
        <v>1010</v>
      </c>
      <c r="K1673" t="s">
        <v>164</v>
      </c>
      <c r="L1673">
        <v>544.79999999999995</v>
      </c>
      <c r="M1673" t="s">
        <v>165</v>
      </c>
      <c r="N1673" t="s">
        <v>166</v>
      </c>
      <c r="O1673" t="s">
        <v>290</v>
      </c>
    </row>
    <row r="1674" spans="1:15" x14ac:dyDescent="0.25">
      <c r="A1674" t="s">
        <v>163</v>
      </c>
      <c r="B1674">
        <v>8092800</v>
      </c>
      <c r="C1674">
        <v>2476401</v>
      </c>
      <c r="D1674">
        <v>2021</v>
      </c>
      <c r="E1674" s="22">
        <v>44409</v>
      </c>
      <c r="F1674" s="22">
        <v>44439</v>
      </c>
      <c r="G1674" s="22">
        <v>44441</v>
      </c>
      <c r="H1674">
        <v>8092804</v>
      </c>
      <c r="I1674">
        <v>41</v>
      </c>
      <c r="J1674">
        <v>1301</v>
      </c>
      <c r="K1674" t="s">
        <v>281</v>
      </c>
      <c r="L1674">
        <v>68.099999999999994</v>
      </c>
      <c r="M1674" t="s">
        <v>165</v>
      </c>
      <c r="N1674" t="s">
        <v>166</v>
      </c>
      <c r="O1674" t="s">
        <v>290</v>
      </c>
    </row>
    <row r="1675" spans="1:15" x14ac:dyDescent="0.25">
      <c r="A1675" t="s">
        <v>163</v>
      </c>
      <c r="B1675">
        <v>8092800</v>
      </c>
      <c r="C1675">
        <v>2476401</v>
      </c>
      <c r="D1675">
        <v>2021</v>
      </c>
      <c r="E1675" s="22">
        <v>44409</v>
      </c>
      <c r="F1675" s="22">
        <v>44439</v>
      </c>
      <c r="G1675" s="22">
        <v>44441</v>
      </c>
      <c r="H1675">
        <v>8092804</v>
      </c>
      <c r="I1675">
        <v>41</v>
      </c>
      <c r="J1675">
        <v>1351</v>
      </c>
      <c r="K1675" t="s">
        <v>205</v>
      </c>
      <c r="L1675">
        <v>34.049999999999997</v>
      </c>
      <c r="M1675" t="s">
        <v>165</v>
      </c>
      <c r="N1675" t="s">
        <v>166</v>
      </c>
      <c r="O1675" t="s">
        <v>290</v>
      </c>
    </row>
    <row r="1676" spans="1:15" x14ac:dyDescent="0.25">
      <c r="A1676" t="s">
        <v>163</v>
      </c>
      <c r="B1676">
        <v>8092800</v>
      </c>
      <c r="C1676">
        <v>2476401</v>
      </c>
      <c r="D1676">
        <v>2021</v>
      </c>
      <c r="E1676" s="22">
        <v>44409</v>
      </c>
      <c r="F1676" s="22">
        <v>44439</v>
      </c>
      <c r="G1676" s="22">
        <v>44441</v>
      </c>
      <c r="H1676">
        <v>8092804</v>
      </c>
      <c r="I1676">
        <v>41</v>
      </c>
      <c r="J1676">
        <v>2500</v>
      </c>
      <c r="K1676" t="s">
        <v>170</v>
      </c>
      <c r="L1676">
        <v>91.32</v>
      </c>
      <c r="M1676" t="s">
        <v>166</v>
      </c>
      <c r="N1676" t="s">
        <v>166</v>
      </c>
      <c r="O1676" t="s">
        <v>290</v>
      </c>
    </row>
    <row r="1677" spans="1:15" x14ac:dyDescent="0.25">
      <c r="A1677" t="s">
        <v>163</v>
      </c>
      <c r="B1677">
        <v>8092800</v>
      </c>
      <c r="C1677">
        <v>2476401</v>
      </c>
      <c r="D1677">
        <v>2021</v>
      </c>
      <c r="E1677" s="22">
        <v>44409</v>
      </c>
      <c r="F1677" s="22">
        <v>44439</v>
      </c>
      <c r="G1677" s="22">
        <v>44441</v>
      </c>
      <c r="H1677">
        <v>8092804</v>
      </c>
      <c r="I1677">
        <v>41</v>
      </c>
      <c r="J1677">
        <v>2509</v>
      </c>
      <c r="K1677" t="s">
        <v>171</v>
      </c>
      <c r="L1677">
        <v>-57.53</v>
      </c>
      <c r="M1677" t="s">
        <v>166</v>
      </c>
      <c r="N1677" t="s">
        <v>166</v>
      </c>
      <c r="O1677" t="s">
        <v>290</v>
      </c>
    </row>
    <row r="1678" spans="1:15" x14ac:dyDescent="0.25">
      <c r="A1678" t="s">
        <v>163</v>
      </c>
      <c r="B1678">
        <v>8092800</v>
      </c>
      <c r="C1678">
        <v>2476401</v>
      </c>
      <c r="D1678">
        <v>2021</v>
      </c>
      <c r="E1678" s="22">
        <v>44409</v>
      </c>
      <c r="F1678" s="22">
        <v>44439</v>
      </c>
      <c r="G1678" s="22">
        <v>44441</v>
      </c>
      <c r="H1678">
        <v>8092804</v>
      </c>
      <c r="I1678">
        <v>41</v>
      </c>
      <c r="J1678">
        <v>3305</v>
      </c>
      <c r="K1678" t="s">
        <v>206</v>
      </c>
      <c r="L1678">
        <v>1.2</v>
      </c>
      <c r="M1678" t="s">
        <v>207</v>
      </c>
      <c r="N1678" t="s">
        <v>166</v>
      </c>
      <c r="O1678" t="s">
        <v>290</v>
      </c>
    </row>
    <row r="1679" spans="1:15" x14ac:dyDescent="0.25">
      <c r="A1679" t="s">
        <v>163</v>
      </c>
      <c r="B1679">
        <v>8092800</v>
      </c>
      <c r="C1679">
        <v>2476401</v>
      </c>
      <c r="D1679">
        <v>2021</v>
      </c>
      <c r="E1679" s="22">
        <v>44409</v>
      </c>
      <c r="F1679" s="22">
        <v>44439</v>
      </c>
      <c r="G1679" s="22">
        <v>44441</v>
      </c>
      <c r="H1679">
        <v>8092804</v>
      </c>
      <c r="I1679">
        <v>41</v>
      </c>
      <c r="J1679" t="s">
        <v>173</v>
      </c>
      <c r="K1679" t="s">
        <v>174</v>
      </c>
      <c r="L1679">
        <v>71.760000000000005</v>
      </c>
      <c r="M1679" t="s">
        <v>166</v>
      </c>
      <c r="N1679" t="s">
        <v>166</v>
      </c>
      <c r="O1679" t="s">
        <v>290</v>
      </c>
    </row>
    <row r="1680" spans="1:15" x14ac:dyDescent="0.25">
      <c r="A1680" t="s">
        <v>163</v>
      </c>
      <c r="B1680">
        <v>8092800</v>
      </c>
      <c r="C1680">
        <v>2476401</v>
      </c>
      <c r="D1680">
        <v>2021</v>
      </c>
      <c r="E1680" s="22">
        <v>44409</v>
      </c>
      <c r="F1680" s="22">
        <v>44439</v>
      </c>
      <c r="G1680" s="22">
        <v>44441</v>
      </c>
      <c r="H1680">
        <v>8092804</v>
      </c>
      <c r="I1680">
        <v>41</v>
      </c>
      <c r="J1680">
        <v>4420</v>
      </c>
      <c r="K1680" t="s">
        <v>175</v>
      </c>
      <c r="L1680">
        <v>698.71</v>
      </c>
      <c r="M1680" t="s">
        <v>166</v>
      </c>
      <c r="N1680" t="s">
        <v>166</v>
      </c>
      <c r="O1680" t="s">
        <v>290</v>
      </c>
    </row>
    <row r="1681" spans="1:15" x14ac:dyDescent="0.25">
      <c r="A1681" t="s">
        <v>163</v>
      </c>
      <c r="B1681">
        <v>8092800</v>
      </c>
      <c r="C1681">
        <v>2476401</v>
      </c>
      <c r="D1681">
        <v>2021</v>
      </c>
      <c r="E1681" s="22">
        <v>44409</v>
      </c>
      <c r="F1681" s="22">
        <v>44439</v>
      </c>
      <c r="G1681" s="22">
        <v>44441</v>
      </c>
      <c r="H1681">
        <v>8092804</v>
      </c>
      <c r="I1681">
        <v>41</v>
      </c>
      <c r="J1681">
        <v>4486</v>
      </c>
      <c r="K1681" t="s">
        <v>176</v>
      </c>
      <c r="L1681">
        <v>646.95000000000005</v>
      </c>
      <c r="M1681" t="s">
        <v>166</v>
      </c>
      <c r="N1681" t="s">
        <v>166</v>
      </c>
      <c r="O1681" t="s">
        <v>290</v>
      </c>
    </row>
    <row r="1682" spans="1:15" x14ac:dyDescent="0.25">
      <c r="A1682" t="s">
        <v>163</v>
      </c>
      <c r="B1682">
        <v>8092800</v>
      </c>
      <c r="C1682">
        <v>2476401</v>
      </c>
      <c r="D1682">
        <v>2021</v>
      </c>
      <c r="E1682" s="22">
        <v>44409</v>
      </c>
      <c r="F1682" s="22">
        <v>44439</v>
      </c>
      <c r="G1682" s="22">
        <v>44441</v>
      </c>
      <c r="H1682">
        <v>8092804</v>
      </c>
      <c r="I1682">
        <v>41</v>
      </c>
      <c r="J1682">
        <v>4650</v>
      </c>
      <c r="K1682" t="s">
        <v>177</v>
      </c>
      <c r="L1682">
        <v>613.16</v>
      </c>
      <c r="M1682" t="s">
        <v>166</v>
      </c>
      <c r="N1682" t="s">
        <v>166</v>
      </c>
      <c r="O1682" t="s">
        <v>290</v>
      </c>
    </row>
    <row r="1683" spans="1:15" x14ac:dyDescent="0.25">
      <c r="A1683" t="s">
        <v>163</v>
      </c>
      <c r="B1683">
        <v>8092800</v>
      </c>
      <c r="C1683">
        <v>2476401</v>
      </c>
      <c r="D1683">
        <v>2021</v>
      </c>
      <c r="E1683" s="22">
        <v>44409</v>
      </c>
      <c r="F1683" s="22">
        <v>44439</v>
      </c>
      <c r="G1683" s="22">
        <v>44441</v>
      </c>
      <c r="H1683">
        <v>8092804</v>
      </c>
      <c r="I1683">
        <v>41</v>
      </c>
      <c r="J1683">
        <v>4780</v>
      </c>
      <c r="K1683" t="s">
        <v>178</v>
      </c>
      <c r="L1683">
        <v>613.16</v>
      </c>
      <c r="M1683" t="s">
        <v>166</v>
      </c>
      <c r="N1683" t="s">
        <v>166</v>
      </c>
      <c r="O1683" t="s">
        <v>290</v>
      </c>
    </row>
    <row r="1684" spans="1:15" x14ac:dyDescent="0.25">
      <c r="A1684" t="s">
        <v>163</v>
      </c>
      <c r="B1684">
        <v>8092800</v>
      </c>
      <c r="C1684">
        <v>2476401</v>
      </c>
      <c r="D1684">
        <v>2021</v>
      </c>
      <c r="E1684" s="22">
        <v>44409</v>
      </c>
      <c r="F1684" s="22">
        <v>44439</v>
      </c>
      <c r="G1684" s="22">
        <v>44441</v>
      </c>
      <c r="H1684">
        <v>8092804</v>
      </c>
      <c r="I1684">
        <v>41</v>
      </c>
      <c r="J1684">
        <v>4970</v>
      </c>
      <c r="K1684" t="s">
        <v>181</v>
      </c>
      <c r="L1684">
        <v>614.36</v>
      </c>
      <c r="M1684" t="s">
        <v>166</v>
      </c>
      <c r="N1684" t="s">
        <v>166</v>
      </c>
      <c r="O1684" t="s">
        <v>290</v>
      </c>
    </row>
    <row r="1685" spans="1:15" x14ac:dyDescent="0.25">
      <c r="A1685" t="s">
        <v>163</v>
      </c>
      <c r="B1685">
        <v>8092800</v>
      </c>
      <c r="C1685">
        <v>2476401</v>
      </c>
      <c r="D1685">
        <v>2021</v>
      </c>
      <c r="E1685" s="22">
        <v>44409</v>
      </c>
      <c r="F1685" s="22">
        <v>44439</v>
      </c>
      <c r="G1685" s="22">
        <v>44441</v>
      </c>
      <c r="H1685">
        <v>8092804</v>
      </c>
      <c r="I1685">
        <v>41</v>
      </c>
      <c r="J1685">
        <v>4990</v>
      </c>
      <c r="K1685" t="s">
        <v>182</v>
      </c>
      <c r="L1685">
        <v>614.36</v>
      </c>
      <c r="M1685" t="s">
        <v>166</v>
      </c>
      <c r="N1685" t="s">
        <v>166</v>
      </c>
      <c r="O1685" t="s">
        <v>290</v>
      </c>
    </row>
    <row r="1686" spans="1:15" x14ac:dyDescent="0.25">
      <c r="A1686" t="s">
        <v>163</v>
      </c>
      <c r="B1686">
        <v>8092800</v>
      </c>
      <c r="C1686">
        <v>2476401</v>
      </c>
      <c r="D1686">
        <v>2021</v>
      </c>
      <c r="E1686" s="22">
        <v>44409</v>
      </c>
      <c r="F1686" s="22">
        <v>44439</v>
      </c>
      <c r="G1686" s="22">
        <v>44441</v>
      </c>
      <c r="H1686">
        <v>8092804</v>
      </c>
      <c r="I1686">
        <v>41</v>
      </c>
      <c r="J1686">
        <v>5010</v>
      </c>
      <c r="K1686" t="s">
        <v>170</v>
      </c>
      <c r="L1686">
        <v>225.54</v>
      </c>
      <c r="M1686" t="s">
        <v>166</v>
      </c>
      <c r="N1686" t="s">
        <v>166</v>
      </c>
      <c r="O1686" t="s">
        <v>290</v>
      </c>
    </row>
    <row r="1687" spans="1:15" x14ac:dyDescent="0.25">
      <c r="A1687" t="s">
        <v>163</v>
      </c>
      <c r="B1687">
        <v>8092800</v>
      </c>
      <c r="C1687">
        <v>2476401</v>
      </c>
      <c r="D1687">
        <v>2021</v>
      </c>
      <c r="E1687" s="22">
        <v>44409</v>
      </c>
      <c r="F1687" s="22">
        <v>44439</v>
      </c>
      <c r="G1687" s="22">
        <v>44441</v>
      </c>
      <c r="H1687">
        <v>8092804</v>
      </c>
      <c r="I1687">
        <v>41</v>
      </c>
      <c r="J1687">
        <v>5013</v>
      </c>
      <c r="K1687" t="s">
        <v>183</v>
      </c>
      <c r="L1687">
        <v>0.7</v>
      </c>
      <c r="M1687" t="s">
        <v>166</v>
      </c>
      <c r="N1687" t="s">
        <v>166</v>
      </c>
      <c r="O1687" t="s">
        <v>290</v>
      </c>
    </row>
    <row r="1688" spans="1:15" x14ac:dyDescent="0.25">
      <c r="A1688" t="s">
        <v>163</v>
      </c>
      <c r="B1688">
        <v>8092800</v>
      </c>
      <c r="C1688">
        <v>2476401</v>
      </c>
      <c r="D1688">
        <v>2021</v>
      </c>
      <c r="E1688" s="22">
        <v>44409</v>
      </c>
      <c r="F1688" s="22">
        <v>44439</v>
      </c>
      <c r="G1688" s="22">
        <v>44441</v>
      </c>
      <c r="H1688">
        <v>8092804</v>
      </c>
      <c r="I1688">
        <v>41</v>
      </c>
      <c r="J1688">
        <v>5030</v>
      </c>
      <c r="K1688" t="s">
        <v>184</v>
      </c>
      <c r="L1688">
        <v>1.26</v>
      </c>
      <c r="M1688" t="s">
        <v>166</v>
      </c>
      <c r="N1688" t="s">
        <v>166</v>
      </c>
      <c r="O1688" t="s">
        <v>290</v>
      </c>
    </row>
    <row r="1689" spans="1:15" x14ac:dyDescent="0.25">
      <c r="A1689" t="s">
        <v>163</v>
      </c>
      <c r="B1689">
        <v>8092800</v>
      </c>
      <c r="C1689">
        <v>2476401</v>
      </c>
      <c r="D1689">
        <v>2021</v>
      </c>
      <c r="E1689" s="22">
        <v>44409</v>
      </c>
      <c r="F1689" s="22">
        <v>44439</v>
      </c>
      <c r="G1689" s="22">
        <v>44441</v>
      </c>
      <c r="H1689">
        <v>8092804</v>
      </c>
      <c r="I1689">
        <v>41</v>
      </c>
      <c r="J1689">
        <v>5031</v>
      </c>
      <c r="K1689" t="s">
        <v>185</v>
      </c>
      <c r="L1689">
        <v>0.98</v>
      </c>
      <c r="M1689" t="s">
        <v>166</v>
      </c>
      <c r="N1689" t="s">
        <v>166</v>
      </c>
      <c r="O1689" t="s">
        <v>290</v>
      </c>
    </row>
    <row r="1690" spans="1:15" x14ac:dyDescent="0.25">
      <c r="A1690" t="s">
        <v>163</v>
      </c>
      <c r="B1690">
        <v>8092800</v>
      </c>
      <c r="C1690">
        <v>2476401</v>
      </c>
      <c r="D1690">
        <v>2021</v>
      </c>
      <c r="E1690" s="22">
        <v>44409</v>
      </c>
      <c r="F1690" s="22">
        <v>44439</v>
      </c>
      <c r="G1690" s="22">
        <v>44441</v>
      </c>
      <c r="H1690">
        <v>8092804</v>
      </c>
      <c r="I1690">
        <v>41</v>
      </c>
      <c r="J1690">
        <v>5090</v>
      </c>
      <c r="K1690" t="s">
        <v>186</v>
      </c>
      <c r="L1690">
        <v>7.94</v>
      </c>
      <c r="M1690" t="s">
        <v>166</v>
      </c>
      <c r="N1690" t="s">
        <v>166</v>
      </c>
      <c r="O1690" t="s">
        <v>290</v>
      </c>
    </row>
    <row r="1691" spans="1:15" x14ac:dyDescent="0.25">
      <c r="A1691" t="s">
        <v>163</v>
      </c>
      <c r="B1691">
        <v>8092800</v>
      </c>
      <c r="C1691">
        <v>2476401</v>
      </c>
      <c r="D1691">
        <v>2021</v>
      </c>
      <c r="E1691" s="22">
        <v>44409</v>
      </c>
      <c r="F1691" s="22">
        <v>44439</v>
      </c>
      <c r="G1691" s="22">
        <v>44441</v>
      </c>
      <c r="H1691">
        <v>8092804</v>
      </c>
      <c r="I1691">
        <v>41</v>
      </c>
      <c r="J1691">
        <v>5103</v>
      </c>
      <c r="K1691" t="s">
        <v>187</v>
      </c>
      <c r="L1691">
        <v>48.84</v>
      </c>
      <c r="M1691" t="s">
        <v>166</v>
      </c>
      <c r="N1691" t="s">
        <v>166</v>
      </c>
      <c r="O1691" t="s">
        <v>290</v>
      </c>
    </row>
    <row r="1692" spans="1:15" x14ac:dyDescent="0.25">
      <c r="A1692" t="s">
        <v>163</v>
      </c>
      <c r="B1692">
        <v>8092800</v>
      </c>
      <c r="C1692">
        <v>2476401</v>
      </c>
      <c r="D1692">
        <v>2021</v>
      </c>
      <c r="E1692" s="22">
        <v>44409</v>
      </c>
      <c r="F1692" s="22">
        <v>44439</v>
      </c>
      <c r="G1692" s="22">
        <v>44441</v>
      </c>
      <c r="H1692">
        <v>8092804</v>
      </c>
      <c r="I1692">
        <v>41</v>
      </c>
      <c r="J1692">
        <v>7010</v>
      </c>
      <c r="K1692" t="s">
        <v>164</v>
      </c>
      <c r="L1692">
        <v>48</v>
      </c>
      <c r="M1692" t="s">
        <v>165</v>
      </c>
      <c r="N1692" t="s">
        <v>166</v>
      </c>
      <c r="O1692" t="s">
        <v>290</v>
      </c>
    </row>
    <row r="1693" spans="1:15" x14ac:dyDescent="0.25">
      <c r="A1693" t="s">
        <v>163</v>
      </c>
      <c r="B1693">
        <v>8092800</v>
      </c>
      <c r="C1693">
        <v>2476401</v>
      </c>
      <c r="D1693">
        <v>2021</v>
      </c>
      <c r="E1693" s="22">
        <v>44409</v>
      </c>
      <c r="F1693" s="22">
        <v>44439</v>
      </c>
      <c r="G1693" s="22">
        <v>44441</v>
      </c>
      <c r="H1693">
        <v>8092804</v>
      </c>
      <c r="I1693">
        <v>41</v>
      </c>
      <c r="J1693">
        <v>7301</v>
      </c>
      <c r="K1693" t="s">
        <v>282</v>
      </c>
      <c r="L1693">
        <v>6</v>
      </c>
      <c r="M1693" t="s">
        <v>165</v>
      </c>
      <c r="N1693" t="s">
        <v>166</v>
      </c>
      <c r="O1693" t="s">
        <v>290</v>
      </c>
    </row>
    <row r="1694" spans="1:15" x14ac:dyDescent="0.25">
      <c r="A1694" t="s">
        <v>163</v>
      </c>
      <c r="B1694">
        <v>8092800</v>
      </c>
      <c r="C1694">
        <v>2476401</v>
      </c>
      <c r="D1694">
        <v>2021</v>
      </c>
      <c r="E1694" s="22">
        <v>44409</v>
      </c>
      <c r="F1694" s="22">
        <v>44439</v>
      </c>
      <c r="G1694" s="22">
        <v>44441</v>
      </c>
      <c r="H1694">
        <v>8092804</v>
      </c>
      <c r="I1694">
        <v>41</v>
      </c>
      <c r="J1694">
        <v>7351</v>
      </c>
      <c r="K1694" t="s">
        <v>215</v>
      </c>
      <c r="L1694">
        <v>3</v>
      </c>
      <c r="M1694" t="s">
        <v>165</v>
      </c>
      <c r="N1694" t="s">
        <v>166</v>
      </c>
      <c r="O1694" t="s">
        <v>290</v>
      </c>
    </row>
    <row r="1695" spans="1:15" x14ac:dyDescent="0.25">
      <c r="A1695" t="s">
        <v>163</v>
      </c>
      <c r="B1695">
        <v>8092800</v>
      </c>
      <c r="C1695">
        <v>2476701</v>
      </c>
      <c r="D1695">
        <v>2021</v>
      </c>
      <c r="E1695" s="22">
        <v>44409</v>
      </c>
      <c r="F1695" s="22">
        <v>44439</v>
      </c>
      <c r="G1695" s="22">
        <v>44441</v>
      </c>
      <c r="H1695">
        <v>8092804</v>
      </c>
      <c r="I1695">
        <v>43</v>
      </c>
      <c r="J1695">
        <v>10</v>
      </c>
      <c r="K1695" t="s">
        <v>164</v>
      </c>
      <c r="L1695">
        <v>4</v>
      </c>
      <c r="M1695" t="s">
        <v>165</v>
      </c>
      <c r="N1695" t="s">
        <v>166</v>
      </c>
      <c r="O1695" t="s">
        <v>291</v>
      </c>
    </row>
    <row r="1696" spans="1:15" x14ac:dyDescent="0.25">
      <c r="A1696" t="s">
        <v>163</v>
      </c>
      <c r="B1696">
        <v>8092800</v>
      </c>
      <c r="C1696">
        <v>2476701</v>
      </c>
      <c r="D1696">
        <v>2021</v>
      </c>
      <c r="E1696" s="22">
        <v>44409</v>
      </c>
      <c r="F1696" s="22">
        <v>44439</v>
      </c>
      <c r="G1696" s="22">
        <v>44441</v>
      </c>
      <c r="H1696">
        <v>8092804</v>
      </c>
      <c r="I1696">
        <v>43</v>
      </c>
      <c r="J1696">
        <v>301</v>
      </c>
      <c r="K1696" t="s">
        <v>282</v>
      </c>
      <c r="L1696">
        <v>2</v>
      </c>
      <c r="M1696" t="s">
        <v>165</v>
      </c>
      <c r="N1696" t="s">
        <v>166</v>
      </c>
      <c r="O1696" t="s">
        <v>291</v>
      </c>
    </row>
    <row r="1697" spans="1:15" x14ac:dyDescent="0.25">
      <c r="A1697" t="s">
        <v>163</v>
      </c>
      <c r="B1697">
        <v>8092800</v>
      </c>
      <c r="C1697">
        <v>2476701</v>
      </c>
      <c r="D1697">
        <v>2021</v>
      </c>
      <c r="E1697" s="22">
        <v>44409</v>
      </c>
      <c r="F1697" s="22">
        <v>44439</v>
      </c>
      <c r="G1697" s="22">
        <v>44441</v>
      </c>
      <c r="H1697">
        <v>8092804</v>
      </c>
      <c r="I1697">
        <v>43</v>
      </c>
      <c r="J1697">
        <v>351</v>
      </c>
      <c r="K1697" t="s">
        <v>205</v>
      </c>
      <c r="L1697">
        <v>1</v>
      </c>
      <c r="M1697" t="s">
        <v>165</v>
      </c>
      <c r="N1697" t="s">
        <v>166</v>
      </c>
      <c r="O1697" t="s">
        <v>291</v>
      </c>
    </row>
    <row r="1698" spans="1:15" x14ac:dyDescent="0.25">
      <c r="A1698" t="s">
        <v>163</v>
      </c>
      <c r="B1698">
        <v>8092800</v>
      </c>
      <c r="C1698">
        <v>2476701</v>
      </c>
      <c r="D1698">
        <v>2021</v>
      </c>
      <c r="E1698" s="22">
        <v>44409</v>
      </c>
      <c r="F1698" s="22">
        <v>44439</v>
      </c>
      <c r="G1698" s="22">
        <v>44441</v>
      </c>
      <c r="H1698">
        <v>8092804</v>
      </c>
      <c r="I1698">
        <v>43</v>
      </c>
      <c r="J1698">
        <v>990</v>
      </c>
      <c r="K1698" t="s">
        <v>168</v>
      </c>
      <c r="L1698">
        <v>7</v>
      </c>
      <c r="M1698" t="s">
        <v>169</v>
      </c>
      <c r="N1698" t="s">
        <v>166</v>
      </c>
      <c r="O1698" t="s">
        <v>291</v>
      </c>
    </row>
    <row r="1699" spans="1:15" x14ac:dyDescent="0.25">
      <c r="A1699" t="s">
        <v>163</v>
      </c>
      <c r="B1699">
        <v>8092800</v>
      </c>
      <c r="C1699">
        <v>2476701</v>
      </c>
      <c r="D1699">
        <v>2021</v>
      </c>
      <c r="E1699" s="22">
        <v>44409</v>
      </c>
      <c r="F1699" s="22">
        <v>44439</v>
      </c>
      <c r="G1699" s="22">
        <v>44441</v>
      </c>
      <c r="H1699">
        <v>8092804</v>
      </c>
      <c r="I1699">
        <v>43</v>
      </c>
      <c r="J1699">
        <v>1010</v>
      </c>
      <c r="K1699" t="s">
        <v>164</v>
      </c>
      <c r="L1699">
        <v>147.55000000000001</v>
      </c>
      <c r="M1699" t="s">
        <v>165</v>
      </c>
      <c r="N1699" t="s">
        <v>166</v>
      </c>
      <c r="O1699" t="s">
        <v>291</v>
      </c>
    </row>
    <row r="1700" spans="1:15" x14ac:dyDescent="0.25">
      <c r="A1700" t="s">
        <v>163</v>
      </c>
      <c r="B1700">
        <v>8092800</v>
      </c>
      <c r="C1700">
        <v>2476701</v>
      </c>
      <c r="D1700">
        <v>2021</v>
      </c>
      <c r="E1700" s="22">
        <v>44409</v>
      </c>
      <c r="F1700" s="22">
        <v>44439</v>
      </c>
      <c r="G1700" s="22">
        <v>44441</v>
      </c>
      <c r="H1700">
        <v>8092804</v>
      </c>
      <c r="I1700">
        <v>43</v>
      </c>
      <c r="J1700">
        <v>1301</v>
      </c>
      <c r="K1700" t="s">
        <v>281</v>
      </c>
      <c r="L1700">
        <v>102.15</v>
      </c>
      <c r="M1700" t="s">
        <v>165</v>
      </c>
      <c r="N1700" t="s">
        <v>166</v>
      </c>
      <c r="O1700" t="s">
        <v>291</v>
      </c>
    </row>
    <row r="1701" spans="1:15" x14ac:dyDescent="0.25">
      <c r="A1701" t="s">
        <v>163</v>
      </c>
      <c r="B1701">
        <v>8092800</v>
      </c>
      <c r="C1701">
        <v>2476701</v>
      </c>
      <c r="D1701">
        <v>2021</v>
      </c>
      <c r="E1701" s="22">
        <v>44409</v>
      </c>
      <c r="F1701" s="22">
        <v>44439</v>
      </c>
      <c r="G1701" s="22">
        <v>44441</v>
      </c>
      <c r="H1701">
        <v>8092804</v>
      </c>
      <c r="I1701">
        <v>43</v>
      </c>
      <c r="J1701">
        <v>1351</v>
      </c>
      <c r="K1701" t="s">
        <v>205</v>
      </c>
      <c r="L1701">
        <v>34.049999999999997</v>
      </c>
      <c r="M1701" t="s">
        <v>165</v>
      </c>
      <c r="N1701" t="s">
        <v>166</v>
      </c>
      <c r="O1701" t="s">
        <v>291</v>
      </c>
    </row>
    <row r="1702" spans="1:15" x14ac:dyDescent="0.25">
      <c r="A1702" t="s">
        <v>163</v>
      </c>
      <c r="B1702">
        <v>8092800</v>
      </c>
      <c r="C1702">
        <v>2476701</v>
      </c>
      <c r="D1702">
        <v>2021</v>
      </c>
      <c r="E1702" s="22">
        <v>44409</v>
      </c>
      <c r="F1702" s="22">
        <v>44439</v>
      </c>
      <c r="G1702" s="22">
        <v>44441</v>
      </c>
      <c r="H1702">
        <v>8092804</v>
      </c>
      <c r="I1702">
        <v>43</v>
      </c>
      <c r="J1702">
        <v>2570</v>
      </c>
      <c r="K1702" t="s">
        <v>292</v>
      </c>
      <c r="L1702">
        <v>7.69</v>
      </c>
      <c r="M1702" t="s">
        <v>166</v>
      </c>
      <c r="N1702" t="s">
        <v>166</v>
      </c>
      <c r="O1702" t="s">
        <v>291</v>
      </c>
    </row>
    <row r="1703" spans="1:15" x14ac:dyDescent="0.25">
      <c r="A1703" t="s">
        <v>163</v>
      </c>
      <c r="B1703">
        <v>8092800</v>
      </c>
      <c r="C1703">
        <v>2476701</v>
      </c>
      <c r="D1703">
        <v>2021</v>
      </c>
      <c r="E1703" s="22">
        <v>44409</v>
      </c>
      <c r="F1703" s="22">
        <v>44439</v>
      </c>
      <c r="G1703" s="22">
        <v>44441</v>
      </c>
      <c r="H1703">
        <v>8092804</v>
      </c>
      <c r="I1703">
        <v>43</v>
      </c>
      <c r="J1703">
        <v>3305</v>
      </c>
      <c r="K1703" t="s">
        <v>206</v>
      </c>
      <c r="L1703">
        <v>0.48</v>
      </c>
      <c r="M1703" t="s">
        <v>207</v>
      </c>
      <c r="N1703" t="s">
        <v>166</v>
      </c>
      <c r="O1703" t="s">
        <v>291</v>
      </c>
    </row>
    <row r="1704" spans="1:15" x14ac:dyDescent="0.25">
      <c r="A1704" t="s">
        <v>163</v>
      </c>
      <c r="B1704">
        <v>8092800</v>
      </c>
      <c r="C1704">
        <v>2476701</v>
      </c>
      <c r="D1704">
        <v>2021</v>
      </c>
      <c r="E1704" s="22">
        <v>44409</v>
      </c>
      <c r="F1704" s="22">
        <v>44439</v>
      </c>
      <c r="G1704" s="22">
        <v>44441</v>
      </c>
      <c r="H1704">
        <v>8092804</v>
      </c>
      <c r="I1704">
        <v>43</v>
      </c>
      <c r="J1704">
        <v>4486</v>
      </c>
      <c r="K1704" t="s">
        <v>176</v>
      </c>
      <c r="L1704">
        <v>283.75</v>
      </c>
      <c r="M1704" t="s">
        <v>166</v>
      </c>
      <c r="N1704" t="s">
        <v>166</v>
      </c>
      <c r="O1704" t="s">
        <v>291</v>
      </c>
    </row>
    <row r="1705" spans="1:15" x14ac:dyDescent="0.25">
      <c r="A1705" t="s">
        <v>163</v>
      </c>
      <c r="B1705">
        <v>8092800</v>
      </c>
      <c r="C1705">
        <v>2476701</v>
      </c>
      <c r="D1705">
        <v>2021</v>
      </c>
      <c r="E1705" s="22">
        <v>44409</v>
      </c>
      <c r="F1705" s="22">
        <v>44439</v>
      </c>
      <c r="G1705" s="22">
        <v>44441</v>
      </c>
      <c r="H1705">
        <v>8092804</v>
      </c>
      <c r="I1705">
        <v>43</v>
      </c>
      <c r="J1705">
        <v>4650</v>
      </c>
      <c r="K1705" t="s">
        <v>177</v>
      </c>
      <c r="L1705">
        <v>276.06</v>
      </c>
      <c r="M1705" t="s">
        <v>166</v>
      </c>
      <c r="N1705" t="s">
        <v>166</v>
      </c>
      <c r="O1705" t="s">
        <v>291</v>
      </c>
    </row>
    <row r="1706" spans="1:15" x14ac:dyDescent="0.25">
      <c r="A1706" t="s">
        <v>163</v>
      </c>
      <c r="B1706">
        <v>8092800</v>
      </c>
      <c r="C1706">
        <v>2476701</v>
      </c>
      <c r="D1706">
        <v>2021</v>
      </c>
      <c r="E1706" s="22">
        <v>44409</v>
      </c>
      <c r="F1706" s="22">
        <v>44439</v>
      </c>
      <c r="G1706" s="22">
        <v>44441</v>
      </c>
      <c r="H1706">
        <v>8092804</v>
      </c>
      <c r="I1706">
        <v>43</v>
      </c>
      <c r="J1706">
        <v>4780</v>
      </c>
      <c r="K1706" t="s">
        <v>178</v>
      </c>
      <c r="L1706">
        <v>276.06</v>
      </c>
      <c r="M1706" t="s">
        <v>166</v>
      </c>
      <c r="N1706" t="s">
        <v>166</v>
      </c>
      <c r="O1706" t="s">
        <v>291</v>
      </c>
    </row>
    <row r="1707" spans="1:15" x14ac:dyDescent="0.25">
      <c r="A1707" t="s">
        <v>163</v>
      </c>
      <c r="B1707">
        <v>8092800</v>
      </c>
      <c r="C1707">
        <v>2476701</v>
      </c>
      <c r="D1707">
        <v>2021</v>
      </c>
      <c r="E1707" s="22">
        <v>44409</v>
      </c>
      <c r="F1707" s="22">
        <v>44439</v>
      </c>
      <c r="G1707" s="22">
        <v>44441</v>
      </c>
      <c r="H1707">
        <v>8092804</v>
      </c>
      <c r="I1707">
        <v>43</v>
      </c>
      <c r="J1707">
        <v>4970</v>
      </c>
      <c r="K1707" t="s">
        <v>181</v>
      </c>
      <c r="L1707">
        <v>276.54000000000002</v>
      </c>
      <c r="M1707" t="s">
        <v>166</v>
      </c>
      <c r="N1707" t="s">
        <v>166</v>
      </c>
      <c r="O1707" t="s">
        <v>291</v>
      </c>
    </row>
    <row r="1708" spans="1:15" x14ac:dyDescent="0.25">
      <c r="A1708" t="s">
        <v>163</v>
      </c>
      <c r="B1708">
        <v>8092800</v>
      </c>
      <c r="C1708">
        <v>2476701</v>
      </c>
      <c r="D1708">
        <v>2021</v>
      </c>
      <c r="E1708" s="22">
        <v>44409</v>
      </c>
      <c r="F1708" s="22">
        <v>44439</v>
      </c>
      <c r="G1708" s="22">
        <v>44441</v>
      </c>
      <c r="H1708">
        <v>8092804</v>
      </c>
      <c r="I1708">
        <v>43</v>
      </c>
      <c r="J1708">
        <v>4990</v>
      </c>
      <c r="K1708" t="s">
        <v>182</v>
      </c>
      <c r="L1708">
        <v>276.54000000000002</v>
      </c>
      <c r="M1708" t="s">
        <v>166</v>
      </c>
      <c r="N1708" t="s">
        <v>166</v>
      </c>
      <c r="O1708" t="s">
        <v>291</v>
      </c>
    </row>
    <row r="1709" spans="1:15" x14ac:dyDescent="0.25">
      <c r="A1709" t="s">
        <v>163</v>
      </c>
      <c r="B1709">
        <v>8092800</v>
      </c>
      <c r="C1709">
        <v>2476701</v>
      </c>
      <c r="D1709">
        <v>2021</v>
      </c>
      <c r="E1709" s="22">
        <v>44409</v>
      </c>
      <c r="F1709" s="22">
        <v>44439</v>
      </c>
      <c r="G1709" s="22">
        <v>44441</v>
      </c>
      <c r="H1709">
        <v>8092804</v>
      </c>
      <c r="I1709">
        <v>43</v>
      </c>
      <c r="J1709">
        <v>5090</v>
      </c>
      <c r="K1709" t="s">
        <v>186</v>
      </c>
      <c r="L1709">
        <v>7.94</v>
      </c>
      <c r="M1709" t="s">
        <v>166</v>
      </c>
      <c r="N1709" t="s">
        <v>166</v>
      </c>
      <c r="O1709" t="s">
        <v>291</v>
      </c>
    </row>
    <row r="1710" spans="1:15" x14ac:dyDescent="0.25">
      <c r="A1710" t="s">
        <v>163</v>
      </c>
      <c r="B1710">
        <v>8092800</v>
      </c>
      <c r="C1710">
        <v>2476701</v>
      </c>
      <c r="D1710">
        <v>2021</v>
      </c>
      <c r="E1710" s="22">
        <v>44409</v>
      </c>
      <c r="F1710" s="22">
        <v>44439</v>
      </c>
      <c r="G1710" s="22">
        <v>44441</v>
      </c>
      <c r="H1710">
        <v>8092804</v>
      </c>
      <c r="I1710">
        <v>43</v>
      </c>
      <c r="J1710">
        <v>5170</v>
      </c>
      <c r="K1710" t="s">
        <v>292</v>
      </c>
      <c r="L1710">
        <v>15.38</v>
      </c>
      <c r="M1710" t="s">
        <v>166</v>
      </c>
      <c r="N1710" t="s">
        <v>166</v>
      </c>
      <c r="O1710" t="s">
        <v>291</v>
      </c>
    </row>
    <row r="1711" spans="1:15" x14ac:dyDescent="0.25">
      <c r="A1711" t="s">
        <v>163</v>
      </c>
      <c r="B1711">
        <v>8092800</v>
      </c>
      <c r="C1711">
        <v>2476701</v>
      </c>
      <c r="D1711">
        <v>2021</v>
      </c>
      <c r="E1711" s="22">
        <v>44409</v>
      </c>
      <c r="F1711" s="22">
        <v>44439</v>
      </c>
      <c r="G1711" s="22">
        <v>44441</v>
      </c>
      <c r="H1711">
        <v>8092804</v>
      </c>
      <c r="I1711">
        <v>43</v>
      </c>
      <c r="J1711">
        <v>7010</v>
      </c>
      <c r="K1711" t="s">
        <v>164</v>
      </c>
      <c r="L1711">
        <v>13</v>
      </c>
      <c r="M1711" t="s">
        <v>165</v>
      </c>
      <c r="N1711" t="s">
        <v>166</v>
      </c>
      <c r="O1711" t="s">
        <v>291</v>
      </c>
    </row>
    <row r="1712" spans="1:15" x14ac:dyDescent="0.25">
      <c r="A1712" t="s">
        <v>163</v>
      </c>
      <c r="B1712">
        <v>8092800</v>
      </c>
      <c r="C1712">
        <v>2476701</v>
      </c>
      <c r="D1712">
        <v>2021</v>
      </c>
      <c r="E1712" s="22">
        <v>44409</v>
      </c>
      <c r="F1712" s="22">
        <v>44439</v>
      </c>
      <c r="G1712" s="22">
        <v>44441</v>
      </c>
      <c r="H1712">
        <v>8092804</v>
      </c>
      <c r="I1712">
        <v>43</v>
      </c>
      <c r="J1712">
        <v>7301</v>
      </c>
      <c r="K1712" t="s">
        <v>282</v>
      </c>
      <c r="L1712">
        <v>9</v>
      </c>
      <c r="M1712" t="s">
        <v>165</v>
      </c>
      <c r="N1712" t="s">
        <v>166</v>
      </c>
      <c r="O1712" t="s">
        <v>291</v>
      </c>
    </row>
    <row r="1713" spans="1:15" x14ac:dyDescent="0.25">
      <c r="A1713" t="s">
        <v>163</v>
      </c>
      <c r="B1713">
        <v>8092800</v>
      </c>
      <c r="C1713">
        <v>2476701</v>
      </c>
      <c r="D1713">
        <v>2021</v>
      </c>
      <c r="E1713" s="22">
        <v>44409</v>
      </c>
      <c r="F1713" s="22">
        <v>44439</v>
      </c>
      <c r="G1713" s="22">
        <v>44441</v>
      </c>
      <c r="H1713">
        <v>8092804</v>
      </c>
      <c r="I1713">
        <v>43</v>
      </c>
      <c r="J1713">
        <v>7351</v>
      </c>
      <c r="K1713" t="s">
        <v>215</v>
      </c>
      <c r="L1713">
        <v>3</v>
      </c>
      <c r="M1713" t="s">
        <v>165</v>
      </c>
      <c r="N1713" t="s">
        <v>166</v>
      </c>
      <c r="O1713" t="s">
        <v>291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86A84-31B9-41C8-9876-D0A36E6CE543}">
  <sheetPr codeName="Feuil3">
    <tabColor theme="9"/>
  </sheetPr>
  <dimension ref="A1:J26"/>
  <sheetViews>
    <sheetView topLeftCell="A11" workbookViewId="0">
      <selection activeCell="G4" sqref="G4"/>
    </sheetView>
  </sheetViews>
  <sheetFormatPr defaultColWidth="11.42578125" defaultRowHeight="15" x14ac:dyDescent="0.25"/>
  <cols>
    <col min="1" max="1" width="6.7109375" customWidth="1"/>
    <col min="2" max="2" width="8.28515625" bestFit="1" customWidth="1"/>
    <col min="3" max="3" width="83.7109375" customWidth="1"/>
    <col min="4" max="5" width="9.28515625" customWidth="1"/>
    <col min="6" max="7" width="11.140625" customWidth="1"/>
    <col min="8" max="8" width="13.85546875" customWidth="1"/>
    <col min="9" max="9" width="15.85546875" bestFit="1" customWidth="1"/>
    <col min="10" max="10" width="14.28515625" customWidth="1"/>
    <col min="257" max="257" width="6.7109375" customWidth="1"/>
    <col min="258" max="258" width="63.5703125" customWidth="1"/>
    <col min="259" max="259" width="83.7109375" customWidth="1"/>
    <col min="260" max="261" width="9.28515625" customWidth="1"/>
    <col min="262" max="263" width="11.140625" customWidth="1"/>
    <col min="264" max="265" width="13.85546875" customWidth="1"/>
    <col min="266" max="266" width="14.28515625" customWidth="1"/>
    <col min="513" max="513" width="6.7109375" customWidth="1"/>
    <col min="514" max="514" width="63.5703125" customWidth="1"/>
    <col min="515" max="515" width="83.7109375" customWidth="1"/>
    <col min="516" max="517" width="9.28515625" customWidth="1"/>
    <col min="518" max="519" width="11.140625" customWidth="1"/>
    <col min="520" max="521" width="13.85546875" customWidth="1"/>
    <col min="522" max="522" width="14.28515625" customWidth="1"/>
    <col min="769" max="769" width="6.7109375" customWidth="1"/>
    <col min="770" max="770" width="63.5703125" customWidth="1"/>
    <col min="771" max="771" width="83.7109375" customWidth="1"/>
    <col min="772" max="773" width="9.28515625" customWidth="1"/>
    <col min="774" max="775" width="11.140625" customWidth="1"/>
    <col min="776" max="777" width="13.85546875" customWidth="1"/>
    <col min="778" max="778" width="14.28515625" customWidth="1"/>
    <col min="1025" max="1025" width="6.7109375" customWidth="1"/>
    <col min="1026" max="1026" width="63.5703125" customWidth="1"/>
    <col min="1027" max="1027" width="83.7109375" customWidth="1"/>
    <col min="1028" max="1029" width="9.28515625" customWidth="1"/>
    <col min="1030" max="1031" width="11.140625" customWidth="1"/>
    <col min="1032" max="1033" width="13.85546875" customWidth="1"/>
    <col min="1034" max="1034" width="14.28515625" customWidth="1"/>
    <col min="1281" max="1281" width="6.7109375" customWidth="1"/>
    <col min="1282" max="1282" width="63.5703125" customWidth="1"/>
    <col min="1283" max="1283" width="83.7109375" customWidth="1"/>
    <col min="1284" max="1285" width="9.28515625" customWidth="1"/>
    <col min="1286" max="1287" width="11.140625" customWidth="1"/>
    <col min="1288" max="1289" width="13.85546875" customWidth="1"/>
    <col min="1290" max="1290" width="14.28515625" customWidth="1"/>
    <col min="1537" max="1537" width="6.7109375" customWidth="1"/>
    <col min="1538" max="1538" width="63.5703125" customWidth="1"/>
    <col min="1539" max="1539" width="83.7109375" customWidth="1"/>
    <col min="1540" max="1541" width="9.28515625" customWidth="1"/>
    <col min="1542" max="1543" width="11.140625" customWidth="1"/>
    <col min="1544" max="1545" width="13.85546875" customWidth="1"/>
    <col min="1546" max="1546" width="14.28515625" customWidth="1"/>
    <col min="1793" max="1793" width="6.7109375" customWidth="1"/>
    <col min="1794" max="1794" width="63.5703125" customWidth="1"/>
    <col min="1795" max="1795" width="83.7109375" customWidth="1"/>
    <col min="1796" max="1797" width="9.28515625" customWidth="1"/>
    <col min="1798" max="1799" width="11.140625" customWidth="1"/>
    <col min="1800" max="1801" width="13.85546875" customWidth="1"/>
    <col min="1802" max="1802" width="14.28515625" customWidth="1"/>
    <col min="2049" max="2049" width="6.7109375" customWidth="1"/>
    <col min="2050" max="2050" width="63.5703125" customWidth="1"/>
    <col min="2051" max="2051" width="83.7109375" customWidth="1"/>
    <col min="2052" max="2053" width="9.28515625" customWidth="1"/>
    <col min="2054" max="2055" width="11.140625" customWidth="1"/>
    <col min="2056" max="2057" width="13.85546875" customWidth="1"/>
    <col min="2058" max="2058" width="14.28515625" customWidth="1"/>
    <col min="2305" max="2305" width="6.7109375" customWidth="1"/>
    <col min="2306" max="2306" width="63.5703125" customWidth="1"/>
    <col min="2307" max="2307" width="83.7109375" customWidth="1"/>
    <col min="2308" max="2309" width="9.28515625" customWidth="1"/>
    <col min="2310" max="2311" width="11.140625" customWidth="1"/>
    <col min="2312" max="2313" width="13.85546875" customWidth="1"/>
    <col min="2314" max="2314" width="14.28515625" customWidth="1"/>
    <col min="2561" max="2561" width="6.7109375" customWidth="1"/>
    <col min="2562" max="2562" width="63.5703125" customWidth="1"/>
    <col min="2563" max="2563" width="83.7109375" customWidth="1"/>
    <col min="2564" max="2565" width="9.28515625" customWidth="1"/>
    <col min="2566" max="2567" width="11.140625" customWidth="1"/>
    <col min="2568" max="2569" width="13.85546875" customWidth="1"/>
    <col min="2570" max="2570" width="14.28515625" customWidth="1"/>
    <col min="2817" max="2817" width="6.7109375" customWidth="1"/>
    <col min="2818" max="2818" width="63.5703125" customWidth="1"/>
    <col min="2819" max="2819" width="83.7109375" customWidth="1"/>
    <col min="2820" max="2821" width="9.28515625" customWidth="1"/>
    <col min="2822" max="2823" width="11.140625" customWidth="1"/>
    <col min="2824" max="2825" width="13.85546875" customWidth="1"/>
    <col min="2826" max="2826" width="14.28515625" customWidth="1"/>
    <col min="3073" max="3073" width="6.7109375" customWidth="1"/>
    <col min="3074" max="3074" width="63.5703125" customWidth="1"/>
    <col min="3075" max="3075" width="83.7109375" customWidth="1"/>
    <col min="3076" max="3077" width="9.28515625" customWidth="1"/>
    <col min="3078" max="3079" width="11.140625" customWidth="1"/>
    <col min="3080" max="3081" width="13.85546875" customWidth="1"/>
    <col min="3082" max="3082" width="14.28515625" customWidth="1"/>
    <col min="3329" max="3329" width="6.7109375" customWidth="1"/>
    <col min="3330" max="3330" width="63.5703125" customWidth="1"/>
    <col min="3331" max="3331" width="83.7109375" customWidth="1"/>
    <col min="3332" max="3333" width="9.28515625" customWidth="1"/>
    <col min="3334" max="3335" width="11.140625" customWidth="1"/>
    <col min="3336" max="3337" width="13.85546875" customWidth="1"/>
    <col min="3338" max="3338" width="14.28515625" customWidth="1"/>
    <col min="3585" max="3585" width="6.7109375" customWidth="1"/>
    <col min="3586" max="3586" width="63.5703125" customWidth="1"/>
    <col min="3587" max="3587" width="83.7109375" customWidth="1"/>
    <col min="3588" max="3589" width="9.28515625" customWidth="1"/>
    <col min="3590" max="3591" width="11.140625" customWidth="1"/>
    <col min="3592" max="3593" width="13.85546875" customWidth="1"/>
    <col min="3594" max="3594" width="14.28515625" customWidth="1"/>
    <col min="3841" max="3841" width="6.7109375" customWidth="1"/>
    <col min="3842" max="3842" width="63.5703125" customWidth="1"/>
    <col min="3843" max="3843" width="83.7109375" customWidth="1"/>
    <col min="3844" max="3845" width="9.28515625" customWidth="1"/>
    <col min="3846" max="3847" width="11.140625" customWidth="1"/>
    <col min="3848" max="3849" width="13.85546875" customWidth="1"/>
    <col min="3850" max="3850" width="14.28515625" customWidth="1"/>
    <col min="4097" max="4097" width="6.7109375" customWidth="1"/>
    <col min="4098" max="4098" width="63.5703125" customWidth="1"/>
    <col min="4099" max="4099" width="83.7109375" customWidth="1"/>
    <col min="4100" max="4101" width="9.28515625" customWidth="1"/>
    <col min="4102" max="4103" width="11.140625" customWidth="1"/>
    <col min="4104" max="4105" width="13.85546875" customWidth="1"/>
    <col min="4106" max="4106" width="14.28515625" customWidth="1"/>
    <col min="4353" max="4353" width="6.7109375" customWidth="1"/>
    <col min="4354" max="4354" width="63.5703125" customWidth="1"/>
    <col min="4355" max="4355" width="83.7109375" customWidth="1"/>
    <col min="4356" max="4357" width="9.28515625" customWidth="1"/>
    <col min="4358" max="4359" width="11.140625" customWidth="1"/>
    <col min="4360" max="4361" width="13.85546875" customWidth="1"/>
    <col min="4362" max="4362" width="14.28515625" customWidth="1"/>
    <col min="4609" max="4609" width="6.7109375" customWidth="1"/>
    <col min="4610" max="4610" width="63.5703125" customWidth="1"/>
    <col min="4611" max="4611" width="83.7109375" customWidth="1"/>
    <col min="4612" max="4613" width="9.28515625" customWidth="1"/>
    <col min="4614" max="4615" width="11.140625" customWidth="1"/>
    <col min="4616" max="4617" width="13.85546875" customWidth="1"/>
    <col min="4618" max="4618" width="14.28515625" customWidth="1"/>
    <col min="4865" max="4865" width="6.7109375" customWidth="1"/>
    <col min="4866" max="4866" width="63.5703125" customWidth="1"/>
    <col min="4867" max="4867" width="83.7109375" customWidth="1"/>
    <col min="4868" max="4869" width="9.28515625" customWidth="1"/>
    <col min="4870" max="4871" width="11.140625" customWidth="1"/>
    <col min="4872" max="4873" width="13.85546875" customWidth="1"/>
    <col min="4874" max="4874" width="14.28515625" customWidth="1"/>
    <col min="5121" max="5121" width="6.7109375" customWidth="1"/>
    <col min="5122" max="5122" width="63.5703125" customWidth="1"/>
    <col min="5123" max="5123" width="83.7109375" customWidth="1"/>
    <col min="5124" max="5125" width="9.28515625" customWidth="1"/>
    <col min="5126" max="5127" width="11.140625" customWidth="1"/>
    <col min="5128" max="5129" width="13.85546875" customWidth="1"/>
    <col min="5130" max="5130" width="14.28515625" customWidth="1"/>
    <col min="5377" max="5377" width="6.7109375" customWidth="1"/>
    <col min="5378" max="5378" width="63.5703125" customWidth="1"/>
    <col min="5379" max="5379" width="83.7109375" customWidth="1"/>
    <col min="5380" max="5381" width="9.28515625" customWidth="1"/>
    <col min="5382" max="5383" width="11.140625" customWidth="1"/>
    <col min="5384" max="5385" width="13.85546875" customWidth="1"/>
    <col min="5386" max="5386" width="14.28515625" customWidth="1"/>
    <col min="5633" max="5633" width="6.7109375" customWidth="1"/>
    <col min="5634" max="5634" width="63.5703125" customWidth="1"/>
    <col min="5635" max="5635" width="83.7109375" customWidth="1"/>
    <col min="5636" max="5637" width="9.28515625" customWidth="1"/>
    <col min="5638" max="5639" width="11.140625" customWidth="1"/>
    <col min="5640" max="5641" width="13.85546875" customWidth="1"/>
    <col min="5642" max="5642" width="14.28515625" customWidth="1"/>
    <col min="5889" max="5889" width="6.7109375" customWidth="1"/>
    <col min="5890" max="5890" width="63.5703125" customWidth="1"/>
    <col min="5891" max="5891" width="83.7109375" customWidth="1"/>
    <col min="5892" max="5893" width="9.28515625" customWidth="1"/>
    <col min="5894" max="5895" width="11.140625" customWidth="1"/>
    <col min="5896" max="5897" width="13.85546875" customWidth="1"/>
    <col min="5898" max="5898" width="14.28515625" customWidth="1"/>
    <col min="6145" max="6145" width="6.7109375" customWidth="1"/>
    <col min="6146" max="6146" width="63.5703125" customWidth="1"/>
    <col min="6147" max="6147" width="83.7109375" customWidth="1"/>
    <col min="6148" max="6149" width="9.28515625" customWidth="1"/>
    <col min="6150" max="6151" width="11.140625" customWidth="1"/>
    <col min="6152" max="6153" width="13.85546875" customWidth="1"/>
    <col min="6154" max="6154" width="14.28515625" customWidth="1"/>
    <col min="6401" max="6401" width="6.7109375" customWidth="1"/>
    <col min="6402" max="6402" width="63.5703125" customWidth="1"/>
    <col min="6403" max="6403" width="83.7109375" customWidth="1"/>
    <col min="6404" max="6405" width="9.28515625" customWidth="1"/>
    <col min="6406" max="6407" width="11.140625" customWidth="1"/>
    <col min="6408" max="6409" width="13.85546875" customWidth="1"/>
    <col min="6410" max="6410" width="14.28515625" customWidth="1"/>
    <col min="6657" max="6657" width="6.7109375" customWidth="1"/>
    <col min="6658" max="6658" width="63.5703125" customWidth="1"/>
    <col min="6659" max="6659" width="83.7109375" customWidth="1"/>
    <col min="6660" max="6661" width="9.28515625" customWidth="1"/>
    <col min="6662" max="6663" width="11.140625" customWidth="1"/>
    <col min="6664" max="6665" width="13.85546875" customWidth="1"/>
    <col min="6666" max="6666" width="14.28515625" customWidth="1"/>
    <col min="6913" max="6913" width="6.7109375" customWidth="1"/>
    <col min="6914" max="6914" width="63.5703125" customWidth="1"/>
    <col min="6915" max="6915" width="83.7109375" customWidth="1"/>
    <col min="6916" max="6917" width="9.28515625" customWidth="1"/>
    <col min="6918" max="6919" width="11.140625" customWidth="1"/>
    <col min="6920" max="6921" width="13.85546875" customWidth="1"/>
    <col min="6922" max="6922" width="14.28515625" customWidth="1"/>
    <col min="7169" max="7169" width="6.7109375" customWidth="1"/>
    <col min="7170" max="7170" width="63.5703125" customWidth="1"/>
    <col min="7171" max="7171" width="83.7109375" customWidth="1"/>
    <col min="7172" max="7173" width="9.28515625" customWidth="1"/>
    <col min="7174" max="7175" width="11.140625" customWidth="1"/>
    <col min="7176" max="7177" width="13.85546875" customWidth="1"/>
    <col min="7178" max="7178" width="14.28515625" customWidth="1"/>
    <col min="7425" max="7425" width="6.7109375" customWidth="1"/>
    <col min="7426" max="7426" width="63.5703125" customWidth="1"/>
    <col min="7427" max="7427" width="83.7109375" customWidth="1"/>
    <col min="7428" max="7429" width="9.28515625" customWidth="1"/>
    <col min="7430" max="7431" width="11.140625" customWidth="1"/>
    <col min="7432" max="7433" width="13.85546875" customWidth="1"/>
    <col min="7434" max="7434" width="14.28515625" customWidth="1"/>
    <col min="7681" max="7681" width="6.7109375" customWidth="1"/>
    <col min="7682" max="7682" width="63.5703125" customWidth="1"/>
    <col min="7683" max="7683" width="83.7109375" customWidth="1"/>
    <col min="7684" max="7685" width="9.28515625" customWidth="1"/>
    <col min="7686" max="7687" width="11.140625" customWidth="1"/>
    <col min="7688" max="7689" width="13.85546875" customWidth="1"/>
    <col min="7690" max="7690" width="14.28515625" customWidth="1"/>
    <col min="7937" max="7937" width="6.7109375" customWidth="1"/>
    <col min="7938" max="7938" width="63.5703125" customWidth="1"/>
    <col min="7939" max="7939" width="83.7109375" customWidth="1"/>
    <col min="7940" max="7941" width="9.28515625" customWidth="1"/>
    <col min="7942" max="7943" width="11.140625" customWidth="1"/>
    <col min="7944" max="7945" width="13.85546875" customWidth="1"/>
    <col min="7946" max="7946" width="14.28515625" customWidth="1"/>
    <col min="8193" max="8193" width="6.7109375" customWidth="1"/>
    <col min="8194" max="8194" width="63.5703125" customWidth="1"/>
    <col min="8195" max="8195" width="83.7109375" customWidth="1"/>
    <col min="8196" max="8197" width="9.28515625" customWidth="1"/>
    <col min="8198" max="8199" width="11.140625" customWidth="1"/>
    <col min="8200" max="8201" width="13.85546875" customWidth="1"/>
    <col min="8202" max="8202" width="14.28515625" customWidth="1"/>
    <col min="8449" max="8449" width="6.7109375" customWidth="1"/>
    <col min="8450" max="8450" width="63.5703125" customWidth="1"/>
    <col min="8451" max="8451" width="83.7109375" customWidth="1"/>
    <col min="8452" max="8453" width="9.28515625" customWidth="1"/>
    <col min="8454" max="8455" width="11.140625" customWidth="1"/>
    <col min="8456" max="8457" width="13.85546875" customWidth="1"/>
    <col min="8458" max="8458" width="14.28515625" customWidth="1"/>
    <col min="8705" max="8705" width="6.7109375" customWidth="1"/>
    <col min="8706" max="8706" width="63.5703125" customWidth="1"/>
    <col min="8707" max="8707" width="83.7109375" customWidth="1"/>
    <col min="8708" max="8709" width="9.28515625" customWidth="1"/>
    <col min="8710" max="8711" width="11.140625" customWidth="1"/>
    <col min="8712" max="8713" width="13.85546875" customWidth="1"/>
    <col min="8714" max="8714" width="14.28515625" customWidth="1"/>
    <col min="8961" max="8961" width="6.7109375" customWidth="1"/>
    <col min="8962" max="8962" width="63.5703125" customWidth="1"/>
    <col min="8963" max="8963" width="83.7109375" customWidth="1"/>
    <col min="8964" max="8965" width="9.28515625" customWidth="1"/>
    <col min="8966" max="8967" width="11.140625" customWidth="1"/>
    <col min="8968" max="8969" width="13.85546875" customWidth="1"/>
    <col min="8970" max="8970" width="14.28515625" customWidth="1"/>
    <col min="9217" max="9217" width="6.7109375" customWidth="1"/>
    <col min="9218" max="9218" width="63.5703125" customWidth="1"/>
    <col min="9219" max="9219" width="83.7109375" customWidth="1"/>
    <col min="9220" max="9221" width="9.28515625" customWidth="1"/>
    <col min="9222" max="9223" width="11.140625" customWidth="1"/>
    <col min="9224" max="9225" width="13.85546875" customWidth="1"/>
    <col min="9226" max="9226" width="14.28515625" customWidth="1"/>
    <col min="9473" max="9473" width="6.7109375" customWidth="1"/>
    <col min="9474" max="9474" width="63.5703125" customWidth="1"/>
    <col min="9475" max="9475" width="83.7109375" customWidth="1"/>
    <col min="9476" max="9477" width="9.28515625" customWidth="1"/>
    <col min="9478" max="9479" width="11.140625" customWidth="1"/>
    <col min="9480" max="9481" width="13.85546875" customWidth="1"/>
    <col min="9482" max="9482" width="14.28515625" customWidth="1"/>
    <col min="9729" max="9729" width="6.7109375" customWidth="1"/>
    <col min="9730" max="9730" width="63.5703125" customWidth="1"/>
    <col min="9731" max="9731" width="83.7109375" customWidth="1"/>
    <col min="9732" max="9733" width="9.28515625" customWidth="1"/>
    <col min="9734" max="9735" width="11.140625" customWidth="1"/>
    <col min="9736" max="9737" width="13.85546875" customWidth="1"/>
    <col min="9738" max="9738" width="14.28515625" customWidth="1"/>
    <col min="9985" max="9985" width="6.7109375" customWidth="1"/>
    <col min="9986" max="9986" width="63.5703125" customWidth="1"/>
    <col min="9987" max="9987" width="83.7109375" customWidth="1"/>
    <col min="9988" max="9989" width="9.28515625" customWidth="1"/>
    <col min="9990" max="9991" width="11.140625" customWidth="1"/>
    <col min="9992" max="9993" width="13.85546875" customWidth="1"/>
    <col min="9994" max="9994" width="14.28515625" customWidth="1"/>
    <col min="10241" max="10241" width="6.7109375" customWidth="1"/>
    <col min="10242" max="10242" width="63.5703125" customWidth="1"/>
    <col min="10243" max="10243" width="83.7109375" customWidth="1"/>
    <col min="10244" max="10245" width="9.28515625" customWidth="1"/>
    <col min="10246" max="10247" width="11.140625" customWidth="1"/>
    <col min="10248" max="10249" width="13.85546875" customWidth="1"/>
    <col min="10250" max="10250" width="14.28515625" customWidth="1"/>
    <col min="10497" max="10497" width="6.7109375" customWidth="1"/>
    <col min="10498" max="10498" width="63.5703125" customWidth="1"/>
    <col min="10499" max="10499" width="83.7109375" customWidth="1"/>
    <col min="10500" max="10501" width="9.28515625" customWidth="1"/>
    <col min="10502" max="10503" width="11.140625" customWidth="1"/>
    <col min="10504" max="10505" width="13.85546875" customWidth="1"/>
    <col min="10506" max="10506" width="14.28515625" customWidth="1"/>
    <col min="10753" max="10753" width="6.7109375" customWidth="1"/>
    <col min="10754" max="10754" width="63.5703125" customWidth="1"/>
    <col min="10755" max="10755" width="83.7109375" customWidth="1"/>
    <col min="10756" max="10757" width="9.28515625" customWidth="1"/>
    <col min="10758" max="10759" width="11.140625" customWidth="1"/>
    <col min="10760" max="10761" width="13.85546875" customWidth="1"/>
    <col min="10762" max="10762" width="14.28515625" customWidth="1"/>
    <col min="11009" max="11009" width="6.7109375" customWidth="1"/>
    <col min="11010" max="11010" width="63.5703125" customWidth="1"/>
    <col min="11011" max="11011" width="83.7109375" customWidth="1"/>
    <col min="11012" max="11013" width="9.28515625" customWidth="1"/>
    <col min="11014" max="11015" width="11.140625" customWidth="1"/>
    <col min="11016" max="11017" width="13.85546875" customWidth="1"/>
    <col min="11018" max="11018" width="14.28515625" customWidth="1"/>
    <col min="11265" max="11265" width="6.7109375" customWidth="1"/>
    <col min="11266" max="11266" width="63.5703125" customWidth="1"/>
    <col min="11267" max="11267" width="83.7109375" customWidth="1"/>
    <col min="11268" max="11269" width="9.28515625" customWidth="1"/>
    <col min="11270" max="11271" width="11.140625" customWidth="1"/>
    <col min="11272" max="11273" width="13.85546875" customWidth="1"/>
    <col min="11274" max="11274" width="14.28515625" customWidth="1"/>
    <col min="11521" max="11521" width="6.7109375" customWidth="1"/>
    <col min="11522" max="11522" width="63.5703125" customWidth="1"/>
    <col min="11523" max="11523" width="83.7109375" customWidth="1"/>
    <col min="11524" max="11525" width="9.28515625" customWidth="1"/>
    <col min="11526" max="11527" width="11.140625" customWidth="1"/>
    <col min="11528" max="11529" width="13.85546875" customWidth="1"/>
    <col min="11530" max="11530" width="14.28515625" customWidth="1"/>
    <col min="11777" max="11777" width="6.7109375" customWidth="1"/>
    <col min="11778" max="11778" width="63.5703125" customWidth="1"/>
    <col min="11779" max="11779" width="83.7109375" customWidth="1"/>
    <col min="11780" max="11781" width="9.28515625" customWidth="1"/>
    <col min="11782" max="11783" width="11.140625" customWidth="1"/>
    <col min="11784" max="11785" width="13.85546875" customWidth="1"/>
    <col min="11786" max="11786" width="14.28515625" customWidth="1"/>
    <col min="12033" max="12033" width="6.7109375" customWidth="1"/>
    <col min="12034" max="12034" width="63.5703125" customWidth="1"/>
    <col min="12035" max="12035" width="83.7109375" customWidth="1"/>
    <col min="12036" max="12037" width="9.28515625" customWidth="1"/>
    <col min="12038" max="12039" width="11.140625" customWidth="1"/>
    <col min="12040" max="12041" width="13.85546875" customWidth="1"/>
    <col min="12042" max="12042" width="14.28515625" customWidth="1"/>
    <col min="12289" max="12289" width="6.7109375" customWidth="1"/>
    <col min="12290" max="12290" width="63.5703125" customWidth="1"/>
    <col min="12291" max="12291" width="83.7109375" customWidth="1"/>
    <col min="12292" max="12293" width="9.28515625" customWidth="1"/>
    <col min="12294" max="12295" width="11.140625" customWidth="1"/>
    <col min="12296" max="12297" width="13.85546875" customWidth="1"/>
    <col min="12298" max="12298" width="14.28515625" customWidth="1"/>
    <col min="12545" max="12545" width="6.7109375" customWidth="1"/>
    <col min="12546" max="12546" width="63.5703125" customWidth="1"/>
    <col min="12547" max="12547" width="83.7109375" customWidth="1"/>
    <col min="12548" max="12549" width="9.28515625" customWidth="1"/>
    <col min="12550" max="12551" width="11.140625" customWidth="1"/>
    <col min="12552" max="12553" width="13.85546875" customWidth="1"/>
    <col min="12554" max="12554" width="14.28515625" customWidth="1"/>
    <col min="12801" max="12801" width="6.7109375" customWidth="1"/>
    <col min="12802" max="12802" width="63.5703125" customWidth="1"/>
    <col min="12803" max="12803" width="83.7109375" customWidth="1"/>
    <col min="12804" max="12805" width="9.28515625" customWidth="1"/>
    <col min="12806" max="12807" width="11.140625" customWidth="1"/>
    <col min="12808" max="12809" width="13.85546875" customWidth="1"/>
    <col min="12810" max="12810" width="14.28515625" customWidth="1"/>
    <col min="13057" max="13057" width="6.7109375" customWidth="1"/>
    <col min="13058" max="13058" width="63.5703125" customWidth="1"/>
    <col min="13059" max="13059" width="83.7109375" customWidth="1"/>
    <col min="13060" max="13061" width="9.28515625" customWidth="1"/>
    <col min="13062" max="13063" width="11.140625" customWidth="1"/>
    <col min="13064" max="13065" width="13.85546875" customWidth="1"/>
    <col min="13066" max="13066" width="14.28515625" customWidth="1"/>
    <col min="13313" max="13313" width="6.7109375" customWidth="1"/>
    <col min="13314" max="13314" width="63.5703125" customWidth="1"/>
    <col min="13315" max="13315" width="83.7109375" customWidth="1"/>
    <col min="13316" max="13317" width="9.28515625" customWidth="1"/>
    <col min="13318" max="13319" width="11.140625" customWidth="1"/>
    <col min="13320" max="13321" width="13.85546875" customWidth="1"/>
    <col min="13322" max="13322" width="14.28515625" customWidth="1"/>
    <col min="13569" max="13569" width="6.7109375" customWidth="1"/>
    <col min="13570" max="13570" width="63.5703125" customWidth="1"/>
    <col min="13571" max="13571" width="83.7109375" customWidth="1"/>
    <col min="13572" max="13573" width="9.28515625" customWidth="1"/>
    <col min="13574" max="13575" width="11.140625" customWidth="1"/>
    <col min="13576" max="13577" width="13.85546875" customWidth="1"/>
    <col min="13578" max="13578" width="14.28515625" customWidth="1"/>
    <col min="13825" max="13825" width="6.7109375" customWidth="1"/>
    <col min="13826" max="13826" width="63.5703125" customWidth="1"/>
    <col min="13827" max="13827" width="83.7109375" customWidth="1"/>
    <col min="13828" max="13829" width="9.28515625" customWidth="1"/>
    <col min="13830" max="13831" width="11.140625" customWidth="1"/>
    <col min="13832" max="13833" width="13.85546875" customWidth="1"/>
    <col min="13834" max="13834" width="14.28515625" customWidth="1"/>
    <col min="14081" max="14081" width="6.7109375" customWidth="1"/>
    <col min="14082" max="14082" width="63.5703125" customWidth="1"/>
    <col min="14083" max="14083" width="83.7109375" customWidth="1"/>
    <col min="14084" max="14085" width="9.28515625" customWidth="1"/>
    <col min="14086" max="14087" width="11.140625" customWidth="1"/>
    <col min="14088" max="14089" width="13.85546875" customWidth="1"/>
    <col min="14090" max="14090" width="14.28515625" customWidth="1"/>
    <col min="14337" max="14337" width="6.7109375" customWidth="1"/>
    <col min="14338" max="14338" width="63.5703125" customWidth="1"/>
    <col min="14339" max="14339" width="83.7109375" customWidth="1"/>
    <col min="14340" max="14341" width="9.28515625" customWidth="1"/>
    <col min="14342" max="14343" width="11.140625" customWidth="1"/>
    <col min="14344" max="14345" width="13.85546875" customWidth="1"/>
    <col min="14346" max="14346" width="14.28515625" customWidth="1"/>
    <col min="14593" max="14593" width="6.7109375" customWidth="1"/>
    <col min="14594" max="14594" width="63.5703125" customWidth="1"/>
    <col min="14595" max="14595" width="83.7109375" customWidth="1"/>
    <col min="14596" max="14597" width="9.28515625" customWidth="1"/>
    <col min="14598" max="14599" width="11.140625" customWidth="1"/>
    <col min="14600" max="14601" width="13.85546875" customWidth="1"/>
    <col min="14602" max="14602" width="14.28515625" customWidth="1"/>
    <col min="14849" max="14849" width="6.7109375" customWidth="1"/>
    <col min="14850" max="14850" width="63.5703125" customWidth="1"/>
    <col min="14851" max="14851" width="83.7109375" customWidth="1"/>
    <col min="14852" max="14853" width="9.28515625" customWidth="1"/>
    <col min="14854" max="14855" width="11.140625" customWidth="1"/>
    <col min="14856" max="14857" width="13.85546875" customWidth="1"/>
    <col min="14858" max="14858" width="14.28515625" customWidth="1"/>
    <col min="15105" max="15105" width="6.7109375" customWidth="1"/>
    <col min="15106" max="15106" width="63.5703125" customWidth="1"/>
    <col min="15107" max="15107" width="83.7109375" customWidth="1"/>
    <col min="15108" max="15109" width="9.28515625" customWidth="1"/>
    <col min="15110" max="15111" width="11.140625" customWidth="1"/>
    <col min="15112" max="15113" width="13.85546875" customWidth="1"/>
    <col min="15114" max="15114" width="14.28515625" customWidth="1"/>
    <col min="15361" max="15361" width="6.7109375" customWidth="1"/>
    <col min="15362" max="15362" width="63.5703125" customWidth="1"/>
    <col min="15363" max="15363" width="83.7109375" customWidth="1"/>
    <col min="15364" max="15365" width="9.28515625" customWidth="1"/>
    <col min="15366" max="15367" width="11.140625" customWidth="1"/>
    <col min="15368" max="15369" width="13.85546875" customWidth="1"/>
    <col min="15370" max="15370" width="14.28515625" customWidth="1"/>
    <col min="15617" max="15617" width="6.7109375" customWidth="1"/>
    <col min="15618" max="15618" width="63.5703125" customWidth="1"/>
    <col min="15619" max="15619" width="83.7109375" customWidth="1"/>
    <col min="15620" max="15621" width="9.28515625" customWidth="1"/>
    <col min="15622" max="15623" width="11.140625" customWidth="1"/>
    <col min="15624" max="15625" width="13.85546875" customWidth="1"/>
    <col min="15626" max="15626" width="14.28515625" customWidth="1"/>
    <col min="15873" max="15873" width="6.7109375" customWidth="1"/>
    <col min="15874" max="15874" width="63.5703125" customWidth="1"/>
    <col min="15875" max="15875" width="83.7109375" customWidth="1"/>
    <col min="15876" max="15877" width="9.28515625" customWidth="1"/>
    <col min="15878" max="15879" width="11.140625" customWidth="1"/>
    <col min="15880" max="15881" width="13.85546875" customWidth="1"/>
    <col min="15882" max="15882" width="14.28515625" customWidth="1"/>
    <col min="16129" max="16129" width="6.7109375" customWidth="1"/>
    <col min="16130" max="16130" width="63.5703125" customWidth="1"/>
    <col min="16131" max="16131" width="83.7109375" customWidth="1"/>
    <col min="16132" max="16133" width="9.28515625" customWidth="1"/>
    <col min="16134" max="16135" width="11.140625" customWidth="1"/>
    <col min="16136" max="16137" width="13.85546875" customWidth="1"/>
    <col min="16138" max="16138" width="14.28515625" customWidth="1"/>
  </cols>
  <sheetData>
    <row r="1" spans="1:10" ht="45" x14ac:dyDescent="0.25">
      <c r="A1" s="9"/>
      <c r="B1" s="9" t="s">
        <v>137</v>
      </c>
      <c r="C1" s="9" t="s">
        <v>62</v>
      </c>
      <c r="D1" s="9" t="s">
        <v>138</v>
      </c>
      <c r="E1" s="9" t="s">
        <v>139</v>
      </c>
      <c r="F1" s="9" t="s">
        <v>140</v>
      </c>
      <c r="G1" s="9" t="s">
        <v>141</v>
      </c>
      <c r="H1" s="9" t="s">
        <v>69</v>
      </c>
      <c r="I1" s="9" t="s">
        <v>142</v>
      </c>
      <c r="J1" s="9" t="s">
        <v>143</v>
      </c>
    </row>
    <row r="2" spans="1:10" ht="15" customHeight="1" x14ac:dyDescent="0.25">
      <c r="A2" s="10">
        <v>0</v>
      </c>
      <c r="B2" s="19">
        <v>22412</v>
      </c>
      <c r="C2" s="1" t="s">
        <v>73</v>
      </c>
      <c r="D2" s="10" t="s">
        <v>144</v>
      </c>
      <c r="E2" s="10" t="s">
        <v>144</v>
      </c>
      <c r="F2" s="20">
        <v>1</v>
      </c>
      <c r="G2" s="20">
        <v>185</v>
      </c>
      <c r="H2" s="1" t="s">
        <v>145</v>
      </c>
      <c r="I2" s="21">
        <v>44424</v>
      </c>
      <c r="J2" s="1" t="s">
        <v>146</v>
      </c>
    </row>
    <row r="3" spans="1:10" ht="15" customHeight="1" x14ac:dyDescent="0.25">
      <c r="A3" s="10">
        <v>0</v>
      </c>
      <c r="B3" s="19">
        <v>24366</v>
      </c>
      <c r="C3" s="1" t="s">
        <v>76</v>
      </c>
      <c r="D3" s="10" t="s">
        <v>144</v>
      </c>
      <c r="E3" s="10" t="s">
        <v>144</v>
      </c>
      <c r="F3" s="20">
        <v>0</v>
      </c>
      <c r="G3" s="20">
        <v>0</v>
      </c>
      <c r="H3" s="1" t="s">
        <v>92</v>
      </c>
      <c r="I3" s="21"/>
      <c r="J3" s="1"/>
    </row>
    <row r="4" spans="1:10" ht="15" customHeight="1" x14ac:dyDescent="0.25">
      <c r="A4" s="10">
        <v>0</v>
      </c>
      <c r="B4" s="19">
        <v>24559</v>
      </c>
      <c r="C4" s="1" t="s">
        <v>79</v>
      </c>
      <c r="D4" s="10" t="s">
        <v>144</v>
      </c>
      <c r="E4" s="10" t="s">
        <v>144</v>
      </c>
      <c r="F4" s="20">
        <v>1</v>
      </c>
      <c r="G4" s="20">
        <v>255</v>
      </c>
      <c r="H4" s="1" t="s">
        <v>145</v>
      </c>
      <c r="I4" s="21">
        <v>44424</v>
      </c>
      <c r="J4" s="1" t="s">
        <v>146</v>
      </c>
    </row>
    <row r="5" spans="1:10" ht="15" customHeight="1" x14ac:dyDescent="0.25">
      <c r="A5" s="10">
        <v>0</v>
      </c>
      <c r="B5" s="19">
        <v>23794</v>
      </c>
      <c r="C5" s="1" t="s">
        <v>82</v>
      </c>
      <c r="D5" s="10" t="s">
        <v>144</v>
      </c>
      <c r="E5" s="10" t="s">
        <v>144</v>
      </c>
      <c r="F5" s="20">
        <v>0</v>
      </c>
      <c r="G5" s="20">
        <v>0</v>
      </c>
      <c r="H5" s="1" t="s">
        <v>92</v>
      </c>
      <c r="I5" s="21"/>
      <c r="J5" s="1"/>
    </row>
    <row r="6" spans="1:10" ht="15" customHeight="1" x14ac:dyDescent="0.25">
      <c r="A6" s="10">
        <v>0</v>
      </c>
      <c r="B6" s="19">
        <v>24758</v>
      </c>
      <c r="C6" s="1" t="s">
        <v>83</v>
      </c>
      <c r="D6" s="10" t="s">
        <v>144</v>
      </c>
      <c r="E6" s="10" t="s">
        <v>144</v>
      </c>
      <c r="F6" s="20">
        <v>0</v>
      </c>
      <c r="G6" s="20">
        <v>0</v>
      </c>
      <c r="H6" s="1"/>
      <c r="I6" s="21"/>
      <c r="J6" s="1"/>
    </row>
    <row r="7" spans="1:10" ht="15" customHeight="1" x14ac:dyDescent="0.25">
      <c r="A7" s="10">
        <v>0</v>
      </c>
      <c r="B7" s="19">
        <v>7738</v>
      </c>
      <c r="C7" s="1" t="s">
        <v>84</v>
      </c>
      <c r="D7" s="10" t="s">
        <v>144</v>
      </c>
      <c r="E7" s="10" t="s">
        <v>144</v>
      </c>
      <c r="F7" s="20">
        <v>1</v>
      </c>
      <c r="G7" s="20">
        <v>110</v>
      </c>
      <c r="H7" s="1" t="s">
        <v>145</v>
      </c>
      <c r="I7" s="21">
        <v>44424</v>
      </c>
      <c r="J7" s="1" t="s">
        <v>146</v>
      </c>
    </row>
    <row r="8" spans="1:10" ht="15" customHeight="1" x14ac:dyDescent="0.25">
      <c r="A8" s="10">
        <v>0</v>
      </c>
      <c r="B8" s="19">
        <v>23317</v>
      </c>
      <c r="C8" s="1" t="s">
        <v>86</v>
      </c>
      <c r="D8" s="10" t="s">
        <v>144</v>
      </c>
      <c r="E8" s="10" t="s">
        <v>144</v>
      </c>
      <c r="F8" s="20">
        <v>1</v>
      </c>
      <c r="G8" s="20">
        <v>0</v>
      </c>
      <c r="H8" s="1" t="s">
        <v>71</v>
      </c>
      <c r="I8" s="21"/>
      <c r="J8" s="1"/>
    </row>
    <row r="9" spans="1:10" ht="15" customHeight="1" x14ac:dyDescent="0.25">
      <c r="A9" s="10">
        <v>0</v>
      </c>
      <c r="B9" s="19">
        <v>24529</v>
      </c>
      <c r="C9" s="1" t="s">
        <v>88</v>
      </c>
      <c r="D9" s="10" t="s">
        <v>144</v>
      </c>
      <c r="E9" s="10" t="s">
        <v>144</v>
      </c>
      <c r="F9" s="20">
        <v>1</v>
      </c>
      <c r="G9" s="20">
        <v>370</v>
      </c>
      <c r="H9" s="1" t="s">
        <v>145</v>
      </c>
      <c r="I9" s="21">
        <v>44424</v>
      </c>
      <c r="J9" s="1" t="s">
        <v>146</v>
      </c>
    </row>
    <row r="10" spans="1:10" ht="15" customHeight="1" x14ac:dyDescent="0.25">
      <c r="A10" s="10">
        <v>0</v>
      </c>
      <c r="B10" s="19">
        <v>23765</v>
      </c>
      <c r="C10" s="1" t="s">
        <v>90</v>
      </c>
      <c r="D10" s="10" t="s">
        <v>144</v>
      </c>
      <c r="E10" s="10" t="s">
        <v>144</v>
      </c>
      <c r="F10" s="20">
        <v>1</v>
      </c>
      <c r="G10" s="20">
        <v>0</v>
      </c>
      <c r="H10" s="1" t="s">
        <v>71</v>
      </c>
      <c r="I10" s="21"/>
      <c r="J10" s="1"/>
    </row>
    <row r="11" spans="1:10" ht="15" customHeight="1" x14ac:dyDescent="0.25">
      <c r="A11" s="10">
        <v>0</v>
      </c>
      <c r="B11" s="19">
        <v>23936</v>
      </c>
      <c r="C11" s="1" t="s">
        <v>93</v>
      </c>
      <c r="D11" s="10" t="s">
        <v>144</v>
      </c>
      <c r="E11" s="10" t="s">
        <v>144</v>
      </c>
      <c r="F11" s="20">
        <v>1</v>
      </c>
      <c r="G11" s="20">
        <v>232.5</v>
      </c>
      <c r="H11" s="1" t="s">
        <v>145</v>
      </c>
      <c r="I11" s="21">
        <v>44424</v>
      </c>
      <c r="J11" s="1" t="s">
        <v>146</v>
      </c>
    </row>
    <row r="12" spans="1:10" ht="15" customHeight="1" x14ac:dyDescent="0.25">
      <c r="A12" s="10">
        <v>0</v>
      </c>
      <c r="B12" s="19">
        <v>1891</v>
      </c>
      <c r="C12" s="1" t="s">
        <v>97</v>
      </c>
      <c r="D12" s="10" t="s">
        <v>144</v>
      </c>
      <c r="E12" s="10" t="s">
        <v>144</v>
      </c>
      <c r="F12" s="20">
        <v>1</v>
      </c>
      <c r="G12" s="20">
        <v>310</v>
      </c>
      <c r="H12" s="1" t="s">
        <v>145</v>
      </c>
      <c r="I12" s="21">
        <v>44424</v>
      </c>
      <c r="J12" s="1" t="s">
        <v>146</v>
      </c>
    </row>
    <row r="13" spans="1:10" ht="15" customHeight="1" x14ac:dyDescent="0.25">
      <c r="A13" s="10">
        <v>0</v>
      </c>
      <c r="B13" s="19">
        <v>24292</v>
      </c>
      <c r="C13" s="1" t="s">
        <v>98</v>
      </c>
      <c r="D13" s="10" t="s">
        <v>144</v>
      </c>
      <c r="E13" s="10" t="s">
        <v>144</v>
      </c>
      <c r="F13" s="20">
        <v>1</v>
      </c>
      <c r="G13" s="20">
        <v>267.5</v>
      </c>
      <c r="H13" s="1" t="s">
        <v>145</v>
      </c>
      <c r="I13" s="21">
        <v>44424</v>
      </c>
      <c r="J13" s="1" t="s">
        <v>146</v>
      </c>
    </row>
    <row r="14" spans="1:10" ht="15" customHeight="1" x14ac:dyDescent="0.25">
      <c r="A14" s="10">
        <v>0</v>
      </c>
      <c r="B14" s="19">
        <v>23776</v>
      </c>
      <c r="C14" s="1" t="s">
        <v>99</v>
      </c>
      <c r="D14" s="10" t="s">
        <v>144</v>
      </c>
      <c r="E14" s="10" t="s">
        <v>144</v>
      </c>
      <c r="F14" s="20">
        <v>1</v>
      </c>
      <c r="G14" s="20">
        <v>270</v>
      </c>
      <c r="H14" s="1" t="s">
        <v>145</v>
      </c>
      <c r="I14" s="21">
        <v>44424</v>
      </c>
      <c r="J14" s="1" t="s">
        <v>146</v>
      </c>
    </row>
    <row r="15" spans="1:10" ht="15" customHeight="1" x14ac:dyDescent="0.25">
      <c r="A15" s="10">
        <v>0</v>
      </c>
      <c r="B15" s="19">
        <v>24597</v>
      </c>
      <c r="C15" s="1" t="s">
        <v>101</v>
      </c>
      <c r="D15" s="10" t="s">
        <v>144</v>
      </c>
      <c r="E15" s="10" t="s">
        <v>144</v>
      </c>
      <c r="F15" s="20">
        <v>1</v>
      </c>
      <c r="G15" s="20">
        <v>217.5</v>
      </c>
      <c r="H15" s="1" t="s">
        <v>145</v>
      </c>
      <c r="I15" s="21">
        <v>44424</v>
      </c>
      <c r="J15" s="1" t="s">
        <v>146</v>
      </c>
    </row>
    <row r="16" spans="1:10" ht="15" customHeight="1" x14ac:dyDescent="0.25">
      <c r="A16" s="10">
        <v>0</v>
      </c>
      <c r="B16" s="19">
        <v>24340</v>
      </c>
      <c r="C16" s="1" t="s">
        <v>103</v>
      </c>
      <c r="D16" s="10" t="s">
        <v>144</v>
      </c>
      <c r="E16" s="10" t="s">
        <v>144</v>
      </c>
      <c r="F16" s="20">
        <v>1</v>
      </c>
      <c r="G16" s="20">
        <v>0</v>
      </c>
      <c r="H16" s="1" t="s">
        <v>71</v>
      </c>
      <c r="I16" s="21"/>
      <c r="J16" s="1"/>
    </row>
    <row r="17" spans="1:10" ht="15" customHeight="1" x14ac:dyDescent="0.25">
      <c r="A17" s="10">
        <v>0</v>
      </c>
      <c r="B17" s="19">
        <v>24370</v>
      </c>
      <c r="C17" s="1" t="s">
        <v>104</v>
      </c>
      <c r="D17" s="10" t="s">
        <v>144</v>
      </c>
      <c r="E17" s="10" t="s">
        <v>144</v>
      </c>
      <c r="F17" s="20">
        <v>1</v>
      </c>
      <c r="G17" s="20">
        <v>107.5</v>
      </c>
      <c r="H17" s="1" t="s">
        <v>145</v>
      </c>
      <c r="I17" s="21">
        <v>44424</v>
      </c>
      <c r="J17" s="1" t="s">
        <v>146</v>
      </c>
    </row>
    <row r="18" spans="1:10" ht="15" customHeight="1" x14ac:dyDescent="0.25">
      <c r="A18" s="10">
        <v>0</v>
      </c>
      <c r="B18" s="19">
        <v>24407</v>
      </c>
      <c r="C18" s="1" t="s">
        <v>105</v>
      </c>
      <c r="D18" s="10" t="s">
        <v>144</v>
      </c>
      <c r="E18" s="10" t="s">
        <v>144</v>
      </c>
      <c r="F18" s="20">
        <v>1</v>
      </c>
      <c r="G18" s="20">
        <v>385</v>
      </c>
      <c r="H18" s="1" t="s">
        <v>145</v>
      </c>
      <c r="I18" s="21">
        <v>44424</v>
      </c>
      <c r="J18" s="1" t="s">
        <v>146</v>
      </c>
    </row>
    <row r="19" spans="1:10" ht="15" customHeight="1" x14ac:dyDescent="0.25">
      <c r="A19" s="10">
        <v>0</v>
      </c>
      <c r="B19" s="19">
        <v>24316</v>
      </c>
      <c r="C19" s="1" t="s">
        <v>109</v>
      </c>
      <c r="D19" s="10" t="s">
        <v>144</v>
      </c>
      <c r="E19" s="10" t="s">
        <v>144</v>
      </c>
      <c r="F19" s="20">
        <v>0</v>
      </c>
      <c r="G19" s="20">
        <v>0</v>
      </c>
      <c r="H19" s="1" t="s">
        <v>92</v>
      </c>
      <c r="I19" s="21"/>
      <c r="J19" s="1"/>
    </row>
    <row r="20" spans="1:10" ht="15" customHeight="1" x14ac:dyDescent="0.25">
      <c r="A20" s="10">
        <v>0</v>
      </c>
      <c r="B20" s="19">
        <v>24351</v>
      </c>
      <c r="C20" s="1" t="s">
        <v>110</v>
      </c>
      <c r="D20" s="10" t="s">
        <v>144</v>
      </c>
      <c r="E20" s="10" t="s">
        <v>144</v>
      </c>
      <c r="F20" s="20">
        <v>1</v>
      </c>
      <c r="G20" s="20">
        <v>267.5</v>
      </c>
      <c r="H20" s="1" t="s">
        <v>145</v>
      </c>
      <c r="I20" s="21">
        <v>44424</v>
      </c>
      <c r="J20" s="1" t="s">
        <v>146</v>
      </c>
    </row>
    <row r="21" spans="1:10" ht="15" customHeight="1" x14ac:dyDescent="0.25">
      <c r="A21" s="10">
        <v>0</v>
      </c>
      <c r="B21" s="19">
        <v>24389</v>
      </c>
      <c r="C21" s="1" t="s">
        <v>112</v>
      </c>
      <c r="D21" s="10" t="s">
        <v>144</v>
      </c>
      <c r="E21" s="10" t="s">
        <v>144</v>
      </c>
      <c r="F21" s="20">
        <v>0</v>
      </c>
      <c r="G21" s="20">
        <v>0</v>
      </c>
      <c r="H21" s="1" t="s">
        <v>92</v>
      </c>
      <c r="I21" s="21"/>
      <c r="J21" s="1"/>
    </row>
    <row r="22" spans="1:10" ht="15" customHeight="1" x14ac:dyDescent="0.25">
      <c r="A22" s="10">
        <v>0</v>
      </c>
      <c r="B22" s="19">
        <v>24546</v>
      </c>
      <c r="C22" s="1" t="s">
        <v>129</v>
      </c>
      <c r="D22" s="10" t="s">
        <v>144</v>
      </c>
      <c r="E22" s="10" t="s">
        <v>144</v>
      </c>
      <c r="F22" s="20">
        <v>1</v>
      </c>
      <c r="G22" s="20">
        <v>342.5</v>
      </c>
      <c r="H22" s="1" t="s">
        <v>145</v>
      </c>
      <c r="I22" s="21">
        <v>44424</v>
      </c>
      <c r="J22" s="1" t="s">
        <v>146</v>
      </c>
    </row>
    <row r="23" spans="1:10" ht="15" customHeight="1" x14ac:dyDescent="0.25">
      <c r="A23" s="10">
        <v>0</v>
      </c>
      <c r="B23" s="19">
        <v>7875</v>
      </c>
      <c r="C23" s="1" t="s">
        <v>133</v>
      </c>
      <c r="D23" s="10" t="s">
        <v>144</v>
      </c>
      <c r="E23" s="10" t="s">
        <v>144</v>
      </c>
      <c r="F23" s="20">
        <v>1</v>
      </c>
      <c r="G23" s="20">
        <v>302.5</v>
      </c>
      <c r="H23" s="1" t="s">
        <v>145</v>
      </c>
      <c r="I23" s="21">
        <v>44424</v>
      </c>
      <c r="J23" s="1" t="s">
        <v>146</v>
      </c>
    </row>
    <row r="24" spans="1:10" ht="15" customHeight="1" x14ac:dyDescent="0.25">
      <c r="A24" s="10">
        <v>0</v>
      </c>
      <c r="B24" s="19">
        <v>24330</v>
      </c>
      <c r="C24" s="1" t="s">
        <v>134</v>
      </c>
      <c r="D24" s="10" t="s">
        <v>144</v>
      </c>
      <c r="E24" s="10" t="s">
        <v>144</v>
      </c>
      <c r="F24" s="20">
        <v>1</v>
      </c>
      <c r="G24" s="20">
        <v>0</v>
      </c>
      <c r="H24" s="1" t="s">
        <v>71</v>
      </c>
      <c r="I24" s="21"/>
      <c r="J24" s="1"/>
    </row>
    <row r="25" spans="1:10" ht="15" customHeight="1" x14ac:dyDescent="0.25">
      <c r="A25" s="10">
        <v>0</v>
      </c>
      <c r="B25" s="19">
        <v>24442</v>
      </c>
      <c r="C25" s="1" t="s">
        <v>135</v>
      </c>
      <c r="D25" s="10" t="s">
        <v>144</v>
      </c>
      <c r="E25" s="10" t="s">
        <v>144</v>
      </c>
      <c r="F25" s="20">
        <v>1</v>
      </c>
      <c r="G25" s="20">
        <v>302.5</v>
      </c>
      <c r="H25" s="1" t="s">
        <v>145</v>
      </c>
      <c r="I25" s="21">
        <v>44424</v>
      </c>
      <c r="J25" s="1" t="s">
        <v>146</v>
      </c>
    </row>
    <row r="26" spans="1:10" ht="15" customHeight="1" x14ac:dyDescent="0.25">
      <c r="A26" s="10" t="s">
        <v>147</v>
      </c>
      <c r="F26" s="20">
        <f>SUM(F2:F25)</f>
        <v>19</v>
      </c>
      <c r="G26" s="20">
        <f>SUM(G2:G25)</f>
        <v>3925</v>
      </c>
    </row>
  </sheetData>
  <pageMargins left="0.78740157499999996" right="0.78740157499999996" top="0.984251969" bottom="0.984251969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2B529-041B-4811-97CC-9E05394A352E}">
  <sheetPr codeName="Feuil4">
    <tabColor rgb="FFFF0000"/>
  </sheetPr>
  <dimension ref="A1:H68"/>
  <sheetViews>
    <sheetView workbookViewId="0">
      <selection activeCell="G8" sqref="G8"/>
    </sheetView>
  </sheetViews>
  <sheetFormatPr defaultColWidth="11.42578125" defaultRowHeight="15" x14ac:dyDescent="0.25"/>
  <cols>
    <col min="1" max="1" width="125.7109375" customWidth="1"/>
    <col min="2" max="3" width="11.28515625" customWidth="1"/>
    <col min="4" max="4" width="10.7109375" customWidth="1"/>
    <col min="5" max="5" width="10" customWidth="1"/>
    <col min="6" max="6" width="10.42578125" customWidth="1"/>
    <col min="7" max="7" width="9.28515625" customWidth="1"/>
    <col min="8" max="8" width="13.85546875" customWidth="1"/>
    <col min="257" max="257" width="125.7109375" customWidth="1"/>
    <col min="258" max="259" width="11.28515625" customWidth="1"/>
    <col min="260" max="260" width="10.7109375" customWidth="1"/>
    <col min="261" max="261" width="10" customWidth="1"/>
    <col min="262" max="262" width="10.42578125" customWidth="1"/>
    <col min="263" max="263" width="9.28515625" customWidth="1"/>
    <col min="264" max="264" width="13.85546875" customWidth="1"/>
    <col min="513" max="513" width="125.7109375" customWidth="1"/>
    <col min="514" max="515" width="11.28515625" customWidth="1"/>
    <col min="516" max="516" width="10.7109375" customWidth="1"/>
    <col min="517" max="517" width="10" customWidth="1"/>
    <col min="518" max="518" width="10.42578125" customWidth="1"/>
    <col min="519" max="519" width="9.28515625" customWidth="1"/>
    <col min="520" max="520" width="13.85546875" customWidth="1"/>
    <col min="769" max="769" width="125.7109375" customWidth="1"/>
    <col min="770" max="771" width="11.28515625" customWidth="1"/>
    <col min="772" max="772" width="10.7109375" customWidth="1"/>
    <col min="773" max="773" width="10" customWidth="1"/>
    <col min="774" max="774" width="10.42578125" customWidth="1"/>
    <col min="775" max="775" width="9.28515625" customWidth="1"/>
    <col min="776" max="776" width="13.85546875" customWidth="1"/>
    <col min="1025" max="1025" width="125.7109375" customWidth="1"/>
    <col min="1026" max="1027" width="11.28515625" customWidth="1"/>
    <col min="1028" max="1028" width="10.7109375" customWidth="1"/>
    <col min="1029" max="1029" width="10" customWidth="1"/>
    <col min="1030" max="1030" width="10.42578125" customWidth="1"/>
    <col min="1031" max="1031" width="9.28515625" customWidth="1"/>
    <col min="1032" max="1032" width="13.85546875" customWidth="1"/>
    <col min="1281" max="1281" width="125.7109375" customWidth="1"/>
    <col min="1282" max="1283" width="11.28515625" customWidth="1"/>
    <col min="1284" max="1284" width="10.7109375" customWidth="1"/>
    <col min="1285" max="1285" width="10" customWidth="1"/>
    <col min="1286" max="1286" width="10.42578125" customWidth="1"/>
    <col min="1287" max="1287" width="9.28515625" customWidth="1"/>
    <col min="1288" max="1288" width="13.85546875" customWidth="1"/>
    <col min="1537" max="1537" width="125.7109375" customWidth="1"/>
    <col min="1538" max="1539" width="11.28515625" customWidth="1"/>
    <col min="1540" max="1540" width="10.7109375" customWidth="1"/>
    <col min="1541" max="1541" width="10" customWidth="1"/>
    <col min="1542" max="1542" width="10.42578125" customWidth="1"/>
    <col min="1543" max="1543" width="9.28515625" customWidth="1"/>
    <col min="1544" max="1544" width="13.85546875" customWidth="1"/>
    <col min="1793" max="1793" width="125.7109375" customWidth="1"/>
    <col min="1794" max="1795" width="11.28515625" customWidth="1"/>
    <col min="1796" max="1796" width="10.7109375" customWidth="1"/>
    <col min="1797" max="1797" width="10" customWidth="1"/>
    <col min="1798" max="1798" width="10.42578125" customWidth="1"/>
    <col min="1799" max="1799" width="9.28515625" customWidth="1"/>
    <col min="1800" max="1800" width="13.85546875" customWidth="1"/>
    <col min="2049" max="2049" width="125.7109375" customWidth="1"/>
    <col min="2050" max="2051" width="11.28515625" customWidth="1"/>
    <col min="2052" max="2052" width="10.7109375" customWidth="1"/>
    <col min="2053" max="2053" width="10" customWidth="1"/>
    <col min="2054" max="2054" width="10.42578125" customWidth="1"/>
    <col min="2055" max="2055" width="9.28515625" customWidth="1"/>
    <col min="2056" max="2056" width="13.85546875" customWidth="1"/>
    <col min="2305" max="2305" width="125.7109375" customWidth="1"/>
    <col min="2306" max="2307" width="11.28515625" customWidth="1"/>
    <col min="2308" max="2308" width="10.7109375" customWidth="1"/>
    <col min="2309" max="2309" width="10" customWidth="1"/>
    <col min="2310" max="2310" width="10.42578125" customWidth="1"/>
    <col min="2311" max="2311" width="9.28515625" customWidth="1"/>
    <col min="2312" max="2312" width="13.85546875" customWidth="1"/>
    <col min="2561" max="2561" width="125.7109375" customWidth="1"/>
    <col min="2562" max="2563" width="11.28515625" customWidth="1"/>
    <col min="2564" max="2564" width="10.7109375" customWidth="1"/>
    <col min="2565" max="2565" width="10" customWidth="1"/>
    <col min="2566" max="2566" width="10.42578125" customWidth="1"/>
    <col min="2567" max="2567" width="9.28515625" customWidth="1"/>
    <col min="2568" max="2568" width="13.85546875" customWidth="1"/>
    <col min="2817" max="2817" width="125.7109375" customWidth="1"/>
    <col min="2818" max="2819" width="11.28515625" customWidth="1"/>
    <col min="2820" max="2820" width="10.7109375" customWidth="1"/>
    <col min="2821" max="2821" width="10" customWidth="1"/>
    <col min="2822" max="2822" width="10.42578125" customWidth="1"/>
    <col min="2823" max="2823" width="9.28515625" customWidth="1"/>
    <col min="2824" max="2824" width="13.85546875" customWidth="1"/>
    <col min="3073" max="3073" width="125.7109375" customWidth="1"/>
    <col min="3074" max="3075" width="11.28515625" customWidth="1"/>
    <col min="3076" max="3076" width="10.7109375" customWidth="1"/>
    <col min="3077" max="3077" width="10" customWidth="1"/>
    <col min="3078" max="3078" width="10.42578125" customWidth="1"/>
    <col min="3079" max="3079" width="9.28515625" customWidth="1"/>
    <col min="3080" max="3080" width="13.85546875" customWidth="1"/>
    <col min="3329" max="3329" width="125.7109375" customWidth="1"/>
    <col min="3330" max="3331" width="11.28515625" customWidth="1"/>
    <col min="3332" max="3332" width="10.7109375" customWidth="1"/>
    <col min="3333" max="3333" width="10" customWidth="1"/>
    <col min="3334" max="3334" width="10.42578125" customWidth="1"/>
    <col min="3335" max="3335" width="9.28515625" customWidth="1"/>
    <col min="3336" max="3336" width="13.85546875" customWidth="1"/>
    <col min="3585" max="3585" width="125.7109375" customWidth="1"/>
    <col min="3586" max="3587" width="11.28515625" customWidth="1"/>
    <col min="3588" max="3588" width="10.7109375" customWidth="1"/>
    <col min="3589" max="3589" width="10" customWidth="1"/>
    <col min="3590" max="3590" width="10.42578125" customWidth="1"/>
    <col min="3591" max="3591" width="9.28515625" customWidth="1"/>
    <col min="3592" max="3592" width="13.85546875" customWidth="1"/>
    <col min="3841" max="3841" width="125.7109375" customWidth="1"/>
    <col min="3842" max="3843" width="11.28515625" customWidth="1"/>
    <col min="3844" max="3844" width="10.7109375" customWidth="1"/>
    <col min="3845" max="3845" width="10" customWidth="1"/>
    <col min="3846" max="3846" width="10.42578125" customWidth="1"/>
    <col min="3847" max="3847" width="9.28515625" customWidth="1"/>
    <col min="3848" max="3848" width="13.85546875" customWidth="1"/>
    <col min="4097" max="4097" width="125.7109375" customWidth="1"/>
    <col min="4098" max="4099" width="11.28515625" customWidth="1"/>
    <col min="4100" max="4100" width="10.7109375" customWidth="1"/>
    <col min="4101" max="4101" width="10" customWidth="1"/>
    <col min="4102" max="4102" width="10.42578125" customWidth="1"/>
    <col min="4103" max="4103" width="9.28515625" customWidth="1"/>
    <col min="4104" max="4104" width="13.85546875" customWidth="1"/>
    <col min="4353" max="4353" width="125.7109375" customWidth="1"/>
    <col min="4354" max="4355" width="11.28515625" customWidth="1"/>
    <col min="4356" max="4356" width="10.7109375" customWidth="1"/>
    <col min="4357" max="4357" width="10" customWidth="1"/>
    <col min="4358" max="4358" width="10.42578125" customWidth="1"/>
    <col min="4359" max="4359" width="9.28515625" customWidth="1"/>
    <col min="4360" max="4360" width="13.85546875" customWidth="1"/>
    <col min="4609" max="4609" width="125.7109375" customWidth="1"/>
    <col min="4610" max="4611" width="11.28515625" customWidth="1"/>
    <col min="4612" max="4612" width="10.7109375" customWidth="1"/>
    <col min="4613" max="4613" width="10" customWidth="1"/>
    <col min="4614" max="4614" width="10.42578125" customWidth="1"/>
    <col min="4615" max="4615" width="9.28515625" customWidth="1"/>
    <col min="4616" max="4616" width="13.85546875" customWidth="1"/>
    <col min="4865" max="4865" width="125.7109375" customWidth="1"/>
    <col min="4866" max="4867" width="11.28515625" customWidth="1"/>
    <col min="4868" max="4868" width="10.7109375" customWidth="1"/>
    <col min="4869" max="4869" width="10" customWidth="1"/>
    <col min="4870" max="4870" width="10.42578125" customWidth="1"/>
    <col min="4871" max="4871" width="9.28515625" customWidth="1"/>
    <col min="4872" max="4872" width="13.85546875" customWidth="1"/>
    <col min="5121" max="5121" width="125.7109375" customWidth="1"/>
    <col min="5122" max="5123" width="11.28515625" customWidth="1"/>
    <col min="5124" max="5124" width="10.7109375" customWidth="1"/>
    <col min="5125" max="5125" width="10" customWidth="1"/>
    <col min="5126" max="5126" width="10.42578125" customWidth="1"/>
    <col min="5127" max="5127" width="9.28515625" customWidth="1"/>
    <col min="5128" max="5128" width="13.85546875" customWidth="1"/>
    <col min="5377" max="5377" width="125.7109375" customWidth="1"/>
    <col min="5378" max="5379" width="11.28515625" customWidth="1"/>
    <col min="5380" max="5380" width="10.7109375" customWidth="1"/>
    <col min="5381" max="5381" width="10" customWidth="1"/>
    <col min="5382" max="5382" width="10.42578125" customWidth="1"/>
    <col min="5383" max="5383" width="9.28515625" customWidth="1"/>
    <col min="5384" max="5384" width="13.85546875" customWidth="1"/>
    <col min="5633" max="5633" width="125.7109375" customWidth="1"/>
    <col min="5634" max="5635" width="11.28515625" customWidth="1"/>
    <col min="5636" max="5636" width="10.7109375" customWidth="1"/>
    <col min="5637" max="5637" width="10" customWidth="1"/>
    <col min="5638" max="5638" width="10.42578125" customWidth="1"/>
    <col min="5639" max="5639" width="9.28515625" customWidth="1"/>
    <col min="5640" max="5640" width="13.85546875" customWidth="1"/>
    <col min="5889" max="5889" width="125.7109375" customWidth="1"/>
    <col min="5890" max="5891" width="11.28515625" customWidth="1"/>
    <col min="5892" max="5892" width="10.7109375" customWidth="1"/>
    <col min="5893" max="5893" width="10" customWidth="1"/>
    <col min="5894" max="5894" width="10.42578125" customWidth="1"/>
    <col min="5895" max="5895" width="9.28515625" customWidth="1"/>
    <col min="5896" max="5896" width="13.85546875" customWidth="1"/>
    <col min="6145" max="6145" width="125.7109375" customWidth="1"/>
    <col min="6146" max="6147" width="11.28515625" customWidth="1"/>
    <col min="6148" max="6148" width="10.7109375" customWidth="1"/>
    <col min="6149" max="6149" width="10" customWidth="1"/>
    <col min="6150" max="6150" width="10.42578125" customWidth="1"/>
    <col min="6151" max="6151" width="9.28515625" customWidth="1"/>
    <col min="6152" max="6152" width="13.85546875" customWidth="1"/>
    <col min="6401" max="6401" width="125.7109375" customWidth="1"/>
    <col min="6402" max="6403" width="11.28515625" customWidth="1"/>
    <col min="6404" max="6404" width="10.7109375" customWidth="1"/>
    <col min="6405" max="6405" width="10" customWidth="1"/>
    <col min="6406" max="6406" width="10.42578125" customWidth="1"/>
    <col min="6407" max="6407" width="9.28515625" customWidth="1"/>
    <col min="6408" max="6408" width="13.85546875" customWidth="1"/>
    <col min="6657" max="6657" width="125.7109375" customWidth="1"/>
    <col min="6658" max="6659" width="11.28515625" customWidth="1"/>
    <col min="6660" max="6660" width="10.7109375" customWidth="1"/>
    <col min="6661" max="6661" width="10" customWidth="1"/>
    <col min="6662" max="6662" width="10.42578125" customWidth="1"/>
    <col min="6663" max="6663" width="9.28515625" customWidth="1"/>
    <col min="6664" max="6664" width="13.85546875" customWidth="1"/>
    <col min="6913" max="6913" width="125.7109375" customWidth="1"/>
    <col min="6914" max="6915" width="11.28515625" customWidth="1"/>
    <col min="6916" max="6916" width="10.7109375" customWidth="1"/>
    <col min="6917" max="6917" width="10" customWidth="1"/>
    <col min="6918" max="6918" width="10.42578125" customWidth="1"/>
    <col min="6919" max="6919" width="9.28515625" customWidth="1"/>
    <col min="6920" max="6920" width="13.85546875" customWidth="1"/>
    <col min="7169" max="7169" width="125.7109375" customWidth="1"/>
    <col min="7170" max="7171" width="11.28515625" customWidth="1"/>
    <col min="7172" max="7172" width="10.7109375" customWidth="1"/>
    <col min="7173" max="7173" width="10" customWidth="1"/>
    <col min="7174" max="7174" width="10.42578125" customWidth="1"/>
    <col min="7175" max="7175" width="9.28515625" customWidth="1"/>
    <col min="7176" max="7176" width="13.85546875" customWidth="1"/>
    <col min="7425" max="7425" width="125.7109375" customWidth="1"/>
    <col min="7426" max="7427" width="11.28515625" customWidth="1"/>
    <col min="7428" max="7428" width="10.7109375" customWidth="1"/>
    <col min="7429" max="7429" width="10" customWidth="1"/>
    <col min="7430" max="7430" width="10.42578125" customWidth="1"/>
    <col min="7431" max="7431" width="9.28515625" customWidth="1"/>
    <col min="7432" max="7432" width="13.85546875" customWidth="1"/>
    <col min="7681" max="7681" width="125.7109375" customWidth="1"/>
    <col min="7682" max="7683" width="11.28515625" customWidth="1"/>
    <col min="7684" max="7684" width="10.7109375" customWidth="1"/>
    <col min="7685" max="7685" width="10" customWidth="1"/>
    <col min="7686" max="7686" width="10.42578125" customWidth="1"/>
    <col min="7687" max="7687" width="9.28515625" customWidth="1"/>
    <col min="7688" max="7688" width="13.85546875" customWidth="1"/>
    <col min="7937" max="7937" width="125.7109375" customWidth="1"/>
    <col min="7938" max="7939" width="11.28515625" customWidth="1"/>
    <col min="7940" max="7940" width="10.7109375" customWidth="1"/>
    <col min="7941" max="7941" width="10" customWidth="1"/>
    <col min="7942" max="7942" width="10.42578125" customWidth="1"/>
    <col min="7943" max="7943" width="9.28515625" customWidth="1"/>
    <col min="7944" max="7944" width="13.85546875" customWidth="1"/>
    <col min="8193" max="8193" width="125.7109375" customWidth="1"/>
    <col min="8194" max="8195" width="11.28515625" customWidth="1"/>
    <col min="8196" max="8196" width="10.7109375" customWidth="1"/>
    <col min="8197" max="8197" width="10" customWidth="1"/>
    <col min="8198" max="8198" width="10.42578125" customWidth="1"/>
    <col min="8199" max="8199" width="9.28515625" customWidth="1"/>
    <col min="8200" max="8200" width="13.85546875" customWidth="1"/>
    <col min="8449" max="8449" width="125.7109375" customWidth="1"/>
    <col min="8450" max="8451" width="11.28515625" customWidth="1"/>
    <col min="8452" max="8452" width="10.7109375" customWidth="1"/>
    <col min="8453" max="8453" width="10" customWidth="1"/>
    <col min="8454" max="8454" width="10.42578125" customWidth="1"/>
    <col min="8455" max="8455" width="9.28515625" customWidth="1"/>
    <col min="8456" max="8456" width="13.85546875" customWidth="1"/>
    <col min="8705" max="8705" width="125.7109375" customWidth="1"/>
    <col min="8706" max="8707" width="11.28515625" customWidth="1"/>
    <col min="8708" max="8708" width="10.7109375" customWidth="1"/>
    <col min="8709" max="8709" width="10" customWidth="1"/>
    <col min="8710" max="8710" width="10.42578125" customWidth="1"/>
    <col min="8711" max="8711" width="9.28515625" customWidth="1"/>
    <col min="8712" max="8712" width="13.85546875" customWidth="1"/>
    <col min="8961" max="8961" width="125.7109375" customWidth="1"/>
    <col min="8962" max="8963" width="11.28515625" customWidth="1"/>
    <col min="8964" max="8964" width="10.7109375" customWidth="1"/>
    <col min="8965" max="8965" width="10" customWidth="1"/>
    <col min="8966" max="8966" width="10.42578125" customWidth="1"/>
    <col min="8967" max="8967" width="9.28515625" customWidth="1"/>
    <col min="8968" max="8968" width="13.85546875" customWidth="1"/>
    <col min="9217" max="9217" width="125.7109375" customWidth="1"/>
    <col min="9218" max="9219" width="11.28515625" customWidth="1"/>
    <col min="9220" max="9220" width="10.7109375" customWidth="1"/>
    <col min="9221" max="9221" width="10" customWidth="1"/>
    <col min="9222" max="9222" width="10.42578125" customWidth="1"/>
    <col min="9223" max="9223" width="9.28515625" customWidth="1"/>
    <col min="9224" max="9224" width="13.85546875" customWidth="1"/>
    <col min="9473" max="9473" width="125.7109375" customWidth="1"/>
    <col min="9474" max="9475" width="11.28515625" customWidth="1"/>
    <col min="9476" max="9476" width="10.7109375" customWidth="1"/>
    <col min="9477" max="9477" width="10" customWidth="1"/>
    <col min="9478" max="9478" width="10.42578125" customWidth="1"/>
    <col min="9479" max="9479" width="9.28515625" customWidth="1"/>
    <col min="9480" max="9480" width="13.85546875" customWidth="1"/>
    <col min="9729" max="9729" width="125.7109375" customWidth="1"/>
    <col min="9730" max="9731" width="11.28515625" customWidth="1"/>
    <col min="9732" max="9732" width="10.7109375" customWidth="1"/>
    <col min="9733" max="9733" width="10" customWidth="1"/>
    <col min="9734" max="9734" width="10.42578125" customWidth="1"/>
    <col min="9735" max="9735" width="9.28515625" customWidth="1"/>
    <col min="9736" max="9736" width="13.85546875" customWidth="1"/>
    <col min="9985" max="9985" width="125.7109375" customWidth="1"/>
    <col min="9986" max="9987" width="11.28515625" customWidth="1"/>
    <col min="9988" max="9988" width="10.7109375" customWidth="1"/>
    <col min="9989" max="9989" width="10" customWidth="1"/>
    <col min="9990" max="9990" width="10.42578125" customWidth="1"/>
    <col min="9991" max="9991" width="9.28515625" customWidth="1"/>
    <col min="9992" max="9992" width="13.85546875" customWidth="1"/>
    <col min="10241" max="10241" width="125.7109375" customWidth="1"/>
    <col min="10242" max="10243" width="11.28515625" customWidth="1"/>
    <col min="10244" max="10244" width="10.7109375" customWidth="1"/>
    <col min="10245" max="10245" width="10" customWidth="1"/>
    <col min="10246" max="10246" width="10.42578125" customWidth="1"/>
    <col min="10247" max="10247" width="9.28515625" customWidth="1"/>
    <col min="10248" max="10248" width="13.85546875" customWidth="1"/>
    <col min="10497" max="10497" width="125.7109375" customWidth="1"/>
    <col min="10498" max="10499" width="11.28515625" customWidth="1"/>
    <col min="10500" max="10500" width="10.7109375" customWidth="1"/>
    <col min="10501" max="10501" width="10" customWidth="1"/>
    <col min="10502" max="10502" width="10.42578125" customWidth="1"/>
    <col min="10503" max="10503" width="9.28515625" customWidth="1"/>
    <col min="10504" max="10504" width="13.85546875" customWidth="1"/>
    <col min="10753" max="10753" width="125.7109375" customWidth="1"/>
    <col min="10754" max="10755" width="11.28515625" customWidth="1"/>
    <col min="10756" max="10756" width="10.7109375" customWidth="1"/>
    <col min="10757" max="10757" width="10" customWidth="1"/>
    <col min="10758" max="10758" width="10.42578125" customWidth="1"/>
    <col min="10759" max="10759" width="9.28515625" customWidth="1"/>
    <col min="10760" max="10760" width="13.85546875" customWidth="1"/>
    <col min="11009" max="11009" width="125.7109375" customWidth="1"/>
    <col min="11010" max="11011" width="11.28515625" customWidth="1"/>
    <col min="11012" max="11012" width="10.7109375" customWidth="1"/>
    <col min="11013" max="11013" width="10" customWidth="1"/>
    <col min="11014" max="11014" width="10.42578125" customWidth="1"/>
    <col min="11015" max="11015" width="9.28515625" customWidth="1"/>
    <col min="11016" max="11016" width="13.85546875" customWidth="1"/>
    <col min="11265" max="11265" width="125.7109375" customWidth="1"/>
    <col min="11266" max="11267" width="11.28515625" customWidth="1"/>
    <col min="11268" max="11268" width="10.7109375" customWidth="1"/>
    <col min="11269" max="11269" width="10" customWidth="1"/>
    <col min="11270" max="11270" width="10.42578125" customWidth="1"/>
    <col min="11271" max="11271" width="9.28515625" customWidth="1"/>
    <col min="11272" max="11272" width="13.85546875" customWidth="1"/>
    <col min="11521" max="11521" width="125.7109375" customWidth="1"/>
    <col min="11522" max="11523" width="11.28515625" customWidth="1"/>
    <col min="11524" max="11524" width="10.7109375" customWidth="1"/>
    <col min="11525" max="11525" width="10" customWidth="1"/>
    <col min="11526" max="11526" width="10.42578125" customWidth="1"/>
    <col min="11527" max="11527" width="9.28515625" customWidth="1"/>
    <col min="11528" max="11528" width="13.85546875" customWidth="1"/>
    <col min="11777" max="11777" width="125.7109375" customWidth="1"/>
    <col min="11778" max="11779" width="11.28515625" customWidth="1"/>
    <col min="11780" max="11780" width="10.7109375" customWidth="1"/>
    <col min="11781" max="11781" width="10" customWidth="1"/>
    <col min="11782" max="11782" width="10.42578125" customWidth="1"/>
    <col min="11783" max="11783" width="9.28515625" customWidth="1"/>
    <col min="11784" max="11784" width="13.85546875" customWidth="1"/>
    <col min="12033" max="12033" width="125.7109375" customWidth="1"/>
    <col min="12034" max="12035" width="11.28515625" customWidth="1"/>
    <col min="12036" max="12036" width="10.7109375" customWidth="1"/>
    <col min="12037" max="12037" width="10" customWidth="1"/>
    <col min="12038" max="12038" width="10.42578125" customWidth="1"/>
    <col min="12039" max="12039" width="9.28515625" customWidth="1"/>
    <col min="12040" max="12040" width="13.85546875" customWidth="1"/>
    <col min="12289" max="12289" width="125.7109375" customWidth="1"/>
    <col min="12290" max="12291" width="11.28515625" customWidth="1"/>
    <col min="12292" max="12292" width="10.7109375" customWidth="1"/>
    <col min="12293" max="12293" width="10" customWidth="1"/>
    <col min="12294" max="12294" width="10.42578125" customWidth="1"/>
    <col min="12295" max="12295" width="9.28515625" customWidth="1"/>
    <col min="12296" max="12296" width="13.85546875" customWidth="1"/>
    <col min="12545" max="12545" width="125.7109375" customWidth="1"/>
    <col min="12546" max="12547" width="11.28515625" customWidth="1"/>
    <col min="12548" max="12548" width="10.7109375" customWidth="1"/>
    <col min="12549" max="12549" width="10" customWidth="1"/>
    <col min="12550" max="12550" width="10.42578125" customWidth="1"/>
    <col min="12551" max="12551" width="9.28515625" customWidth="1"/>
    <col min="12552" max="12552" width="13.85546875" customWidth="1"/>
    <col min="12801" max="12801" width="125.7109375" customWidth="1"/>
    <col min="12802" max="12803" width="11.28515625" customWidth="1"/>
    <col min="12804" max="12804" width="10.7109375" customWidth="1"/>
    <col min="12805" max="12805" width="10" customWidth="1"/>
    <col min="12806" max="12806" width="10.42578125" customWidth="1"/>
    <col min="12807" max="12807" width="9.28515625" customWidth="1"/>
    <col min="12808" max="12808" width="13.85546875" customWidth="1"/>
    <col min="13057" max="13057" width="125.7109375" customWidth="1"/>
    <col min="13058" max="13059" width="11.28515625" customWidth="1"/>
    <col min="13060" max="13060" width="10.7109375" customWidth="1"/>
    <col min="13061" max="13061" width="10" customWidth="1"/>
    <col min="13062" max="13062" width="10.42578125" customWidth="1"/>
    <col min="13063" max="13063" width="9.28515625" customWidth="1"/>
    <col min="13064" max="13064" width="13.85546875" customWidth="1"/>
    <col min="13313" max="13313" width="125.7109375" customWidth="1"/>
    <col min="13314" max="13315" width="11.28515625" customWidth="1"/>
    <col min="13316" max="13316" width="10.7109375" customWidth="1"/>
    <col min="13317" max="13317" width="10" customWidth="1"/>
    <col min="13318" max="13318" width="10.42578125" customWidth="1"/>
    <col min="13319" max="13319" width="9.28515625" customWidth="1"/>
    <col min="13320" max="13320" width="13.85546875" customWidth="1"/>
    <col min="13569" max="13569" width="125.7109375" customWidth="1"/>
    <col min="13570" max="13571" width="11.28515625" customWidth="1"/>
    <col min="13572" max="13572" width="10.7109375" customWidth="1"/>
    <col min="13573" max="13573" width="10" customWidth="1"/>
    <col min="13574" max="13574" width="10.42578125" customWidth="1"/>
    <col min="13575" max="13575" width="9.28515625" customWidth="1"/>
    <col min="13576" max="13576" width="13.85546875" customWidth="1"/>
    <col min="13825" max="13825" width="125.7109375" customWidth="1"/>
    <col min="13826" max="13827" width="11.28515625" customWidth="1"/>
    <col min="13828" max="13828" width="10.7109375" customWidth="1"/>
    <col min="13829" max="13829" width="10" customWidth="1"/>
    <col min="13830" max="13830" width="10.42578125" customWidth="1"/>
    <col min="13831" max="13831" width="9.28515625" customWidth="1"/>
    <col min="13832" max="13832" width="13.85546875" customWidth="1"/>
    <col min="14081" max="14081" width="125.7109375" customWidth="1"/>
    <col min="14082" max="14083" width="11.28515625" customWidth="1"/>
    <col min="14084" max="14084" width="10.7109375" customWidth="1"/>
    <col min="14085" max="14085" width="10" customWidth="1"/>
    <col min="14086" max="14086" width="10.42578125" customWidth="1"/>
    <col min="14087" max="14087" width="9.28515625" customWidth="1"/>
    <col min="14088" max="14088" width="13.85546875" customWidth="1"/>
    <col min="14337" max="14337" width="125.7109375" customWidth="1"/>
    <col min="14338" max="14339" width="11.28515625" customWidth="1"/>
    <col min="14340" max="14340" width="10.7109375" customWidth="1"/>
    <col min="14341" max="14341" width="10" customWidth="1"/>
    <col min="14342" max="14342" width="10.42578125" customWidth="1"/>
    <col min="14343" max="14343" width="9.28515625" customWidth="1"/>
    <col min="14344" max="14344" width="13.85546875" customWidth="1"/>
    <col min="14593" max="14593" width="125.7109375" customWidth="1"/>
    <col min="14594" max="14595" width="11.28515625" customWidth="1"/>
    <col min="14596" max="14596" width="10.7109375" customWidth="1"/>
    <col min="14597" max="14597" width="10" customWidth="1"/>
    <col min="14598" max="14598" width="10.42578125" customWidth="1"/>
    <col min="14599" max="14599" width="9.28515625" customWidth="1"/>
    <col min="14600" max="14600" width="13.85546875" customWidth="1"/>
    <col min="14849" max="14849" width="125.7109375" customWidth="1"/>
    <col min="14850" max="14851" width="11.28515625" customWidth="1"/>
    <col min="14852" max="14852" width="10.7109375" customWidth="1"/>
    <col min="14853" max="14853" width="10" customWidth="1"/>
    <col min="14854" max="14854" width="10.42578125" customWidth="1"/>
    <col min="14855" max="14855" width="9.28515625" customWidth="1"/>
    <col min="14856" max="14856" width="13.85546875" customWidth="1"/>
    <col min="15105" max="15105" width="125.7109375" customWidth="1"/>
    <col min="15106" max="15107" width="11.28515625" customWidth="1"/>
    <col min="15108" max="15108" width="10.7109375" customWidth="1"/>
    <col min="15109" max="15109" width="10" customWidth="1"/>
    <col min="15110" max="15110" width="10.42578125" customWidth="1"/>
    <col min="15111" max="15111" width="9.28515625" customWidth="1"/>
    <col min="15112" max="15112" width="13.85546875" customWidth="1"/>
    <col min="15361" max="15361" width="125.7109375" customWidth="1"/>
    <col min="15362" max="15363" width="11.28515625" customWidth="1"/>
    <col min="15364" max="15364" width="10.7109375" customWidth="1"/>
    <col min="15365" max="15365" width="10" customWidth="1"/>
    <col min="15366" max="15366" width="10.42578125" customWidth="1"/>
    <col min="15367" max="15367" width="9.28515625" customWidth="1"/>
    <col min="15368" max="15368" width="13.85546875" customWidth="1"/>
    <col min="15617" max="15617" width="125.7109375" customWidth="1"/>
    <col min="15618" max="15619" width="11.28515625" customWidth="1"/>
    <col min="15620" max="15620" width="10.7109375" customWidth="1"/>
    <col min="15621" max="15621" width="10" customWidth="1"/>
    <col min="15622" max="15622" width="10.42578125" customWidth="1"/>
    <col min="15623" max="15623" width="9.28515625" customWidth="1"/>
    <col min="15624" max="15624" width="13.85546875" customWidth="1"/>
    <col min="15873" max="15873" width="125.7109375" customWidth="1"/>
    <col min="15874" max="15875" width="11.28515625" customWidth="1"/>
    <col min="15876" max="15876" width="10.7109375" customWidth="1"/>
    <col min="15877" max="15877" width="10" customWidth="1"/>
    <col min="15878" max="15878" width="10.42578125" customWidth="1"/>
    <col min="15879" max="15879" width="9.28515625" customWidth="1"/>
    <col min="15880" max="15880" width="13.85546875" customWidth="1"/>
    <col min="16129" max="16129" width="125.7109375" customWidth="1"/>
    <col min="16130" max="16131" width="11.28515625" customWidth="1"/>
    <col min="16132" max="16132" width="10.7109375" customWidth="1"/>
    <col min="16133" max="16133" width="10" customWidth="1"/>
    <col min="16134" max="16134" width="10.42578125" customWidth="1"/>
    <col min="16135" max="16135" width="9.28515625" customWidth="1"/>
    <col min="16136" max="16136" width="13.85546875" customWidth="1"/>
  </cols>
  <sheetData>
    <row r="1" spans="1:8" ht="30" x14ac:dyDescent="0.25">
      <c r="A1" s="9" t="s">
        <v>62</v>
      </c>
      <c r="B1" s="9" t="s">
        <v>63</v>
      </c>
      <c r="C1" s="9" t="s">
        <v>64</v>
      </c>
      <c r="D1" s="9" t="s">
        <v>65</v>
      </c>
      <c r="E1" s="9" t="s">
        <v>66</v>
      </c>
      <c r="F1" s="9" t="s">
        <v>67</v>
      </c>
      <c r="G1" s="9" t="s">
        <v>68</v>
      </c>
      <c r="H1" s="9" t="s">
        <v>69</v>
      </c>
    </row>
    <row r="2" spans="1:8" ht="15" customHeight="1" x14ac:dyDescent="0.25">
      <c r="A2" s="11" t="s">
        <v>70</v>
      </c>
      <c r="B2" s="12">
        <v>79</v>
      </c>
      <c r="C2" s="12">
        <v>84</v>
      </c>
      <c r="D2" s="12">
        <v>71</v>
      </c>
      <c r="E2" s="12">
        <v>13</v>
      </c>
      <c r="F2" s="13">
        <v>0</v>
      </c>
      <c r="G2" s="14">
        <v>71</v>
      </c>
      <c r="H2" s="1" t="s">
        <v>71</v>
      </c>
    </row>
    <row r="3" spans="1:8" ht="15" customHeight="1" x14ac:dyDescent="0.25">
      <c r="A3" s="11" t="s">
        <v>72</v>
      </c>
      <c r="B3" s="12">
        <v>140</v>
      </c>
      <c r="C3" s="12">
        <v>140</v>
      </c>
      <c r="D3" s="12">
        <v>0</v>
      </c>
      <c r="E3" s="12">
        <v>140</v>
      </c>
      <c r="F3" s="13">
        <v>0</v>
      </c>
      <c r="G3" s="14">
        <v>0</v>
      </c>
      <c r="H3" s="1" t="s">
        <v>71</v>
      </c>
    </row>
    <row r="4" spans="1:8" ht="15" customHeight="1" x14ac:dyDescent="0.25">
      <c r="A4" s="11" t="s">
        <v>73</v>
      </c>
      <c r="B4" s="12">
        <v>113</v>
      </c>
      <c r="C4" s="12">
        <v>114</v>
      </c>
      <c r="D4" s="12">
        <v>114</v>
      </c>
      <c r="E4" s="12">
        <v>0</v>
      </c>
      <c r="F4" s="13">
        <v>0</v>
      </c>
      <c r="G4" s="14">
        <v>113</v>
      </c>
      <c r="H4" s="1" t="s">
        <v>71</v>
      </c>
    </row>
    <row r="5" spans="1:8" ht="15" customHeight="1" x14ac:dyDescent="0.25">
      <c r="A5" s="11" t="s">
        <v>74</v>
      </c>
      <c r="B5" s="12">
        <v>72</v>
      </c>
      <c r="C5" s="12">
        <v>72</v>
      </c>
      <c r="D5" s="12">
        <v>0</v>
      </c>
      <c r="E5" s="12">
        <v>72</v>
      </c>
      <c r="F5" s="13">
        <v>0</v>
      </c>
      <c r="G5" s="14">
        <v>0</v>
      </c>
      <c r="H5" s="1" t="s">
        <v>71</v>
      </c>
    </row>
    <row r="6" spans="1:8" ht="15" customHeight="1" x14ac:dyDescent="0.25">
      <c r="A6" s="11" t="s">
        <v>75</v>
      </c>
      <c r="B6" s="12">
        <v>105</v>
      </c>
      <c r="C6" s="12">
        <v>114</v>
      </c>
      <c r="D6" s="12">
        <v>91</v>
      </c>
      <c r="E6" s="12">
        <v>23</v>
      </c>
      <c r="F6" s="13">
        <v>0</v>
      </c>
      <c r="G6" s="14">
        <v>81</v>
      </c>
      <c r="H6" s="1" t="s">
        <v>71</v>
      </c>
    </row>
    <row r="7" spans="1:8" ht="15" customHeight="1" x14ac:dyDescent="0.25">
      <c r="A7" s="11" t="s">
        <v>76</v>
      </c>
      <c r="B7" s="12">
        <v>131</v>
      </c>
      <c r="C7" s="12">
        <v>131</v>
      </c>
      <c r="D7" s="12">
        <v>0</v>
      </c>
      <c r="E7" s="12">
        <v>131</v>
      </c>
      <c r="F7" s="13">
        <v>0</v>
      </c>
      <c r="G7" s="14">
        <v>0</v>
      </c>
      <c r="H7" s="1" t="s">
        <v>71</v>
      </c>
    </row>
    <row r="8" spans="1:8" ht="15" customHeight="1" x14ac:dyDescent="0.25">
      <c r="A8" s="11" t="s">
        <v>77</v>
      </c>
      <c r="B8" s="12">
        <v>79</v>
      </c>
      <c r="C8" s="12">
        <v>75</v>
      </c>
      <c r="D8" s="12">
        <v>51</v>
      </c>
      <c r="E8" s="12">
        <v>24</v>
      </c>
      <c r="F8" s="13">
        <v>0</v>
      </c>
      <c r="G8" s="14">
        <v>48</v>
      </c>
      <c r="H8" s="1" t="s">
        <v>71</v>
      </c>
    </row>
    <row r="9" spans="1:8" ht="15" customHeight="1" x14ac:dyDescent="0.25">
      <c r="A9" s="11" t="s">
        <v>78</v>
      </c>
      <c r="B9" s="12">
        <v>83</v>
      </c>
      <c r="C9" s="12">
        <v>83</v>
      </c>
      <c r="D9" s="12">
        <v>0</v>
      </c>
      <c r="E9" s="12">
        <v>83</v>
      </c>
      <c r="F9" s="13">
        <v>0</v>
      </c>
      <c r="G9" s="14">
        <v>0</v>
      </c>
      <c r="H9" s="1" t="s">
        <v>71</v>
      </c>
    </row>
    <row r="10" spans="1:8" ht="15" customHeight="1" x14ac:dyDescent="0.25">
      <c r="A10" s="11" t="s">
        <v>79</v>
      </c>
      <c r="B10" s="12">
        <v>126</v>
      </c>
      <c r="C10" s="12">
        <v>127</v>
      </c>
      <c r="D10" s="12">
        <v>121</v>
      </c>
      <c r="E10" s="12">
        <v>6</v>
      </c>
      <c r="F10" s="13">
        <v>0</v>
      </c>
      <c r="G10" s="14">
        <v>105</v>
      </c>
      <c r="H10" s="1" t="s">
        <v>71</v>
      </c>
    </row>
    <row r="11" spans="1:8" ht="15" customHeight="1" x14ac:dyDescent="0.25">
      <c r="A11" s="11" t="s">
        <v>80</v>
      </c>
      <c r="B11" s="12">
        <v>84</v>
      </c>
      <c r="C11" s="12">
        <v>86</v>
      </c>
      <c r="D11" s="12">
        <v>86</v>
      </c>
      <c r="E11" s="12">
        <v>0</v>
      </c>
      <c r="F11" s="13">
        <v>0</v>
      </c>
      <c r="G11" s="14">
        <v>68</v>
      </c>
      <c r="H11" s="1" t="s">
        <v>71</v>
      </c>
    </row>
    <row r="12" spans="1:8" ht="15" customHeight="1" x14ac:dyDescent="0.25">
      <c r="A12" s="11" t="s">
        <v>81</v>
      </c>
      <c r="B12" s="12">
        <v>143</v>
      </c>
      <c r="C12" s="12">
        <v>138</v>
      </c>
      <c r="D12" s="12">
        <v>117</v>
      </c>
      <c r="E12" s="12">
        <v>21</v>
      </c>
      <c r="F12" s="13">
        <v>0</v>
      </c>
      <c r="G12" s="14">
        <v>106</v>
      </c>
      <c r="H12" s="1" t="s">
        <v>71</v>
      </c>
    </row>
    <row r="13" spans="1:8" ht="15" customHeight="1" x14ac:dyDescent="0.25">
      <c r="A13" s="11" t="s">
        <v>82</v>
      </c>
      <c r="B13" s="12">
        <v>117</v>
      </c>
      <c r="C13" s="12">
        <v>117</v>
      </c>
      <c r="D13" s="12">
        <v>0</v>
      </c>
      <c r="E13" s="12">
        <v>117</v>
      </c>
      <c r="F13" s="13">
        <v>0</v>
      </c>
      <c r="G13" s="14">
        <v>0</v>
      </c>
      <c r="H13" s="1" t="s">
        <v>71</v>
      </c>
    </row>
    <row r="14" spans="1:8" ht="15" customHeight="1" x14ac:dyDescent="0.25">
      <c r="A14" s="11" t="s">
        <v>83</v>
      </c>
      <c r="B14" s="12">
        <v>64</v>
      </c>
      <c r="C14" s="12">
        <v>67</v>
      </c>
      <c r="D14" s="12">
        <v>67</v>
      </c>
      <c r="E14" s="12">
        <v>0</v>
      </c>
      <c r="F14" s="13">
        <v>0</v>
      </c>
      <c r="G14" s="14">
        <v>41</v>
      </c>
      <c r="H14" s="1" t="s">
        <v>71</v>
      </c>
    </row>
    <row r="15" spans="1:8" ht="15" customHeight="1" x14ac:dyDescent="0.25">
      <c r="A15" s="11" t="s">
        <v>84</v>
      </c>
      <c r="B15" s="12">
        <v>42</v>
      </c>
      <c r="C15" s="12">
        <v>41</v>
      </c>
      <c r="D15" s="12">
        <v>32</v>
      </c>
      <c r="E15" s="12">
        <v>9</v>
      </c>
      <c r="F15" s="13">
        <v>0</v>
      </c>
      <c r="G15" s="14">
        <v>32</v>
      </c>
      <c r="H15" s="1" t="s">
        <v>71</v>
      </c>
    </row>
    <row r="16" spans="1:8" ht="15" customHeight="1" x14ac:dyDescent="0.25">
      <c r="A16" s="11" t="s">
        <v>85</v>
      </c>
      <c r="B16" s="12">
        <v>37</v>
      </c>
      <c r="C16" s="12">
        <v>54</v>
      </c>
      <c r="D16" s="12">
        <v>48</v>
      </c>
      <c r="E16" s="12">
        <v>6</v>
      </c>
      <c r="F16" s="13">
        <v>0</v>
      </c>
      <c r="G16" s="14">
        <v>17</v>
      </c>
      <c r="H16" s="1" t="s">
        <v>71</v>
      </c>
    </row>
    <row r="17" spans="1:8" ht="15" customHeight="1" x14ac:dyDescent="0.25">
      <c r="A17" s="11" t="s">
        <v>86</v>
      </c>
      <c r="B17" s="12">
        <v>96</v>
      </c>
      <c r="C17" s="12">
        <v>96</v>
      </c>
      <c r="D17" s="12">
        <v>33</v>
      </c>
      <c r="E17" s="12">
        <v>63</v>
      </c>
      <c r="F17" s="13">
        <v>0</v>
      </c>
      <c r="G17" s="14">
        <v>26</v>
      </c>
      <c r="H17" s="1" t="s">
        <v>71</v>
      </c>
    </row>
    <row r="18" spans="1:8" ht="15" customHeight="1" x14ac:dyDescent="0.25">
      <c r="A18" s="11" t="s">
        <v>87</v>
      </c>
      <c r="B18" s="12">
        <v>114</v>
      </c>
      <c r="C18" s="12">
        <v>113</v>
      </c>
      <c r="D18" s="12">
        <v>76</v>
      </c>
      <c r="E18" s="12">
        <v>37</v>
      </c>
      <c r="F18" s="13">
        <v>0</v>
      </c>
      <c r="G18" s="14">
        <v>65</v>
      </c>
      <c r="H18" s="1" t="s">
        <v>71</v>
      </c>
    </row>
    <row r="19" spans="1:8" ht="15" customHeight="1" x14ac:dyDescent="0.25">
      <c r="A19" s="11" t="s">
        <v>88</v>
      </c>
      <c r="B19" s="12">
        <v>106</v>
      </c>
      <c r="C19" s="12">
        <v>132</v>
      </c>
      <c r="D19" s="12">
        <v>128</v>
      </c>
      <c r="E19" s="12">
        <v>4</v>
      </c>
      <c r="F19" s="13">
        <v>0</v>
      </c>
      <c r="G19" s="14">
        <v>120</v>
      </c>
      <c r="H19" s="1" t="s">
        <v>71</v>
      </c>
    </row>
    <row r="20" spans="1:8" ht="15" customHeight="1" x14ac:dyDescent="0.25">
      <c r="A20" s="11" t="s">
        <v>89</v>
      </c>
      <c r="B20" s="12">
        <v>43</v>
      </c>
      <c r="C20" s="12">
        <v>83</v>
      </c>
      <c r="D20" s="12">
        <v>77</v>
      </c>
      <c r="E20" s="12">
        <v>6</v>
      </c>
      <c r="F20" s="13">
        <v>0</v>
      </c>
      <c r="G20" s="14">
        <v>68</v>
      </c>
      <c r="H20" s="1" t="s">
        <v>71</v>
      </c>
    </row>
    <row r="21" spans="1:8" ht="15" customHeight="1" x14ac:dyDescent="0.25">
      <c r="A21" s="11" t="s">
        <v>90</v>
      </c>
      <c r="B21" s="12">
        <v>154</v>
      </c>
      <c r="C21" s="12">
        <v>154</v>
      </c>
      <c r="D21" s="12">
        <v>0</v>
      </c>
      <c r="E21" s="12">
        <v>154</v>
      </c>
      <c r="F21" s="13">
        <v>0</v>
      </c>
      <c r="G21" s="14">
        <v>0</v>
      </c>
      <c r="H21" s="1" t="s">
        <v>71</v>
      </c>
    </row>
    <row r="22" spans="1:8" ht="15" customHeight="1" x14ac:dyDescent="0.25">
      <c r="A22" s="11" t="s">
        <v>91</v>
      </c>
      <c r="B22" s="12">
        <v>43</v>
      </c>
      <c r="C22" s="12">
        <v>60</v>
      </c>
      <c r="D22" s="12">
        <v>53</v>
      </c>
      <c r="E22" s="12">
        <v>3</v>
      </c>
      <c r="F22" s="13">
        <v>36</v>
      </c>
      <c r="G22" s="14">
        <v>50</v>
      </c>
      <c r="H22" s="1" t="s">
        <v>92</v>
      </c>
    </row>
    <row r="23" spans="1:8" ht="15" customHeight="1" x14ac:dyDescent="0.25">
      <c r="A23" s="11" t="s">
        <v>93</v>
      </c>
      <c r="B23" s="12">
        <v>130</v>
      </c>
      <c r="C23" s="12">
        <v>121</v>
      </c>
      <c r="D23" s="12">
        <v>71</v>
      </c>
      <c r="E23" s="12">
        <v>50</v>
      </c>
      <c r="F23" s="13">
        <v>0</v>
      </c>
      <c r="G23" s="14">
        <v>56</v>
      </c>
      <c r="H23" s="1" t="s">
        <v>71</v>
      </c>
    </row>
    <row r="24" spans="1:8" ht="15" customHeight="1" x14ac:dyDescent="0.25">
      <c r="A24" s="11" t="s">
        <v>94</v>
      </c>
      <c r="B24" s="12">
        <v>138</v>
      </c>
      <c r="C24" s="12">
        <v>138</v>
      </c>
      <c r="D24" s="12">
        <v>0</v>
      </c>
      <c r="E24" s="12">
        <v>138</v>
      </c>
      <c r="F24" s="13">
        <v>0</v>
      </c>
      <c r="G24" s="14">
        <v>0</v>
      </c>
      <c r="H24" s="1" t="s">
        <v>92</v>
      </c>
    </row>
    <row r="25" spans="1:8" ht="15" customHeight="1" x14ac:dyDescent="0.25">
      <c r="A25" s="11" t="s">
        <v>95</v>
      </c>
      <c r="B25" s="12">
        <v>159</v>
      </c>
      <c r="C25" s="12">
        <v>159</v>
      </c>
      <c r="D25" s="12">
        <v>0</v>
      </c>
      <c r="E25" s="12">
        <v>159</v>
      </c>
      <c r="F25" s="13">
        <v>0</v>
      </c>
      <c r="G25" s="14">
        <v>0</v>
      </c>
      <c r="H25" s="1" t="s">
        <v>71</v>
      </c>
    </row>
    <row r="26" spans="1:8" ht="15" customHeight="1" x14ac:dyDescent="0.25">
      <c r="A26" s="11" t="s">
        <v>96</v>
      </c>
      <c r="B26" s="12">
        <v>160</v>
      </c>
      <c r="C26" s="12">
        <v>158</v>
      </c>
      <c r="D26" s="12">
        <v>82</v>
      </c>
      <c r="E26" s="12">
        <v>76</v>
      </c>
      <c r="F26" s="13">
        <v>0</v>
      </c>
      <c r="G26" s="14">
        <v>70</v>
      </c>
      <c r="H26" s="1" t="s">
        <v>71</v>
      </c>
    </row>
    <row r="27" spans="1:8" ht="15" customHeight="1" x14ac:dyDescent="0.25">
      <c r="A27" s="11" t="s">
        <v>97</v>
      </c>
      <c r="B27" s="12">
        <v>116</v>
      </c>
      <c r="C27" s="12">
        <v>120</v>
      </c>
      <c r="D27" s="12">
        <v>120</v>
      </c>
      <c r="E27" s="12">
        <v>0</v>
      </c>
      <c r="F27" s="13">
        <v>0</v>
      </c>
      <c r="G27" s="14">
        <v>117</v>
      </c>
      <c r="H27" s="1" t="s">
        <v>71</v>
      </c>
    </row>
    <row r="28" spans="1:8" ht="15" customHeight="1" x14ac:dyDescent="0.25">
      <c r="A28" s="11" t="s">
        <v>98</v>
      </c>
      <c r="B28" s="12">
        <v>127</v>
      </c>
      <c r="C28" s="12">
        <v>123</v>
      </c>
      <c r="D28" s="12">
        <v>83</v>
      </c>
      <c r="E28" s="12">
        <v>40</v>
      </c>
      <c r="F28" s="13">
        <v>0</v>
      </c>
      <c r="G28" s="14">
        <v>83</v>
      </c>
      <c r="H28" s="1" t="s">
        <v>71</v>
      </c>
    </row>
    <row r="29" spans="1:8" ht="15" customHeight="1" x14ac:dyDescent="0.25">
      <c r="A29" s="11" t="s">
        <v>99</v>
      </c>
      <c r="B29" s="12">
        <v>124</v>
      </c>
      <c r="C29" s="12">
        <v>120</v>
      </c>
      <c r="D29" s="12">
        <v>108</v>
      </c>
      <c r="E29" s="12">
        <v>12</v>
      </c>
      <c r="F29" s="13">
        <v>0</v>
      </c>
      <c r="G29" s="14">
        <v>105</v>
      </c>
      <c r="H29" s="1" t="s">
        <v>71</v>
      </c>
    </row>
    <row r="30" spans="1:8" ht="15" customHeight="1" x14ac:dyDescent="0.25">
      <c r="A30" s="11" t="s">
        <v>100</v>
      </c>
      <c r="B30" s="12">
        <v>80</v>
      </c>
      <c r="C30" s="12">
        <v>80</v>
      </c>
      <c r="D30" s="12">
        <v>0</v>
      </c>
      <c r="E30" s="12">
        <v>80</v>
      </c>
      <c r="F30" s="13">
        <v>0</v>
      </c>
      <c r="G30" s="14">
        <v>0</v>
      </c>
      <c r="H30" s="1" t="s">
        <v>71</v>
      </c>
    </row>
    <row r="31" spans="1:8" ht="15" customHeight="1" x14ac:dyDescent="0.25">
      <c r="A31" s="11" t="s">
        <v>101</v>
      </c>
      <c r="B31" s="12">
        <v>74</v>
      </c>
      <c r="C31" s="12">
        <v>74</v>
      </c>
      <c r="D31" s="12">
        <v>70</v>
      </c>
      <c r="E31" s="12">
        <v>4</v>
      </c>
      <c r="F31" s="13">
        <v>0</v>
      </c>
      <c r="G31" s="14">
        <v>63</v>
      </c>
      <c r="H31" s="1" t="s">
        <v>92</v>
      </c>
    </row>
    <row r="32" spans="1:8" ht="15" customHeight="1" x14ac:dyDescent="0.25">
      <c r="A32" s="11" t="s">
        <v>102</v>
      </c>
      <c r="B32" s="12">
        <v>48</v>
      </c>
      <c r="C32" s="12">
        <v>52</v>
      </c>
      <c r="D32" s="12">
        <v>46</v>
      </c>
      <c r="E32" s="12">
        <v>6</v>
      </c>
      <c r="F32" s="13">
        <v>0</v>
      </c>
      <c r="G32" s="14">
        <v>26</v>
      </c>
      <c r="H32" s="1" t="s">
        <v>71</v>
      </c>
    </row>
    <row r="33" spans="1:8" ht="15" customHeight="1" x14ac:dyDescent="0.25">
      <c r="A33" s="11" t="s">
        <v>103</v>
      </c>
      <c r="B33" s="12">
        <v>128</v>
      </c>
      <c r="C33" s="12">
        <v>131</v>
      </c>
      <c r="D33" s="12">
        <v>7</v>
      </c>
      <c r="E33" s="12">
        <v>124</v>
      </c>
      <c r="F33" s="13">
        <v>0</v>
      </c>
      <c r="G33" s="14">
        <v>7</v>
      </c>
      <c r="H33" s="1" t="s">
        <v>71</v>
      </c>
    </row>
    <row r="34" spans="1:8" ht="15" customHeight="1" x14ac:dyDescent="0.25">
      <c r="A34" s="11" t="s">
        <v>104</v>
      </c>
      <c r="B34" s="12">
        <v>83</v>
      </c>
      <c r="C34" s="12">
        <v>87</v>
      </c>
      <c r="D34" s="12">
        <v>58</v>
      </c>
      <c r="E34" s="12">
        <v>29</v>
      </c>
      <c r="F34" s="13">
        <v>0</v>
      </c>
      <c r="G34" s="14">
        <v>58</v>
      </c>
      <c r="H34" s="1" t="s">
        <v>71</v>
      </c>
    </row>
    <row r="35" spans="1:8" ht="15" customHeight="1" x14ac:dyDescent="0.25">
      <c r="A35" s="11" t="s">
        <v>105</v>
      </c>
      <c r="B35" s="12">
        <v>158</v>
      </c>
      <c r="C35" s="12">
        <v>167</v>
      </c>
      <c r="D35" s="12">
        <v>167</v>
      </c>
      <c r="E35" s="12">
        <v>0</v>
      </c>
      <c r="F35" s="13">
        <v>0</v>
      </c>
      <c r="G35" s="14">
        <v>166</v>
      </c>
      <c r="H35" s="1" t="s">
        <v>71</v>
      </c>
    </row>
    <row r="36" spans="1:8" ht="15" customHeight="1" x14ac:dyDescent="0.25">
      <c r="A36" s="11" t="s">
        <v>106</v>
      </c>
      <c r="B36" s="12">
        <v>129</v>
      </c>
      <c r="C36" s="12">
        <v>130</v>
      </c>
      <c r="D36" s="12">
        <v>82</v>
      </c>
      <c r="E36" s="12">
        <v>48</v>
      </c>
      <c r="F36" s="13">
        <v>8</v>
      </c>
      <c r="G36" s="14">
        <v>79</v>
      </c>
      <c r="H36" s="1" t="s">
        <v>71</v>
      </c>
    </row>
    <row r="37" spans="1:8" ht="15" customHeight="1" x14ac:dyDescent="0.25">
      <c r="A37" s="11" t="s">
        <v>107</v>
      </c>
      <c r="B37" s="12">
        <v>96</v>
      </c>
      <c r="C37" s="12">
        <v>87</v>
      </c>
      <c r="D37" s="12">
        <v>47</v>
      </c>
      <c r="E37" s="12">
        <v>40</v>
      </c>
      <c r="F37" s="13">
        <v>0</v>
      </c>
      <c r="G37" s="14">
        <v>44</v>
      </c>
      <c r="H37" s="1" t="s">
        <v>71</v>
      </c>
    </row>
    <row r="38" spans="1:8" ht="15" customHeight="1" x14ac:dyDescent="0.25">
      <c r="A38" s="11" t="s">
        <v>108</v>
      </c>
      <c r="B38" s="12">
        <v>99</v>
      </c>
      <c r="C38" s="12">
        <v>100</v>
      </c>
      <c r="D38" s="12">
        <v>26</v>
      </c>
      <c r="E38" s="12">
        <v>74</v>
      </c>
      <c r="F38" s="13">
        <v>0</v>
      </c>
      <c r="G38" s="14">
        <v>21</v>
      </c>
      <c r="H38" s="1" t="s">
        <v>71</v>
      </c>
    </row>
    <row r="39" spans="1:8" ht="15" customHeight="1" x14ac:dyDescent="0.25">
      <c r="A39" s="11" t="s">
        <v>109</v>
      </c>
      <c r="B39" s="12">
        <v>86</v>
      </c>
      <c r="C39" s="12">
        <v>86</v>
      </c>
      <c r="D39" s="12">
        <v>0</v>
      </c>
      <c r="E39" s="12">
        <v>86</v>
      </c>
      <c r="F39" s="13">
        <v>0</v>
      </c>
      <c r="G39" s="14">
        <v>0</v>
      </c>
      <c r="H39" s="1" t="s">
        <v>71</v>
      </c>
    </row>
    <row r="40" spans="1:8" ht="15" customHeight="1" x14ac:dyDescent="0.25">
      <c r="A40" s="11" t="s">
        <v>110</v>
      </c>
      <c r="B40" s="12">
        <v>110</v>
      </c>
      <c r="C40" s="12">
        <v>120</v>
      </c>
      <c r="D40" s="12">
        <v>93</v>
      </c>
      <c r="E40" s="12">
        <v>27</v>
      </c>
      <c r="F40" s="13">
        <v>0</v>
      </c>
      <c r="G40" s="14">
        <v>66</v>
      </c>
      <c r="H40" s="1" t="s">
        <v>71</v>
      </c>
    </row>
    <row r="41" spans="1:8" ht="15" customHeight="1" x14ac:dyDescent="0.25">
      <c r="A41" s="11" t="s">
        <v>111</v>
      </c>
      <c r="B41" s="12">
        <v>47</v>
      </c>
      <c r="C41" s="12">
        <v>50</v>
      </c>
      <c r="D41" s="12">
        <v>20</v>
      </c>
      <c r="E41" s="12">
        <v>30</v>
      </c>
      <c r="F41" s="13">
        <v>0</v>
      </c>
      <c r="G41" s="14">
        <v>16</v>
      </c>
      <c r="H41" s="1" t="s">
        <v>71</v>
      </c>
    </row>
    <row r="42" spans="1:8" ht="15" customHeight="1" x14ac:dyDescent="0.25">
      <c r="A42" s="11" t="s">
        <v>112</v>
      </c>
      <c r="B42" s="12">
        <v>108</v>
      </c>
      <c r="C42" s="12">
        <v>113</v>
      </c>
      <c r="D42" s="12">
        <v>0</v>
      </c>
      <c r="E42" s="12">
        <v>113</v>
      </c>
      <c r="F42" s="13">
        <v>0</v>
      </c>
      <c r="G42" s="14">
        <v>0</v>
      </c>
      <c r="H42" s="1" t="s">
        <v>71</v>
      </c>
    </row>
    <row r="43" spans="1:8" ht="15" customHeight="1" x14ac:dyDescent="0.25">
      <c r="A43" s="11" t="s">
        <v>113</v>
      </c>
      <c r="B43" s="12">
        <v>133</v>
      </c>
      <c r="C43" s="12">
        <v>122</v>
      </c>
      <c r="D43" s="12">
        <v>42</v>
      </c>
      <c r="E43" s="12">
        <v>80</v>
      </c>
      <c r="F43" s="13">
        <v>0</v>
      </c>
      <c r="G43" s="14">
        <v>42</v>
      </c>
      <c r="H43" s="1" t="s">
        <v>71</v>
      </c>
    </row>
    <row r="44" spans="1:8" ht="15" customHeight="1" x14ac:dyDescent="0.25">
      <c r="A44" s="11" t="s">
        <v>114</v>
      </c>
      <c r="B44" s="12">
        <v>24</v>
      </c>
      <c r="C44" s="12">
        <v>22</v>
      </c>
      <c r="D44" s="12">
        <v>13</v>
      </c>
      <c r="E44" s="12">
        <v>9</v>
      </c>
      <c r="F44" s="13">
        <v>0</v>
      </c>
      <c r="G44" s="14">
        <v>0</v>
      </c>
      <c r="H44" s="1" t="s">
        <v>71</v>
      </c>
    </row>
    <row r="45" spans="1:8" ht="15" customHeight="1" x14ac:dyDescent="0.25">
      <c r="A45" s="11" t="s">
        <v>115</v>
      </c>
      <c r="B45" s="12">
        <v>105</v>
      </c>
      <c r="C45" s="12">
        <v>130</v>
      </c>
      <c r="D45" s="12">
        <v>130</v>
      </c>
      <c r="E45" s="12">
        <v>0</v>
      </c>
      <c r="F45" s="13">
        <v>36</v>
      </c>
      <c r="G45" s="14">
        <v>112</v>
      </c>
      <c r="H45" s="1" t="s">
        <v>71</v>
      </c>
    </row>
    <row r="46" spans="1:8" ht="15" customHeight="1" x14ac:dyDescent="0.25">
      <c r="A46" s="11" t="s">
        <v>116</v>
      </c>
      <c r="B46" s="12">
        <v>44</v>
      </c>
      <c r="C46" s="12">
        <v>51</v>
      </c>
      <c r="D46" s="12">
        <v>21</v>
      </c>
      <c r="E46" s="12">
        <v>30</v>
      </c>
      <c r="F46" s="13">
        <v>0</v>
      </c>
      <c r="G46" s="14">
        <v>15</v>
      </c>
      <c r="H46" s="1" t="s">
        <v>71</v>
      </c>
    </row>
    <row r="47" spans="1:8" ht="15" customHeight="1" x14ac:dyDescent="0.25">
      <c r="A47" s="11" t="s">
        <v>117</v>
      </c>
      <c r="B47" s="12">
        <v>95</v>
      </c>
      <c r="C47" s="12">
        <v>96</v>
      </c>
      <c r="D47" s="12">
        <v>58</v>
      </c>
      <c r="E47" s="12">
        <v>38</v>
      </c>
      <c r="F47" s="13">
        <v>0</v>
      </c>
      <c r="G47" s="14">
        <v>45</v>
      </c>
      <c r="H47" s="1" t="s">
        <v>71</v>
      </c>
    </row>
    <row r="48" spans="1:8" ht="15" customHeight="1" x14ac:dyDescent="0.25">
      <c r="A48" s="11" t="s">
        <v>118</v>
      </c>
      <c r="B48" s="12">
        <v>128</v>
      </c>
      <c r="C48" s="12">
        <v>128</v>
      </c>
      <c r="D48" s="12">
        <v>0</v>
      </c>
      <c r="E48" s="12">
        <v>128</v>
      </c>
      <c r="F48" s="13">
        <v>0</v>
      </c>
      <c r="G48" s="14">
        <v>0</v>
      </c>
      <c r="H48" s="1" t="s">
        <v>71</v>
      </c>
    </row>
    <row r="49" spans="1:8" ht="15" customHeight="1" x14ac:dyDescent="0.25">
      <c r="A49" s="11" t="s">
        <v>119</v>
      </c>
      <c r="B49" s="12">
        <v>83</v>
      </c>
      <c r="C49" s="12">
        <v>82</v>
      </c>
      <c r="D49" s="12">
        <v>26</v>
      </c>
      <c r="E49" s="12">
        <v>56</v>
      </c>
      <c r="F49" s="13">
        <v>0</v>
      </c>
      <c r="G49" s="14">
        <v>26</v>
      </c>
      <c r="H49" s="1" t="s">
        <v>71</v>
      </c>
    </row>
    <row r="50" spans="1:8" ht="15" customHeight="1" x14ac:dyDescent="0.25">
      <c r="A50" s="11" t="s">
        <v>120</v>
      </c>
      <c r="B50" s="12">
        <v>89</v>
      </c>
      <c r="C50" s="12">
        <v>84</v>
      </c>
      <c r="D50" s="12">
        <v>68</v>
      </c>
      <c r="E50" s="12">
        <v>16</v>
      </c>
      <c r="F50" s="13">
        <v>0</v>
      </c>
      <c r="G50" s="14">
        <v>66</v>
      </c>
      <c r="H50" s="1" t="s">
        <v>71</v>
      </c>
    </row>
    <row r="51" spans="1:8" ht="15" customHeight="1" x14ac:dyDescent="0.25">
      <c r="A51" s="11" t="s">
        <v>121</v>
      </c>
      <c r="B51" s="12">
        <v>123</v>
      </c>
      <c r="C51" s="12">
        <v>123</v>
      </c>
      <c r="D51" s="12">
        <v>77</v>
      </c>
      <c r="E51" s="12">
        <v>46</v>
      </c>
      <c r="F51" s="13">
        <v>14</v>
      </c>
      <c r="G51" s="14">
        <v>66</v>
      </c>
      <c r="H51" s="1" t="s">
        <v>71</v>
      </c>
    </row>
    <row r="52" spans="1:8" ht="15" customHeight="1" x14ac:dyDescent="0.25">
      <c r="A52" s="11" t="s">
        <v>122</v>
      </c>
      <c r="B52" s="12">
        <v>64</v>
      </c>
      <c r="C52" s="12">
        <v>64</v>
      </c>
      <c r="D52" s="12">
        <v>59</v>
      </c>
      <c r="E52" s="12">
        <v>0</v>
      </c>
      <c r="F52" s="13">
        <v>0</v>
      </c>
      <c r="G52" s="14">
        <v>52</v>
      </c>
      <c r="H52" s="1" t="s">
        <v>92</v>
      </c>
    </row>
    <row r="53" spans="1:8" ht="15" customHeight="1" x14ac:dyDescent="0.25">
      <c r="A53" s="11" t="s">
        <v>123</v>
      </c>
      <c r="B53" s="12">
        <v>20</v>
      </c>
      <c r="C53" s="12">
        <v>20</v>
      </c>
      <c r="D53" s="12">
        <v>0</v>
      </c>
      <c r="E53" s="12">
        <v>20</v>
      </c>
      <c r="F53" s="13">
        <v>0</v>
      </c>
      <c r="G53" s="14">
        <v>0</v>
      </c>
      <c r="H53" s="1" t="s">
        <v>71</v>
      </c>
    </row>
    <row r="54" spans="1:8" ht="15" customHeight="1" x14ac:dyDescent="0.25">
      <c r="A54" s="11" t="s">
        <v>124</v>
      </c>
      <c r="B54" s="12">
        <v>150</v>
      </c>
      <c r="C54" s="12">
        <v>146</v>
      </c>
      <c r="D54" s="12">
        <v>128</v>
      </c>
      <c r="E54" s="12">
        <v>18</v>
      </c>
      <c r="F54" s="13">
        <v>0</v>
      </c>
      <c r="G54" s="14">
        <v>125</v>
      </c>
      <c r="H54" s="1" t="s">
        <v>71</v>
      </c>
    </row>
    <row r="55" spans="1:8" ht="15" customHeight="1" x14ac:dyDescent="0.25">
      <c r="A55" s="11" t="s">
        <v>125</v>
      </c>
      <c r="B55" s="12">
        <v>88</v>
      </c>
      <c r="C55" s="12">
        <v>87</v>
      </c>
      <c r="D55" s="12">
        <v>67</v>
      </c>
      <c r="E55" s="12">
        <v>20</v>
      </c>
      <c r="F55" s="13">
        <v>0</v>
      </c>
      <c r="G55" s="14">
        <v>54</v>
      </c>
      <c r="H55" s="1" t="s">
        <v>92</v>
      </c>
    </row>
    <row r="56" spans="1:8" ht="15" customHeight="1" x14ac:dyDescent="0.25">
      <c r="A56" s="11" t="s">
        <v>126</v>
      </c>
      <c r="B56" s="12">
        <v>79</v>
      </c>
      <c r="C56" s="12">
        <v>88</v>
      </c>
      <c r="D56" s="12">
        <v>75</v>
      </c>
      <c r="E56" s="12">
        <v>13</v>
      </c>
      <c r="F56" s="13">
        <v>0</v>
      </c>
      <c r="G56" s="14">
        <v>65</v>
      </c>
      <c r="H56" s="1" t="s">
        <v>71</v>
      </c>
    </row>
    <row r="57" spans="1:8" ht="15" customHeight="1" x14ac:dyDescent="0.25">
      <c r="A57" s="11" t="s">
        <v>127</v>
      </c>
      <c r="B57" s="12">
        <v>129</v>
      </c>
      <c r="C57" s="12">
        <v>127</v>
      </c>
      <c r="D57" s="12">
        <v>34</v>
      </c>
      <c r="E57" s="12">
        <v>93</v>
      </c>
      <c r="F57" s="13">
        <v>10</v>
      </c>
      <c r="G57" s="14">
        <v>27</v>
      </c>
      <c r="H57" s="1" t="s">
        <v>71</v>
      </c>
    </row>
    <row r="58" spans="1:8" ht="15" customHeight="1" x14ac:dyDescent="0.25">
      <c r="A58" s="11" t="s">
        <v>128</v>
      </c>
      <c r="B58" s="12">
        <v>12</v>
      </c>
      <c r="C58" s="12">
        <v>12</v>
      </c>
      <c r="D58" s="12">
        <v>0</v>
      </c>
      <c r="E58" s="12">
        <v>12</v>
      </c>
      <c r="F58" s="13">
        <v>0</v>
      </c>
      <c r="G58" s="14">
        <v>0</v>
      </c>
      <c r="H58" s="1" t="s">
        <v>71</v>
      </c>
    </row>
    <row r="59" spans="1:8" ht="15" customHeight="1" x14ac:dyDescent="0.25">
      <c r="A59" s="11" t="s">
        <v>129</v>
      </c>
      <c r="B59" s="12">
        <v>151</v>
      </c>
      <c r="C59" s="12">
        <v>151</v>
      </c>
      <c r="D59" s="12">
        <v>151</v>
      </c>
      <c r="E59" s="12">
        <v>0</v>
      </c>
      <c r="F59" s="13">
        <v>0</v>
      </c>
      <c r="G59" s="14">
        <v>143</v>
      </c>
      <c r="H59" s="1" t="s">
        <v>71</v>
      </c>
    </row>
    <row r="60" spans="1:8" ht="15" customHeight="1" x14ac:dyDescent="0.25">
      <c r="A60" s="11" t="s">
        <v>130</v>
      </c>
      <c r="B60" s="12">
        <v>43</v>
      </c>
      <c r="C60" s="12">
        <v>42</v>
      </c>
      <c r="D60" s="12">
        <v>35</v>
      </c>
      <c r="E60" s="12">
        <v>7</v>
      </c>
      <c r="F60" s="13">
        <v>0</v>
      </c>
      <c r="G60" s="14">
        <v>29</v>
      </c>
      <c r="H60" s="1" t="s">
        <v>71</v>
      </c>
    </row>
    <row r="61" spans="1:8" ht="15" customHeight="1" x14ac:dyDescent="0.25">
      <c r="A61" s="11" t="s">
        <v>131</v>
      </c>
      <c r="B61" s="12">
        <v>123</v>
      </c>
      <c r="C61" s="12">
        <v>123</v>
      </c>
      <c r="D61" s="12">
        <v>38</v>
      </c>
      <c r="E61" s="12">
        <v>85</v>
      </c>
      <c r="F61" s="13">
        <v>0</v>
      </c>
      <c r="G61" s="14">
        <v>38</v>
      </c>
      <c r="H61" s="1" t="s">
        <v>71</v>
      </c>
    </row>
    <row r="62" spans="1:8" ht="15" customHeight="1" x14ac:dyDescent="0.25">
      <c r="A62" s="11" t="s">
        <v>132</v>
      </c>
      <c r="B62" s="12">
        <v>130</v>
      </c>
      <c r="C62" s="12">
        <v>130</v>
      </c>
      <c r="D62" s="12">
        <v>0</v>
      </c>
      <c r="E62" s="12">
        <v>130</v>
      </c>
      <c r="F62" s="13">
        <v>0</v>
      </c>
      <c r="G62" s="14">
        <v>0</v>
      </c>
      <c r="H62" s="1" t="s">
        <v>71</v>
      </c>
    </row>
    <row r="63" spans="1:8" ht="15" customHeight="1" x14ac:dyDescent="0.25">
      <c r="A63" s="11" t="s">
        <v>133</v>
      </c>
      <c r="B63" s="12">
        <v>159</v>
      </c>
      <c r="C63" s="12">
        <v>159</v>
      </c>
      <c r="D63" s="12">
        <v>159</v>
      </c>
      <c r="E63" s="12">
        <v>0</v>
      </c>
      <c r="F63" s="13">
        <v>0</v>
      </c>
      <c r="G63" s="14">
        <v>152</v>
      </c>
      <c r="H63" s="1" t="s">
        <v>71</v>
      </c>
    </row>
    <row r="64" spans="1:8" ht="15" customHeight="1" x14ac:dyDescent="0.25">
      <c r="A64" s="11" t="s">
        <v>134</v>
      </c>
      <c r="B64" s="12">
        <v>156</v>
      </c>
      <c r="C64" s="12">
        <v>150</v>
      </c>
      <c r="D64" s="12">
        <v>43</v>
      </c>
      <c r="E64" s="12">
        <v>107</v>
      </c>
      <c r="F64" s="13">
        <v>11</v>
      </c>
      <c r="G64" s="14">
        <v>43</v>
      </c>
      <c r="H64" s="1" t="s">
        <v>71</v>
      </c>
    </row>
    <row r="65" spans="1:8" ht="15" customHeight="1" x14ac:dyDescent="0.25">
      <c r="A65" s="11" t="s">
        <v>135</v>
      </c>
      <c r="B65" s="12">
        <v>121</v>
      </c>
      <c r="C65" s="12">
        <v>112</v>
      </c>
      <c r="D65" s="12">
        <v>112</v>
      </c>
      <c r="E65" s="12">
        <v>0</v>
      </c>
      <c r="F65" s="13">
        <v>24</v>
      </c>
      <c r="G65" s="14">
        <v>106</v>
      </c>
      <c r="H65" s="1" t="s">
        <v>71</v>
      </c>
    </row>
    <row r="66" spans="1:8" ht="15" customHeight="1" x14ac:dyDescent="0.25">
      <c r="A66" s="11" t="s">
        <v>136</v>
      </c>
      <c r="B66" s="12">
        <v>151</v>
      </c>
      <c r="C66" s="12">
        <v>148</v>
      </c>
      <c r="D66" s="12">
        <v>0</v>
      </c>
      <c r="E66" s="12">
        <v>148</v>
      </c>
      <c r="F66" s="13">
        <v>0</v>
      </c>
      <c r="G66" s="14">
        <v>0</v>
      </c>
      <c r="H66" s="1" t="s">
        <v>71</v>
      </c>
    </row>
    <row r="67" spans="1:8" x14ac:dyDescent="0.25">
      <c r="A67" s="11"/>
      <c r="B67" s="15">
        <f t="shared" ref="B67:G67" si="0">SUM(B2:B66)</f>
        <v>6571</v>
      </c>
      <c r="C67" s="15">
        <f t="shared" si="0"/>
        <v>6694</v>
      </c>
      <c r="D67" s="15">
        <f t="shared" si="0"/>
        <v>3581</v>
      </c>
      <c r="E67" s="15">
        <f t="shared" si="0"/>
        <v>3104</v>
      </c>
      <c r="F67" s="16">
        <f t="shared" si="0"/>
        <v>139</v>
      </c>
      <c r="G67" s="17">
        <f t="shared" si="0"/>
        <v>3194</v>
      </c>
    </row>
    <row r="68" spans="1:8" x14ac:dyDescent="0.25">
      <c r="A68" s="18">
        <f>COUNTA(A2:A66)</f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F0BD-D180-4FBD-B3B2-2C247A9A0B5D}">
  <sheetPr codeName="Feuil5">
    <tabColor theme="4"/>
  </sheetPr>
  <dimension ref="A1"/>
  <sheetViews>
    <sheetView workbookViewId="0">
      <selection activeCell="E10" sqref="E10"/>
    </sheetView>
  </sheetViews>
  <sheetFormatPr defaultColWidth="11.42578125" defaultRowHeight="15" x14ac:dyDescent="0.25"/>
  <cols>
    <col min="1" max="16384" width="11.42578125" style="33"/>
  </cols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EEF1-5CCD-4384-BE80-6E6FEC410A3C}">
  <sheetPr codeName="Feuil7">
    <tabColor theme="5"/>
  </sheetPr>
  <dimension ref="A1:H38"/>
  <sheetViews>
    <sheetView topLeftCell="A19" workbookViewId="0">
      <selection activeCell="F5" sqref="F5"/>
    </sheetView>
  </sheetViews>
  <sheetFormatPr defaultColWidth="11.42578125" defaultRowHeight="15" x14ac:dyDescent="0.25"/>
  <cols>
    <col min="1" max="1" width="26.5703125" bestFit="1" customWidth="1"/>
    <col min="2" max="2" width="32.42578125" bestFit="1" customWidth="1"/>
    <col min="3" max="3" width="16.140625" bestFit="1" customWidth="1"/>
    <col min="4" max="4" width="27.7109375" bestFit="1" customWidth="1"/>
    <col min="5" max="5" width="55.85546875" customWidth="1"/>
    <col min="6" max="6" width="15.85546875" bestFit="1" customWidth="1"/>
    <col min="7" max="7" width="34.140625" bestFit="1" customWidth="1"/>
    <col min="8" max="8" width="11.28515625" bestFit="1" customWidth="1"/>
    <col min="257" max="257" width="9.140625" customWidth="1"/>
    <col min="258" max="258" width="109.140625" customWidth="1"/>
    <col min="259" max="259" width="27.140625" customWidth="1"/>
    <col min="260" max="260" width="11.140625" customWidth="1"/>
    <col min="261" max="261" width="55.85546875" customWidth="1"/>
    <col min="262" max="262" width="10.140625" customWidth="1"/>
    <col min="263" max="263" width="34" customWidth="1"/>
    <col min="264" max="264" width="17.5703125" customWidth="1"/>
    <col min="513" max="513" width="9.140625" customWidth="1"/>
    <col min="514" max="514" width="109.140625" customWidth="1"/>
    <col min="515" max="515" width="27.140625" customWidth="1"/>
    <col min="516" max="516" width="11.140625" customWidth="1"/>
    <col min="517" max="517" width="55.85546875" customWidth="1"/>
    <col min="518" max="518" width="10.140625" customWidth="1"/>
    <col min="519" max="519" width="34" customWidth="1"/>
    <col min="520" max="520" width="17.5703125" customWidth="1"/>
    <col min="769" max="769" width="9.140625" customWidth="1"/>
    <col min="770" max="770" width="109.140625" customWidth="1"/>
    <col min="771" max="771" width="27.140625" customWidth="1"/>
    <col min="772" max="772" width="11.140625" customWidth="1"/>
    <col min="773" max="773" width="55.85546875" customWidth="1"/>
    <col min="774" max="774" width="10.140625" customWidth="1"/>
    <col min="775" max="775" width="34" customWidth="1"/>
    <col min="776" max="776" width="17.5703125" customWidth="1"/>
    <col min="1025" max="1025" width="9.140625" customWidth="1"/>
    <col min="1026" max="1026" width="109.140625" customWidth="1"/>
    <col min="1027" max="1027" width="27.140625" customWidth="1"/>
    <col min="1028" max="1028" width="11.140625" customWidth="1"/>
    <col min="1029" max="1029" width="55.85546875" customWidth="1"/>
    <col min="1030" max="1030" width="10.140625" customWidth="1"/>
    <col min="1031" max="1031" width="34" customWidth="1"/>
    <col min="1032" max="1032" width="17.5703125" customWidth="1"/>
    <col min="1281" max="1281" width="9.140625" customWidth="1"/>
    <col min="1282" max="1282" width="109.140625" customWidth="1"/>
    <col min="1283" max="1283" width="27.140625" customWidth="1"/>
    <col min="1284" max="1284" width="11.140625" customWidth="1"/>
    <col min="1285" max="1285" width="55.85546875" customWidth="1"/>
    <col min="1286" max="1286" width="10.140625" customWidth="1"/>
    <col min="1287" max="1287" width="34" customWidth="1"/>
    <col min="1288" max="1288" width="17.5703125" customWidth="1"/>
    <col min="1537" max="1537" width="9.140625" customWidth="1"/>
    <col min="1538" max="1538" width="109.140625" customWidth="1"/>
    <col min="1539" max="1539" width="27.140625" customWidth="1"/>
    <col min="1540" max="1540" width="11.140625" customWidth="1"/>
    <col min="1541" max="1541" width="55.85546875" customWidth="1"/>
    <col min="1542" max="1542" width="10.140625" customWidth="1"/>
    <col min="1543" max="1543" width="34" customWidth="1"/>
    <col min="1544" max="1544" width="17.5703125" customWidth="1"/>
    <col min="1793" max="1793" width="9.140625" customWidth="1"/>
    <col min="1794" max="1794" width="109.140625" customWidth="1"/>
    <col min="1795" max="1795" width="27.140625" customWidth="1"/>
    <col min="1796" max="1796" width="11.140625" customWidth="1"/>
    <col min="1797" max="1797" width="55.85546875" customWidth="1"/>
    <col min="1798" max="1798" width="10.140625" customWidth="1"/>
    <col min="1799" max="1799" width="34" customWidth="1"/>
    <col min="1800" max="1800" width="17.5703125" customWidth="1"/>
    <col min="2049" max="2049" width="9.140625" customWidth="1"/>
    <col min="2050" max="2050" width="109.140625" customWidth="1"/>
    <col min="2051" max="2051" width="27.140625" customWidth="1"/>
    <col min="2052" max="2052" width="11.140625" customWidth="1"/>
    <col min="2053" max="2053" width="55.85546875" customWidth="1"/>
    <col min="2054" max="2054" width="10.140625" customWidth="1"/>
    <col min="2055" max="2055" width="34" customWidth="1"/>
    <col min="2056" max="2056" width="17.5703125" customWidth="1"/>
    <col min="2305" max="2305" width="9.140625" customWidth="1"/>
    <col min="2306" max="2306" width="109.140625" customWidth="1"/>
    <col min="2307" max="2307" width="27.140625" customWidth="1"/>
    <col min="2308" max="2308" width="11.140625" customWidth="1"/>
    <col min="2309" max="2309" width="55.85546875" customWidth="1"/>
    <col min="2310" max="2310" width="10.140625" customWidth="1"/>
    <col min="2311" max="2311" width="34" customWidth="1"/>
    <col min="2312" max="2312" width="17.5703125" customWidth="1"/>
    <col min="2561" max="2561" width="9.140625" customWidth="1"/>
    <col min="2562" max="2562" width="109.140625" customWidth="1"/>
    <col min="2563" max="2563" width="27.140625" customWidth="1"/>
    <col min="2564" max="2564" width="11.140625" customWidth="1"/>
    <col min="2565" max="2565" width="55.85546875" customWidth="1"/>
    <col min="2566" max="2566" width="10.140625" customWidth="1"/>
    <col min="2567" max="2567" width="34" customWidth="1"/>
    <col min="2568" max="2568" width="17.5703125" customWidth="1"/>
    <col min="2817" max="2817" width="9.140625" customWidth="1"/>
    <col min="2818" max="2818" width="109.140625" customWidth="1"/>
    <col min="2819" max="2819" width="27.140625" customWidth="1"/>
    <col min="2820" max="2820" width="11.140625" customWidth="1"/>
    <col min="2821" max="2821" width="55.85546875" customWidth="1"/>
    <col min="2822" max="2822" width="10.140625" customWidth="1"/>
    <col min="2823" max="2823" width="34" customWidth="1"/>
    <col min="2824" max="2824" width="17.5703125" customWidth="1"/>
    <col min="3073" max="3073" width="9.140625" customWidth="1"/>
    <col min="3074" max="3074" width="109.140625" customWidth="1"/>
    <col min="3075" max="3075" width="27.140625" customWidth="1"/>
    <col min="3076" max="3076" width="11.140625" customWidth="1"/>
    <col min="3077" max="3077" width="55.85546875" customWidth="1"/>
    <col min="3078" max="3078" width="10.140625" customWidth="1"/>
    <col min="3079" max="3079" width="34" customWidth="1"/>
    <col min="3080" max="3080" width="17.5703125" customWidth="1"/>
    <col min="3329" max="3329" width="9.140625" customWidth="1"/>
    <col min="3330" max="3330" width="109.140625" customWidth="1"/>
    <col min="3331" max="3331" width="27.140625" customWidth="1"/>
    <col min="3332" max="3332" width="11.140625" customWidth="1"/>
    <col min="3333" max="3333" width="55.85546875" customWidth="1"/>
    <col min="3334" max="3334" width="10.140625" customWidth="1"/>
    <col min="3335" max="3335" width="34" customWidth="1"/>
    <col min="3336" max="3336" width="17.5703125" customWidth="1"/>
    <col min="3585" max="3585" width="9.140625" customWidth="1"/>
    <col min="3586" max="3586" width="109.140625" customWidth="1"/>
    <col min="3587" max="3587" width="27.140625" customWidth="1"/>
    <col min="3588" max="3588" width="11.140625" customWidth="1"/>
    <col min="3589" max="3589" width="55.85546875" customWidth="1"/>
    <col min="3590" max="3590" width="10.140625" customWidth="1"/>
    <col min="3591" max="3591" width="34" customWidth="1"/>
    <col min="3592" max="3592" width="17.5703125" customWidth="1"/>
    <col min="3841" max="3841" width="9.140625" customWidth="1"/>
    <col min="3842" max="3842" width="109.140625" customWidth="1"/>
    <col min="3843" max="3843" width="27.140625" customWidth="1"/>
    <col min="3844" max="3844" width="11.140625" customWidth="1"/>
    <col min="3845" max="3845" width="55.85546875" customWidth="1"/>
    <col min="3846" max="3846" width="10.140625" customWidth="1"/>
    <col min="3847" max="3847" width="34" customWidth="1"/>
    <col min="3848" max="3848" width="17.5703125" customWidth="1"/>
    <col min="4097" max="4097" width="9.140625" customWidth="1"/>
    <col min="4098" max="4098" width="109.140625" customWidth="1"/>
    <col min="4099" max="4099" width="27.140625" customWidth="1"/>
    <col min="4100" max="4100" width="11.140625" customWidth="1"/>
    <col min="4101" max="4101" width="55.85546875" customWidth="1"/>
    <col min="4102" max="4102" width="10.140625" customWidth="1"/>
    <col min="4103" max="4103" width="34" customWidth="1"/>
    <col min="4104" max="4104" width="17.5703125" customWidth="1"/>
    <col min="4353" max="4353" width="9.140625" customWidth="1"/>
    <col min="4354" max="4354" width="109.140625" customWidth="1"/>
    <col min="4355" max="4355" width="27.140625" customWidth="1"/>
    <col min="4356" max="4356" width="11.140625" customWidth="1"/>
    <col min="4357" max="4357" width="55.85546875" customWidth="1"/>
    <col min="4358" max="4358" width="10.140625" customWidth="1"/>
    <col min="4359" max="4359" width="34" customWidth="1"/>
    <col min="4360" max="4360" width="17.5703125" customWidth="1"/>
    <col min="4609" max="4609" width="9.140625" customWidth="1"/>
    <col min="4610" max="4610" width="109.140625" customWidth="1"/>
    <col min="4611" max="4611" width="27.140625" customWidth="1"/>
    <col min="4612" max="4612" width="11.140625" customWidth="1"/>
    <col min="4613" max="4613" width="55.85546875" customWidth="1"/>
    <col min="4614" max="4614" width="10.140625" customWidth="1"/>
    <col min="4615" max="4615" width="34" customWidth="1"/>
    <col min="4616" max="4616" width="17.5703125" customWidth="1"/>
    <col min="4865" max="4865" width="9.140625" customWidth="1"/>
    <col min="4866" max="4866" width="109.140625" customWidth="1"/>
    <col min="4867" max="4867" width="27.140625" customWidth="1"/>
    <col min="4868" max="4868" width="11.140625" customWidth="1"/>
    <col min="4869" max="4869" width="55.85546875" customWidth="1"/>
    <col min="4870" max="4870" width="10.140625" customWidth="1"/>
    <col min="4871" max="4871" width="34" customWidth="1"/>
    <col min="4872" max="4872" width="17.5703125" customWidth="1"/>
    <col min="5121" max="5121" width="9.140625" customWidth="1"/>
    <col min="5122" max="5122" width="109.140625" customWidth="1"/>
    <col min="5123" max="5123" width="27.140625" customWidth="1"/>
    <col min="5124" max="5124" width="11.140625" customWidth="1"/>
    <col min="5125" max="5125" width="55.85546875" customWidth="1"/>
    <col min="5126" max="5126" width="10.140625" customWidth="1"/>
    <col min="5127" max="5127" width="34" customWidth="1"/>
    <col min="5128" max="5128" width="17.5703125" customWidth="1"/>
    <col min="5377" max="5377" width="9.140625" customWidth="1"/>
    <col min="5378" max="5378" width="109.140625" customWidth="1"/>
    <col min="5379" max="5379" width="27.140625" customWidth="1"/>
    <col min="5380" max="5380" width="11.140625" customWidth="1"/>
    <col min="5381" max="5381" width="55.85546875" customWidth="1"/>
    <col min="5382" max="5382" width="10.140625" customWidth="1"/>
    <col min="5383" max="5383" width="34" customWidth="1"/>
    <col min="5384" max="5384" width="17.5703125" customWidth="1"/>
    <col min="5633" max="5633" width="9.140625" customWidth="1"/>
    <col min="5634" max="5634" width="109.140625" customWidth="1"/>
    <col min="5635" max="5635" width="27.140625" customWidth="1"/>
    <col min="5636" max="5636" width="11.140625" customWidth="1"/>
    <col min="5637" max="5637" width="55.85546875" customWidth="1"/>
    <col min="5638" max="5638" width="10.140625" customWidth="1"/>
    <col min="5639" max="5639" width="34" customWidth="1"/>
    <col min="5640" max="5640" width="17.5703125" customWidth="1"/>
    <col min="5889" max="5889" width="9.140625" customWidth="1"/>
    <col min="5890" max="5890" width="109.140625" customWidth="1"/>
    <col min="5891" max="5891" width="27.140625" customWidth="1"/>
    <col min="5892" max="5892" width="11.140625" customWidth="1"/>
    <col min="5893" max="5893" width="55.85546875" customWidth="1"/>
    <col min="5894" max="5894" width="10.140625" customWidth="1"/>
    <col min="5895" max="5895" width="34" customWidth="1"/>
    <col min="5896" max="5896" width="17.5703125" customWidth="1"/>
    <col min="6145" max="6145" width="9.140625" customWidth="1"/>
    <col min="6146" max="6146" width="109.140625" customWidth="1"/>
    <col min="6147" max="6147" width="27.140625" customWidth="1"/>
    <col min="6148" max="6148" width="11.140625" customWidth="1"/>
    <col min="6149" max="6149" width="55.85546875" customWidth="1"/>
    <col min="6150" max="6150" width="10.140625" customWidth="1"/>
    <col min="6151" max="6151" width="34" customWidth="1"/>
    <col min="6152" max="6152" width="17.5703125" customWidth="1"/>
    <col min="6401" max="6401" width="9.140625" customWidth="1"/>
    <col min="6402" max="6402" width="109.140625" customWidth="1"/>
    <col min="6403" max="6403" width="27.140625" customWidth="1"/>
    <col min="6404" max="6404" width="11.140625" customWidth="1"/>
    <col min="6405" max="6405" width="55.85546875" customWidth="1"/>
    <col min="6406" max="6406" width="10.140625" customWidth="1"/>
    <col min="6407" max="6407" width="34" customWidth="1"/>
    <col min="6408" max="6408" width="17.5703125" customWidth="1"/>
    <col min="6657" max="6657" width="9.140625" customWidth="1"/>
    <col min="6658" max="6658" width="109.140625" customWidth="1"/>
    <col min="6659" max="6659" width="27.140625" customWidth="1"/>
    <col min="6660" max="6660" width="11.140625" customWidth="1"/>
    <col min="6661" max="6661" width="55.85546875" customWidth="1"/>
    <col min="6662" max="6662" width="10.140625" customWidth="1"/>
    <col min="6663" max="6663" width="34" customWidth="1"/>
    <col min="6664" max="6664" width="17.5703125" customWidth="1"/>
    <col min="6913" max="6913" width="9.140625" customWidth="1"/>
    <col min="6914" max="6914" width="109.140625" customWidth="1"/>
    <col min="6915" max="6915" width="27.140625" customWidth="1"/>
    <col min="6916" max="6916" width="11.140625" customWidth="1"/>
    <col min="6917" max="6917" width="55.85546875" customWidth="1"/>
    <col min="6918" max="6918" width="10.140625" customWidth="1"/>
    <col min="6919" max="6919" width="34" customWidth="1"/>
    <col min="6920" max="6920" width="17.5703125" customWidth="1"/>
    <col min="7169" max="7169" width="9.140625" customWidth="1"/>
    <col min="7170" max="7170" width="109.140625" customWidth="1"/>
    <col min="7171" max="7171" width="27.140625" customWidth="1"/>
    <col min="7172" max="7172" width="11.140625" customWidth="1"/>
    <col min="7173" max="7173" width="55.85546875" customWidth="1"/>
    <col min="7174" max="7174" width="10.140625" customWidth="1"/>
    <col min="7175" max="7175" width="34" customWidth="1"/>
    <col min="7176" max="7176" width="17.5703125" customWidth="1"/>
    <col min="7425" max="7425" width="9.140625" customWidth="1"/>
    <col min="7426" max="7426" width="109.140625" customWidth="1"/>
    <col min="7427" max="7427" width="27.140625" customWidth="1"/>
    <col min="7428" max="7428" width="11.140625" customWidth="1"/>
    <col min="7429" max="7429" width="55.85546875" customWidth="1"/>
    <col min="7430" max="7430" width="10.140625" customWidth="1"/>
    <col min="7431" max="7431" width="34" customWidth="1"/>
    <col min="7432" max="7432" width="17.5703125" customWidth="1"/>
    <col min="7681" max="7681" width="9.140625" customWidth="1"/>
    <col min="7682" max="7682" width="109.140625" customWidth="1"/>
    <col min="7683" max="7683" width="27.140625" customWidth="1"/>
    <col min="7684" max="7684" width="11.140625" customWidth="1"/>
    <col min="7685" max="7685" width="55.85546875" customWidth="1"/>
    <col min="7686" max="7686" width="10.140625" customWidth="1"/>
    <col min="7687" max="7687" width="34" customWidth="1"/>
    <col min="7688" max="7688" width="17.5703125" customWidth="1"/>
    <col min="7937" max="7937" width="9.140625" customWidth="1"/>
    <col min="7938" max="7938" width="109.140625" customWidth="1"/>
    <col min="7939" max="7939" width="27.140625" customWidth="1"/>
    <col min="7940" max="7940" width="11.140625" customWidth="1"/>
    <col min="7941" max="7941" width="55.85546875" customWidth="1"/>
    <col min="7942" max="7942" width="10.140625" customWidth="1"/>
    <col min="7943" max="7943" width="34" customWidth="1"/>
    <col min="7944" max="7944" width="17.5703125" customWidth="1"/>
    <col min="8193" max="8193" width="9.140625" customWidth="1"/>
    <col min="8194" max="8194" width="109.140625" customWidth="1"/>
    <col min="8195" max="8195" width="27.140625" customWidth="1"/>
    <col min="8196" max="8196" width="11.140625" customWidth="1"/>
    <col min="8197" max="8197" width="55.85546875" customWidth="1"/>
    <col min="8198" max="8198" width="10.140625" customWidth="1"/>
    <col min="8199" max="8199" width="34" customWidth="1"/>
    <col min="8200" max="8200" width="17.5703125" customWidth="1"/>
    <col min="8449" max="8449" width="9.140625" customWidth="1"/>
    <col min="8450" max="8450" width="109.140625" customWidth="1"/>
    <col min="8451" max="8451" width="27.140625" customWidth="1"/>
    <col min="8452" max="8452" width="11.140625" customWidth="1"/>
    <col min="8453" max="8453" width="55.85546875" customWidth="1"/>
    <col min="8454" max="8454" width="10.140625" customWidth="1"/>
    <col min="8455" max="8455" width="34" customWidth="1"/>
    <col min="8456" max="8456" width="17.5703125" customWidth="1"/>
    <col min="8705" max="8705" width="9.140625" customWidth="1"/>
    <col min="8706" max="8706" width="109.140625" customWidth="1"/>
    <col min="8707" max="8707" width="27.140625" customWidth="1"/>
    <col min="8708" max="8708" width="11.140625" customWidth="1"/>
    <col min="8709" max="8709" width="55.85546875" customWidth="1"/>
    <col min="8710" max="8710" width="10.140625" customWidth="1"/>
    <col min="8711" max="8711" width="34" customWidth="1"/>
    <col min="8712" max="8712" width="17.5703125" customWidth="1"/>
    <col min="8961" max="8961" width="9.140625" customWidth="1"/>
    <col min="8962" max="8962" width="109.140625" customWidth="1"/>
    <col min="8963" max="8963" width="27.140625" customWidth="1"/>
    <col min="8964" max="8964" width="11.140625" customWidth="1"/>
    <col min="8965" max="8965" width="55.85546875" customWidth="1"/>
    <col min="8966" max="8966" width="10.140625" customWidth="1"/>
    <col min="8967" max="8967" width="34" customWidth="1"/>
    <col min="8968" max="8968" width="17.5703125" customWidth="1"/>
    <col min="9217" max="9217" width="9.140625" customWidth="1"/>
    <col min="9218" max="9218" width="109.140625" customWidth="1"/>
    <col min="9219" max="9219" width="27.140625" customWidth="1"/>
    <col min="9220" max="9220" width="11.140625" customWidth="1"/>
    <col min="9221" max="9221" width="55.85546875" customWidth="1"/>
    <col min="9222" max="9222" width="10.140625" customWidth="1"/>
    <col min="9223" max="9223" width="34" customWidth="1"/>
    <col min="9224" max="9224" width="17.5703125" customWidth="1"/>
    <col min="9473" max="9473" width="9.140625" customWidth="1"/>
    <col min="9474" max="9474" width="109.140625" customWidth="1"/>
    <col min="9475" max="9475" width="27.140625" customWidth="1"/>
    <col min="9476" max="9476" width="11.140625" customWidth="1"/>
    <col min="9477" max="9477" width="55.85546875" customWidth="1"/>
    <col min="9478" max="9478" width="10.140625" customWidth="1"/>
    <col min="9479" max="9479" width="34" customWidth="1"/>
    <col min="9480" max="9480" width="17.5703125" customWidth="1"/>
    <col min="9729" max="9729" width="9.140625" customWidth="1"/>
    <col min="9730" max="9730" width="109.140625" customWidth="1"/>
    <col min="9731" max="9731" width="27.140625" customWidth="1"/>
    <col min="9732" max="9732" width="11.140625" customWidth="1"/>
    <col min="9733" max="9733" width="55.85546875" customWidth="1"/>
    <col min="9734" max="9734" width="10.140625" customWidth="1"/>
    <col min="9735" max="9735" width="34" customWidth="1"/>
    <col min="9736" max="9736" width="17.5703125" customWidth="1"/>
    <col min="9985" max="9985" width="9.140625" customWidth="1"/>
    <col min="9986" max="9986" width="109.140625" customWidth="1"/>
    <col min="9987" max="9987" width="27.140625" customWidth="1"/>
    <col min="9988" max="9988" width="11.140625" customWidth="1"/>
    <col min="9989" max="9989" width="55.85546875" customWidth="1"/>
    <col min="9990" max="9990" width="10.140625" customWidth="1"/>
    <col min="9991" max="9991" width="34" customWidth="1"/>
    <col min="9992" max="9992" width="17.5703125" customWidth="1"/>
    <col min="10241" max="10241" width="9.140625" customWidth="1"/>
    <col min="10242" max="10242" width="109.140625" customWidth="1"/>
    <col min="10243" max="10243" width="27.140625" customWidth="1"/>
    <col min="10244" max="10244" width="11.140625" customWidth="1"/>
    <col min="10245" max="10245" width="55.85546875" customWidth="1"/>
    <col min="10246" max="10246" width="10.140625" customWidth="1"/>
    <col min="10247" max="10247" width="34" customWidth="1"/>
    <col min="10248" max="10248" width="17.5703125" customWidth="1"/>
    <col min="10497" max="10497" width="9.140625" customWidth="1"/>
    <col min="10498" max="10498" width="109.140625" customWidth="1"/>
    <col min="10499" max="10499" width="27.140625" customWidth="1"/>
    <col min="10500" max="10500" width="11.140625" customWidth="1"/>
    <col min="10501" max="10501" width="55.85546875" customWidth="1"/>
    <col min="10502" max="10502" width="10.140625" customWidth="1"/>
    <col min="10503" max="10503" width="34" customWidth="1"/>
    <col min="10504" max="10504" width="17.5703125" customWidth="1"/>
    <col min="10753" max="10753" width="9.140625" customWidth="1"/>
    <col min="10754" max="10754" width="109.140625" customWidth="1"/>
    <col min="10755" max="10755" width="27.140625" customWidth="1"/>
    <col min="10756" max="10756" width="11.140625" customWidth="1"/>
    <col min="10757" max="10757" width="55.85546875" customWidth="1"/>
    <col min="10758" max="10758" width="10.140625" customWidth="1"/>
    <col min="10759" max="10759" width="34" customWidth="1"/>
    <col min="10760" max="10760" width="17.5703125" customWidth="1"/>
    <col min="11009" max="11009" width="9.140625" customWidth="1"/>
    <col min="11010" max="11010" width="109.140625" customWidth="1"/>
    <col min="11011" max="11011" width="27.140625" customWidth="1"/>
    <col min="11012" max="11012" width="11.140625" customWidth="1"/>
    <col min="11013" max="11013" width="55.85546875" customWidth="1"/>
    <col min="11014" max="11014" width="10.140625" customWidth="1"/>
    <col min="11015" max="11015" width="34" customWidth="1"/>
    <col min="11016" max="11016" width="17.5703125" customWidth="1"/>
    <col min="11265" max="11265" width="9.140625" customWidth="1"/>
    <col min="11266" max="11266" width="109.140625" customWidth="1"/>
    <col min="11267" max="11267" width="27.140625" customWidth="1"/>
    <col min="11268" max="11268" width="11.140625" customWidth="1"/>
    <col min="11269" max="11269" width="55.85546875" customWidth="1"/>
    <col min="11270" max="11270" width="10.140625" customWidth="1"/>
    <col min="11271" max="11271" width="34" customWidth="1"/>
    <col min="11272" max="11272" width="17.5703125" customWidth="1"/>
    <col min="11521" max="11521" width="9.140625" customWidth="1"/>
    <col min="11522" max="11522" width="109.140625" customWidth="1"/>
    <col min="11523" max="11523" width="27.140625" customWidth="1"/>
    <col min="11524" max="11524" width="11.140625" customWidth="1"/>
    <col min="11525" max="11525" width="55.85546875" customWidth="1"/>
    <col min="11526" max="11526" width="10.140625" customWidth="1"/>
    <col min="11527" max="11527" width="34" customWidth="1"/>
    <col min="11528" max="11528" width="17.5703125" customWidth="1"/>
    <col min="11777" max="11777" width="9.140625" customWidth="1"/>
    <col min="11778" max="11778" width="109.140625" customWidth="1"/>
    <col min="11779" max="11779" width="27.140625" customWidth="1"/>
    <col min="11780" max="11780" width="11.140625" customWidth="1"/>
    <col min="11781" max="11781" width="55.85546875" customWidth="1"/>
    <col min="11782" max="11782" width="10.140625" customWidth="1"/>
    <col min="11783" max="11783" width="34" customWidth="1"/>
    <col min="11784" max="11784" width="17.5703125" customWidth="1"/>
    <col min="12033" max="12033" width="9.140625" customWidth="1"/>
    <col min="12034" max="12034" width="109.140625" customWidth="1"/>
    <col min="12035" max="12035" width="27.140625" customWidth="1"/>
    <col min="12036" max="12036" width="11.140625" customWidth="1"/>
    <col min="12037" max="12037" width="55.85546875" customWidth="1"/>
    <col min="12038" max="12038" width="10.140625" customWidth="1"/>
    <col min="12039" max="12039" width="34" customWidth="1"/>
    <col min="12040" max="12040" width="17.5703125" customWidth="1"/>
    <col min="12289" max="12289" width="9.140625" customWidth="1"/>
    <col min="12290" max="12290" width="109.140625" customWidth="1"/>
    <col min="12291" max="12291" width="27.140625" customWidth="1"/>
    <col min="12292" max="12292" width="11.140625" customWidth="1"/>
    <col min="12293" max="12293" width="55.85546875" customWidth="1"/>
    <col min="12294" max="12294" width="10.140625" customWidth="1"/>
    <col min="12295" max="12295" width="34" customWidth="1"/>
    <col min="12296" max="12296" width="17.5703125" customWidth="1"/>
    <col min="12545" max="12545" width="9.140625" customWidth="1"/>
    <col min="12546" max="12546" width="109.140625" customWidth="1"/>
    <col min="12547" max="12547" width="27.140625" customWidth="1"/>
    <col min="12548" max="12548" width="11.140625" customWidth="1"/>
    <col min="12549" max="12549" width="55.85546875" customWidth="1"/>
    <col min="12550" max="12550" width="10.140625" customWidth="1"/>
    <col min="12551" max="12551" width="34" customWidth="1"/>
    <col min="12552" max="12552" width="17.5703125" customWidth="1"/>
    <col min="12801" max="12801" width="9.140625" customWidth="1"/>
    <col min="12802" max="12802" width="109.140625" customWidth="1"/>
    <col min="12803" max="12803" width="27.140625" customWidth="1"/>
    <col min="12804" max="12804" width="11.140625" customWidth="1"/>
    <col min="12805" max="12805" width="55.85546875" customWidth="1"/>
    <col min="12806" max="12806" width="10.140625" customWidth="1"/>
    <col min="12807" max="12807" width="34" customWidth="1"/>
    <col min="12808" max="12808" width="17.5703125" customWidth="1"/>
    <col min="13057" max="13057" width="9.140625" customWidth="1"/>
    <col min="13058" max="13058" width="109.140625" customWidth="1"/>
    <col min="13059" max="13059" width="27.140625" customWidth="1"/>
    <col min="13060" max="13060" width="11.140625" customWidth="1"/>
    <col min="13061" max="13061" width="55.85546875" customWidth="1"/>
    <col min="13062" max="13062" width="10.140625" customWidth="1"/>
    <col min="13063" max="13063" width="34" customWidth="1"/>
    <col min="13064" max="13064" width="17.5703125" customWidth="1"/>
    <col min="13313" max="13313" width="9.140625" customWidth="1"/>
    <col min="13314" max="13314" width="109.140625" customWidth="1"/>
    <col min="13315" max="13315" width="27.140625" customWidth="1"/>
    <col min="13316" max="13316" width="11.140625" customWidth="1"/>
    <col min="13317" max="13317" width="55.85546875" customWidth="1"/>
    <col min="13318" max="13318" width="10.140625" customWidth="1"/>
    <col min="13319" max="13319" width="34" customWidth="1"/>
    <col min="13320" max="13320" width="17.5703125" customWidth="1"/>
    <col min="13569" max="13569" width="9.140625" customWidth="1"/>
    <col min="13570" max="13570" width="109.140625" customWidth="1"/>
    <col min="13571" max="13571" width="27.140625" customWidth="1"/>
    <col min="13572" max="13572" width="11.140625" customWidth="1"/>
    <col min="13573" max="13573" width="55.85546875" customWidth="1"/>
    <col min="13574" max="13574" width="10.140625" customWidth="1"/>
    <col min="13575" max="13575" width="34" customWidth="1"/>
    <col min="13576" max="13576" width="17.5703125" customWidth="1"/>
    <col min="13825" max="13825" width="9.140625" customWidth="1"/>
    <col min="13826" max="13826" width="109.140625" customWidth="1"/>
    <col min="13827" max="13827" width="27.140625" customWidth="1"/>
    <col min="13828" max="13828" width="11.140625" customWidth="1"/>
    <col min="13829" max="13829" width="55.85546875" customWidth="1"/>
    <col min="13830" max="13830" width="10.140625" customWidth="1"/>
    <col min="13831" max="13831" width="34" customWidth="1"/>
    <col min="13832" max="13832" width="17.5703125" customWidth="1"/>
    <col min="14081" max="14081" width="9.140625" customWidth="1"/>
    <col min="14082" max="14082" width="109.140625" customWidth="1"/>
    <col min="14083" max="14083" width="27.140625" customWidth="1"/>
    <col min="14084" max="14084" width="11.140625" customWidth="1"/>
    <col min="14085" max="14085" width="55.85546875" customWidth="1"/>
    <col min="14086" max="14086" width="10.140625" customWidth="1"/>
    <col min="14087" max="14087" width="34" customWidth="1"/>
    <col min="14088" max="14088" width="17.5703125" customWidth="1"/>
    <col min="14337" max="14337" width="9.140625" customWidth="1"/>
    <col min="14338" max="14338" width="109.140625" customWidth="1"/>
    <col min="14339" max="14339" width="27.140625" customWidth="1"/>
    <col min="14340" max="14340" width="11.140625" customWidth="1"/>
    <col min="14341" max="14341" width="55.85546875" customWidth="1"/>
    <col min="14342" max="14342" width="10.140625" customWidth="1"/>
    <col min="14343" max="14343" width="34" customWidth="1"/>
    <col min="14344" max="14344" width="17.5703125" customWidth="1"/>
    <col min="14593" max="14593" width="9.140625" customWidth="1"/>
    <col min="14594" max="14594" width="109.140625" customWidth="1"/>
    <col min="14595" max="14595" width="27.140625" customWidth="1"/>
    <col min="14596" max="14596" width="11.140625" customWidth="1"/>
    <col min="14597" max="14597" width="55.85546875" customWidth="1"/>
    <col min="14598" max="14598" width="10.140625" customWidth="1"/>
    <col min="14599" max="14599" width="34" customWidth="1"/>
    <col min="14600" max="14600" width="17.5703125" customWidth="1"/>
    <col min="14849" max="14849" width="9.140625" customWidth="1"/>
    <col min="14850" max="14850" width="109.140625" customWidth="1"/>
    <col min="14851" max="14851" width="27.140625" customWidth="1"/>
    <col min="14852" max="14852" width="11.140625" customWidth="1"/>
    <col min="14853" max="14853" width="55.85546875" customWidth="1"/>
    <col min="14854" max="14854" width="10.140625" customWidth="1"/>
    <col min="14855" max="14855" width="34" customWidth="1"/>
    <col min="14856" max="14856" width="17.5703125" customWidth="1"/>
    <col min="15105" max="15105" width="9.140625" customWidth="1"/>
    <col min="15106" max="15106" width="109.140625" customWidth="1"/>
    <col min="15107" max="15107" width="27.140625" customWidth="1"/>
    <col min="15108" max="15108" width="11.140625" customWidth="1"/>
    <col min="15109" max="15109" width="55.85546875" customWidth="1"/>
    <col min="15110" max="15110" width="10.140625" customWidth="1"/>
    <col min="15111" max="15111" width="34" customWidth="1"/>
    <col min="15112" max="15112" width="17.5703125" customWidth="1"/>
    <col min="15361" max="15361" width="9.140625" customWidth="1"/>
    <col min="15362" max="15362" width="109.140625" customWidth="1"/>
    <col min="15363" max="15363" width="27.140625" customWidth="1"/>
    <col min="15364" max="15364" width="11.140625" customWidth="1"/>
    <col min="15365" max="15365" width="55.85546875" customWidth="1"/>
    <col min="15366" max="15366" width="10.140625" customWidth="1"/>
    <col min="15367" max="15367" width="34" customWidth="1"/>
    <col min="15368" max="15368" width="17.5703125" customWidth="1"/>
    <col min="15617" max="15617" width="9.140625" customWidth="1"/>
    <col min="15618" max="15618" width="109.140625" customWidth="1"/>
    <col min="15619" max="15619" width="27.140625" customWidth="1"/>
    <col min="15620" max="15620" width="11.140625" customWidth="1"/>
    <col min="15621" max="15621" width="55.85546875" customWidth="1"/>
    <col min="15622" max="15622" width="10.140625" customWidth="1"/>
    <col min="15623" max="15623" width="34" customWidth="1"/>
    <col min="15624" max="15624" width="17.5703125" customWidth="1"/>
    <col min="15873" max="15873" width="9.140625" customWidth="1"/>
    <col min="15874" max="15874" width="109.140625" customWidth="1"/>
    <col min="15875" max="15875" width="27.140625" customWidth="1"/>
    <col min="15876" max="15876" width="11.140625" customWidth="1"/>
    <col min="15877" max="15877" width="55.85546875" customWidth="1"/>
    <col min="15878" max="15878" width="10.140625" customWidth="1"/>
    <col min="15879" max="15879" width="34" customWidth="1"/>
    <col min="15880" max="15880" width="17.5703125" customWidth="1"/>
    <col min="16129" max="16129" width="9.140625" customWidth="1"/>
    <col min="16130" max="16130" width="109.140625" customWidth="1"/>
    <col min="16131" max="16131" width="27.140625" customWidth="1"/>
    <col min="16132" max="16132" width="11.140625" customWidth="1"/>
    <col min="16133" max="16133" width="55.85546875" customWidth="1"/>
    <col min="16134" max="16134" width="10.140625" customWidth="1"/>
    <col min="16135" max="16135" width="34" customWidth="1"/>
    <col min="16136" max="16136" width="17.5703125" customWidth="1"/>
  </cols>
  <sheetData>
    <row r="1" spans="1:8" x14ac:dyDescent="0.25">
      <c r="A1" s="1"/>
      <c r="B1" s="2" t="s">
        <v>0</v>
      </c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3" t="s">
        <v>1</v>
      </c>
      <c r="E2" s="1"/>
      <c r="F2" s="1"/>
      <c r="G2" s="1"/>
      <c r="H2" s="1"/>
    </row>
    <row r="3" spans="1:8" x14ac:dyDescent="0.25">
      <c r="A3" s="4" t="s">
        <v>2</v>
      </c>
      <c r="B3" s="4" t="s">
        <v>3</v>
      </c>
      <c r="C3" s="4" t="s">
        <v>4</v>
      </c>
      <c r="D3" s="4" t="s">
        <v>5</v>
      </c>
      <c r="E3" s="1"/>
      <c r="F3" s="4" t="s">
        <v>6</v>
      </c>
      <c r="G3" s="4" t="s">
        <v>7</v>
      </c>
      <c r="H3" s="1"/>
    </row>
    <row r="4" spans="1:8" x14ac:dyDescent="0.25">
      <c r="A4" s="5" t="s">
        <v>8</v>
      </c>
      <c r="B4" s="5" t="s">
        <v>9</v>
      </c>
      <c r="C4" s="5" t="s">
        <v>10</v>
      </c>
      <c r="D4" s="6">
        <v>44410</v>
      </c>
      <c r="E4" s="1"/>
      <c r="F4" s="7">
        <v>44410.666666666664</v>
      </c>
      <c r="G4" s="5" t="s">
        <v>11</v>
      </c>
      <c r="H4" s="1"/>
    </row>
    <row r="5" spans="1:8" x14ac:dyDescent="0.25">
      <c r="A5" s="5" t="s">
        <v>8</v>
      </c>
      <c r="B5" s="5" t="s">
        <v>9</v>
      </c>
      <c r="C5" s="5" t="s">
        <v>10</v>
      </c>
      <c r="D5" s="6">
        <v>44411</v>
      </c>
      <c r="E5" s="1"/>
      <c r="F5" s="7">
        <v>44411.666666666664</v>
      </c>
      <c r="G5" s="5" t="s">
        <v>11</v>
      </c>
      <c r="H5" s="1"/>
    </row>
    <row r="6" spans="1:8" x14ac:dyDescent="0.25">
      <c r="A6" s="5" t="s">
        <v>8</v>
      </c>
      <c r="B6" s="5" t="s">
        <v>9</v>
      </c>
      <c r="C6" s="5" t="s">
        <v>10</v>
      </c>
      <c r="D6" s="6">
        <v>44412</v>
      </c>
      <c r="E6" s="1"/>
      <c r="F6" s="7">
        <v>44412.625</v>
      </c>
      <c r="G6" s="5" t="s">
        <v>11</v>
      </c>
      <c r="H6" s="1"/>
    </row>
    <row r="7" spans="1:8" x14ac:dyDescent="0.25">
      <c r="A7" s="5" t="s">
        <v>8</v>
      </c>
      <c r="B7" s="5" t="s">
        <v>9</v>
      </c>
      <c r="C7" s="5" t="s">
        <v>10</v>
      </c>
      <c r="D7" s="6">
        <v>44413</v>
      </c>
      <c r="E7" s="1"/>
      <c r="F7" s="7">
        <v>44413.625</v>
      </c>
      <c r="G7" s="5" t="s">
        <v>11</v>
      </c>
      <c r="H7" s="1"/>
    </row>
    <row r="8" spans="1:8" x14ac:dyDescent="0.25">
      <c r="A8" s="5" t="s">
        <v>8</v>
      </c>
      <c r="B8" s="5" t="s">
        <v>9</v>
      </c>
      <c r="C8" s="5" t="s">
        <v>10</v>
      </c>
      <c r="D8" s="6">
        <v>44414</v>
      </c>
      <c r="E8" s="1"/>
      <c r="F8" s="7">
        <v>44414.666666666664</v>
      </c>
      <c r="G8" s="5" t="s">
        <v>11</v>
      </c>
      <c r="H8" s="1"/>
    </row>
    <row r="9" spans="1:8" x14ac:dyDescent="0.25">
      <c r="A9" s="5" t="s">
        <v>8</v>
      </c>
      <c r="B9" s="5" t="s">
        <v>9</v>
      </c>
      <c r="C9" s="5" t="s">
        <v>10</v>
      </c>
      <c r="D9" s="6">
        <v>44417</v>
      </c>
      <c r="E9" s="1"/>
      <c r="F9" s="7">
        <v>44417.666666666664</v>
      </c>
      <c r="G9" s="5" t="s">
        <v>11</v>
      </c>
      <c r="H9" s="1"/>
    </row>
    <row r="10" spans="1:8" x14ac:dyDescent="0.25">
      <c r="A10" s="5" t="s">
        <v>8</v>
      </c>
      <c r="B10" s="5" t="s">
        <v>9</v>
      </c>
      <c r="C10" s="5" t="s">
        <v>10</v>
      </c>
      <c r="D10" s="6">
        <v>44418</v>
      </c>
      <c r="E10" s="1"/>
      <c r="F10" s="7">
        <v>44418.666666666664</v>
      </c>
      <c r="G10" s="5" t="s">
        <v>11</v>
      </c>
      <c r="H10" s="1"/>
    </row>
    <row r="11" spans="1:8" x14ac:dyDescent="0.25">
      <c r="A11" s="5" t="s">
        <v>8</v>
      </c>
      <c r="B11" s="5" t="s">
        <v>9</v>
      </c>
      <c r="C11" s="5" t="s">
        <v>10</v>
      </c>
      <c r="D11" s="6">
        <v>44419</v>
      </c>
      <c r="E11" s="1"/>
      <c r="F11" s="7">
        <v>44419.625</v>
      </c>
      <c r="G11" s="5" t="s">
        <v>11</v>
      </c>
      <c r="H11" s="1"/>
    </row>
    <row r="12" spans="1:8" x14ac:dyDescent="0.25">
      <c r="A12" s="5" t="s">
        <v>8</v>
      </c>
      <c r="B12" s="5" t="s">
        <v>9</v>
      </c>
      <c r="C12" s="5" t="s">
        <v>10</v>
      </c>
      <c r="D12" s="6">
        <v>44420</v>
      </c>
      <c r="E12" s="1"/>
      <c r="F12" s="7">
        <v>44420.625</v>
      </c>
      <c r="G12" s="5" t="s">
        <v>11</v>
      </c>
      <c r="H12" s="1"/>
    </row>
    <row r="13" spans="1:8" x14ac:dyDescent="0.25">
      <c r="A13" s="5" t="s">
        <v>8</v>
      </c>
      <c r="B13" s="5" t="s">
        <v>9</v>
      </c>
      <c r="C13" s="5" t="s">
        <v>10</v>
      </c>
      <c r="D13" s="6">
        <v>44421</v>
      </c>
      <c r="E13" s="1"/>
      <c r="F13" s="7">
        <v>44421.666666666664</v>
      </c>
      <c r="G13" s="5" t="s">
        <v>11</v>
      </c>
      <c r="H13" s="1"/>
    </row>
    <row r="14" spans="1:8" x14ac:dyDescent="0.25">
      <c r="A14" s="5" t="s">
        <v>8</v>
      </c>
      <c r="B14" s="5" t="s">
        <v>9</v>
      </c>
      <c r="C14" s="5" t="s">
        <v>10</v>
      </c>
      <c r="D14" s="6">
        <v>44425</v>
      </c>
      <c r="E14" s="1"/>
      <c r="F14" s="6">
        <v>44448</v>
      </c>
      <c r="G14" s="5" t="s">
        <v>11</v>
      </c>
      <c r="H14" s="1"/>
    </row>
    <row r="15" spans="1:8" x14ac:dyDescent="0.25">
      <c r="A15" s="5" t="s">
        <v>12</v>
      </c>
      <c r="B15" s="5" t="s">
        <v>13</v>
      </c>
      <c r="C15" s="5" t="s">
        <v>14</v>
      </c>
      <c r="D15" s="6">
        <v>44410</v>
      </c>
      <c r="E15" s="1"/>
      <c r="F15" s="7">
        <v>44410.666666666664</v>
      </c>
      <c r="G15" s="5" t="s">
        <v>15</v>
      </c>
      <c r="H15" s="1"/>
    </row>
    <row r="16" spans="1:8" x14ac:dyDescent="0.25">
      <c r="A16" s="5" t="s">
        <v>12</v>
      </c>
      <c r="B16" s="5" t="s">
        <v>13</v>
      </c>
      <c r="C16" s="5" t="s">
        <v>14</v>
      </c>
      <c r="D16" s="6">
        <v>44411</v>
      </c>
      <c r="E16" s="1"/>
      <c r="F16" s="7">
        <v>44411.5</v>
      </c>
      <c r="G16" s="5" t="s">
        <v>15</v>
      </c>
      <c r="H16" s="1"/>
    </row>
    <row r="17" spans="1:8" x14ac:dyDescent="0.25">
      <c r="A17" s="5" t="s">
        <v>12</v>
      </c>
      <c r="B17" s="5" t="s">
        <v>13</v>
      </c>
      <c r="C17" s="5" t="s">
        <v>14</v>
      </c>
      <c r="D17" s="6">
        <v>44412</v>
      </c>
      <c r="E17" s="1"/>
      <c r="F17" s="7">
        <v>44412.666666666664</v>
      </c>
      <c r="G17" s="5" t="s">
        <v>15</v>
      </c>
      <c r="H17" s="1"/>
    </row>
    <row r="18" spans="1:8" x14ac:dyDescent="0.25">
      <c r="A18" s="5" t="s">
        <v>16</v>
      </c>
      <c r="B18" s="5" t="s">
        <v>17</v>
      </c>
      <c r="C18" s="5" t="s">
        <v>18</v>
      </c>
      <c r="D18" s="6">
        <v>44410</v>
      </c>
      <c r="E18" s="1"/>
      <c r="F18" s="6">
        <v>44439</v>
      </c>
      <c r="G18" s="5" t="s">
        <v>19</v>
      </c>
      <c r="H18" s="1"/>
    </row>
    <row r="19" spans="1:8" x14ac:dyDescent="0.25">
      <c r="A19" s="5" t="s">
        <v>20</v>
      </c>
      <c r="B19" s="5" t="s">
        <v>21</v>
      </c>
      <c r="C19" s="5" t="s">
        <v>22</v>
      </c>
      <c r="D19" s="6">
        <v>44410</v>
      </c>
      <c r="E19" s="1"/>
      <c r="F19" s="6">
        <v>44439</v>
      </c>
      <c r="G19" s="5" t="s">
        <v>15</v>
      </c>
      <c r="H19" s="1"/>
    </row>
    <row r="20" spans="1:8" x14ac:dyDescent="0.25">
      <c r="A20" s="5" t="s">
        <v>23</v>
      </c>
      <c r="B20" s="5" t="s">
        <v>24</v>
      </c>
      <c r="C20" s="5" t="s">
        <v>25</v>
      </c>
      <c r="D20" s="6">
        <v>44434</v>
      </c>
      <c r="E20" s="1"/>
      <c r="F20" s="6">
        <v>44464</v>
      </c>
      <c r="G20" s="5" t="s">
        <v>15</v>
      </c>
      <c r="H20" s="1"/>
    </row>
    <row r="21" spans="1:8" x14ac:dyDescent="0.25">
      <c r="A21" s="5" t="s">
        <v>26</v>
      </c>
      <c r="B21" s="5" t="s">
        <v>27</v>
      </c>
      <c r="C21" s="5" t="s">
        <v>28</v>
      </c>
      <c r="D21" s="6">
        <v>44410</v>
      </c>
      <c r="E21" s="1"/>
      <c r="F21" s="6">
        <v>44439</v>
      </c>
      <c r="G21" s="5" t="s">
        <v>15</v>
      </c>
      <c r="H21" s="1"/>
    </row>
    <row r="22" spans="1:8" x14ac:dyDescent="0.25">
      <c r="A22" s="5" t="s">
        <v>29</v>
      </c>
      <c r="B22" s="5" t="s">
        <v>30</v>
      </c>
      <c r="C22" s="5" t="s">
        <v>31</v>
      </c>
      <c r="D22" s="6">
        <v>44404</v>
      </c>
      <c r="E22" s="1"/>
      <c r="F22" s="6">
        <v>44428</v>
      </c>
      <c r="G22" s="5" t="s">
        <v>15</v>
      </c>
      <c r="H22" s="1"/>
    </row>
    <row r="23" spans="1:8" x14ac:dyDescent="0.25">
      <c r="A23" s="5" t="s">
        <v>29</v>
      </c>
      <c r="B23" s="5" t="s">
        <v>30</v>
      </c>
      <c r="C23" s="5" t="s">
        <v>31</v>
      </c>
      <c r="D23" s="6">
        <v>44432</v>
      </c>
      <c r="E23" s="1"/>
      <c r="F23" s="6">
        <v>44513</v>
      </c>
      <c r="G23" s="5" t="s">
        <v>32</v>
      </c>
      <c r="H23" s="1"/>
    </row>
    <row r="24" spans="1:8" x14ac:dyDescent="0.25">
      <c r="A24" s="5" t="s">
        <v>33</v>
      </c>
      <c r="B24" s="5" t="s">
        <v>34</v>
      </c>
      <c r="C24" s="5" t="s">
        <v>35</v>
      </c>
      <c r="D24" s="6">
        <v>44431</v>
      </c>
      <c r="E24" s="1"/>
      <c r="F24" s="6">
        <v>44442</v>
      </c>
      <c r="G24" s="5" t="s">
        <v>15</v>
      </c>
      <c r="H24" s="1"/>
    </row>
    <row r="25" spans="1:8" x14ac:dyDescent="0.25">
      <c r="A25" s="5" t="s">
        <v>36</v>
      </c>
      <c r="B25" s="5" t="s">
        <v>37</v>
      </c>
      <c r="C25" s="5" t="s">
        <v>38</v>
      </c>
      <c r="D25" s="6">
        <v>44256</v>
      </c>
      <c r="E25" s="1"/>
      <c r="F25" s="6">
        <v>44614</v>
      </c>
      <c r="G25" s="5" t="s">
        <v>11</v>
      </c>
      <c r="H25" s="1"/>
    </row>
    <row r="26" spans="1:8" x14ac:dyDescent="0.25">
      <c r="A26" s="5" t="s">
        <v>39</v>
      </c>
      <c r="B26" s="5" t="s">
        <v>40</v>
      </c>
      <c r="C26" s="5" t="s">
        <v>41</v>
      </c>
      <c r="D26" s="6">
        <v>44439</v>
      </c>
      <c r="E26" s="1"/>
      <c r="F26" s="7">
        <v>44439.458333333336</v>
      </c>
      <c r="G26" s="5" t="s">
        <v>15</v>
      </c>
      <c r="H26" s="1"/>
    </row>
    <row r="27" spans="1:8" x14ac:dyDescent="0.25">
      <c r="A27" s="5" t="s">
        <v>42</v>
      </c>
      <c r="B27" s="5" t="s">
        <v>43</v>
      </c>
      <c r="C27" s="5" t="s">
        <v>44</v>
      </c>
      <c r="D27" s="6">
        <v>44410</v>
      </c>
      <c r="E27" s="1"/>
      <c r="F27" s="6">
        <v>44428</v>
      </c>
      <c r="G27" s="5" t="s">
        <v>15</v>
      </c>
      <c r="H27" s="1"/>
    </row>
    <row r="28" spans="1:8" x14ac:dyDescent="0.25">
      <c r="A28" s="5" t="s">
        <v>45</v>
      </c>
      <c r="B28" s="5" t="s">
        <v>46</v>
      </c>
      <c r="C28" s="5" t="s">
        <v>47</v>
      </c>
      <c r="D28" s="6">
        <v>44377</v>
      </c>
      <c r="E28" s="1"/>
      <c r="F28" s="6">
        <v>44414</v>
      </c>
      <c r="G28" s="5" t="s">
        <v>15</v>
      </c>
      <c r="H28" s="1"/>
    </row>
    <row r="29" spans="1:8" x14ac:dyDescent="0.25">
      <c r="A29" s="5" t="s">
        <v>48</v>
      </c>
      <c r="B29" s="5" t="s">
        <v>49</v>
      </c>
      <c r="C29" s="5" t="s">
        <v>50</v>
      </c>
      <c r="D29" s="6">
        <v>44418</v>
      </c>
      <c r="E29" s="1"/>
      <c r="F29" s="7">
        <v>44418.666666666664</v>
      </c>
      <c r="G29" s="5" t="s">
        <v>15</v>
      </c>
      <c r="H29" s="1"/>
    </row>
    <row r="30" spans="1:8" x14ac:dyDescent="0.25">
      <c r="A30" s="5" t="s">
        <v>48</v>
      </c>
      <c r="B30" s="5" t="s">
        <v>49</v>
      </c>
      <c r="C30" s="5" t="s">
        <v>50</v>
      </c>
      <c r="D30" s="6">
        <v>44419</v>
      </c>
      <c r="E30" s="1"/>
      <c r="F30" s="6">
        <v>44449</v>
      </c>
      <c r="G30" s="5" t="s">
        <v>15</v>
      </c>
      <c r="H30" s="1"/>
    </row>
    <row r="31" spans="1:8" x14ac:dyDescent="0.25">
      <c r="A31" s="5" t="s">
        <v>51</v>
      </c>
      <c r="B31" s="5" t="s">
        <v>52</v>
      </c>
      <c r="C31" s="5" t="s">
        <v>53</v>
      </c>
      <c r="D31" s="6">
        <v>44378</v>
      </c>
      <c r="E31" s="1"/>
      <c r="F31" s="6">
        <v>44412</v>
      </c>
      <c r="G31" s="5" t="s">
        <v>15</v>
      </c>
      <c r="H31" s="1"/>
    </row>
    <row r="32" spans="1:8" x14ac:dyDescent="0.25">
      <c r="A32" s="5" t="s">
        <v>54</v>
      </c>
      <c r="B32" s="5" t="s">
        <v>55</v>
      </c>
      <c r="C32" s="5" t="s">
        <v>56</v>
      </c>
      <c r="D32" s="6">
        <v>44410</v>
      </c>
      <c r="E32" s="1"/>
      <c r="F32" s="6">
        <v>44431</v>
      </c>
      <c r="G32" s="5" t="s">
        <v>15</v>
      </c>
      <c r="H32" s="1"/>
    </row>
    <row r="33" spans="1:8" x14ac:dyDescent="0.25">
      <c r="A33" s="5" t="s">
        <v>54</v>
      </c>
      <c r="B33" s="5" t="s">
        <v>55</v>
      </c>
      <c r="C33" s="5" t="s">
        <v>56</v>
      </c>
      <c r="D33" s="6">
        <v>44432</v>
      </c>
      <c r="E33" s="1"/>
      <c r="F33" s="6">
        <v>44435</v>
      </c>
      <c r="G33" s="5" t="s">
        <v>15</v>
      </c>
      <c r="H33" s="1"/>
    </row>
    <row r="34" spans="1:8" x14ac:dyDescent="0.25">
      <c r="A34" s="5" t="s">
        <v>54</v>
      </c>
      <c r="B34" s="5" t="s">
        <v>55</v>
      </c>
      <c r="C34" s="5" t="s">
        <v>56</v>
      </c>
      <c r="D34" s="6">
        <v>44438</v>
      </c>
      <c r="E34" s="1"/>
      <c r="F34" s="6">
        <v>44469</v>
      </c>
      <c r="G34" s="5" t="s">
        <v>15</v>
      </c>
      <c r="H34" s="1"/>
    </row>
    <row r="35" spans="1:8" x14ac:dyDescent="0.25">
      <c r="A35" s="5" t="s">
        <v>57</v>
      </c>
      <c r="B35" s="5" t="s">
        <v>58</v>
      </c>
      <c r="C35" s="5" t="s">
        <v>59</v>
      </c>
      <c r="D35" s="6">
        <v>44431</v>
      </c>
      <c r="E35" s="1"/>
      <c r="F35" s="7">
        <v>44431.625</v>
      </c>
      <c r="G35" s="5" t="s">
        <v>15</v>
      </c>
      <c r="H35" s="1"/>
    </row>
    <row r="36" spans="1:8" x14ac:dyDescent="0.25">
      <c r="A36" s="5" t="s">
        <v>57</v>
      </c>
      <c r="B36" s="5" t="s">
        <v>58</v>
      </c>
      <c r="C36" s="5" t="s">
        <v>59</v>
      </c>
      <c r="D36" s="6">
        <v>44432</v>
      </c>
      <c r="E36" s="1"/>
      <c r="F36" s="7">
        <v>44432.645833333336</v>
      </c>
      <c r="G36" s="5" t="s">
        <v>15</v>
      </c>
      <c r="H36" s="1"/>
    </row>
    <row r="37" spans="1:8" x14ac:dyDescent="0.25">
      <c r="A37" s="5" t="s">
        <v>57</v>
      </c>
      <c r="B37" s="5" t="s">
        <v>58</v>
      </c>
      <c r="C37" s="5" t="s">
        <v>59</v>
      </c>
      <c r="D37" s="6">
        <v>44433</v>
      </c>
      <c r="E37" s="1"/>
      <c r="F37" s="6">
        <v>44440</v>
      </c>
      <c r="G37" s="5" t="s">
        <v>15</v>
      </c>
      <c r="H37" s="1"/>
    </row>
    <row r="38" spans="1:8" x14ac:dyDescent="0.25">
      <c r="A38" s="8">
        <v>44449</v>
      </c>
      <c r="B38" s="1"/>
      <c r="C38" s="1"/>
      <c r="D38" s="1"/>
      <c r="E38" s="1"/>
      <c r="F38" s="1"/>
      <c r="G38" s="1"/>
      <c r="H38" s="3" t="s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A6C9F-8CF7-40A2-8712-CD783E4E8317}">
  <sheetPr codeName="Feuil2"/>
  <dimension ref="A1:V400"/>
  <sheetViews>
    <sheetView workbookViewId="0">
      <selection activeCell="A2" sqref="A2"/>
    </sheetView>
  </sheetViews>
  <sheetFormatPr defaultColWidth="11.5703125" defaultRowHeight="15" x14ac:dyDescent="0.25"/>
  <cols>
    <col min="1" max="1" width="34.42578125" style="23" bestFit="1" customWidth="1"/>
    <col min="2" max="2" width="6.85546875" style="23" bestFit="1" customWidth="1"/>
    <col min="3" max="3" width="15.42578125" style="23" bestFit="1" customWidth="1"/>
    <col min="4" max="4" width="3.85546875" style="23" bestFit="1" customWidth="1"/>
    <col min="5" max="5" width="10.42578125" style="23" bestFit="1" customWidth="1"/>
    <col min="6" max="9" width="6.5703125" style="24" bestFit="1" customWidth="1"/>
    <col min="10" max="12" width="14.7109375" style="24" bestFit="1" customWidth="1"/>
    <col min="13" max="13" width="13" style="24" bestFit="1" customWidth="1"/>
    <col min="14" max="14" width="21.42578125" style="23" bestFit="1" customWidth="1"/>
    <col min="15" max="15" width="18.28515625" style="23" bestFit="1" customWidth="1"/>
    <col min="16" max="16" width="10" style="23" bestFit="1" customWidth="1"/>
    <col min="17" max="18" width="2" style="23" bestFit="1" customWidth="1"/>
    <col min="19" max="19" width="7.28515625" style="23" bestFit="1" customWidth="1"/>
    <col min="20" max="20" width="12.28515625" style="23" bestFit="1" customWidth="1"/>
    <col min="21" max="21" width="13" style="23" bestFit="1" customWidth="1"/>
    <col min="22" max="22" width="7.28515625" style="23" bestFit="1" customWidth="1"/>
    <col min="23" max="16384" width="11.5703125" style="23"/>
  </cols>
  <sheetData>
    <row r="1" spans="1:22" x14ac:dyDescent="0.25">
      <c r="A1" s="23" t="s">
        <v>293</v>
      </c>
      <c r="B1" s="23" t="s">
        <v>61</v>
      </c>
      <c r="C1" s="23" t="s">
        <v>294</v>
      </c>
      <c r="D1" s="23" t="s">
        <v>295</v>
      </c>
      <c r="E1" s="23" t="s">
        <v>296</v>
      </c>
      <c r="F1" s="24" t="s">
        <v>297</v>
      </c>
      <c r="G1" s="24" t="s">
        <v>298</v>
      </c>
      <c r="H1" s="24" t="s">
        <v>299</v>
      </c>
      <c r="I1" s="25">
        <v>44439</v>
      </c>
      <c r="J1" s="24" t="s">
        <v>300</v>
      </c>
      <c r="K1" s="24" t="s">
        <v>301</v>
      </c>
      <c r="L1" s="24" t="s">
        <v>302</v>
      </c>
      <c r="M1" s="24" t="s">
        <v>303</v>
      </c>
      <c r="N1" s="23" t="s">
        <v>304</v>
      </c>
      <c r="O1" s="23" t="s">
        <v>305</v>
      </c>
      <c r="P1" s="26" t="s">
        <v>306</v>
      </c>
      <c r="Q1" s="26"/>
      <c r="R1" s="26"/>
      <c r="S1" s="23" t="s">
        <v>307</v>
      </c>
      <c r="T1" s="23" t="s">
        <v>308</v>
      </c>
      <c r="U1" s="23" t="s">
        <v>309</v>
      </c>
      <c r="V1" s="23" t="s">
        <v>310</v>
      </c>
    </row>
    <row r="2" spans="1:22" x14ac:dyDescent="0.25">
      <c r="A2" s="23" t="e">
        <f>'Export AM'!#REF!&amp;" "&amp;'Export AM'!#REF!</f>
        <v>#REF!</v>
      </c>
      <c r="B2" s="27" t="e">
        <f>'Export AM'!#REF!</f>
        <v>#REF!</v>
      </c>
      <c r="C2" s="28" t="e">
        <f>'Export AM'!#REF!</f>
        <v>#REF!</v>
      </c>
      <c r="D2" s="29" t="e">
        <f ca="1">DATEDIF(C2,TODAY(),"Y")</f>
        <v>#REF!</v>
      </c>
      <c r="E2" s="28" t="e">
        <f>'Export AM'!#REF!</f>
        <v>#REF!</v>
      </c>
      <c r="F2" s="30" t="e">
        <f>DATE(YEAR(E2)+1,MONTH(E2),DAY(E2))</f>
        <v>#REF!</v>
      </c>
      <c r="G2" s="30" t="e">
        <f>DATE(YEAR(E2)+2,MONTH(E2),DAY(E2))</f>
        <v>#REF!</v>
      </c>
      <c r="H2" s="30" t="e">
        <f>DATE(YEAR(E2)+3,MONTH(E2),DAY(E2))</f>
        <v>#REF!</v>
      </c>
      <c r="I2" s="25">
        <v>44439</v>
      </c>
      <c r="J2" s="26" t="e">
        <f>AND(MONTH(F2)=MONTH(I2),YEAR(F2)=YEAR(I2))</f>
        <v>#REF!</v>
      </c>
      <c r="K2" s="26" t="e">
        <f>AND(MONTH(G2)=MONTH(I2),YEAR(G2)=YEAR(I2))</f>
        <v>#REF!</v>
      </c>
      <c r="L2" s="26" t="e">
        <f>AND(MONTH(H2)=MONTH(I2),YEAR(H2)=YEAR(I2))</f>
        <v>#REF!</v>
      </c>
      <c r="M2" s="23" t="e">
        <f>IF(AND(J2=FALSE,K2=FALSE,L2=FALSE)," ","OUI")</f>
        <v>#REF!</v>
      </c>
      <c r="N2" s="26" t="e">
        <f t="shared" ref="N2:N65" si="0">IF(DAY(DATE(YEAR(E2),MONTH(E2)+1,1)-1)/2&gt;=DAY(E2),"1 ère quinzaine","2èmequinzaine")</f>
        <v>#REF!</v>
      </c>
      <c r="O2" s="23" t="e">
        <f>IF(AND(M2="OUI",N2="1 ère quinzaine"),"oui","")</f>
        <v>#REF!</v>
      </c>
      <c r="P2" s="23" t="e">
        <f>IF(F2&lt;I2,1,0)</f>
        <v>#REF!</v>
      </c>
      <c r="Q2" s="23" t="e">
        <f>IF(G2&lt;I2,2,0)</f>
        <v>#REF!</v>
      </c>
      <c r="R2" s="23" t="e">
        <f>IF(H2&lt;I2,3,0)</f>
        <v>#REF!</v>
      </c>
      <c r="S2" s="23" t="e">
        <f t="shared" ref="S2:S65" si="1">P2&amp;Q2&amp;R2</f>
        <v>#REF!</v>
      </c>
      <c r="T2" s="23" t="e">
        <f t="shared" ref="T2:T65" si="2">IF(S2="123","12,06",IF(S2="120","11,93",IF(S2="100","11,78",IF(S2="000","11,35","faux"))))</f>
        <v>#REF!</v>
      </c>
      <c r="U2" s="23" t="e">
        <f>_xlfn.XLOOKUP(A2,'[1]AM 12,28'!A:A,'[1]AM 12,28'!B:B,"",0)</f>
        <v>#REF!</v>
      </c>
      <c r="V2" s="23" t="e">
        <f t="shared" ref="V2:V34" si="3">IF(U2=12.28,U2,T2)</f>
        <v>#REF!</v>
      </c>
    </row>
    <row r="3" spans="1:22" x14ac:dyDescent="0.25">
      <c r="A3" s="23" t="e">
        <f>'Export AM'!#REF!&amp;" "&amp;'Export AM'!#REF!</f>
        <v>#REF!</v>
      </c>
      <c r="B3" s="27" t="e">
        <f>'Export AM'!#REF!</f>
        <v>#REF!</v>
      </c>
      <c r="C3" s="28" t="e">
        <f>'Export AM'!#REF!</f>
        <v>#REF!</v>
      </c>
      <c r="D3" s="29" t="e">
        <f t="shared" ref="D3:D66" ca="1" si="4">DATEDIF(C3,TODAY(),"Y")</f>
        <v>#REF!</v>
      </c>
      <c r="E3" s="28" t="e">
        <f>'Export AM'!#REF!</f>
        <v>#REF!</v>
      </c>
      <c r="F3" s="30" t="e">
        <f t="shared" ref="F3:F34" si="5">DATE(YEAR(E3)+1,MONTH(E3),DAY(E3))</f>
        <v>#REF!</v>
      </c>
      <c r="G3" s="30" t="e">
        <f t="shared" ref="G3:G34" si="6">DATE(YEAR(E3)+2,MONTH(E3),DAY(E3))</f>
        <v>#REF!</v>
      </c>
      <c r="H3" s="30" t="e">
        <f t="shared" ref="H3:H34" si="7">DATE(YEAR(E3)+3,MONTH(E3),DAY(E3))</f>
        <v>#REF!</v>
      </c>
      <c r="I3" s="25">
        <v>44439</v>
      </c>
      <c r="J3" s="26" t="e">
        <f t="shared" ref="J3:J34" si="8">AND(MONTH(F3)=MONTH(I3),YEAR(F3)=YEAR(I3))</f>
        <v>#REF!</v>
      </c>
      <c r="K3" s="26" t="e">
        <f t="shared" ref="K3:K34" si="9">AND(MONTH(G3)=MONTH(I3),YEAR(G3)=YEAR(I3))</f>
        <v>#REF!</v>
      </c>
      <c r="L3" s="26" t="e">
        <f t="shared" ref="L3:L34" si="10">AND(MONTH(H3)=MONTH(I3),YEAR(H3)=YEAR(I3))</f>
        <v>#REF!</v>
      </c>
      <c r="M3" s="23" t="e">
        <f t="shared" ref="M3:M34" si="11">IF(AND(J3=FALSE,K3=FALSE,L3=FALSE)," ","OUI")</f>
        <v>#REF!</v>
      </c>
      <c r="N3" s="26" t="e">
        <f t="shared" si="0"/>
        <v>#REF!</v>
      </c>
      <c r="O3" s="23" t="e">
        <f t="shared" ref="O3:O34" si="12">IF(AND(M3="OUI",N3="1 ère quinzaine"),"oui","")</f>
        <v>#REF!</v>
      </c>
      <c r="P3" s="23" t="e">
        <f t="shared" ref="P3:P66" si="13">IF(F3&lt;I3,1,0)</f>
        <v>#REF!</v>
      </c>
      <c r="Q3" s="23" t="e">
        <f t="shared" ref="Q3:Q66" si="14">IF(G3&lt;I3,2,0)</f>
        <v>#REF!</v>
      </c>
      <c r="R3" s="23" t="e">
        <f t="shared" ref="R3:R66" si="15">IF(H3&lt;I3,3,0)</f>
        <v>#REF!</v>
      </c>
      <c r="S3" s="23" t="e">
        <f t="shared" si="1"/>
        <v>#REF!</v>
      </c>
      <c r="T3" s="23" t="e">
        <f t="shared" si="2"/>
        <v>#REF!</v>
      </c>
      <c r="U3" s="23" t="e">
        <f>_xlfn.XLOOKUP(A3,'[1]AM 12,28'!A:A,'[1]AM 12,28'!B:B,"",0)</f>
        <v>#REF!</v>
      </c>
      <c r="V3" s="23" t="e">
        <f t="shared" si="3"/>
        <v>#REF!</v>
      </c>
    </row>
    <row r="4" spans="1:22" x14ac:dyDescent="0.25">
      <c r="A4" s="23" t="e">
        <f>'Export AM'!#REF!&amp;" "&amp;'Export AM'!#REF!</f>
        <v>#REF!</v>
      </c>
      <c r="B4" s="27" t="e">
        <f>'Export AM'!#REF!</f>
        <v>#REF!</v>
      </c>
      <c r="C4" s="28" t="e">
        <f>'Export AM'!#REF!</f>
        <v>#REF!</v>
      </c>
      <c r="D4" s="29" t="e">
        <f t="shared" ca="1" si="4"/>
        <v>#REF!</v>
      </c>
      <c r="E4" s="28" t="e">
        <f>'Export AM'!#REF!</f>
        <v>#REF!</v>
      </c>
      <c r="F4" s="30" t="e">
        <f t="shared" si="5"/>
        <v>#REF!</v>
      </c>
      <c r="G4" s="30" t="e">
        <f t="shared" si="6"/>
        <v>#REF!</v>
      </c>
      <c r="H4" s="30" t="e">
        <f t="shared" si="7"/>
        <v>#REF!</v>
      </c>
      <c r="I4" s="25">
        <v>44439</v>
      </c>
      <c r="J4" s="26" t="e">
        <f t="shared" si="8"/>
        <v>#REF!</v>
      </c>
      <c r="K4" s="26" t="e">
        <f t="shared" si="9"/>
        <v>#REF!</v>
      </c>
      <c r="L4" s="26" t="e">
        <f t="shared" si="10"/>
        <v>#REF!</v>
      </c>
      <c r="M4" s="23" t="e">
        <f t="shared" si="11"/>
        <v>#REF!</v>
      </c>
      <c r="N4" s="26" t="e">
        <f t="shared" si="0"/>
        <v>#REF!</v>
      </c>
      <c r="O4" s="23" t="e">
        <f t="shared" si="12"/>
        <v>#REF!</v>
      </c>
      <c r="P4" s="23" t="e">
        <f t="shared" si="13"/>
        <v>#REF!</v>
      </c>
      <c r="Q4" s="23" t="e">
        <f t="shared" si="14"/>
        <v>#REF!</v>
      </c>
      <c r="R4" s="23" t="e">
        <f t="shared" si="15"/>
        <v>#REF!</v>
      </c>
      <c r="S4" s="23" t="e">
        <f t="shared" si="1"/>
        <v>#REF!</v>
      </c>
      <c r="T4" s="23" t="e">
        <f t="shared" si="2"/>
        <v>#REF!</v>
      </c>
      <c r="U4" s="23" t="e">
        <f>_xlfn.XLOOKUP(A4,'[1]AM 12,28'!A:A,'[1]AM 12,28'!B:B,"",0)</f>
        <v>#REF!</v>
      </c>
      <c r="V4" s="23" t="e">
        <f t="shared" si="3"/>
        <v>#REF!</v>
      </c>
    </row>
    <row r="5" spans="1:22" x14ac:dyDescent="0.25">
      <c r="A5" s="23" t="e">
        <f>'Export AM'!#REF!&amp;" "&amp;'Export AM'!#REF!</f>
        <v>#REF!</v>
      </c>
      <c r="B5" s="27" t="e">
        <f>'Export AM'!#REF!</f>
        <v>#REF!</v>
      </c>
      <c r="C5" s="28" t="e">
        <f>'Export AM'!#REF!</f>
        <v>#REF!</v>
      </c>
      <c r="D5" s="29" t="e">
        <f t="shared" ca="1" si="4"/>
        <v>#REF!</v>
      </c>
      <c r="E5" s="28" t="e">
        <f>'Export AM'!#REF!</f>
        <v>#REF!</v>
      </c>
      <c r="F5" s="30" t="e">
        <f t="shared" si="5"/>
        <v>#REF!</v>
      </c>
      <c r="G5" s="30" t="e">
        <f t="shared" si="6"/>
        <v>#REF!</v>
      </c>
      <c r="H5" s="30" t="e">
        <f t="shared" si="7"/>
        <v>#REF!</v>
      </c>
      <c r="I5" s="25">
        <v>44439</v>
      </c>
      <c r="J5" s="26" t="e">
        <f t="shared" si="8"/>
        <v>#REF!</v>
      </c>
      <c r="K5" s="26" t="e">
        <f t="shared" si="9"/>
        <v>#REF!</v>
      </c>
      <c r="L5" s="26" t="e">
        <f t="shared" si="10"/>
        <v>#REF!</v>
      </c>
      <c r="M5" s="23" t="e">
        <f t="shared" si="11"/>
        <v>#REF!</v>
      </c>
      <c r="N5" s="26" t="e">
        <f t="shared" si="0"/>
        <v>#REF!</v>
      </c>
      <c r="O5" s="23" t="e">
        <f t="shared" si="12"/>
        <v>#REF!</v>
      </c>
      <c r="P5" s="23" t="e">
        <f t="shared" si="13"/>
        <v>#REF!</v>
      </c>
      <c r="Q5" s="23" t="e">
        <f t="shared" si="14"/>
        <v>#REF!</v>
      </c>
      <c r="R5" s="23" t="e">
        <f t="shared" si="15"/>
        <v>#REF!</v>
      </c>
      <c r="S5" s="23" t="e">
        <f t="shared" si="1"/>
        <v>#REF!</v>
      </c>
      <c r="T5" s="23" t="e">
        <f t="shared" si="2"/>
        <v>#REF!</v>
      </c>
      <c r="U5" s="23" t="e">
        <f>_xlfn.XLOOKUP(A5,'[1]AM 12,28'!A:A,'[1]AM 12,28'!B:B,"",0)</f>
        <v>#REF!</v>
      </c>
      <c r="V5" s="23" t="e">
        <f t="shared" si="3"/>
        <v>#REF!</v>
      </c>
    </row>
    <row r="6" spans="1:22" x14ac:dyDescent="0.25">
      <c r="A6" s="23" t="e">
        <f>'Export AM'!#REF!&amp;" "&amp;'Export AM'!#REF!</f>
        <v>#REF!</v>
      </c>
      <c r="B6" s="27" t="e">
        <f>'Export AM'!#REF!</f>
        <v>#REF!</v>
      </c>
      <c r="C6" s="28" t="e">
        <f>'Export AM'!#REF!</f>
        <v>#REF!</v>
      </c>
      <c r="D6" s="29" t="e">
        <f t="shared" ca="1" si="4"/>
        <v>#REF!</v>
      </c>
      <c r="E6" s="28" t="e">
        <f>'Export AM'!#REF!</f>
        <v>#REF!</v>
      </c>
      <c r="F6" s="30" t="e">
        <f t="shared" si="5"/>
        <v>#REF!</v>
      </c>
      <c r="G6" s="30" t="e">
        <f t="shared" si="6"/>
        <v>#REF!</v>
      </c>
      <c r="H6" s="30" t="e">
        <f t="shared" si="7"/>
        <v>#REF!</v>
      </c>
      <c r="I6" s="25">
        <v>44439</v>
      </c>
      <c r="J6" s="26" t="e">
        <f t="shared" si="8"/>
        <v>#REF!</v>
      </c>
      <c r="K6" s="26" t="e">
        <f t="shared" si="9"/>
        <v>#REF!</v>
      </c>
      <c r="L6" s="26" t="e">
        <f t="shared" si="10"/>
        <v>#REF!</v>
      </c>
      <c r="M6" s="23" t="e">
        <f t="shared" si="11"/>
        <v>#REF!</v>
      </c>
      <c r="N6" s="26" t="e">
        <f t="shared" si="0"/>
        <v>#REF!</v>
      </c>
      <c r="O6" s="23" t="e">
        <f t="shared" si="12"/>
        <v>#REF!</v>
      </c>
      <c r="P6" s="23" t="e">
        <f t="shared" si="13"/>
        <v>#REF!</v>
      </c>
      <c r="Q6" s="23" t="e">
        <f t="shared" si="14"/>
        <v>#REF!</v>
      </c>
      <c r="R6" s="23" t="e">
        <f t="shared" si="15"/>
        <v>#REF!</v>
      </c>
      <c r="S6" s="23" t="e">
        <f t="shared" si="1"/>
        <v>#REF!</v>
      </c>
      <c r="T6" s="23" t="e">
        <f t="shared" si="2"/>
        <v>#REF!</v>
      </c>
      <c r="U6" s="23" t="e">
        <f>_xlfn.XLOOKUP(A6,'[1]AM 12,28'!A:A,'[1]AM 12,28'!B:B,"",0)</f>
        <v>#REF!</v>
      </c>
      <c r="V6" s="23" t="e">
        <f t="shared" si="3"/>
        <v>#REF!</v>
      </c>
    </row>
    <row r="7" spans="1:22" x14ac:dyDescent="0.25">
      <c r="A7" s="23" t="e">
        <f>'Export AM'!#REF!&amp;" "&amp;'Export AM'!#REF!</f>
        <v>#REF!</v>
      </c>
      <c r="B7" s="27" t="e">
        <f>'Export AM'!#REF!</f>
        <v>#REF!</v>
      </c>
      <c r="C7" s="28" t="e">
        <f>'Export AM'!#REF!</f>
        <v>#REF!</v>
      </c>
      <c r="D7" s="29" t="e">
        <f t="shared" ca="1" si="4"/>
        <v>#REF!</v>
      </c>
      <c r="E7" s="28" t="e">
        <f>'Export AM'!#REF!</f>
        <v>#REF!</v>
      </c>
      <c r="F7" s="30" t="e">
        <f t="shared" si="5"/>
        <v>#REF!</v>
      </c>
      <c r="G7" s="30" t="e">
        <f t="shared" si="6"/>
        <v>#REF!</v>
      </c>
      <c r="H7" s="30" t="e">
        <f t="shared" si="7"/>
        <v>#REF!</v>
      </c>
      <c r="I7" s="25">
        <v>44439</v>
      </c>
      <c r="J7" s="26" t="e">
        <f t="shared" si="8"/>
        <v>#REF!</v>
      </c>
      <c r="K7" s="26" t="e">
        <f t="shared" si="9"/>
        <v>#REF!</v>
      </c>
      <c r="L7" s="26" t="e">
        <f t="shared" si="10"/>
        <v>#REF!</v>
      </c>
      <c r="M7" s="23" t="e">
        <f t="shared" si="11"/>
        <v>#REF!</v>
      </c>
      <c r="N7" s="26" t="e">
        <f t="shared" si="0"/>
        <v>#REF!</v>
      </c>
      <c r="O7" s="23" t="e">
        <f t="shared" si="12"/>
        <v>#REF!</v>
      </c>
      <c r="P7" s="23" t="e">
        <f t="shared" si="13"/>
        <v>#REF!</v>
      </c>
      <c r="Q7" s="23" t="e">
        <f t="shared" si="14"/>
        <v>#REF!</v>
      </c>
      <c r="R7" s="23" t="e">
        <f t="shared" si="15"/>
        <v>#REF!</v>
      </c>
      <c r="S7" s="23" t="e">
        <f t="shared" si="1"/>
        <v>#REF!</v>
      </c>
      <c r="T7" s="23" t="e">
        <f t="shared" si="2"/>
        <v>#REF!</v>
      </c>
      <c r="U7" s="23" t="e">
        <f>_xlfn.XLOOKUP(A7,'[1]AM 12,28'!A:A,'[1]AM 12,28'!B:B,"",0)</f>
        <v>#REF!</v>
      </c>
      <c r="V7" s="23" t="e">
        <f t="shared" si="3"/>
        <v>#REF!</v>
      </c>
    </row>
    <row r="8" spans="1:22" x14ac:dyDescent="0.25">
      <c r="A8" s="23" t="e">
        <f>'Export AM'!#REF!&amp;" "&amp;'Export AM'!#REF!</f>
        <v>#REF!</v>
      </c>
      <c r="B8" s="27" t="e">
        <f>'Export AM'!#REF!</f>
        <v>#REF!</v>
      </c>
      <c r="C8" s="28" t="e">
        <f>'Export AM'!#REF!</f>
        <v>#REF!</v>
      </c>
      <c r="D8" s="29" t="e">
        <f t="shared" ca="1" si="4"/>
        <v>#REF!</v>
      </c>
      <c r="E8" s="28" t="e">
        <f>'Export AM'!#REF!</f>
        <v>#REF!</v>
      </c>
      <c r="F8" s="30" t="e">
        <f t="shared" si="5"/>
        <v>#REF!</v>
      </c>
      <c r="G8" s="30" t="e">
        <f t="shared" si="6"/>
        <v>#REF!</v>
      </c>
      <c r="H8" s="30" t="e">
        <f t="shared" si="7"/>
        <v>#REF!</v>
      </c>
      <c r="I8" s="25">
        <v>44439</v>
      </c>
      <c r="J8" s="26" t="e">
        <f t="shared" si="8"/>
        <v>#REF!</v>
      </c>
      <c r="K8" s="26" t="e">
        <f t="shared" si="9"/>
        <v>#REF!</v>
      </c>
      <c r="L8" s="26" t="e">
        <f t="shared" si="10"/>
        <v>#REF!</v>
      </c>
      <c r="M8" s="23" t="e">
        <f t="shared" si="11"/>
        <v>#REF!</v>
      </c>
      <c r="N8" s="26" t="e">
        <f t="shared" si="0"/>
        <v>#REF!</v>
      </c>
      <c r="O8" s="23" t="e">
        <f t="shared" si="12"/>
        <v>#REF!</v>
      </c>
      <c r="P8" s="23" t="e">
        <f t="shared" si="13"/>
        <v>#REF!</v>
      </c>
      <c r="Q8" s="23" t="e">
        <f t="shared" si="14"/>
        <v>#REF!</v>
      </c>
      <c r="R8" s="23" t="e">
        <f t="shared" si="15"/>
        <v>#REF!</v>
      </c>
      <c r="S8" s="23" t="e">
        <f t="shared" si="1"/>
        <v>#REF!</v>
      </c>
      <c r="T8" s="23" t="e">
        <f t="shared" si="2"/>
        <v>#REF!</v>
      </c>
      <c r="U8" s="23" t="e">
        <f>_xlfn.XLOOKUP(A8,'[1]AM 12,28'!A:A,'[1]AM 12,28'!B:B,"",0)</f>
        <v>#REF!</v>
      </c>
      <c r="V8" s="23" t="e">
        <f t="shared" si="3"/>
        <v>#REF!</v>
      </c>
    </row>
    <row r="9" spans="1:22" x14ac:dyDescent="0.25">
      <c r="A9" s="23" t="e">
        <f>'Export AM'!#REF!&amp;" "&amp;'Export AM'!#REF!</f>
        <v>#REF!</v>
      </c>
      <c r="B9" s="27" t="e">
        <f>'Export AM'!#REF!</f>
        <v>#REF!</v>
      </c>
      <c r="C9" s="28" t="e">
        <f>'Export AM'!#REF!</f>
        <v>#REF!</v>
      </c>
      <c r="D9" s="29" t="e">
        <f t="shared" ca="1" si="4"/>
        <v>#REF!</v>
      </c>
      <c r="E9" s="28" t="e">
        <f>'Export AM'!#REF!</f>
        <v>#REF!</v>
      </c>
      <c r="F9" s="30" t="e">
        <f t="shared" si="5"/>
        <v>#REF!</v>
      </c>
      <c r="G9" s="30" t="e">
        <f t="shared" si="6"/>
        <v>#REF!</v>
      </c>
      <c r="H9" s="30" t="e">
        <f t="shared" si="7"/>
        <v>#REF!</v>
      </c>
      <c r="I9" s="25">
        <v>44439</v>
      </c>
      <c r="J9" s="26" t="e">
        <f t="shared" si="8"/>
        <v>#REF!</v>
      </c>
      <c r="K9" s="26" t="e">
        <f t="shared" si="9"/>
        <v>#REF!</v>
      </c>
      <c r="L9" s="26" t="e">
        <f t="shared" si="10"/>
        <v>#REF!</v>
      </c>
      <c r="M9" s="23" t="e">
        <f t="shared" si="11"/>
        <v>#REF!</v>
      </c>
      <c r="N9" s="26" t="e">
        <f t="shared" si="0"/>
        <v>#REF!</v>
      </c>
      <c r="O9" s="23" t="e">
        <f t="shared" si="12"/>
        <v>#REF!</v>
      </c>
      <c r="P9" s="23" t="e">
        <f t="shared" si="13"/>
        <v>#REF!</v>
      </c>
      <c r="Q9" s="23" t="e">
        <f t="shared" si="14"/>
        <v>#REF!</v>
      </c>
      <c r="R9" s="23" t="e">
        <f t="shared" si="15"/>
        <v>#REF!</v>
      </c>
      <c r="S9" s="23" t="e">
        <f t="shared" si="1"/>
        <v>#REF!</v>
      </c>
      <c r="T9" s="23" t="e">
        <f t="shared" si="2"/>
        <v>#REF!</v>
      </c>
      <c r="U9" s="23" t="e">
        <f>_xlfn.XLOOKUP(A9,'[1]AM 12,28'!A:A,'[1]AM 12,28'!B:B,"",0)</f>
        <v>#REF!</v>
      </c>
      <c r="V9" s="23" t="e">
        <f t="shared" si="3"/>
        <v>#REF!</v>
      </c>
    </row>
    <row r="10" spans="1:22" x14ac:dyDescent="0.25">
      <c r="A10" s="23" t="e">
        <f>'Export AM'!#REF!&amp;" "&amp;'Export AM'!#REF!</f>
        <v>#REF!</v>
      </c>
      <c r="B10" s="27" t="e">
        <f>'Export AM'!#REF!</f>
        <v>#REF!</v>
      </c>
      <c r="C10" s="28" t="e">
        <f>'Export AM'!#REF!</f>
        <v>#REF!</v>
      </c>
      <c r="D10" s="29" t="e">
        <f t="shared" ca="1" si="4"/>
        <v>#REF!</v>
      </c>
      <c r="E10" s="28" t="e">
        <f>'Export AM'!#REF!</f>
        <v>#REF!</v>
      </c>
      <c r="F10" s="30" t="e">
        <f t="shared" si="5"/>
        <v>#REF!</v>
      </c>
      <c r="G10" s="30" t="e">
        <f t="shared" si="6"/>
        <v>#REF!</v>
      </c>
      <c r="H10" s="30" t="e">
        <f t="shared" si="7"/>
        <v>#REF!</v>
      </c>
      <c r="I10" s="25">
        <v>44439</v>
      </c>
      <c r="J10" s="26" t="e">
        <f t="shared" si="8"/>
        <v>#REF!</v>
      </c>
      <c r="K10" s="26" t="e">
        <f t="shared" si="9"/>
        <v>#REF!</v>
      </c>
      <c r="L10" s="26" t="e">
        <f t="shared" si="10"/>
        <v>#REF!</v>
      </c>
      <c r="M10" s="23" t="e">
        <f t="shared" si="11"/>
        <v>#REF!</v>
      </c>
      <c r="N10" s="26" t="e">
        <f t="shared" si="0"/>
        <v>#REF!</v>
      </c>
      <c r="O10" s="23" t="e">
        <f t="shared" si="12"/>
        <v>#REF!</v>
      </c>
      <c r="P10" s="23" t="e">
        <f t="shared" si="13"/>
        <v>#REF!</v>
      </c>
      <c r="Q10" s="23" t="e">
        <f t="shared" si="14"/>
        <v>#REF!</v>
      </c>
      <c r="R10" s="23" t="e">
        <f t="shared" si="15"/>
        <v>#REF!</v>
      </c>
      <c r="S10" s="23" t="e">
        <f t="shared" si="1"/>
        <v>#REF!</v>
      </c>
      <c r="T10" s="23" t="e">
        <f t="shared" si="2"/>
        <v>#REF!</v>
      </c>
      <c r="U10" s="23" t="e">
        <f>_xlfn.XLOOKUP(A10,'[1]AM 12,28'!A:A,'[1]AM 12,28'!B:B,"",0)</f>
        <v>#REF!</v>
      </c>
      <c r="V10" s="23" t="e">
        <f t="shared" si="3"/>
        <v>#REF!</v>
      </c>
    </row>
    <row r="11" spans="1:22" x14ac:dyDescent="0.25">
      <c r="A11" s="23" t="e">
        <f>'Export AM'!#REF!&amp;" "&amp;'Export AM'!#REF!</f>
        <v>#REF!</v>
      </c>
      <c r="B11" s="27" t="e">
        <f>'Export AM'!#REF!</f>
        <v>#REF!</v>
      </c>
      <c r="C11" s="28" t="e">
        <f>'Export AM'!#REF!</f>
        <v>#REF!</v>
      </c>
      <c r="D11" s="29" t="e">
        <f t="shared" ca="1" si="4"/>
        <v>#REF!</v>
      </c>
      <c r="E11" s="28" t="e">
        <f>'Export AM'!#REF!</f>
        <v>#REF!</v>
      </c>
      <c r="F11" s="30" t="e">
        <f t="shared" si="5"/>
        <v>#REF!</v>
      </c>
      <c r="G11" s="30" t="e">
        <f t="shared" si="6"/>
        <v>#REF!</v>
      </c>
      <c r="H11" s="30" t="e">
        <f t="shared" si="7"/>
        <v>#REF!</v>
      </c>
      <c r="I11" s="25">
        <v>44439</v>
      </c>
      <c r="J11" s="26" t="e">
        <f t="shared" si="8"/>
        <v>#REF!</v>
      </c>
      <c r="K11" s="26" t="e">
        <f t="shared" si="9"/>
        <v>#REF!</v>
      </c>
      <c r="L11" s="26" t="e">
        <f t="shared" si="10"/>
        <v>#REF!</v>
      </c>
      <c r="M11" s="23" t="e">
        <f t="shared" si="11"/>
        <v>#REF!</v>
      </c>
      <c r="N11" s="26" t="e">
        <f t="shared" si="0"/>
        <v>#REF!</v>
      </c>
      <c r="O11" s="23" t="e">
        <f t="shared" si="12"/>
        <v>#REF!</v>
      </c>
      <c r="P11" s="23" t="e">
        <f t="shared" si="13"/>
        <v>#REF!</v>
      </c>
      <c r="Q11" s="23" t="e">
        <f t="shared" si="14"/>
        <v>#REF!</v>
      </c>
      <c r="R11" s="23" t="e">
        <f t="shared" si="15"/>
        <v>#REF!</v>
      </c>
      <c r="S11" s="23" t="e">
        <f t="shared" si="1"/>
        <v>#REF!</v>
      </c>
      <c r="T11" s="23" t="e">
        <f t="shared" si="2"/>
        <v>#REF!</v>
      </c>
      <c r="U11" s="23" t="e">
        <f>_xlfn.XLOOKUP(A11,'[1]AM 12,28'!A:A,'[1]AM 12,28'!B:B,"",0)</f>
        <v>#REF!</v>
      </c>
      <c r="V11" s="23" t="e">
        <f t="shared" si="3"/>
        <v>#REF!</v>
      </c>
    </row>
    <row r="12" spans="1:22" x14ac:dyDescent="0.25">
      <c r="A12" s="23" t="e">
        <f>'Export AM'!#REF!&amp;" "&amp;'Export AM'!#REF!</f>
        <v>#REF!</v>
      </c>
      <c r="B12" s="27" t="e">
        <f>'Export AM'!#REF!</f>
        <v>#REF!</v>
      </c>
      <c r="C12" s="28" t="e">
        <f>'Export AM'!#REF!</f>
        <v>#REF!</v>
      </c>
      <c r="D12" s="29" t="e">
        <f t="shared" ca="1" si="4"/>
        <v>#REF!</v>
      </c>
      <c r="E12" s="28" t="e">
        <f>'Export AM'!#REF!</f>
        <v>#REF!</v>
      </c>
      <c r="F12" s="30" t="e">
        <f t="shared" si="5"/>
        <v>#REF!</v>
      </c>
      <c r="G12" s="30" t="e">
        <f t="shared" si="6"/>
        <v>#REF!</v>
      </c>
      <c r="H12" s="30" t="e">
        <f t="shared" si="7"/>
        <v>#REF!</v>
      </c>
      <c r="I12" s="25">
        <v>44439</v>
      </c>
      <c r="J12" s="26" t="e">
        <f t="shared" si="8"/>
        <v>#REF!</v>
      </c>
      <c r="K12" s="26" t="e">
        <f t="shared" si="9"/>
        <v>#REF!</v>
      </c>
      <c r="L12" s="26" t="e">
        <f t="shared" si="10"/>
        <v>#REF!</v>
      </c>
      <c r="M12" s="23" t="e">
        <f t="shared" si="11"/>
        <v>#REF!</v>
      </c>
      <c r="N12" s="26" t="e">
        <f t="shared" si="0"/>
        <v>#REF!</v>
      </c>
      <c r="O12" s="23" t="e">
        <f t="shared" si="12"/>
        <v>#REF!</v>
      </c>
      <c r="P12" s="23" t="e">
        <f t="shared" si="13"/>
        <v>#REF!</v>
      </c>
      <c r="Q12" s="23" t="e">
        <f t="shared" si="14"/>
        <v>#REF!</v>
      </c>
      <c r="R12" s="23" t="e">
        <f t="shared" si="15"/>
        <v>#REF!</v>
      </c>
      <c r="S12" s="23" t="e">
        <f t="shared" si="1"/>
        <v>#REF!</v>
      </c>
      <c r="T12" s="23" t="e">
        <f t="shared" si="2"/>
        <v>#REF!</v>
      </c>
      <c r="U12" s="23" t="e">
        <f>_xlfn.XLOOKUP(A12,'[1]AM 12,28'!A:A,'[1]AM 12,28'!B:B,"",0)</f>
        <v>#REF!</v>
      </c>
      <c r="V12" s="23" t="e">
        <f t="shared" si="3"/>
        <v>#REF!</v>
      </c>
    </row>
    <row r="13" spans="1:22" x14ac:dyDescent="0.25">
      <c r="A13" s="23" t="e">
        <f>'Export AM'!#REF!&amp;" "&amp;'Export AM'!#REF!</f>
        <v>#REF!</v>
      </c>
      <c r="B13" s="27" t="e">
        <f>'Export AM'!#REF!</f>
        <v>#REF!</v>
      </c>
      <c r="C13" s="28" t="e">
        <f>'Export AM'!#REF!</f>
        <v>#REF!</v>
      </c>
      <c r="D13" s="29" t="e">
        <f t="shared" ca="1" si="4"/>
        <v>#REF!</v>
      </c>
      <c r="E13" s="28" t="e">
        <f>'Export AM'!#REF!</f>
        <v>#REF!</v>
      </c>
      <c r="F13" s="30" t="e">
        <f t="shared" si="5"/>
        <v>#REF!</v>
      </c>
      <c r="G13" s="30" t="e">
        <f t="shared" si="6"/>
        <v>#REF!</v>
      </c>
      <c r="H13" s="30" t="e">
        <f t="shared" si="7"/>
        <v>#REF!</v>
      </c>
      <c r="I13" s="25">
        <v>44439</v>
      </c>
      <c r="J13" s="26" t="e">
        <f t="shared" si="8"/>
        <v>#REF!</v>
      </c>
      <c r="K13" s="26" t="e">
        <f t="shared" si="9"/>
        <v>#REF!</v>
      </c>
      <c r="L13" s="26" t="e">
        <f t="shared" si="10"/>
        <v>#REF!</v>
      </c>
      <c r="M13" s="23" t="e">
        <f t="shared" si="11"/>
        <v>#REF!</v>
      </c>
      <c r="N13" s="26" t="e">
        <f t="shared" si="0"/>
        <v>#REF!</v>
      </c>
      <c r="O13" s="23" t="e">
        <f t="shared" si="12"/>
        <v>#REF!</v>
      </c>
      <c r="P13" s="23" t="e">
        <f t="shared" si="13"/>
        <v>#REF!</v>
      </c>
      <c r="Q13" s="23" t="e">
        <f t="shared" si="14"/>
        <v>#REF!</v>
      </c>
      <c r="R13" s="23" t="e">
        <f t="shared" si="15"/>
        <v>#REF!</v>
      </c>
      <c r="S13" s="23" t="e">
        <f t="shared" si="1"/>
        <v>#REF!</v>
      </c>
      <c r="T13" s="23" t="e">
        <f t="shared" si="2"/>
        <v>#REF!</v>
      </c>
      <c r="U13" s="23" t="e">
        <f>_xlfn.XLOOKUP(A13,'[1]AM 12,28'!A:A,'[1]AM 12,28'!B:B,"",0)</f>
        <v>#REF!</v>
      </c>
      <c r="V13" s="23" t="e">
        <f t="shared" si="3"/>
        <v>#REF!</v>
      </c>
    </row>
    <row r="14" spans="1:22" x14ac:dyDescent="0.25">
      <c r="A14" s="23" t="e">
        <f>'Export AM'!#REF!&amp;" "&amp;'Export AM'!#REF!</f>
        <v>#REF!</v>
      </c>
      <c r="B14" s="27" t="e">
        <f>'Export AM'!#REF!</f>
        <v>#REF!</v>
      </c>
      <c r="C14" s="28" t="e">
        <f>'Export AM'!#REF!</f>
        <v>#REF!</v>
      </c>
      <c r="D14" s="29" t="e">
        <f t="shared" ca="1" si="4"/>
        <v>#REF!</v>
      </c>
      <c r="E14" s="28" t="e">
        <f>'Export AM'!#REF!</f>
        <v>#REF!</v>
      </c>
      <c r="F14" s="30" t="e">
        <f t="shared" si="5"/>
        <v>#REF!</v>
      </c>
      <c r="G14" s="30" t="e">
        <f t="shared" si="6"/>
        <v>#REF!</v>
      </c>
      <c r="H14" s="30" t="e">
        <f t="shared" si="7"/>
        <v>#REF!</v>
      </c>
      <c r="I14" s="25">
        <v>44439</v>
      </c>
      <c r="J14" s="26" t="e">
        <f t="shared" si="8"/>
        <v>#REF!</v>
      </c>
      <c r="K14" s="26" t="e">
        <f t="shared" si="9"/>
        <v>#REF!</v>
      </c>
      <c r="L14" s="26" t="e">
        <f t="shared" si="10"/>
        <v>#REF!</v>
      </c>
      <c r="M14" s="23" t="e">
        <f t="shared" si="11"/>
        <v>#REF!</v>
      </c>
      <c r="N14" s="26" t="e">
        <f t="shared" si="0"/>
        <v>#REF!</v>
      </c>
      <c r="O14" s="23" t="e">
        <f t="shared" si="12"/>
        <v>#REF!</v>
      </c>
      <c r="P14" s="23" t="e">
        <f t="shared" si="13"/>
        <v>#REF!</v>
      </c>
      <c r="Q14" s="23" t="e">
        <f t="shared" si="14"/>
        <v>#REF!</v>
      </c>
      <c r="R14" s="23" t="e">
        <f t="shared" si="15"/>
        <v>#REF!</v>
      </c>
      <c r="S14" s="23" t="e">
        <f t="shared" si="1"/>
        <v>#REF!</v>
      </c>
      <c r="T14" s="23" t="e">
        <f t="shared" si="2"/>
        <v>#REF!</v>
      </c>
      <c r="U14" s="23" t="e">
        <f>_xlfn.XLOOKUP(A14,'[1]AM 12,28'!A:A,'[1]AM 12,28'!B:B,"",0)</f>
        <v>#REF!</v>
      </c>
      <c r="V14" s="23" t="e">
        <f t="shared" si="3"/>
        <v>#REF!</v>
      </c>
    </row>
    <row r="15" spans="1:22" x14ac:dyDescent="0.25">
      <c r="A15" s="23" t="e">
        <f>'Export AM'!#REF!&amp;" "&amp;'Export AM'!#REF!</f>
        <v>#REF!</v>
      </c>
      <c r="B15" s="27" t="e">
        <f>'Export AM'!#REF!</f>
        <v>#REF!</v>
      </c>
      <c r="C15" s="28" t="e">
        <f>'Export AM'!#REF!</f>
        <v>#REF!</v>
      </c>
      <c r="D15" s="29" t="e">
        <f t="shared" ca="1" si="4"/>
        <v>#REF!</v>
      </c>
      <c r="E15" s="28" t="e">
        <f>'Export AM'!#REF!</f>
        <v>#REF!</v>
      </c>
      <c r="F15" s="30" t="e">
        <f t="shared" si="5"/>
        <v>#REF!</v>
      </c>
      <c r="G15" s="30" t="e">
        <f t="shared" si="6"/>
        <v>#REF!</v>
      </c>
      <c r="H15" s="30" t="e">
        <f t="shared" si="7"/>
        <v>#REF!</v>
      </c>
      <c r="I15" s="25">
        <v>44439</v>
      </c>
      <c r="J15" s="26" t="e">
        <f t="shared" si="8"/>
        <v>#REF!</v>
      </c>
      <c r="K15" s="26" t="e">
        <f t="shared" si="9"/>
        <v>#REF!</v>
      </c>
      <c r="L15" s="26" t="e">
        <f t="shared" si="10"/>
        <v>#REF!</v>
      </c>
      <c r="M15" s="23" t="e">
        <f t="shared" si="11"/>
        <v>#REF!</v>
      </c>
      <c r="N15" s="26" t="e">
        <f t="shared" si="0"/>
        <v>#REF!</v>
      </c>
      <c r="O15" s="23" t="e">
        <f t="shared" si="12"/>
        <v>#REF!</v>
      </c>
      <c r="P15" s="23" t="e">
        <f t="shared" si="13"/>
        <v>#REF!</v>
      </c>
      <c r="Q15" s="23" t="e">
        <f t="shared" si="14"/>
        <v>#REF!</v>
      </c>
      <c r="R15" s="23" t="e">
        <f t="shared" si="15"/>
        <v>#REF!</v>
      </c>
      <c r="S15" s="23" t="e">
        <f t="shared" si="1"/>
        <v>#REF!</v>
      </c>
      <c r="T15" s="23" t="e">
        <f t="shared" si="2"/>
        <v>#REF!</v>
      </c>
      <c r="U15" s="23" t="e">
        <f>_xlfn.XLOOKUP(A15,'[1]AM 12,28'!A:A,'[1]AM 12,28'!B:B,"",0)</f>
        <v>#REF!</v>
      </c>
      <c r="V15" s="23" t="e">
        <f t="shared" si="3"/>
        <v>#REF!</v>
      </c>
    </row>
    <row r="16" spans="1:22" x14ac:dyDescent="0.25">
      <c r="A16" s="23" t="e">
        <f>'Export AM'!#REF!&amp;" "&amp;'Export AM'!#REF!</f>
        <v>#REF!</v>
      </c>
      <c r="B16" s="27" t="e">
        <f>'Export AM'!#REF!</f>
        <v>#REF!</v>
      </c>
      <c r="C16" s="28" t="e">
        <f>'Export AM'!#REF!</f>
        <v>#REF!</v>
      </c>
      <c r="D16" s="29" t="e">
        <f t="shared" ca="1" si="4"/>
        <v>#REF!</v>
      </c>
      <c r="E16" s="28" t="e">
        <f>'Export AM'!#REF!</f>
        <v>#REF!</v>
      </c>
      <c r="F16" s="30" t="e">
        <f t="shared" si="5"/>
        <v>#REF!</v>
      </c>
      <c r="G16" s="30" t="e">
        <f t="shared" si="6"/>
        <v>#REF!</v>
      </c>
      <c r="H16" s="30" t="e">
        <f t="shared" si="7"/>
        <v>#REF!</v>
      </c>
      <c r="I16" s="25">
        <v>44439</v>
      </c>
      <c r="J16" s="26" t="e">
        <f t="shared" si="8"/>
        <v>#REF!</v>
      </c>
      <c r="K16" s="26" t="e">
        <f t="shared" si="9"/>
        <v>#REF!</v>
      </c>
      <c r="L16" s="26" t="e">
        <f t="shared" si="10"/>
        <v>#REF!</v>
      </c>
      <c r="M16" s="23" t="e">
        <f t="shared" si="11"/>
        <v>#REF!</v>
      </c>
      <c r="N16" s="26" t="e">
        <f t="shared" si="0"/>
        <v>#REF!</v>
      </c>
      <c r="O16" s="23" t="e">
        <f t="shared" si="12"/>
        <v>#REF!</v>
      </c>
      <c r="P16" s="23" t="e">
        <f t="shared" si="13"/>
        <v>#REF!</v>
      </c>
      <c r="Q16" s="23" t="e">
        <f t="shared" si="14"/>
        <v>#REF!</v>
      </c>
      <c r="R16" s="23" t="e">
        <f t="shared" si="15"/>
        <v>#REF!</v>
      </c>
      <c r="S16" s="23" t="e">
        <f t="shared" si="1"/>
        <v>#REF!</v>
      </c>
      <c r="T16" s="23" t="e">
        <f t="shared" si="2"/>
        <v>#REF!</v>
      </c>
      <c r="U16" s="23" t="e">
        <f>_xlfn.XLOOKUP(A16,'[1]AM 12,28'!A:A,'[1]AM 12,28'!B:B,"",0)</f>
        <v>#REF!</v>
      </c>
      <c r="V16" s="23" t="e">
        <f t="shared" si="3"/>
        <v>#REF!</v>
      </c>
    </row>
    <row r="17" spans="1:22" x14ac:dyDescent="0.25">
      <c r="A17" s="23" t="e">
        <f>'Export AM'!#REF!&amp;" "&amp;'Export AM'!#REF!</f>
        <v>#REF!</v>
      </c>
      <c r="B17" s="27" t="e">
        <f>'Export AM'!#REF!</f>
        <v>#REF!</v>
      </c>
      <c r="C17" s="28" t="e">
        <f>'Export AM'!#REF!</f>
        <v>#REF!</v>
      </c>
      <c r="D17" s="29" t="e">
        <f t="shared" ca="1" si="4"/>
        <v>#REF!</v>
      </c>
      <c r="E17" s="28" t="e">
        <f>'Export AM'!#REF!</f>
        <v>#REF!</v>
      </c>
      <c r="F17" s="30" t="e">
        <f t="shared" si="5"/>
        <v>#REF!</v>
      </c>
      <c r="G17" s="30" t="e">
        <f t="shared" si="6"/>
        <v>#REF!</v>
      </c>
      <c r="H17" s="30" t="e">
        <f t="shared" si="7"/>
        <v>#REF!</v>
      </c>
      <c r="I17" s="25">
        <v>44439</v>
      </c>
      <c r="J17" s="26" t="e">
        <f t="shared" si="8"/>
        <v>#REF!</v>
      </c>
      <c r="K17" s="26" t="e">
        <f t="shared" si="9"/>
        <v>#REF!</v>
      </c>
      <c r="L17" s="26" t="e">
        <f t="shared" si="10"/>
        <v>#REF!</v>
      </c>
      <c r="M17" s="23" t="e">
        <f t="shared" si="11"/>
        <v>#REF!</v>
      </c>
      <c r="N17" s="26" t="e">
        <f t="shared" si="0"/>
        <v>#REF!</v>
      </c>
      <c r="O17" s="23" t="e">
        <f t="shared" si="12"/>
        <v>#REF!</v>
      </c>
      <c r="P17" s="23" t="e">
        <f t="shared" si="13"/>
        <v>#REF!</v>
      </c>
      <c r="Q17" s="23" t="e">
        <f t="shared" si="14"/>
        <v>#REF!</v>
      </c>
      <c r="R17" s="23" t="e">
        <f t="shared" si="15"/>
        <v>#REF!</v>
      </c>
      <c r="S17" s="23" t="e">
        <f t="shared" si="1"/>
        <v>#REF!</v>
      </c>
      <c r="T17" s="23" t="e">
        <f t="shared" si="2"/>
        <v>#REF!</v>
      </c>
      <c r="U17" s="23" t="e">
        <f>_xlfn.XLOOKUP(A17,'[1]AM 12,28'!A:A,'[1]AM 12,28'!B:B,"",0)</f>
        <v>#REF!</v>
      </c>
      <c r="V17" s="23" t="e">
        <f t="shared" si="3"/>
        <v>#REF!</v>
      </c>
    </row>
    <row r="18" spans="1:22" x14ac:dyDescent="0.25">
      <c r="A18" s="23" t="e">
        <f>'Export AM'!#REF!&amp;" "&amp;'Export AM'!#REF!</f>
        <v>#REF!</v>
      </c>
      <c r="B18" s="27" t="e">
        <f>'Export AM'!#REF!</f>
        <v>#REF!</v>
      </c>
      <c r="C18" s="28" t="e">
        <f>'Export AM'!#REF!</f>
        <v>#REF!</v>
      </c>
      <c r="D18" s="29" t="e">
        <f t="shared" ca="1" si="4"/>
        <v>#REF!</v>
      </c>
      <c r="E18" s="28" t="e">
        <f>'Export AM'!#REF!</f>
        <v>#REF!</v>
      </c>
      <c r="F18" s="30" t="e">
        <f t="shared" si="5"/>
        <v>#REF!</v>
      </c>
      <c r="G18" s="30" t="e">
        <f t="shared" si="6"/>
        <v>#REF!</v>
      </c>
      <c r="H18" s="30" t="e">
        <f t="shared" si="7"/>
        <v>#REF!</v>
      </c>
      <c r="I18" s="25">
        <v>44439</v>
      </c>
      <c r="J18" s="26" t="e">
        <f t="shared" si="8"/>
        <v>#REF!</v>
      </c>
      <c r="K18" s="26" t="e">
        <f t="shared" si="9"/>
        <v>#REF!</v>
      </c>
      <c r="L18" s="26" t="e">
        <f t="shared" si="10"/>
        <v>#REF!</v>
      </c>
      <c r="M18" s="23" t="e">
        <f t="shared" si="11"/>
        <v>#REF!</v>
      </c>
      <c r="N18" s="26" t="e">
        <f t="shared" si="0"/>
        <v>#REF!</v>
      </c>
      <c r="O18" s="23" t="e">
        <f t="shared" si="12"/>
        <v>#REF!</v>
      </c>
      <c r="P18" s="23" t="e">
        <f t="shared" si="13"/>
        <v>#REF!</v>
      </c>
      <c r="Q18" s="23" t="e">
        <f t="shared" si="14"/>
        <v>#REF!</v>
      </c>
      <c r="R18" s="23" t="e">
        <f t="shared" si="15"/>
        <v>#REF!</v>
      </c>
      <c r="S18" s="23" t="e">
        <f t="shared" si="1"/>
        <v>#REF!</v>
      </c>
      <c r="T18" s="23" t="e">
        <f t="shared" si="2"/>
        <v>#REF!</v>
      </c>
      <c r="U18" s="23" t="e">
        <f>_xlfn.XLOOKUP(A18,'[1]AM 12,28'!A:A,'[1]AM 12,28'!B:B,"",0)</f>
        <v>#REF!</v>
      </c>
      <c r="V18" s="23" t="e">
        <f t="shared" si="3"/>
        <v>#REF!</v>
      </c>
    </row>
    <row r="19" spans="1:22" x14ac:dyDescent="0.25">
      <c r="A19" s="23" t="e">
        <f>'Export AM'!#REF!&amp;" "&amp;'Export AM'!#REF!</f>
        <v>#REF!</v>
      </c>
      <c r="B19" s="27" t="e">
        <f>'Export AM'!#REF!</f>
        <v>#REF!</v>
      </c>
      <c r="C19" s="28" t="e">
        <f>'Export AM'!#REF!</f>
        <v>#REF!</v>
      </c>
      <c r="D19" s="29" t="e">
        <f t="shared" ca="1" si="4"/>
        <v>#REF!</v>
      </c>
      <c r="E19" s="28" t="e">
        <f>'Export AM'!#REF!</f>
        <v>#REF!</v>
      </c>
      <c r="F19" s="30" t="e">
        <f t="shared" si="5"/>
        <v>#REF!</v>
      </c>
      <c r="G19" s="30" t="e">
        <f t="shared" si="6"/>
        <v>#REF!</v>
      </c>
      <c r="H19" s="30" t="e">
        <f t="shared" si="7"/>
        <v>#REF!</v>
      </c>
      <c r="I19" s="25">
        <v>44439</v>
      </c>
      <c r="J19" s="26" t="e">
        <f t="shared" si="8"/>
        <v>#REF!</v>
      </c>
      <c r="K19" s="26" t="e">
        <f t="shared" si="9"/>
        <v>#REF!</v>
      </c>
      <c r="L19" s="26" t="e">
        <f t="shared" si="10"/>
        <v>#REF!</v>
      </c>
      <c r="M19" s="23" t="e">
        <f t="shared" si="11"/>
        <v>#REF!</v>
      </c>
      <c r="N19" s="26" t="e">
        <f t="shared" si="0"/>
        <v>#REF!</v>
      </c>
      <c r="O19" s="23" t="e">
        <f t="shared" si="12"/>
        <v>#REF!</v>
      </c>
      <c r="P19" s="23" t="e">
        <f t="shared" si="13"/>
        <v>#REF!</v>
      </c>
      <c r="Q19" s="23" t="e">
        <f t="shared" si="14"/>
        <v>#REF!</v>
      </c>
      <c r="R19" s="23" t="e">
        <f t="shared" si="15"/>
        <v>#REF!</v>
      </c>
      <c r="S19" s="23" t="e">
        <f t="shared" si="1"/>
        <v>#REF!</v>
      </c>
      <c r="T19" s="23" t="e">
        <f t="shared" si="2"/>
        <v>#REF!</v>
      </c>
      <c r="U19" s="23" t="e">
        <f>_xlfn.XLOOKUP(A19,'[1]AM 12,28'!A:A,'[1]AM 12,28'!B:B,"",0)</f>
        <v>#REF!</v>
      </c>
      <c r="V19" s="23" t="e">
        <f t="shared" si="3"/>
        <v>#REF!</v>
      </c>
    </row>
    <row r="20" spans="1:22" x14ac:dyDescent="0.25">
      <c r="A20" s="23" t="e">
        <f>'Export AM'!#REF!&amp;" "&amp;'Export AM'!#REF!</f>
        <v>#REF!</v>
      </c>
      <c r="B20" s="27" t="e">
        <f>'Export AM'!#REF!</f>
        <v>#REF!</v>
      </c>
      <c r="C20" s="28" t="e">
        <f>'Export AM'!#REF!</f>
        <v>#REF!</v>
      </c>
      <c r="D20" s="29" t="e">
        <f t="shared" ca="1" si="4"/>
        <v>#REF!</v>
      </c>
      <c r="E20" s="28" t="e">
        <f>'Export AM'!#REF!</f>
        <v>#REF!</v>
      </c>
      <c r="F20" s="30" t="e">
        <f t="shared" si="5"/>
        <v>#REF!</v>
      </c>
      <c r="G20" s="30" t="e">
        <f t="shared" si="6"/>
        <v>#REF!</v>
      </c>
      <c r="H20" s="30" t="e">
        <f t="shared" si="7"/>
        <v>#REF!</v>
      </c>
      <c r="I20" s="25">
        <v>44439</v>
      </c>
      <c r="J20" s="26" t="e">
        <f t="shared" si="8"/>
        <v>#REF!</v>
      </c>
      <c r="K20" s="26" t="e">
        <f t="shared" si="9"/>
        <v>#REF!</v>
      </c>
      <c r="L20" s="26" t="e">
        <f t="shared" si="10"/>
        <v>#REF!</v>
      </c>
      <c r="M20" s="23" t="e">
        <f t="shared" si="11"/>
        <v>#REF!</v>
      </c>
      <c r="N20" s="26" t="e">
        <f t="shared" si="0"/>
        <v>#REF!</v>
      </c>
      <c r="O20" s="23" t="e">
        <f t="shared" si="12"/>
        <v>#REF!</v>
      </c>
      <c r="P20" s="23" t="e">
        <f t="shared" si="13"/>
        <v>#REF!</v>
      </c>
      <c r="Q20" s="23" t="e">
        <f t="shared" si="14"/>
        <v>#REF!</v>
      </c>
      <c r="R20" s="23" t="e">
        <f t="shared" si="15"/>
        <v>#REF!</v>
      </c>
      <c r="S20" s="23" t="e">
        <f t="shared" si="1"/>
        <v>#REF!</v>
      </c>
      <c r="T20" s="23" t="e">
        <f t="shared" si="2"/>
        <v>#REF!</v>
      </c>
      <c r="U20" s="23" t="e">
        <f>_xlfn.XLOOKUP(A20,'[1]AM 12,28'!A:A,'[1]AM 12,28'!B:B,"",0)</f>
        <v>#REF!</v>
      </c>
      <c r="V20" s="23" t="e">
        <f t="shared" si="3"/>
        <v>#REF!</v>
      </c>
    </row>
    <row r="21" spans="1:22" x14ac:dyDescent="0.25">
      <c r="A21" s="23" t="e">
        <f>'Export AM'!#REF!&amp;" "&amp;'Export AM'!#REF!</f>
        <v>#REF!</v>
      </c>
      <c r="B21" s="27" t="e">
        <f>'Export AM'!#REF!</f>
        <v>#REF!</v>
      </c>
      <c r="C21" s="28" t="e">
        <f>'Export AM'!#REF!</f>
        <v>#REF!</v>
      </c>
      <c r="D21" s="29" t="e">
        <f t="shared" ca="1" si="4"/>
        <v>#REF!</v>
      </c>
      <c r="E21" s="28" t="e">
        <f>'Export AM'!#REF!</f>
        <v>#REF!</v>
      </c>
      <c r="F21" s="30" t="e">
        <f t="shared" si="5"/>
        <v>#REF!</v>
      </c>
      <c r="G21" s="30" t="e">
        <f t="shared" si="6"/>
        <v>#REF!</v>
      </c>
      <c r="H21" s="30" t="e">
        <f t="shared" si="7"/>
        <v>#REF!</v>
      </c>
      <c r="I21" s="25">
        <v>44439</v>
      </c>
      <c r="J21" s="26" t="e">
        <f t="shared" si="8"/>
        <v>#REF!</v>
      </c>
      <c r="K21" s="26" t="e">
        <f t="shared" si="9"/>
        <v>#REF!</v>
      </c>
      <c r="L21" s="26" t="e">
        <f t="shared" si="10"/>
        <v>#REF!</v>
      </c>
      <c r="M21" s="23" t="e">
        <f t="shared" si="11"/>
        <v>#REF!</v>
      </c>
      <c r="N21" s="26" t="e">
        <f t="shared" si="0"/>
        <v>#REF!</v>
      </c>
      <c r="O21" s="23" t="e">
        <f t="shared" si="12"/>
        <v>#REF!</v>
      </c>
      <c r="P21" s="23" t="e">
        <f t="shared" si="13"/>
        <v>#REF!</v>
      </c>
      <c r="Q21" s="23" t="e">
        <f t="shared" si="14"/>
        <v>#REF!</v>
      </c>
      <c r="R21" s="23" t="e">
        <f t="shared" si="15"/>
        <v>#REF!</v>
      </c>
      <c r="S21" s="23" t="e">
        <f t="shared" si="1"/>
        <v>#REF!</v>
      </c>
      <c r="T21" s="23" t="e">
        <f t="shared" si="2"/>
        <v>#REF!</v>
      </c>
      <c r="U21" s="23" t="e">
        <f>_xlfn.XLOOKUP(A21,'[1]AM 12,28'!A:A,'[1]AM 12,28'!B:B,"",0)</f>
        <v>#REF!</v>
      </c>
      <c r="V21" s="23" t="e">
        <f t="shared" si="3"/>
        <v>#REF!</v>
      </c>
    </row>
    <row r="22" spans="1:22" x14ac:dyDescent="0.25">
      <c r="A22" s="23" t="e">
        <f>'Export AM'!#REF!&amp;" "&amp;'Export AM'!#REF!</f>
        <v>#REF!</v>
      </c>
      <c r="B22" s="27" t="e">
        <f>'Export AM'!#REF!</f>
        <v>#REF!</v>
      </c>
      <c r="C22" s="28" t="e">
        <f>'Export AM'!#REF!</f>
        <v>#REF!</v>
      </c>
      <c r="D22" s="29" t="e">
        <f t="shared" ca="1" si="4"/>
        <v>#REF!</v>
      </c>
      <c r="E22" s="28" t="e">
        <f>'Export AM'!#REF!</f>
        <v>#REF!</v>
      </c>
      <c r="F22" s="30" t="e">
        <f t="shared" si="5"/>
        <v>#REF!</v>
      </c>
      <c r="G22" s="30" t="e">
        <f t="shared" si="6"/>
        <v>#REF!</v>
      </c>
      <c r="H22" s="30" t="e">
        <f t="shared" si="7"/>
        <v>#REF!</v>
      </c>
      <c r="I22" s="25">
        <v>44439</v>
      </c>
      <c r="J22" s="26" t="e">
        <f t="shared" si="8"/>
        <v>#REF!</v>
      </c>
      <c r="K22" s="26" t="e">
        <f t="shared" si="9"/>
        <v>#REF!</v>
      </c>
      <c r="L22" s="26" t="e">
        <f t="shared" si="10"/>
        <v>#REF!</v>
      </c>
      <c r="M22" s="23" t="e">
        <f t="shared" si="11"/>
        <v>#REF!</v>
      </c>
      <c r="N22" s="26" t="e">
        <f t="shared" si="0"/>
        <v>#REF!</v>
      </c>
      <c r="O22" s="23" t="e">
        <f t="shared" si="12"/>
        <v>#REF!</v>
      </c>
      <c r="P22" s="23" t="e">
        <f t="shared" si="13"/>
        <v>#REF!</v>
      </c>
      <c r="Q22" s="23" t="e">
        <f t="shared" si="14"/>
        <v>#REF!</v>
      </c>
      <c r="R22" s="23" t="e">
        <f t="shared" si="15"/>
        <v>#REF!</v>
      </c>
      <c r="S22" s="23" t="e">
        <f t="shared" si="1"/>
        <v>#REF!</v>
      </c>
      <c r="T22" s="23" t="e">
        <f t="shared" si="2"/>
        <v>#REF!</v>
      </c>
      <c r="U22" s="23" t="e">
        <f>_xlfn.XLOOKUP(A22,'[1]AM 12,28'!A:A,'[1]AM 12,28'!B:B,"",0)</f>
        <v>#REF!</v>
      </c>
      <c r="V22" s="23" t="e">
        <f t="shared" si="3"/>
        <v>#REF!</v>
      </c>
    </row>
    <row r="23" spans="1:22" x14ac:dyDescent="0.25">
      <c r="A23" s="23" t="e">
        <f>'Export AM'!#REF!&amp;" "&amp;'Export AM'!#REF!</f>
        <v>#REF!</v>
      </c>
      <c r="B23" s="27" t="e">
        <f>'Export AM'!#REF!</f>
        <v>#REF!</v>
      </c>
      <c r="C23" s="28" t="e">
        <f>'Export AM'!#REF!</f>
        <v>#REF!</v>
      </c>
      <c r="D23" s="29" t="e">
        <f t="shared" ca="1" si="4"/>
        <v>#REF!</v>
      </c>
      <c r="E23" s="28" t="e">
        <f>'Export AM'!#REF!</f>
        <v>#REF!</v>
      </c>
      <c r="F23" s="30" t="e">
        <f t="shared" si="5"/>
        <v>#REF!</v>
      </c>
      <c r="G23" s="30" t="e">
        <f t="shared" si="6"/>
        <v>#REF!</v>
      </c>
      <c r="H23" s="30" t="e">
        <f t="shared" si="7"/>
        <v>#REF!</v>
      </c>
      <c r="I23" s="25">
        <v>44439</v>
      </c>
      <c r="J23" s="26" t="e">
        <f t="shared" si="8"/>
        <v>#REF!</v>
      </c>
      <c r="K23" s="26" t="e">
        <f t="shared" si="9"/>
        <v>#REF!</v>
      </c>
      <c r="L23" s="26" t="e">
        <f t="shared" si="10"/>
        <v>#REF!</v>
      </c>
      <c r="M23" s="23" t="e">
        <f t="shared" si="11"/>
        <v>#REF!</v>
      </c>
      <c r="N23" s="26" t="e">
        <f t="shared" si="0"/>
        <v>#REF!</v>
      </c>
      <c r="O23" s="23" t="e">
        <f t="shared" si="12"/>
        <v>#REF!</v>
      </c>
      <c r="P23" s="23" t="e">
        <f t="shared" si="13"/>
        <v>#REF!</v>
      </c>
      <c r="Q23" s="23" t="e">
        <f t="shared" si="14"/>
        <v>#REF!</v>
      </c>
      <c r="R23" s="23" t="e">
        <f t="shared" si="15"/>
        <v>#REF!</v>
      </c>
      <c r="S23" s="23" t="e">
        <f t="shared" si="1"/>
        <v>#REF!</v>
      </c>
      <c r="T23" s="23" t="e">
        <f t="shared" si="2"/>
        <v>#REF!</v>
      </c>
      <c r="U23" s="23" t="e">
        <f>_xlfn.XLOOKUP(A23,'[1]AM 12,28'!A:A,'[1]AM 12,28'!B:B,"",0)</f>
        <v>#REF!</v>
      </c>
      <c r="V23" s="23" t="e">
        <f t="shared" si="3"/>
        <v>#REF!</v>
      </c>
    </row>
    <row r="24" spans="1:22" x14ac:dyDescent="0.25">
      <c r="A24" s="23" t="e">
        <f>'Export AM'!#REF!&amp;" "&amp;'Export AM'!#REF!</f>
        <v>#REF!</v>
      </c>
      <c r="B24" s="27" t="e">
        <f>'Export AM'!#REF!</f>
        <v>#REF!</v>
      </c>
      <c r="C24" s="28" t="e">
        <f>'Export AM'!#REF!</f>
        <v>#REF!</v>
      </c>
      <c r="D24" s="29" t="e">
        <f t="shared" ca="1" si="4"/>
        <v>#REF!</v>
      </c>
      <c r="E24" s="28" t="e">
        <f>'Export AM'!#REF!</f>
        <v>#REF!</v>
      </c>
      <c r="F24" s="30" t="e">
        <f t="shared" si="5"/>
        <v>#REF!</v>
      </c>
      <c r="G24" s="30" t="e">
        <f t="shared" si="6"/>
        <v>#REF!</v>
      </c>
      <c r="H24" s="30" t="e">
        <f t="shared" si="7"/>
        <v>#REF!</v>
      </c>
      <c r="I24" s="25">
        <v>44439</v>
      </c>
      <c r="J24" s="26" t="e">
        <f t="shared" si="8"/>
        <v>#REF!</v>
      </c>
      <c r="K24" s="26" t="e">
        <f t="shared" si="9"/>
        <v>#REF!</v>
      </c>
      <c r="L24" s="26" t="e">
        <f t="shared" si="10"/>
        <v>#REF!</v>
      </c>
      <c r="M24" s="23" t="e">
        <f t="shared" si="11"/>
        <v>#REF!</v>
      </c>
      <c r="N24" s="26" t="e">
        <f t="shared" si="0"/>
        <v>#REF!</v>
      </c>
      <c r="O24" s="23" t="e">
        <f t="shared" si="12"/>
        <v>#REF!</v>
      </c>
      <c r="P24" s="23" t="e">
        <f t="shared" si="13"/>
        <v>#REF!</v>
      </c>
      <c r="Q24" s="23" t="e">
        <f t="shared" si="14"/>
        <v>#REF!</v>
      </c>
      <c r="R24" s="23" t="e">
        <f t="shared" si="15"/>
        <v>#REF!</v>
      </c>
      <c r="S24" s="23" t="e">
        <f t="shared" si="1"/>
        <v>#REF!</v>
      </c>
      <c r="T24" s="23" t="e">
        <f t="shared" si="2"/>
        <v>#REF!</v>
      </c>
      <c r="U24" s="23" t="e">
        <f>_xlfn.XLOOKUP(A24,'[1]AM 12,28'!A:A,'[1]AM 12,28'!B:B,"",0)</f>
        <v>#REF!</v>
      </c>
      <c r="V24" s="23" t="e">
        <f t="shared" si="3"/>
        <v>#REF!</v>
      </c>
    </row>
    <row r="25" spans="1:22" x14ac:dyDescent="0.25">
      <c r="A25" s="23" t="e">
        <f>'Export AM'!#REF!&amp;" "&amp;'Export AM'!#REF!</f>
        <v>#REF!</v>
      </c>
      <c r="B25" s="27" t="e">
        <f>'Export AM'!#REF!</f>
        <v>#REF!</v>
      </c>
      <c r="C25" s="28" t="e">
        <f>'Export AM'!#REF!</f>
        <v>#REF!</v>
      </c>
      <c r="D25" s="29" t="e">
        <f t="shared" ca="1" si="4"/>
        <v>#REF!</v>
      </c>
      <c r="E25" s="28" t="e">
        <f>'Export AM'!#REF!</f>
        <v>#REF!</v>
      </c>
      <c r="F25" s="30" t="e">
        <f t="shared" si="5"/>
        <v>#REF!</v>
      </c>
      <c r="G25" s="30" t="e">
        <f t="shared" si="6"/>
        <v>#REF!</v>
      </c>
      <c r="H25" s="30" t="e">
        <f t="shared" si="7"/>
        <v>#REF!</v>
      </c>
      <c r="I25" s="25">
        <v>44439</v>
      </c>
      <c r="J25" s="26" t="e">
        <f t="shared" si="8"/>
        <v>#REF!</v>
      </c>
      <c r="K25" s="26" t="e">
        <f t="shared" si="9"/>
        <v>#REF!</v>
      </c>
      <c r="L25" s="26" t="e">
        <f t="shared" si="10"/>
        <v>#REF!</v>
      </c>
      <c r="M25" s="23" t="e">
        <f t="shared" si="11"/>
        <v>#REF!</v>
      </c>
      <c r="N25" s="26" t="e">
        <f t="shared" si="0"/>
        <v>#REF!</v>
      </c>
      <c r="O25" s="23" t="e">
        <f t="shared" si="12"/>
        <v>#REF!</v>
      </c>
      <c r="P25" s="23" t="e">
        <f t="shared" si="13"/>
        <v>#REF!</v>
      </c>
      <c r="Q25" s="23" t="e">
        <f t="shared" si="14"/>
        <v>#REF!</v>
      </c>
      <c r="R25" s="23" t="e">
        <f t="shared" si="15"/>
        <v>#REF!</v>
      </c>
      <c r="S25" s="23" t="e">
        <f t="shared" si="1"/>
        <v>#REF!</v>
      </c>
      <c r="T25" s="23" t="e">
        <f t="shared" si="2"/>
        <v>#REF!</v>
      </c>
      <c r="U25" s="23" t="e">
        <f>_xlfn.XLOOKUP(A25,'[1]AM 12,28'!A:A,'[1]AM 12,28'!B:B,"",0)</f>
        <v>#REF!</v>
      </c>
      <c r="V25" s="23" t="e">
        <f t="shared" si="3"/>
        <v>#REF!</v>
      </c>
    </row>
    <row r="26" spans="1:22" x14ac:dyDescent="0.25">
      <c r="A26" s="23" t="e">
        <f>'Export AM'!#REF!&amp;" "&amp;'Export AM'!#REF!</f>
        <v>#REF!</v>
      </c>
      <c r="B26" s="27" t="e">
        <f>'Export AM'!#REF!</f>
        <v>#REF!</v>
      </c>
      <c r="C26" s="28" t="e">
        <f>'Export AM'!#REF!</f>
        <v>#REF!</v>
      </c>
      <c r="D26" s="29" t="e">
        <f t="shared" ca="1" si="4"/>
        <v>#REF!</v>
      </c>
      <c r="E26" s="28" t="e">
        <f>'Export AM'!#REF!</f>
        <v>#REF!</v>
      </c>
      <c r="F26" s="30" t="e">
        <f t="shared" si="5"/>
        <v>#REF!</v>
      </c>
      <c r="G26" s="30" t="e">
        <f t="shared" si="6"/>
        <v>#REF!</v>
      </c>
      <c r="H26" s="30" t="e">
        <f t="shared" si="7"/>
        <v>#REF!</v>
      </c>
      <c r="I26" s="25">
        <v>44439</v>
      </c>
      <c r="J26" s="26" t="e">
        <f t="shared" si="8"/>
        <v>#REF!</v>
      </c>
      <c r="K26" s="26" t="e">
        <f t="shared" si="9"/>
        <v>#REF!</v>
      </c>
      <c r="L26" s="26" t="e">
        <f t="shared" si="10"/>
        <v>#REF!</v>
      </c>
      <c r="M26" s="23" t="e">
        <f t="shared" si="11"/>
        <v>#REF!</v>
      </c>
      <c r="N26" s="26" t="e">
        <f t="shared" si="0"/>
        <v>#REF!</v>
      </c>
      <c r="O26" s="23" t="e">
        <f t="shared" si="12"/>
        <v>#REF!</v>
      </c>
      <c r="P26" s="23" t="e">
        <f t="shared" si="13"/>
        <v>#REF!</v>
      </c>
      <c r="Q26" s="23" t="e">
        <f t="shared" si="14"/>
        <v>#REF!</v>
      </c>
      <c r="R26" s="23" t="e">
        <f t="shared" si="15"/>
        <v>#REF!</v>
      </c>
      <c r="S26" s="23" t="e">
        <f t="shared" si="1"/>
        <v>#REF!</v>
      </c>
      <c r="T26" s="23" t="e">
        <f t="shared" si="2"/>
        <v>#REF!</v>
      </c>
      <c r="U26" s="23" t="e">
        <f>_xlfn.XLOOKUP(A26,'[1]AM 12,28'!A:A,'[1]AM 12,28'!B:B,"",0)</f>
        <v>#REF!</v>
      </c>
      <c r="V26" s="23" t="e">
        <f t="shared" si="3"/>
        <v>#REF!</v>
      </c>
    </row>
    <row r="27" spans="1:22" x14ac:dyDescent="0.25">
      <c r="A27" s="23" t="e">
        <f>'Export AM'!#REF!&amp;" "&amp;'Export AM'!#REF!</f>
        <v>#REF!</v>
      </c>
      <c r="B27" s="27" t="e">
        <f>'Export AM'!#REF!</f>
        <v>#REF!</v>
      </c>
      <c r="C27" s="28" t="e">
        <f>'Export AM'!#REF!</f>
        <v>#REF!</v>
      </c>
      <c r="D27" s="29" t="e">
        <f t="shared" ca="1" si="4"/>
        <v>#REF!</v>
      </c>
      <c r="E27" s="28" t="e">
        <f>'Export AM'!#REF!</f>
        <v>#REF!</v>
      </c>
      <c r="F27" s="30" t="e">
        <f t="shared" si="5"/>
        <v>#REF!</v>
      </c>
      <c r="G27" s="30" t="e">
        <f t="shared" si="6"/>
        <v>#REF!</v>
      </c>
      <c r="H27" s="30" t="e">
        <f t="shared" si="7"/>
        <v>#REF!</v>
      </c>
      <c r="I27" s="25">
        <v>44439</v>
      </c>
      <c r="J27" s="26" t="e">
        <f t="shared" si="8"/>
        <v>#REF!</v>
      </c>
      <c r="K27" s="26" t="e">
        <f t="shared" si="9"/>
        <v>#REF!</v>
      </c>
      <c r="L27" s="26" t="e">
        <f t="shared" si="10"/>
        <v>#REF!</v>
      </c>
      <c r="M27" s="23" t="e">
        <f t="shared" si="11"/>
        <v>#REF!</v>
      </c>
      <c r="N27" s="26" t="e">
        <f t="shared" si="0"/>
        <v>#REF!</v>
      </c>
      <c r="O27" s="23" t="e">
        <f t="shared" si="12"/>
        <v>#REF!</v>
      </c>
      <c r="P27" s="23" t="e">
        <f t="shared" si="13"/>
        <v>#REF!</v>
      </c>
      <c r="Q27" s="23" t="e">
        <f t="shared" si="14"/>
        <v>#REF!</v>
      </c>
      <c r="R27" s="23" t="e">
        <f t="shared" si="15"/>
        <v>#REF!</v>
      </c>
      <c r="S27" s="23" t="e">
        <f t="shared" si="1"/>
        <v>#REF!</v>
      </c>
      <c r="T27" s="23" t="e">
        <f t="shared" si="2"/>
        <v>#REF!</v>
      </c>
      <c r="U27" s="23" t="e">
        <f>_xlfn.XLOOKUP(A27,'[1]AM 12,28'!A:A,'[1]AM 12,28'!B:B,"",0)</f>
        <v>#REF!</v>
      </c>
      <c r="V27" s="23" t="e">
        <f t="shared" si="3"/>
        <v>#REF!</v>
      </c>
    </row>
    <row r="28" spans="1:22" x14ac:dyDescent="0.25">
      <c r="A28" s="23" t="e">
        <f>'Export AM'!#REF!&amp;" "&amp;'Export AM'!#REF!</f>
        <v>#REF!</v>
      </c>
      <c r="B28" s="27" t="e">
        <f>'Export AM'!#REF!</f>
        <v>#REF!</v>
      </c>
      <c r="C28" s="28" t="e">
        <f>'Export AM'!#REF!</f>
        <v>#REF!</v>
      </c>
      <c r="D28" s="29" t="e">
        <f t="shared" ca="1" si="4"/>
        <v>#REF!</v>
      </c>
      <c r="E28" s="28" t="e">
        <f>'Export AM'!#REF!</f>
        <v>#REF!</v>
      </c>
      <c r="F28" s="30" t="e">
        <f t="shared" si="5"/>
        <v>#REF!</v>
      </c>
      <c r="G28" s="30" t="e">
        <f t="shared" si="6"/>
        <v>#REF!</v>
      </c>
      <c r="H28" s="30" t="e">
        <f t="shared" si="7"/>
        <v>#REF!</v>
      </c>
      <c r="I28" s="25">
        <v>44439</v>
      </c>
      <c r="J28" s="26" t="e">
        <f t="shared" si="8"/>
        <v>#REF!</v>
      </c>
      <c r="K28" s="26" t="e">
        <f t="shared" si="9"/>
        <v>#REF!</v>
      </c>
      <c r="L28" s="26" t="e">
        <f t="shared" si="10"/>
        <v>#REF!</v>
      </c>
      <c r="M28" s="23" t="e">
        <f t="shared" si="11"/>
        <v>#REF!</v>
      </c>
      <c r="N28" s="26" t="e">
        <f t="shared" si="0"/>
        <v>#REF!</v>
      </c>
      <c r="O28" s="23" t="e">
        <f t="shared" si="12"/>
        <v>#REF!</v>
      </c>
      <c r="P28" s="23" t="e">
        <f t="shared" si="13"/>
        <v>#REF!</v>
      </c>
      <c r="Q28" s="23" t="e">
        <f t="shared" si="14"/>
        <v>#REF!</v>
      </c>
      <c r="R28" s="23" t="e">
        <f t="shared" si="15"/>
        <v>#REF!</v>
      </c>
      <c r="S28" s="23" t="e">
        <f t="shared" si="1"/>
        <v>#REF!</v>
      </c>
      <c r="T28" s="23" t="e">
        <f t="shared" si="2"/>
        <v>#REF!</v>
      </c>
      <c r="U28" s="23" t="e">
        <f>_xlfn.XLOOKUP(A28,'[1]AM 12,28'!A:A,'[1]AM 12,28'!B:B,"",0)</f>
        <v>#REF!</v>
      </c>
      <c r="V28" s="23" t="e">
        <f t="shared" si="3"/>
        <v>#REF!</v>
      </c>
    </row>
    <row r="29" spans="1:22" x14ac:dyDescent="0.25">
      <c r="A29" s="23" t="e">
        <f>'Export AM'!#REF!&amp;" "&amp;'Export AM'!#REF!</f>
        <v>#REF!</v>
      </c>
      <c r="B29" s="27" t="e">
        <f>'Export AM'!#REF!</f>
        <v>#REF!</v>
      </c>
      <c r="C29" s="28" t="e">
        <f>'Export AM'!#REF!</f>
        <v>#REF!</v>
      </c>
      <c r="D29" s="29" t="e">
        <f t="shared" ca="1" si="4"/>
        <v>#REF!</v>
      </c>
      <c r="E29" s="28" t="e">
        <f>'Export AM'!#REF!</f>
        <v>#REF!</v>
      </c>
      <c r="F29" s="30" t="e">
        <f t="shared" si="5"/>
        <v>#REF!</v>
      </c>
      <c r="G29" s="30" t="e">
        <f t="shared" si="6"/>
        <v>#REF!</v>
      </c>
      <c r="H29" s="30" t="e">
        <f t="shared" si="7"/>
        <v>#REF!</v>
      </c>
      <c r="I29" s="25">
        <v>44439</v>
      </c>
      <c r="J29" s="26" t="e">
        <f t="shared" si="8"/>
        <v>#REF!</v>
      </c>
      <c r="K29" s="26" t="e">
        <f t="shared" si="9"/>
        <v>#REF!</v>
      </c>
      <c r="L29" s="26" t="e">
        <f t="shared" si="10"/>
        <v>#REF!</v>
      </c>
      <c r="M29" s="23" t="e">
        <f t="shared" si="11"/>
        <v>#REF!</v>
      </c>
      <c r="N29" s="26" t="e">
        <f t="shared" si="0"/>
        <v>#REF!</v>
      </c>
      <c r="O29" s="23" t="e">
        <f t="shared" si="12"/>
        <v>#REF!</v>
      </c>
      <c r="P29" s="23" t="e">
        <f t="shared" si="13"/>
        <v>#REF!</v>
      </c>
      <c r="Q29" s="23" t="e">
        <f t="shared" si="14"/>
        <v>#REF!</v>
      </c>
      <c r="R29" s="23" t="e">
        <f t="shared" si="15"/>
        <v>#REF!</v>
      </c>
      <c r="S29" s="23" t="e">
        <f t="shared" si="1"/>
        <v>#REF!</v>
      </c>
      <c r="T29" s="23" t="e">
        <f t="shared" si="2"/>
        <v>#REF!</v>
      </c>
      <c r="U29" s="23" t="e">
        <f>_xlfn.XLOOKUP(A29,'[1]AM 12,28'!A:A,'[1]AM 12,28'!B:B,"",0)</f>
        <v>#REF!</v>
      </c>
      <c r="V29" s="23" t="e">
        <f t="shared" si="3"/>
        <v>#REF!</v>
      </c>
    </row>
    <row r="30" spans="1:22" x14ac:dyDescent="0.25">
      <c r="A30" s="23" t="e">
        <f>'Export AM'!#REF!&amp;" "&amp;'Export AM'!#REF!</f>
        <v>#REF!</v>
      </c>
      <c r="B30" s="27" t="e">
        <f>'Export AM'!#REF!</f>
        <v>#REF!</v>
      </c>
      <c r="C30" s="28" t="e">
        <f>'Export AM'!#REF!</f>
        <v>#REF!</v>
      </c>
      <c r="D30" s="29" t="e">
        <f t="shared" ca="1" si="4"/>
        <v>#REF!</v>
      </c>
      <c r="E30" s="28" t="e">
        <f>'Export AM'!#REF!</f>
        <v>#REF!</v>
      </c>
      <c r="F30" s="30" t="e">
        <f t="shared" si="5"/>
        <v>#REF!</v>
      </c>
      <c r="G30" s="30" t="e">
        <f t="shared" si="6"/>
        <v>#REF!</v>
      </c>
      <c r="H30" s="30" t="e">
        <f t="shared" si="7"/>
        <v>#REF!</v>
      </c>
      <c r="I30" s="25">
        <v>44439</v>
      </c>
      <c r="J30" s="26" t="e">
        <f t="shared" si="8"/>
        <v>#REF!</v>
      </c>
      <c r="K30" s="26" t="e">
        <f t="shared" si="9"/>
        <v>#REF!</v>
      </c>
      <c r="L30" s="26" t="e">
        <f t="shared" si="10"/>
        <v>#REF!</v>
      </c>
      <c r="M30" s="23" t="e">
        <f t="shared" si="11"/>
        <v>#REF!</v>
      </c>
      <c r="N30" s="26" t="e">
        <f t="shared" si="0"/>
        <v>#REF!</v>
      </c>
      <c r="O30" s="23" t="e">
        <f t="shared" si="12"/>
        <v>#REF!</v>
      </c>
      <c r="P30" s="23" t="e">
        <f t="shared" si="13"/>
        <v>#REF!</v>
      </c>
      <c r="Q30" s="23" t="e">
        <f t="shared" si="14"/>
        <v>#REF!</v>
      </c>
      <c r="R30" s="23" t="e">
        <f t="shared" si="15"/>
        <v>#REF!</v>
      </c>
      <c r="S30" s="23" t="e">
        <f t="shared" si="1"/>
        <v>#REF!</v>
      </c>
      <c r="T30" s="23" t="e">
        <f t="shared" si="2"/>
        <v>#REF!</v>
      </c>
      <c r="U30" s="23" t="e">
        <f>_xlfn.XLOOKUP(A30,'[1]AM 12,28'!A:A,'[1]AM 12,28'!B:B,"",0)</f>
        <v>#REF!</v>
      </c>
      <c r="V30" s="23" t="e">
        <f t="shared" si="3"/>
        <v>#REF!</v>
      </c>
    </row>
    <row r="31" spans="1:22" x14ac:dyDescent="0.25">
      <c r="A31" s="23" t="e">
        <f>'Export AM'!#REF!&amp;" "&amp;'Export AM'!#REF!</f>
        <v>#REF!</v>
      </c>
      <c r="B31" s="27" t="e">
        <f>'Export AM'!#REF!</f>
        <v>#REF!</v>
      </c>
      <c r="C31" s="28" t="e">
        <f>'Export AM'!#REF!</f>
        <v>#REF!</v>
      </c>
      <c r="D31" s="29" t="e">
        <f t="shared" ca="1" si="4"/>
        <v>#REF!</v>
      </c>
      <c r="E31" s="28" t="e">
        <f>'Export AM'!#REF!</f>
        <v>#REF!</v>
      </c>
      <c r="F31" s="30" t="e">
        <f t="shared" si="5"/>
        <v>#REF!</v>
      </c>
      <c r="G31" s="30" t="e">
        <f t="shared" si="6"/>
        <v>#REF!</v>
      </c>
      <c r="H31" s="30" t="e">
        <f t="shared" si="7"/>
        <v>#REF!</v>
      </c>
      <c r="I31" s="25">
        <v>44439</v>
      </c>
      <c r="J31" s="26" t="e">
        <f t="shared" si="8"/>
        <v>#REF!</v>
      </c>
      <c r="K31" s="26" t="e">
        <f t="shared" si="9"/>
        <v>#REF!</v>
      </c>
      <c r="L31" s="26" t="e">
        <f t="shared" si="10"/>
        <v>#REF!</v>
      </c>
      <c r="M31" s="23" t="e">
        <f t="shared" si="11"/>
        <v>#REF!</v>
      </c>
      <c r="N31" s="26" t="e">
        <f t="shared" si="0"/>
        <v>#REF!</v>
      </c>
      <c r="O31" s="23" t="e">
        <f t="shared" si="12"/>
        <v>#REF!</v>
      </c>
      <c r="P31" s="23" t="e">
        <f t="shared" si="13"/>
        <v>#REF!</v>
      </c>
      <c r="Q31" s="23" t="e">
        <f t="shared" si="14"/>
        <v>#REF!</v>
      </c>
      <c r="R31" s="23" t="e">
        <f t="shared" si="15"/>
        <v>#REF!</v>
      </c>
      <c r="S31" s="23" t="e">
        <f t="shared" si="1"/>
        <v>#REF!</v>
      </c>
      <c r="T31" s="23" t="e">
        <f t="shared" si="2"/>
        <v>#REF!</v>
      </c>
      <c r="U31" s="23" t="e">
        <f>_xlfn.XLOOKUP(A31,'[1]AM 12,28'!A:A,'[1]AM 12,28'!B:B,"",0)</f>
        <v>#REF!</v>
      </c>
      <c r="V31" s="23" t="e">
        <f t="shared" si="3"/>
        <v>#REF!</v>
      </c>
    </row>
    <row r="32" spans="1:22" x14ac:dyDescent="0.25">
      <c r="A32" s="23" t="e">
        <f>'Export AM'!#REF!&amp;" "&amp;'Export AM'!#REF!</f>
        <v>#REF!</v>
      </c>
      <c r="B32" s="27" t="e">
        <f>'Export AM'!#REF!</f>
        <v>#REF!</v>
      </c>
      <c r="C32" s="28" t="e">
        <f>'Export AM'!#REF!</f>
        <v>#REF!</v>
      </c>
      <c r="D32" s="29" t="e">
        <f t="shared" ca="1" si="4"/>
        <v>#REF!</v>
      </c>
      <c r="E32" s="28" t="e">
        <f>'Export AM'!#REF!</f>
        <v>#REF!</v>
      </c>
      <c r="F32" s="30" t="e">
        <f t="shared" si="5"/>
        <v>#REF!</v>
      </c>
      <c r="G32" s="30" t="e">
        <f t="shared" si="6"/>
        <v>#REF!</v>
      </c>
      <c r="H32" s="30" t="e">
        <f t="shared" si="7"/>
        <v>#REF!</v>
      </c>
      <c r="I32" s="25">
        <v>44439</v>
      </c>
      <c r="J32" s="26" t="e">
        <f t="shared" si="8"/>
        <v>#REF!</v>
      </c>
      <c r="K32" s="26" t="e">
        <f t="shared" si="9"/>
        <v>#REF!</v>
      </c>
      <c r="L32" s="26" t="e">
        <f t="shared" si="10"/>
        <v>#REF!</v>
      </c>
      <c r="M32" s="23" t="e">
        <f t="shared" si="11"/>
        <v>#REF!</v>
      </c>
      <c r="N32" s="26" t="e">
        <f t="shared" si="0"/>
        <v>#REF!</v>
      </c>
      <c r="O32" s="23" t="e">
        <f t="shared" si="12"/>
        <v>#REF!</v>
      </c>
      <c r="P32" s="23" t="e">
        <f t="shared" si="13"/>
        <v>#REF!</v>
      </c>
      <c r="Q32" s="23" t="e">
        <f t="shared" si="14"/>
        <v>#REF!</v>
      </c>
      <c r="R32" s="23" t="e">
        <f t="shared" si="15"/>
        <v>#REF!</v>
      </c>
      <c r="S32" s="23" t="e">
        <f t="shared" si="1"/>
        <v>#REF!</v>
      </c>
      <c r="T32" s="23" t="e">
        <f t="shared" si="2"/>
        <v>#REF!</v>
      </c>
      <c r="U32" s="23" t="e">
        <f>_xlfn.XLOOKUP(A32,'[1]AM 12,28'!A:A,'[1]AM 12,28'!B:B,"",0)</f>
        <v>#REF!</v>
      </c>
      <c r="V32" s="23" t="e">
        <f t="shared" si="3"/>
        <v>#REF!</v>
      </c>
    </row>
    <row r="33" spans="1:22" x14ac:dyDescent="0.25">
      <c r="A33" s="23" t="e">
        <f>'Export AM'!#REF!&amp;" "&amp;'Export AM'!#REF!</f>
        <v>#REF!</v>
      </c>
      <c r="B33" s="27" t="e">
        <f>'Export AM'!#REF!</f>
        <v>#REF!</v>
      </c>
      <c r="C33" s="28" t="e">
        <f>'Export AM'!#REF!</f>
        <v>#REF!</v>
      </c>
      <c r="D33" s="29" t="e">
        <f t="shared" ca="1" si="4"/>
        <v>#REF!</v>
      </c>
      <c r="E33" s="28" t="e">
        <f>'Export AM'!#REF!</f>
        <v>#REF!</v>
      </c>
      <c r="F33" s="30" t="e">
        <f t="shared" si="5"/>
        <v>#REF!</v>
      </c>
      <c r="G33" s="30" t="e">
        <f t="shared" si="6"/>
        <v>#REF!</v>
      </c>
      <c r="H33" s="30" t="e">
        <f t="shared" si="7"/>
        <v>#REF!</v>
      </c>
      <c r="I33" s="25">
        <v>44439</v>
      </c>
      <c r="J33" s="26" t="e">
        <f t="shared" si="8"/>
        <v>#REF!</v>
      </c>
      <c r="K33" s="26" t="e">
        <f t="shared" si="9"/>
        <v>#REF!</v>
      </c>
      <c r="L33" s="26" t="e">
        <f t="shared" si="10"/>
        <v>#REF!</v>
      </c>
      <c r="M33" s="23" t="e">
        <f t="shared" si="11"/>
        <v>#REF!</v>
      </c>
      <c r="N33" s="26" t="e">
        <f t="shared" si="0"/>
        <v>#REF!</v>
      </c>
      <c r="O33" s="23" t="e">
        <f t="shared" si="12"/>
        <v>#REF!</v>
      </c>
      <c r="P33" s="23" t="e">
        <f t="shared" si="13"/>
        <v>#REF!</v>
      </c>
      <c r="Q33" s="23" t="e">
        <f t="shared" si="14"/>
        <v>#REF!</v>
      </c>
      <c r="R33" s="23" t="e">
        <f t="shared" si="15"/>
        <v>#REF!</v>
      </c>
      <c r="S33" s="23" t="e">
        <f t="shared" si="1"/>
        <v>#REF!</v>
      </c>
      <c r="T33" s="23" t="e">
        <f t="shared" si="2"/>
        <v>#REF!</v>
      </c>
      <c r="U33" s="23" t="e">
        <f>_xlfn.XLOOKUP(A33,'[1]AM 12,28'!A:A,'[1]AM 12,28'!B:B,"",0)</f>
        <v>#REF!</v>
      </c>
      <c r="V33" s="23" t="e">
        <f t="shared" si="3"/>
        <v>#REF!</v>
      </c>
    </row>
    <row r="34" spans="1:22" x14ac:dyDescent="0.25">
      <c r="A34" s="23" t="e">
        <f>'Export AM'!#REF!&amp;" "&amp;'Export AM'!#REF!</f>
        <v>#REF!</v>
      </c>
      <c r="B34" s="27" t="e">
        <f>'Export AM'!#REF!</f>
        <v>#REF!</v>
      </c>
      <c r="C34" s="28" t="e">
        <f>'Export AM'!#REF!</f>
        <v>#REF!</v>
      </c>
      <c r="D34" s="29" t="e">
        <f t="shared" ca="1" si="4"/>
        <v>#REF!</v>
      </c>
      <c r="E34" s="28" t="e">
        <f>'Export AM'!#REF!</f>
        <v>#REF!</v>
      </c>
      <c r="F34" s="30" t="e">
        <f t="shared" si="5"/>
        <v>#REF!</v>
      </c>
      <c r="G34" s="30" t="e">
        <f t="shared" si="6"/>
        <v>#REF!</v>
      </c>
      <c r="H34" s="30" t="e">
        <f t="shared" si="7"/>
        <v>#REF!</v>
      </c>
      <c r="I34" s="25">
        <v>44439</v>
      </c>
      <c r="J34" s="26" t="e">
        <f t="shared" si="8"/>
        <v>#REF!</v>
      </c>
      <c r="K34" s="26" t="e">
        <f t="shared" si="9"/>
        <v>#REF!</v>
      </c>
      <c r="L34" s="26" t="e">
        <f t="shared" si="10"/>
        <v>#REF!</v>
      </c>
      <c r="M34" s="23" t="e">
        <f t="shared" si="11"/>
        <v>#REF!</v>
      </c>
      <c r="N34" s="26" t="e">
        <f t="shared" si="0"/>
        <v>#REF!</v>
      </c>
      <c r="O34" s="23" t="e">
        <f t="shared" si="12"/>
        <v>#REF!</v>
      </c>
      <c r="P34" s="23" t="e">
        <f t="shared" si="13"/>
        <v>#REF!</v>
      </c>
      <c r="Q34" s="23" t="e">
        <f t="shared" si="14"/>
        <v>#REF!</v>
      </c>
      <c r="R34" s="23" t="e">
        <f t="shared" si="15"/>
        <v>#REF!</v>
      </c>
      <c r="S34" s="23" t="e">
        <f t="shared" si="1"/>
        <v>#REF!</v>
      </c>
      <c r="T34" s="23" t="e">
        <f t="shared" si="2"/>
        <v>#REF!</v>
      </c>
      <c r="U34" s="23" t="e">
        <f>_xlfn.XLOOKUP(A34,'[1]AM 12,28'!A:A,'[1]AM 12,28'!B:B,"",0)</f>
        <v>#REF!</v>
      </c>
      <c r="V34" s="23" t="e">
        <f t="shared" si="3"/>
        <v>#REF!</v>
      </c>
    </row>
    <row r="35" spans="1:22" x14ac:dyDescent="0.25">
      <c r="A35" s="23" t="e">
        <f>'Export AM'!#REF!&amp;" "&amp;'Export AM'!#REF!</f>
        <v>#REF!</v>
      </c>
      <c r="B35" s="27" t="e">
        <f>'Export AM'!#REF!</f>
        <v>#REF!</v>
      </c>
      <c r="C35" s="28" t="e">
        <f>'Export AM'!#REF!</f>
        <v>#REF!</v>
      </c>
      <c r="D35" s="29" t="e">
        <f t="shared" ca="1" si="4"/>
        <v>#REF!</v>
      </c>
      <c r="E35" s="28" t="e">
        <f>'Export AM'!#REF!</f>
        <v>#REF!</v>
      </c>
      <c r="F35" s="30" t="e">
        <f>DATE(YEAR(E35)+1,MONTH(E35),DAY(E35))</f>
        <v>#REF!</v>
      </c>
      <c r="G35" s="30" t="e">
        <f>DATE(YEAR(E35)+2,MONTH(E35),DAY(E35))</f>
        <v>#REF!</v>
      </c>
      <c r="H35" s="30" t="e">
        <f>DATE(YEAR(E35)+3,MONTH(E35),DAY(E35))</f>
        <v>#REF!</v>
      </c>
      <c r="I35" s="25">
        <v>44439</v>
      </c>
      <c r="J35" s="26" t="e">
        <f>AND(MONTH(F35)=MONTH(I35),YEAR(F35)=YEAR(I35))</f>
        <v>#REF!</v>
      </c>
      <c r="K35" s="26" t="e">
        <f>AND(MONTH(G35)=MONTH(I35),YEAR(G35)=YEAR(I35))</f>
        <v>#REF!</v>
      </c>
      <c r="L35" s="26" t="e">
        <f>AND(MONTH(H35)=MONTH(I35),YEAR(H35)=YEAR(I35))</f>
        <v>#REF!</v>
      </c>
      <c r="M35" s="23" t="e">
        <f>IF(AND(J35=FALSE,K35=FALSE,L35=FALSE)," ","OUI")</f>
        <v>#REF!</v>
      </c>
      <c r="N35" s="26" t="e">
        <f t="shared" si="0"/>
        <v>#REF!</v>
      </c>
      <c r="O35" s="23" t="e">
        <f>IF(AND(M35="OUI",N35="1 ère quinzaine"),"oui","")</f>
        <v>#REF!</v>
      </c>
      <c r="P35" s="23" t="e">
        <f t="shared" si="13"/>
        <v>#REF!</v>
      </c>
      <c r="Q35" s="23" t="e">
        <f t="shared" si="14"/>
        <v>#REF!</v>
      </c>
      <c r="R35" s="23" t="e">
        <f t="shared" si="15"/>
        <v>#REF!</v>
      </c>
      <c r="S35" s="23" t="e">
        <f t="shared" si="1"/>
        <v>#REF!</v>
      </c>
      <c r="T35" s="23" t="e">
        <f t="shared" si="2"/>
        <v>#REF!</v>
      </c>
      <c r="U35" s="23" t="e">
        <f>_xlfn.XLOOKUP(A35,'[1]AM 12,28'!A:A,'[1]AM 12,28'!B:B,"",0)</f>
        <v>#REF!</v>
      </c>
      <c r="V35" s="23" t="e">
        <f>IF(U35=12.28,U35,T35)</f>
        <v>#REF!</v>
      </c>
    </row>
    <row r="36" spans="1:22" x14ac:dyDescent="0.25">
      <c r="A36" s="23" t="e">
        <f>'Export AM'!#REF!&amp;" "&amp;'Export AM'!#REF!</f>
        <v>#REF!</v>
      </c>
      <c r="B36" s="27" t="e">
        <f>'Export AM'!#REF!</f>
        <v>#REF!</v>
      </c>
      <c r="C36" s="28" t="e">
        <f>'Export AM'!#REF!</f>
        <v>#REF!</v>
      </c>
      <c r="D36" s="29" t="e">
        <f t="shared" ca="1" si="4"/>
        <v>#REF!</v>
      </c>
      <c r="E36" s="28" t="e">
        <f>'Export AM'!#REF!</f>
        <v>#REF!</v>
      </c>
      <c r="F36" s="30" t="e">
        <f t="shared" ref="F36:F99" si="16">DATE(YEAR(E36)+1,MONTH(E36),DAY(E36))</f>
        <v>#REF!</v>
      </c>
      <c r="G36" s="30" t="e">
        <f t="shared" ref="G36:G99" si="17">DATE(YEAR(E36)+2,MONTH(E36),DAY(E36))</f>
        <v>#REF!</v>
      </c>
      <c r="H36" s="30" t="e">
        <f t="shared" ref="H36:H99" si="18">DATE(YEAR(E36)+3,MONTH(E36),DAY(E36))</f>
        <v>#REF!</v>
      </c>
      <c r="I36" s="25">
        <v>44439</v>
      </c>
      <c r="J36" s="26" t="e">
        <f t="shared" ref="J36:J99" si="19">AND(MONTH(F36)=MONTH(I36),YEAR(F36)=YEAR(I36))</f>
        <v>#REF!</v>
      </c>
      <c r="K36" s="26" t="e">
        <f t="shared" ref="K36:K99" si="20">AND(MONTH(G36)=MONTH(I36),YEAR(G36)=YEAR(I36))</f>
        <v>#REF!</v>
      </c>
      <c r="L36" s="26" t="e">
        <f t="shared" ref="L36:L99" si="21">AND(MONTH(H36)=MONTH(I36),YEAR(H36)=YEAR(I36))</f>
        <v>#REF!</v>
      </c>
      <c r="M36" s="23" t="e">
        <f t="shared" ref="M36:M99" si="22">IF(AND(J36=FALSE,K36=FALSE,L36=FALSE)," ","OUI")</f>
        <v>#REF!</v>
      </c>
      <c r="N36" s="26" t="e">
        <f t="shared" si="0"/>
        <v>#REF!</v>
      </c>
      <c r="O36" s="23" t="e">
        <f t="shared" ref="O36:O99" si="23">IF(AND(M36="OUI",N36="1 ère quinzaine"),"oui","")</f>
        <v>#REF!</v>
      </c>
      <c r="P36" s="23" t="e">
        <f t="shared" si="13"/>
        <v>#REF!</v>
      </c>
      <c r="Q36" s="23" t="e">
        <f t="shared" si="14"/>
        <v>#REF!</v>
      </c>
      <c r="R36" s="23" t="e">
        <f t="shared" si="15"/>
        <v>#REF!</v>
      </c>
      <c r="S36" s="23" t="e">
        <f t="shared" si="1"/>
        <v>#REF!</v>
      </c>
      <c r="T36" s="23" t="e">
        <f t="shared" si="2"/>
        <v>#REF!</v>
      </c>
      <c r="U36" s="23" t="e">
        <f>_xlfn.XLOOKUP(A36,'[1]AM 12,28'!A:A,'[1]AM 12,28'!B:B,"",0)</f>
        <v>#REF!</v>
      </c>
      <c r="V36" s="23" t="e">
        <f t="shared" ref="V36:V99" si="24">IF(U36=12.28,U36,T36)</f>
        <v>#REF!</v>
      </c>
    </row>
    <row r="37" spans="1:22" x14ac:dyDescent="0.25">
      <c r="A37" s="23" t="e">
        <f>'Export AM'!#REF!&amp;" "&amp;'Export AM'!#REF!</f>
        <v>#REF!</v>
      </c>
      <c r="B37" s="27" t="e">
        <f>'Export AM'!#REF!</f>
        <v>#REF!</v>
      </c>
      <c r="C37" s="28" t="e">
        <f>'Export AM'!#REF!</f>
        <v>#REF!</v>
      </c>
      <c r="D37" s="29" t="e">
        <f t="shared" ca="1" si="4"/>
        <v>#REF!</v>
      </c>
      <c r="E37" s="28" t="e">
        <f>'Export AM'!#REF!</f>
        <v>#REF!</v>
      </c>
      <c r="F37" s="30" t="e">
        <f t="shared" si="16"/>
        <v>#REF!</v>
      </c>
      <c r="G37" s="30" t="e">
        <f t="shared" si="17"/>
        <v>#REF!</v>
      </c>
      <c r="H37" s="30" t="e">
        <f t="shared" si="18"/>
        <v>#REF!</v>
      </c>
      <c r="I37" s="25">
        <v>44439</v>
      </c>
      <c r="J37" s="26" t="e">
        <f t="shared" si="19"/>
        <v>#REF!</v>
      </c>
      <c r="K37" s="26" t="e">
        <f t="shared" si="20"/>
        <v>#REF!</v>
      </c>
      <c r="L37" s="26" t="e">
        <f t="shared" si="21"/>
        <v>#REF!</v>
      </c>
      <c r="M37" s="23" t="e">
        <f t="shared" si="22"/>
        <v>#REF!</v>
      </c>
      <c r="N37" s="26" t="e">
        <f t="shared" si="0"/>
        <v>#REF!</v>
      </c>
      <c r="O37" s="23" t="e">
        <f t="shared" si="23"/>
        <v>#REF!</v>
      </c>
      <c r="P37" s="23" t="e">
        <f t="shared" si="13"/>
        <v>#REF!</v>
      </c>
      <c r="Q37" s="23" t="e">
        <f t="shared" si="14"/>
        <v>#REF!</v>
      </c>
      <c r="R37" s="23" t="e">
        <f t="shared" si="15"/>
        <v>#REF!</v>
      </c>
      <c r="S37" s="23" t="e">
        <f t="shared" si="1"/>
        <v>#REF!</v>
      </c>
      <c r="T37" s="23" t="e">
        <f t="shared" si="2"/>
        <v>#REF!</v>
      </c>
      <c r="U37" s="23" t="e">
        <f>_xlfn.XLOOKUP(A37,'[1]AM 12,28'!A:A,'[1]AM 12,28'!B:B,"",0)</f>
        <v>#REF!</v>
      </c>
      <c r="V37" s="23" t="e">
        <f t="shared" si="24"/>
        <v>#REF!</v>
      </c>
    </row>
    <row r="38" spans="1:22" x14ac:dyDescent="0.25">
      <c r="A38" s="23" t="e">
        <f>'Export AM'!#REF!&amp;" "&amp;'Export AM'!#REF!</f>
        <v>#REF!</v>
      </c>
      <c r="B38" s="27" t="e">
        <f>'Export AM'!#REF!</f>
        <v>#REF!</v>
      </c>
      <c r="C38" s="28" t="e">
        <f>'Export AM'!#REF!</f>
        <v>#REF!</v>
      </c>
      <c r="D38" s="29" t="e">
        <f t="shared" ca="1" si="4"/>
        <v>#REF!</v>
      </c>
      <c r="E38" s="28" t="e">
        <f>'Export AM'!#REF!</f>
        <v>#REF!</v>
      </c>
      <c r="F38" s="30" t="e">
        <f t="shared" si="16"/>
        <v>#REF!</v>
      </c>
      <c r="G38" s="30" t="e">
        <f t="shared" si="17"/>
        <v>#REF!</v>
      </c>
      <c r="H38" s="30" t="e">
        <f t="shared" si="18"/>
        <v>#REF!</v>
      </c>
      <c r="I38" s="25">
        <v>44439</v>
      </c>
      <c r="J38" s="26" t="e">
        <f t="shared" si="19"/>
        <v>#REF!</v>
      </c>
      <c r="K38" s="26" t="e">
        <f t="shared" si="20"/>
        <v>#REF!</v>
      </c>
      <c r="L38" s="26" t="e">
        <f t="shared" si="21"/>
        <v>#REF!</v>
      </c>
      <c r="M38" s="23" t="e">
        <f t="shared" si="22"/>
        <v>#REF!</v>
      </c>
      <c r="N38" s="26" t="e">
        <f t="shared" si="0"/>
        <v>#REF!</v>
      </c>
      <c r="O38" s="23" t="e">
        <f t="shared" si="23"/>
        <v>#REF!</v>
      </c>
      <c r="P38" s="23" t="e">
        <f t="shared" si="13"/>
        <v>#REF!</v>
      </c>
      <c r="Q38" s="23" t="e">
        <f t="shared" si="14"/>
        <v>#REF!</v>
      </c>
      <c r="R38" s="23" t="e">
        <f t="shared" si="15"/>
        <v>#REF!</v>
      </c>
      <c r="S38" s="23" t="e">
        <f t="shared" si="1"/>
        <v>#REF!</v>
      </c>
      <c r="T38" s="23" t="e">
        <f t="shared" si="2"/>
        <v>#REF!</v>
      </c>
      <c r="U38" s="23" t="e">
        <f>_xlfn.XLOOKUP(A38,'[1]AM 12,28'!A:A,'[1]AM 12,28'!B:B,"",0)</f>
        <v>#REF!</v>
      </c>
      <c r="V38" s="23" t="e">
        <f t="shared" si="24"/>
        <v>#REF!</v>
      </c>
    </row>
    <row r="39" spans="1:22" x14ac:dyDescent="0.25">
      <c r="A39" s="23" t="e">
        <f>'Export AM'!#REF!&amp;" "&amp;'Export AM'!#REF!</f>
        <v>#REF!</v>
      </c>
      <c r="B39" s="27" t="e">
        <f>'Export AM'!#REF!</f>
        <v>#REF!</v>
      </c>
      <c r="C39" s="28" t="e">
        <f>'Export AM'!#REF!</f>
        <v>#REF!</v>
      </c>
      <c r="D39" s="29" t="e">
        <f t="shared" ca="1" si="4"/>
        <v>#REF!</v>
      </c>
      <c r="E39" s="28" t="e">
        <f>'Export AM'!#REF!</f>
        <v>#REF!</v>
      </c>
      <c r="F39" s="30" t="e">
        <f t="shared" si="16"/>
        <v>#REF!</v>
      </c>
      <c r="G39" s="30" t="e">
        <f t="shared" si="17"/>
        <v>#REF!</v>
      </c>
      <c r="H39" s="30" t="e">
        <f t="shared" si="18"/>
        <v>#REF!</v>
      </c>
      <c r="I39" s="25">
        <v>44439</v>
      </c>
      <c r="J39" s="26" t="e">
        <f t="shared" si="19"/>
        <v>#REF!</v>
      </c>
      <c r="K39" s="26" t="e">
        <f t="shared" si="20"/>
        <v>#REF!</v>
      </c>
      <c r="L39" s="26" t="e">
        <f t="shared" si="21"/>
        <v>#REF!</v>
      </c>
      <c r="M39" s="23" t="e">
        <f t="shared" si="22"/>
        <v>#REF!</v>
      </c>
      <c r="N39" s="26" t="e">
        <f t="shared" si="0"/>
        <v>#REF!</v>
      </c>
      <c r="O39" s="23" t="e">
        <f t="shared" si="23"/>
        <v>#REF!</v>
      </c>
      <c r="P39" s="23" t="e">
        <f t="shared" si="13"/>
        <v>#REF!</v>
      </c>
      <c r="Q39" s="23" t="e">
        <f t="shared" si="14"/>
        <v>#REF!</v>
      </c>
      <c r="R39" s="23" t="e">
        <f t="shared" si="15"/>
        <v>#REF!</v>
      </c>
      <c r="S39" s="23" t="e">
        <f t="shared" si="1"/>
        <v>#REF!</v>
      </c>
      <c r="T39" s="23" t="e">
        <f t="shared" si="2"/>
        <v>#REF!</v>
      </c>
      <c r="U39" s="23" t="e">
        <f>_xlfn.XLOOKUP(A39,'[1]AM 12,28'!A:A,'[1]AM 12,28'!B:B,"",0)</f>
        <v>#REF!</v>
      </c>
      <c r="V39" s="23" t="e">
        <f t="shared" si="24"/>
        <v>#REF!</v>
      </c>
    </row>
    <row r="40" spans="1:22" x14ac:dyDescent="0.25">
      <c r="A40" s="23" t="e">
        <f>'Export AM'!#REF!&amp;" "&amp;'Export AM'!#REF!</f>
        <v>#REF!</v>
      </c>
      <c r="B40" s="27" t="e">
        <f>'Export AM'!#REF!</f>
        <v>#REF!</v>
      </c>
      <c r="C40" s="28" t="e">
        <f>'Export AM'!#REF!</f>
        <v>#REF!</v>
      </c>
      <c r="D40" s="29" t="e">
        <f t="shared" ca="1" si="4"/>
        <v>#REF!</v>
      </c>
      <c r="E40" s="28" t="e">
        <f>'Export AM'!#REF!</f>
        <v>#REF!</v>
      </c>
      <c r="F40" s="30" t="e">
        <f t="shared" si="16"/>
        <v>#REF!</v>
      </c>
      <c r="G40" s="30" t="e">
        <f t="shared" si="17"/>
        <v>#REF!</v>
      </c>
      <c r="H40" s="30" t="e">
        <f t="shared" si="18"/>
        <v>#REF!</v>
      </c>
      <c r="I40" s="25">
        <v>44439</v>
      </c>
      <c r="J40" s="26" t="e">
        <f t="shared" si="19"/>
        <v>#REF!</v>
      </c>
      <c r="K40" s="26" t="e">
        <f t="shared" si="20"/>
        <v>#REF!</v>
      </c>
      <c r="L40" s="26" t="e">
        <f t="shared" si="21"/>
        <v>#REF!</v>
      </c>
      <c r="M40" s="23" t="e">
        <f t="shared" si="22"/>
        <v>#REF!</v>
      </c>
      <c r="N40" s="26" t="e">
        <f t="shared" si="0"/>
        <v>#REF!</v>
      </c>
      <c r="O40" s="23" t="e">
        <f t="shared" si="23"/>
        <v>#REF!</v>
      </c>
      <c r="P40" s="23" t="e">
        <f t="shared" si="13"/>
        <v>#REF!</v>
      </c>
      <c r="Q40" s="23" t="e">
        <f t="shared" si="14"/>
        <v>#REF!</v>
      </c>
      <c r="R40" s="23" t="e">
        <f t="shared" si="15"/>
        <v>#REF!</v>
      </c>
      <c r="S40" s="23" t="e">
        <f t="shared" si="1"/>
        <v>#REF!</v>
      </c>
      <c r="T40" s="23" t="e">
        <f t="shared" si="2"/>
        <v>#REF!</v>
      </c>
      <c r="U40" s="23" t="e">
        <f>_xlfn.XLOOKUP(A40,'[1]AM 12,28'!A:A,'[1]AM 12,28'!B:B,"",0)</f>
        <v>#REF!</v>
      </c>
      <c r="V40" s="23" t="e">
        <f t="shared" si="24"/>
        <v>#REF!</v>
      </c>
    </row>
    <row r="41" spans="1:22" x14ac:dyDescent="0.25">
      <c r="A41" s="23" t="e">
        <f>'Export AM'!#REF!&amp;" "&amp;'Export AM'!#REF!</f>
        <v>#REF!</v>
      </c>
      <c r="B41" s="27" t="e">
        <f>'Export AM'!#REF!</f>
        <v>#REF!</v>
      </c>
      <c r="C41" s="28" t="e">
        <f>'Export AM'!#REF!</f>
        <v>#REF!</v>
      </c>
      <c r="D41" s="29" t="e">
        <f t="shared" ca="1" si="4"/>
        <v>#REF!</v>
      </c>
      <c r="E41" s="28" t="e">
        <f>'Export AM'!#REF!</f>
        <v>#REF!</v>
      </c>
      <c r="F41" s="30" t="e">
        <f t="shared" si="16"/>
        <v>#REF!</v>
      </c>
      <c r="G41" s="30" t="e">
        <f t="shared" si="17"/>
        <v>#REF!</v>
      </c>
      <c r="H41" s="30" t="e">
        <f t="shared" si="18"/>
        <v>#REF!</v>
      </c>
      <c r="I41" s="25">
        <v>44439</v>
      </c>
      <c r="J41" s="26" t="e">
        <f t="shared" si="19"/>
        <v>#REF!</v>
      </c>
      <c r="K41" s="26" t="e">
        <f t="shared" si="20"/>
        <v>#REF!</v>
      </c>
      <c r="L41" s="26" t="e">
        <f t="shared" si="21"/>
        <v>#REF!</v>
      </c>
      <c r="M41" s="23" t="e">
        <f t="shared" si="22"/>
        <v>#REF!</v>
      </c>
      <c r="N41" s="26" t="e">
        <f t="shared" si="0"/>
        <v>#REF!</v>
      </c>
      <c r="O41" s="23" t="e">
        <f t="shared" si="23"/>
        <v>#REF!</v>
      </c>
      <c r="P41" s="23" t="e">
        <f t="shared" si="13"/>
        <v>#REF!</v>
      </c>
      <c r="Q41" s="23" t="e">
        <f t="shared" si="14"/>
        <v>#REF!</v>
      </c>
      <c r="R41" s="23" t="e">
        <f t="shared" si="15"/>
        <v>#REF!</v>
      </c>
      <c r="S41" s="23" t="e">
        <f t="shared" si="1"/>
        <v>#REF!</v>
      </c>
      <c r="T41" s="23" t="e">
        <f t="shared" si="2"/>
        <v>#REF!</v>
      </c>
      <c r="U41" s="23" t="e">
        <f>_xlfn.XLOOKUP(A41,'[1]AM 12,28'!A:A,'[1]AM 12,28'!B:B,"",0)</f>
        <v>#REF!</v>
      </c>
      <c r="V41" s="23" t="e">
        <f t="shared" si="24"/>
        <v>#REF!</v>
      </c>
    </row>
    <row r="42" spans="1:22" x14ac:dyDescent="0.25">
      <c r="A42" s="23" t="e">
        <f>'Export AM'!#REF!&amp;" "&amp;'Export AM'!#REF!</f>
        <v>#REF!</v>
      </c>
      <c r="B42" s="27" t="e">
        <f>'Export AM'!#REF!</f>
        <v>#REF!</v>
      </c>
      <c r="C42" s="28" t="e">
        <f>'Export AM'!#REF!</f>
        <v>#REF!</v>
      </c>
      <c r="D42" s="29" t="e">
        <f t="shared" ca="1" si="4"/>
        <v>#REF!</v>
      </c>
      <c r="E42" s="28" t="e">
        <f>'Export AM'!#REF!</f>
        <v>#REF!</v>
      </c>
      <c r="F42" s="30" t="e">
        <f t="shared" si="16"/>
        <v>#REF!</v>
      </c>
      <c r="G42" s="30" t="e">
        <f t="shared" si="17"/>
        <v>#REF!</v>
      </c>
      <c r="H42" s="30" t="e">
        <f t="shared" si="18"/>
        <v>#REF!</v>
      </c>
      <c r="I42" s="25">
        <v>44439</v>
      </c>
      <c r="J42" s="26" t="e">
        <f t="shared" si="19"/>
        <v>#REF!</v>
      </c>
      <c r="K42" s="26" t="e">
        <f t="shared" si="20"/>
        <v>#REF!</v>
      </c>
      <c r="L42" s="26" t="e">
        <f t="shared" si="21"/>
        <v>#REF!</v>
      </c>
      <c r="M42" s="23" t="e">
        <f t="shared" si="22"/>
        <v>#REF!</v>
      </c>
      <c r="N42" s="26" t="e">
        <f t="shared" si="0"/>
        <v>#REF!</v>
      </c>
      <c r="O42" s="23" t="e">
        <f t="shared" si="23"/>
        <v>#REF!</v>
      </c>
      <c r="P42" s="23" t="e">
        <f t="shared" si="13"/>
        <v>#REF!</v>
      </c>
      <c r="Q42" s="23" t="e">
        <f t="shared" si="14"/>
        <v>#REF!</v>
      </c>
      <c r="R42" s="23" t="e">
        <f t="shared" si="15"/>
        <v>#REF!</v>
      </c>
      <c r="S42" s="23" t="e">
        <f t="shared" si="1"/>
        <v>#REF!</v>
      </c>
      <c r="T42" s="23" t="e">
        <f t="shared" si="2"/>
        <v>#REF!</v>
      </c>
      <c r="U42" s="23" t="e">
        <f>_xlfn.XLOOKUP(A42,'[1]AM 12,28'!A:A,'[1]AM 12,28'!B:B,"",0)</f>
        <v>#REF!</v>
      </c>
      <c r="V42" s="23" t="e">
        <f t="shared" si="24"/>
        <v>#REF!</v>
      </c>
    </row>
    <row r="43" spans="1:22" x14ac:dyDescent="0.25">
      <c r="A43" s="23" t="e">
        <f>'Export AM'!#REF!&amp;" "&amp;'Export AM'!#REF!</f>
        <v>#REF!</v>
      </c>
      <c r="B43" s="27" t="e">
        <f>'Export AM'!#REF!</f>
        <v>#REF!</v>
      </c>
      <c r="C43" s="28" t="e">
        <f>'Export AM'!#REF!</f>
        <v>#REF!</v>
      </c>
      <c r="D43" s="29" t="e">
        <f t="shared" ca="1" si="4"/>
        <v>#REF!</v>
      </c>
      <c r="E43" s="28" t="e">
        <f>'Export AM'!#REF!</f>
        <v>#REF!</v>
      </c>
      <c r="F43" s="30" t="e">
        <f t="shared" si="16"/>
        <v>#REF!</v>
      </c>
      <c r="G43" s="30" t="e">
        <f t="shared" si="17"/>
        <v>#REF!</v>
      </c>
      <c r="H43" s="30" t="e">
        <f t="shared" si="18"/>
        <v>#REF!</v>
      </c>
      <c r="I43" s="25">
        <v>44439</v>
      </c>
      <c r="J43" s="26" t="e">
        <f t="shared" si="19"/>
        <v>#REF!</v>
      </c>
      <c r="K43" s="26" t="e">
        <f t="shared" si="20"/>
        <v>#REF!</v>
      </c>
      <c r="L43" s="26" t="e">
        <f t="shared" si="21"/>
        <v>#REF!</v>
      </c>
      <c r="M43" s="23" t="e">
        <f t="shared" si="22"/>
        <v>#REF!</v>
      </c>
      <c r="N43" s="26" t="e">
        <f t="shared" si="0"/>
        <v>#REF!</v>
      </c>
      <c r="O43" s="23" t="e">
        <f t="shared" si="23"/>
        <v>#REF!</v>
      </c>
      <c r="P43" s="23" t="e">
        <f t="shared" si="13"/>
        <v>#REF!</v>
      </c>
      <c r="Q43" s="23" t="e">
        <f t="shared" si="14"/>
        <v>#REF!</v>
      </c>
      <c r="R43" s="23" t="e">
        <f t="shared" si="15"/>
        <v>#REF!</v>
      </c>
      <c r="S43" s="23" t="e">
        <f t="shared" si="1"/>
        <v>#REF!</v>
      </c>
      <c r="T43" s="23" t="e">
        <f t="shared" si="2"/>
        <v>#REF!</v>
      </c>
      <c r="U43" s="23" t="e">
        <f>_xlfn.XLOOKUP(A43,'[1]AM 12,28'!A:A,'[1]AM 12,28'!B:B,"",0)</f>
        <v>#REF!</v>
      </c>
      <c r="V43" s="23" t="e">
        <f t="shared" si="24"/>
        <v>#REF!</v>
      </c>
    </row>
    <row r="44" spans="1:22" x14ac:dyDescent="0.25">
      <c r="A44" s="23" t="e">
        <f>'Export AM'!#REF!&amp;" "&amp;'Export AM'!#REF!</f>
        <v>#REF!</v>
      </c>
      <c r="B44" s="27" t="e">
        <f>'Export AM'!#REF!</f>
        <v>#REF!</v>
      </c>
      <c r="C44" s="28" t="e">
        <f>'Export AM'!#REF!</f>
        <v>#REF!</v>
      </c>
      <c r="D44" s="29" t="e">
        <f t="shared" ca="1" si="4"/>
        <v>#REF!</v>
      </c>
      <c r="E44" s="28" t="e">
        <f>'Export AM'!#REF!</f>
        <v>#REF!</v>
      </c>
      <c r="F44" s="30" t="e">
        <f t="shared" si="16"/>
        <v>#REF!</v>
      </c>
      <c r="G44" s="30" t="e">
        <f t="shared" si="17"/>
        <v>#REF!</v>
      </c>
      <c r="H44" s="30" t="e">
        <f t="shared" si="18"/>
        <v>#REF!</v>
      </c>
      <c r="I44" s="25">
        <v>44439</v>
      </c>
      <c r="J44" s="26" t="e">
        <f t="shared" si="19"/>
        <v>#REF!</v>
      </c>
      <c r="K44" s="26" t="e">
        <f t="shared" si="20"/>
        <v>#REF!</v>
      </c>
      <c r="L44" s="26" t="e">
        <f t="shared" si="21"/>
        <v>#REF!</v>
      </c>
      <c r="M44" s="23" t="e">
        <f t="shared" si="22"/>
        <v>#REF!</v>
      </c>
      <c r="N44" s="26" t="e">
        <f>IF(DAY(DATE(YEAR(E44),MONTH(E44)+1,1)-1)/2&gt;=DAY(E44),"1 ère quinzaine","2èmequinzaine")</f>
        <v>#REF!</v>
      </c>
      <c r="O44" s="23" t="e">
        <f t="shared" si="23"/>
        <v>#REF!</v>
      </c>
      <c r="P44" s="23" t="e">
        <f t="shared" si="13"/>
        <v>#REF!</v>
      </c>
      <c r="Q44" s="23" t="e">
        <f t="shared" si="14"/>
        <v>#REF!</v>
      </c>
      <c r="R44" s="23" t="e">
        <f t="shared" si="15"/>
        <v>#REF!</v>
      </c>
      <c r="S44" s="23" t="e">
        <f t="shared" si="1"/>
        <v>#REF!</v>
      </c>
      <c r="T44" s="23" t="e">
        <f t="shared" si="2"/>
        <v>#REF!</v>
      </c>
      <c r="U44" s="23" t="e">
        <f>_xlfn.XLOOKUP(A44,'[1]AM 12,28'!A:A,'[1]AM 12,28'!B:B,"",0)</f>
        <v>#REF!</v>
      </c>
      <c r="V44" s="23" t="e">
        <f t="shared" si="24"/>
        <v>#REF!</v>
      </c>
    </row>
    <row r="45" spans="1:22" x14ac:dyDescent="0.25">
      <c r="A45" s="23" t="e">
        <f>'Export AM'!#REF!&amp;" "&amp;'Export AM'!#REF!</f>
        <v>#REF!</v>
      </c>
      <c r="B45" s="27" t="e">
        <f>'Export AM'!#REF!</f>
        <v>#REF!</v>
      </c>
      <c r="C45" s="28" t="e">
        <f>'Export AM'!#REF!</f>
        <v>#REF!</v>
      </c>
      <c r="D45" s="29" t="e">
        <f t="shared" ca="1" si="4"/>
        <v>#REF!</v>
      </c>
      <c r="E45" s="28" t="e">
        <f>'Export AM'!#REF!</f>
        <v>#REF!</v>
      </c>
      <c r="F45" s="30" t="e">
        <f t="shared" si="16"/>
        <v>#REF!</v>
      </c>
      <c r="G45" s="30" t="e">
        <f t="shared" si="17"/>
        <v>#REF!</v>
      </c>
      <c r="H45" s="30" t="e">
        <f t="shared" si="18"/>
        <v>#REF!</v>
      </c>
      <c r="I45" s="25">
        <v>44439</v>
      </c>
      <c r="J45" s="26" t="e">
        <f t="shared" si="19"/>
        <v>#REF!</v>
      </c>
      <c r="K45" s="26" t="e">
        <f t="shared" si="20"/>
        <v>#REF!</v>
      </c>
      <c r="L45" s="26" t="e">
        <f t="shared" si="21"/>
        <v>#REF!</v>
      </c>
      <c r="M45" s="23" t="e">
        <f t="shared" si="22"/>
        <v>#REF!</v>
      </c>
      <c r="N45" s="26" t="e">
        <f t="shared" si="0"/>
        <v>#REF!</v>
      </c>
      <c r="O45" s="23" t="e">
        <f t="shared" si="23"/>
        <v>#REF!</v>
      </c>
      <c r="P45" s="23" t="e">
        <f t="shared" si="13"/>
        <v>#REF!</v>
      </c>
      <c r="Q45" s="23" t="e">
        <f t="shared" si="14"/>
        <v>#REF!</v>
      </c>
      <c r="R45" s="23" t="e">
        <f t="shared" si="15"/>
        <v>#REF!</v>
      </c>
      <c r="S45" s="23" t="e">
        <f t="shared" si="1"/>
        <v>#REF!</v>
      </c>
      <c r="T45" s="23" t="e">
        <f t="shared" si="2"/>
        <v>#REF!</v>
      </c>
      <c r="U45" s="23" t="e">
        <f>_xlfn.XLOOKUP(A45,'[1]AM 12,28'!A:A,'[1]AM 12,28'!B:B,"",0)</f>
        <v>#REF!</v>
      </c>
      <c r="V45" s="23" t="e">
        <f t="shared" si="24"/>
        <v>#REF!</v>
      </c>
    </row>
    <row r="46" spans="1:22" x14ac:dyDescent="0.25">
      <c r="A46" s="23" t="e">
        <f>'Export AM'!#REF!&amp;" "&amp;'Export AM'!#REF!</f>
        <v>#REF!</v>
      </c>
      <c r="B46" s="27" t="e">
        <f>'Export AM'!#REF!</f>
        <v>#REF!</v>
      </c>
      <c r="C46" s="28" t="e">
        <f>'Export AM'!#REF!</f>
        <v>#REF!</v>
      </c>
      <c r="D46" s="29" t="e">
        <f t="shared" ca="1" si="4"/>
        <v>#REF!</v>
      </c>
      <c r="E46" s="28" t="e">
        <f>'Export AM'!#REF!</f>
        <v>#REF!</v>
      </c>
      <c r="F46" s="30" t="e">
        <f t="shared" si="16"/>
        <v>#REF!</v>
      </c>
      <c r="G46" s="30" t="e">
        <f t="shared" si="17"/>
        <v>#REF!</v>
      </c>
      <c r="H46" s="30" t="e">
        <f t="shared" si="18"/>
        <v>#REF!</v>
      </c>
      <c r="I46" s="25">
        <v>44439</v>
      </c>
      <c r="J46" s="26" t="e">
        <f t="shared" si="19"/>
        <v>#REF!</v>
      </c>
      <c r="K46" s="26" t="e">
        <f t="shared" si="20"/>
        <v>#REF!</v>
      </c>
      <c r="L46" s="26" t="e">
        <f t="shared" si="21"/>
        <v>#REF!</v>
      </c>
      <c r="M46" s="23" t="e">
        <f t="shared" si="22"/>
        <v>#REF!</v>
      </c>
      <c r="N46" s="26" t="e">
        <f t="shared" si="0"/>
        <v>#REF!</v>
      </c>
      <c r="O46" s="23" t="e">
        <f t="shared" si="23"/>
        <v>#REF!</v>
      </c>
      <c r="P46" s="23" t="e">
        <f t="shared" si="13"/>
        <v>#REF!</v>
      </c>
      <c r="Q46" s="23" t="e">
        <f t="shared" si="14"/>
        <v>#REF!</v>
      </c>
      <c r="R46" s="23" t="e">
        <f t="shared" si="15"/>
        <v>#REF!</v>
      </c>
      <c r="S46" s="23" t="e">
        <f t="shared" si="1"/>
        <v>#REF!</v>
      </c>
      <c r="T46" s="23" t="e">
        <f t="shared" si="2"/>
        <v>#REF!</v>
      </c>
      <c r="U46" s="23" t="e">
        <f>_xlfn.XLOOKUP(A46,'[1]AM 12,28'!A:A,'[1]AM 12,28'!B:B,"",0)</f>
        <v>#REF!</v>
      </c>
      <c r="V46" s="23" t="e">
        <f t="shared" si="24"/>
        <v>#REF!</v>
      </c>
    </row>
    <row r="47" spans="1:22" x14ac:dyDescent="0.25">
      <c r="A47" s="23" t="e">
        <f>'Export AM'!#REF!&amp;" "&amp;'Export AM'!#REF!</f>
        <v>#REF!</v>
      </c>
      <c r="B47" s="27" t="e">
        <f>'Export AM'!#REF!</f>
        <v>#REF!</v>
      </c>
      <c r="C47" s="28" t="e">
        <f>'Export AM'!#REF!</f>
        <v>#REF!</v>
      </c>
      <c r="D47" s="29" t="e">
        <f t="shared" ca="1" si="4"/>
        <v>#REF!</v>
      </c>
      <c r="E47" s="28" t="e">
        <f>'Export AM'!#REF!</f>
        <v>#REF!</v>
      </c>
      <c r="F47" s="30" t="e">
        <f t="shared" si="16"/>
        <v>#REF!</v>
      </c>
      <c r="G47" s="30" t="e">
        <f t="shared" si="17"/>
        <v>#REF!</v>
      </c>
      <c r="H47" s="30" t="e">
        <f t="shared" si="18"/>
        <v>#REF!</v>
      </c>
      <c r="I47" s="25">
        <v>44439</v>
      </c>
      <c r="J47" s="26" t="e">
        <f t="shared" si="19"/>
        <v>#REF!</v>
      </c>
      <c r="K47" s="26" t="e">
        <f t="shared" si="20"/>
        <v>#REF!</v>
      </c>
      <c r="L47" s="26" t="e">
        <f t="shared" si="21"/>
        <v>#REF!</v>
      </c>
      <c r="M47" s="23" t="e">
        <f t="shared" si="22"/>
        <v>#REF!</v>
      </c>
      <c r="N47" s="26" t="e">
        <f t="shared" si="0"/>
        <v>#REF!</v>
      </c>
      <c r="O47" s="23" t="e">
        <f t="shared" si="23"/>
        <v>#REF!</v>
      </c>
      <c r="P47" s="23" t="e">
        <f t="shared" si="13"/>
        <v>#REF!</v>
      </c>
      <c r="Q47" s="23" t="e">
        <f t="shared" si="14"/>
        <v>#REF!</v>
      </c>
      <c r="R47" s="23" t="e">
        <f t="shared" si="15"/>
        <v>#REF!</v>
      </c>
      <c r="S47" s="23" t="e">
        <f t="shared" si="1"/>
        <v>#REF!</v>
      </c>
      <c r="T47" s="23" t="e">
        <f t="shared" si="2"/>
        <v>#REF!</v>
      </c>
      <c r="U47" s="23" t="e">
        <f>_xlfn.XLOOKUP(A47,'[1]AM 12,28'!A:A,'[1]AM 12,28'!B:B,"",0)</f>
        <v>#REF!</v>
      </c>
      <c r="V47" s="23" t="e">
        <f t="shared" si="24"/>
        <v>#REF!</v>
      </c>
    </row>
    <row r="48" spans="1:22" x14ac:dyDescent="0.25">
      <c r="A48" s="23" t="e">
        <f>'Export AM'!#REF!&amp;" "&amp;'Export AM'!#REF!</f>
        <v>#REF!</v>
      </c>
      <c r="B48" s="27" t="e">
        <f>'Export AM'!#REF!</f>
        <v>#REF!</v>
      </c>
      <c r="C48" s="28" t="e">
        <f>'Export AM'!#REF!</f>
        <v>#REF!</v>
      </c>
      <c r="D48" s="29" t="e">
        <f t="shared" ca="1" si="4"/>
        <v>#REF!</v>
      </c>
      <c r="E48" s="28" t="e">
        <f>'Export AM'!#REF!</f>
        <v>#REF!</v>
      </c>
      <c r="F48" s="30" t="e">
        <f t="shared" si="16"/>
        <v>#REF!</v>
      </c>
      <c r="G48" s="30" t="e">
        <f t="shared" si="17"/>
        <v>#REF!</v>
      </c>
      <c r="H48" s="30" t="e">
        <f t="shared" si="18"/>
        <v>#REF!</v>
      </c>
      <c r="I48" s="25">
        <v>44439</v>
      </c>
      <c r="J48" s="26" t="e">
        <f t="shared" si="19"/>
        <v>#REF!</v>
      </c>
      <c r="K48" s="26" t="e">
        <f t="shared" si="20"/>
        <v>#REF!</v>
      </c>
      <c r="L48" s="26" t="e">
        <f t="shared" si="21"/>
        <v>#REF!</v>
      </c>
      <c r="M48" s="23" t="e">
        <f t="shared" si="22"/>
        <v>#REF!</v>
      </c>
      <c r="N48" s="26" t="e">
        <f t="shared" si="0"/>
        <v>#REF!</v>
      </c>
      <c r="O48" s="23" t="e">
        <f t="shared" si="23"/>
        <v>#REF!</v>
      </c>
      <c r="P48" s="23" t="e">
        <f t="shared" si="13"/>
        <v>#REF!</v>
      </c>
      <c r="Q48" s="23" t="e">
        <f t="shared" si="14"/>
        <v>#REF!</v>
      </c>
      <c r="R48" s="23" t="e">
        <f t="shared" si="15"/>
        <v>#REF!</v>
      </c>
      <c r="S48" s="23" t="e">
        <f t="shared" si="1"/>
        <v>#REF!</v>
      </c>
      <c r="T48" s="23" t="e">
        <f t="shared" si="2"/>
        <v>#REF!</v>
      </c>
      <c r="U48" s="23" t="e">
        <f>_xlfn.XLOOKUP(A48,'[1]AM 12,28'!A:A,'[1]AM 12,28'!B:B,"",0)</f>
        <v>#REF!</v>
      </c>
      <c r="V48" s="23" t="e">
        <f t="shared" si="24"/>
        <v>#REF!</v>
      </c>
    </row>
    <row r="49" spans="1:22" x14ac:dyDescent="0.25">
      <c r="A49" s="23" t="e">
        <f>'Export AM'!#REF!&amp;" "&amp;'Export AM'!#REF!</f>
        <v>#REF!</v>
      </c>
      <c r="B49" s="27" t="e">
        <f>'Export AM'!#REF!</f>
        <v>#REF!</v>
      </c>
      <c r="C49" s="28" t="e">
        <f>'Export AM'!#REF!</f>
        <v>#REF!</v>
      </c>
      <c r="D49" s="29" t="e">
        <f t="shared" ca="1" si="4"/>
        <v>#REF!</v>
      </c>
      <c r="E49" s="28" t="e">
        <f>'Export AM'!#REF!</f>
        <v>#REF!</v>
      </c>
      <c r="F49" s="30" t="e">
        <f t="shared" si="16"/>
        <v>#REF!</v>
      </c>
      <c r="G49" s="30" t="e">
        <f t="shared" si="17"/>
        <v>#REF!</v>
      </c>
      <c r="H49" s="30" t="e">
        <f t="shared" si="18"/>
        <v>#REF!</v>
      </c>
      <c r="I49" s="25">
        <v>44439</v>
      </c>
      <c r="J49" s="26" t="e">
        <f t="shared" si="19"/>
        <v>#REF!</v>
      </c>
      <c r="K49" s="26" t="e">
        <f t="shared" si="20"/>
        <v>#REF!</v>
      </c>
      <c r="L49" s="26" t="e">
        <f t="shared" si="21"/>
        <v>#REF!</v>
      </c>
      <c r="M49" s="23" t="e">
        <f t="shared" si="22"/>
        <v>#REF!</v>
      </c>
      <c r="N49" s="26" t="e">
        <f t="shared" si="0"/>
        <v>#REF!</v>
      </c>
      <c r="O49" s="23" t="e">
        <f t="shared" si="23"/>
        <v>#REF!</v>
      </c>
      <c r="P49" s="23" t="e">
        <f t="shared" si="13"/>
        <v>#REF!</v>
      </c>
      <c r="Q49" s="23" t="e">
        <f t="shared" si="14"/>
        <v>#REF!</v>
      </c>
      <c r="R49" s="23" t="e">
        <f t="shared" si="15"/>
        <v>#REF!</v>
      </c>
      <c r="S49" s="23" t="e">
        <f t="shared" si="1"/>
        <v>#REF!</v>
      </c>
      <c r="T49" s="23" t="e">
        <f t="shared" si="2"/>
        <v>#REF!</v>
      </c>
      <c r="U49" s="23" t="e">
        <f>_xlfn.XLOOKUP(A49,'[1]AM 12,28'!A:A,'[1]AM 12,28'!B:B,"",0)</f>
        <v>#REF!</v>
      </c>
      <c r="V49" s="23" t="e">
        <f t="shared" si="24"/>
        <v>#REF!</v>
      </c>
    </row>
    <row r="50" spans="1:22" x14ac:dyDescent="0.25">
      <c r="A50" s="23" t="e">
        <f>'Export AM'!#REF!&amp;" "&amp;'Export AM'!#REF!</f>
        <v>#REF!</v>
      </c>
      <c r="B50" s="27" t="e">
        <f>'Export AM'!#REF!</f>
        <v>#REF!</v>
      </c>
      <c r="C50" s="28" t="e">
        <f>'Export AM'!#REF!</f>
        <v>#REF!</v>
      </c>
      <c r="D50" s="29" t="e">
        <f t="shared" ca="1" si="4"/>
        <v>#REF!</v>
      </c>
      <c r="E50" s="28" t="e">
        <f>'Export AM'!#REF!</f>
        <v>#REF!</v>
      </c>
      <c r="F50" s="30" t="e">
        <f t="shared" si="16"/>
        <v>#REF!</v>
      </c>
      <c r="G50" s="30" t="e">
        <f t="shared" si="17"/>
        <v>#REF!</v>
      </c>
      <c r="H50" s="30" t="e">
        <f t="shared" si="18"/>
        <v>#REF!</v>
      </c>
      <c r="I50" s="25">
        <v>44439</v>
      </c>
      <c r="J50" s="26" t="e">
        <f t="shared" si="19"/>
        <v>#REF!</v>
      </c>
      <c r="K50" s="26" t="e">
        <f t="shared" si="20"/>
        <v>#REF!</v>
      </c>
      <c r="L50" s="26" t="e">
        <f t="shared" si="21"/>
        <v>#REF!</v>
      </c>
      <c r="M50" s="23" t="e">
        <f t="shared" si="22"/>
        <v>#REF!</v>
      </c>
      <c r="N50" s="26" t="e">
        <f t="shared" si="0"/>
        <v>#REF!</v>
      </c>
      <c r="O50" s="23" t="e">
        <f t="shared" si="23"/>
        <v>#REF!</v>
      </c>
      <c r="P50" s="23" t="e">
        <f t="shared" si="13"/>
        <v>#REF!</v>
      </c>
      <c r="Q50" s="23" t="e">
        <f t="shared" si="14"/>
        <v>#REF!</v>
      </c>
      <c r="R50" s="23" t="e">
        <f t="shared" si="15"/>
        <v>#REF!</v>
      </c>
      <c r="S50" s="23" t="e">
        <f t="shared" si="1"/>
        <v>#REF!</v>
      </c>
      <c r="T50" s="23" t="e">
        <f t="shared" si="2"/>
        <v>#REF!</v>
      </c>
      <c r="U50" s="23" t="e">
        <f>_xlfn.XLOOKUP(A50,'[1]AM 12,28'!A:A,'[1]AM 12,28'!B:B,"",0)</f>
        <v>#REF!</v>
      </c>
      <c r="V50" s="23" t="e">
        <f t="shared" si="24"/>
        <v>#REF!</v>
      </c>
    </row>
    <row r="51" spans="1:22" x14ac:dyDescent="0.25">
      <c r="A51" s="23" t="e">
        <f>'Export AM'!#REF!&amp;" "&amp;'Export AM'!#REF!</f>
        <v>#REF!</v>
      </c>
      <c r="B51" s="27" t="e">
        <f>'Export AM'!#REF!</f>
        <v>#REF!</v>
      </c>
      <c r="C51" s="28" t="e">
        <f>'Export AM'!#REF!</f>
        <v>#REF!</v>
      </c>
      <c r="D51" s="29" t="e">
        <f t="shared" ca="1" si="4"/>
        <v>#REF!</v>
      </c>
      <c r="E51" s="28" t="e">
        <f>'Export AM'!#REF!</f>
        <v>#REF!</v>
      </c>
      <c r="F51" s="30" t="e">
        <f t="shared" si="16"/>
        <v>#REF!</v>
      </c>
      <c r="G51" s="30" t="e">
        <f t="shared" si="17"/>
        <v>#REF!</v>
      </c>
      <c r="H51" s="30" t="e">
        <f t="shared" si="18"/>
        <v>#REF!</v>
      </c>
      <c r="I51" s="25">
        <v>44439</v>
      </c>
      <c r="J51" s="26" t="e">
        <f t="shared" si="19"/>
        <v>#REF!</v>
      </c>
      <c r="K51" s="26" t="e">
        <f t="shared" si="20"/>
        <v>#REF!</v>
      </c>
      <c r="L51" s="26" t="e">
        <f t="shared" si="21"/>
        <v>#REF!</v>
      </c>
      <c r="M51" s="23" t="e">
        <f t="shared" si="22"/>
        <v>#REF!</v>
      </c>
      <c r="N51" s="26" t="e">
        <f t="shared" si="0"/>
        <v>#REF!</v>
      </c>
      <c r="O51" s="23" t="e">
        <f t="shared" si="23"/>
        <v>#REF!</v>
      </c>
      <c r="P51" s="23" t="e">
        <f t="shared" si="13"/>
        <v>#REF!</v>
      </c>
      <c r="Q51" s="23" t="e">
        <f t="shared" si="14"/>
        <v>#REF!</v>
      </c>
      <c r="R51" s="23" t="e">
        <f t="shared" si="15"/>
        <v>#REF!</v>
      </c>
      <c r="S51" s="23" t="e">
        <f t="shared" si="1"/>
        <v>#REF!</v>
      </c>
      <c r="T51" s="23" t="e">
        <f t="shared" si="2"/>
        <v>#REF!</v>
      </c>
      <c r="U51" s="23" t="e">
        <f>_xlfn.XLOOKUP(A51,'[1]AM 12,28'!A:A,'[1]AM 12,28'!B:B,"",0)</f>
        <v>#REF!</v>
      </c>
      <c r="V51" s="23" t="e">
        <f t="shared" si="24"/>
        <v>#REF!</v>
      </c>
    </row>
    <row r="52" spans="1:22" x14ac:dyDescent="0.25">
      <c r="A52" s="23" t="e">
        <f>'Export AM'!#REF!&amp;" "&amp;'Export AM'!#REF!</f>
        <v>#REF!</v>
      </c>
      <c r="B52" s="27" t="e">
        <f>'Export AM'!#REF!</f>
        <v>#REF!</v>
      </c>
      <c r="C52" s="28" t="e">
        <f>'Export AM'!#REF!</f>
        <v>#REF!</v>
      </c>
      <c r="D52" s="29" t="e">
        <f t="shared" ca="1" si="4"/>
        <v>#REF!</v>
      </c>
      <c r="E52" s="28" t="e">
        <f>'Export AM'!#REF!</f>
        <v>#REF!</v>
      </c>
      <c r="F52" s="30" t="e">
        <f t="shared" si="16"/>
        <v>#REF!</v>
      </c>
      <c r="G52" s="30" t="e">
        <f t="shared" si="17"/>
        <v>#REF!</v>
      </c>
      <c r="H52" s="30" t="e">
        <f t="shared" si="18"/>
        <v>#REF!</v>
      </c>
      <c r="I52" s="25">
        <v>44439</v>
      </c>
      <c r="J52" s="26" t="e">
        <f t="shared" si="19"/>
        <v>#REF!</v>
      </c>
      <c r="K52" s="26" t="e">
        <f t="shared" si="20"/>
        <v>#REF!</v>
      </c>
      <c r="L52" s="26" t="e">
        <f t="shared" si="21"/>
        <v>#REF!</v>
      </c>
      <c r="M52" s="23" t="e">
        <f t="shared" si="22"/>
        <v>#REF!</v>
      </c>
      <c r="N52" s="26" t="e">
        <f t="shared" si="0"/>
        <v>#REF!</v>
      </c>
      <c r="O52" s="23" t="e">
        <f t="shared" si="23"/>
        <v>#REF!</v>
      </c>
      <c r="P52" s="23" t="e">
        <f t="shared" si="13"/>
        <v>#REF!</v>
      </c>
      <c r="Q52" s="23" t="e">
        <f t="shared" si="14"/>
        <v>#REF!</v>
      </c>
      <c r="R52" s="23" t="e">
        <f t="shared" si="15"/>
        <v>#REF!</v>
      </c>
      <c r="S52" s="23" t="e">
        <f t="shared" si="1"/>
        <v>#REF!</v>
      </c>
      <c r="T52" s="23" t="e">
        <f t="shared" si="2"/>
        <v>#REF!</v>
      </c>
      <c r="U52" s="23" t="e">
        <f>_xlfn.XLOOKUP(A52,'[1]AM 12,28'!A:A,'[1]AM 12,28'!B:B,"",0)</f>
        <v>#REF!</v>
      </c>
      <c r="V52" s="23" t="e">
        <f t="shared" si="24"/>
        <v>#REF!</v>
      </c>
    </row>
    <row r="53" spans="1:22" x14ac:dyDescent="0.25">
      <c r="A53" s="23" t="e">
        <f>'Export AM'!#REF!&amp;" "&amp;'Export AM'!#REF!</f>
        <v>#REF!</v>
      </c>
      <c r="B53" s="27" t="e">
        <f>'Export AM'!#REF!</f>
        <v>#REF!</v>
      </c>
      <c r="C53" s="28" t="e">
        <f>'Export AM'!#REF!</f>
        <v>#REF!</v>
      </c>
      <c r="D53" s="29" t="e">
        <f t="shared" ca="1" si="4"/>
        <v>#REF!</v>
      </c>
      <c r="E53" s="28" t="e">
        <f>'Export AM'!#REF!</f>
        <v>#REF!</v>
      </c>
      <c r="F53" s="30" t="e">
        <f t="shared" si="16"/>
        <v>#REF!</v>
      </c>
      <c r="G53" s="30" t="e">
        <f t="shared" si="17"/>
        <v>#REF!</v>
      </c>
      <c r="H53" s="30" t="e">
        <f t="shared" si="18"/>
        <v>#REF!</v>
      </c>
      <c r="I53" s="25">
        <v>44439</v>
      </c>
      <c r="J53" s="26" t="e">
        <f t="shared" si="19"/>
        <v>#REF!</v>
      </c>
      <c r="K53" s="26" t="e">
        <f t="shared" si="20"/>
        <v>#REF!</v>
      </c>
      <c r="L53" s="26" t="e">
        <f t="shared" si="21"/>
        <v>#REF!</v>
      </c>
      <c r="M53" s="23" t="e">
        <f t="shared" si="22"/>
        <v>#REF!</v>
      </c>
      <c r="N53" s="26" t="e">
        <f t="shared" si="0"/>
        <v>#REF!</v>
      </c>
      <c r="O53" s="23" t="e">
        <f t="shared" si="23"/>
        <v>#REF!</v>
      </c>
      <c r="P53" s="23" t="e">
        <f t="shared" si="13"/>
        <v>#REF!</v>
      </c>
      <c r="Q53" s="23" t="e">
        <f t="shared" si="14"/>
        <v>#REF!</v>
      </c>
      <c r="R53" s="23" t="e">
        <f t="shared" si="15"/>
        <v>#REF!</v>
      </c>
      <c r="S53" s="23" t="e">
        <f t="shared" si="1"/>
        <v>#REF!</v>
      </c>
      <c r="T53" s="23" t="e">
        <f t="shared" si="2"/>
        <v>#REF!</v>
      </c>
      <c r="U53" s="23" t="e">
        <f>_xlfn.XLOOKUP(A53,'[1]AM 12,28'!A:A,'[1]AM 12,28'!B:B,"",0)</f>
        <v>#REF!</v>
      </c>
      <c r="V53" s="23" t="e">
        <f t="shared" si="24"/>
        <v>#REF!</v>
      </c>
    </row>
    <row r="54" spans="1:22" x14ac:dyDescent="0.25">
      <c r="A54" s="23" t="e">
        <f>'Export AM'!#REF!&amp;" "&amp;'Export AM'!#REF!</f>
        <v>#REF!</v>
      </c>
      <c r="B54" s="27" t="e">
        <f>'Export AM'!#REF!</f>
        <v>#REF!</v>
      </c>
      <c r="C54" s="28" t="e">
        <f>'Export AM'!#REF!</f>
        <v>#REF!</v>
      </c>
      <c r="D54" s="29" t="e">
        <f t="shared" ca="1" si="4"/>
        <v>#REF!</v>
      </c>
      <c r="E54" s="28" t="e">
        <f>'Export AM'!#REF!</f>
        <v>#REF!</v>
      </c>
      <c r="F54" s="30" t="e">
        <f t="shared" si="16"/>
        <v>#REF!</v>
      </c>
      <c r="G54" s="30" t="e">
        <f t="shared" si="17"/>
        <v>#REF!</v>
      </c>
      <c r="H54" s="30" t="e">
        <f t="shared" si="18"/>
        <v>#REF!</v>
      </c>
      <c r="I54" s="25">
        <v>44439</v>
      </c>
      <c r="J54" s="26" t="e">
        <f t="shared" si="19"/>
        <v>#REF!</v>
      </c>
      <c r="K54" s="26" t="e">
        <f t="shared" si="20"/>
        <v>#REF!</v>
      </c>
      <c r="L54" s="26" t="e">
        <f t="shared" si="21"/>
        <v>#REF!</v>
      </c>
      <c r="M54" s="23" t="e">
        <f t="shared" si="22"/>
        <v>#REF!</v>
      </c>
      <c r="N54" s="26" t="e">
        <f t="shared" si="0"/>
        <v>#REF!</v>
      </c>
      <c r="O54" s="23" t="e">
        <f t="shared" si="23"/>
        <v>#REF!</v>
      </c>
      <c r="P54" s="23" t="e">
        <f t="shared" si="13"/>
        <v>#REF!</v>
      </c>
      <c r="Q54" s="23" t="e">
        <f t="shared" si="14"/>
        <v>#REF!</v>
      </c>
      <c r="R54" s="23" t="e">
        <f t="shared" si="15"/>
        <v>#REF!</v>
      </c>
      <c r="S54" s="23" t="e">
        <f t="shared" si="1"/>
        <v>#REF!</v>
      </c>
      <c r="T54" s="23" t="e">
        <f t="shared" si="2"/>
        <v>#REF!</v>
      </c>
      <c r="U54" s="23" t="e">
        <f>_xlfn.XLOOKUP(A54,'[1]AM 12,28'!A:A,'[1]AM 12,28'!B:B,"",0)</f>
        <v>#REF!</v>
      </c>
      <c r="V54" s="23" t="e">
        <f t="shared" si="24"/>
        <v>#REF!</v>
      </c>
    </row>
    <row r="55" spans="1:22" x14ac:dyDescent="0.25">
      <c r="A55" s="23" t="e">
        <f>'Export AM'!#REF!&amp;" "&amp;'Export AM'!#REF!</f>
        <v>#REF!</v>
      </c>
      <c r="B55" s="27" t="e">
        <f>'Export AM'!#REF!</f>
        <v>#REF!</v>
      </c>
      <c r="C55" s="28" t="e">
        <f>'Export AM'!#REF!</f>
        <v>#REF!</v>
      </c>
      <c r="D55" s="29" t="e">
        <f t="shared" ca="1" si="4"/>
        <v>#REF!</v>
      </c>
      <c r="E55" s="28" t="e">
        <f>'Export AM'!#REF!</f>
        <v>#REF!</v>
      </c>
      <c r="F55" s="30" t="e">
        <f t="shared" si="16"/>
        <v>#REF!</v>
      </c>
      <c r="G55" s="30" t="e">
        <f t="shared" si="17"/>
        <v>#REF!</v>
      </c>
      <c r="H55" s="30" t="e">
        <f t="shared" si="18"/>
        <v>#REF!</v>
      </c>
      <c r="I55" s="25">
        <v>44439</v>
      </c>
      <c r="J55" s="26" t="e">
        <f t="shared" si="19"/>
        <v>#REF!</v>
      </c>
      <c r="K55" s="26" t="e">
        <f t="shared" si="20"/>
        <v>#REF!</v>
      </c>
      <c r="L55" s="26" t="e">
        <f t="shared" si="21"/>
        <v>#REF!</v>
      </c>
      <c r="M55" s="23" t="e">
        <f t="shared" si="22"/>
        <v>#REF!</v>
      </c>
      <c r="N55" s="26" t="e">
        <f t="shared" si="0"/>
        <v>#REF!</v>
      </c>
      <c r="O55" s="23" t="e">
        <f t="shared" si="23"/>
        <v>#REF!</v>
      </c>
      <c r="P55" s="23" t="e">
        <f t="shared" si="13"/>
        <v>#REF!</v>
      </c>
      <c r="Q55" s="23" t="e">
        <f t="shared" si="14"/>
        <v>#REF!</v>
      </c>
      <c r="R55" s="23" t="e">
        <f t="shared" si="15"/>
        <v>#REF!</v>
      </c>
      <c r="S55" s="23" t="e">
        <f t="shared" si="1"/>
        <v>#REF!</v>
      </c>
      <c r="T55" s="23" t="e">
        <f t="shared" si="2"/>
        <v>#REF!</v>
      </c>
      <c r="U55" s="23" t="e">
        <f>_xlfn.XLOOKUP(A55,'[1]AM 12,28'!A:A,'[1]AM 12,28'!B:B,"",0)</f>
        <v>#REF!</v>
      </c>
      <c r="V55" s="23" t="e">
        <f t="shared" si="24"/>
        <v>#REF!</v>
      </c>
    </row>
    <row r="56" spans="1:22" x14ac:dyDescent="0.25">
      <c r="A56" s="23" t="e">
        <f>'Export AM'!#REF!&amp;" "&amp;'Export AM'!#REF!</f>
        <v>#REF!</v>
      </c>
      <c r="B56" s="27" t="e">
        <f>'Export AM'!#REF!</f>
        <v>#REF!</v>
      </c>
      <c r="C56" s="28" t="e">
        <f>'Export AM'!#REF!</f>
        <v>#REF!</v>
      </c>
      <c r="D56" s="29" t="e">
        <f t="shared" ca="1" si="4"/>
        <v>#REF!</v>
      </c>
      <c r="E56" s="28" t="e">
        <f>'Export AM'!#REF!</f>
        <v>#REF!</v>
      </c>
      <c r="F56" s="30" t="e">
        <f t="shared" si="16"/>
        <v>#REF!</v>
      </c>
      <c r="G56" s="30" t="e">
        <f t="shared" si="17"/>
        <v>#REF!</v>
      </c>
      <c r="H56" s="30" t="e">
        <f t="shared" si="18"/>
        <v>#REF!</v>
      </c>
      <c r="I56" s="25">
        <v>44439</v>
      </c>
      <c r="J56" s="26" t="e">
        <f t="shared" si="19"/>
        <v>#REF!</v>
      </c>
      <c r="K56" s="26" t="e">
        <f t="shared" si="20"/>
        <v>#REF!</v>
      </c>
      <c r="L56" s="26" t="e">
        <f t="shared" si="21"/>
        <v>#REF!</v>
      </c>
      <c r="M56" s="23" t="e">
        <f t="shared" si="22"/>
        <v>#REF!</v>
      </c>
      <c r="N56" s="26" t="e">
        <f t="shared" si="0"/>
        <v>#REF!</v>
      </c>
      <c r="O56" s="23" t="e">
        <f t="shared" si="23"/>
        <v>#REF!</v>
      </c>
      <c r="P56" s="23" t="e">
        <f t="shared" si="13"/>
        <v>#REF!</v>
      </c>
      <c r="Q56" s="23" t="e">
        <f t="shared" si="14"/>
        <v>#REF!</v>
      </c>
      <c r="R56" s="23" t="e">
        <f t="shared" si="15"/>
        <v>#REF!</v>
      </c>
      <c r="S56" s="23" t="e">
        <f t="shared" si="1"/>
        <v>#REF!</v>
      </c>
      <c r="T56" s="23" t="e">
        <f t="shared" si="2"/>
        <v>#REF!</v>
      </c>
      <c r="U56" s="23" t="e">
        <f>_xlfn.XLOOKUP(A56,'[1]AM 12,28'!A:A,'[1]AM 12,28'!B:B,"",0)</f>
        <v>#REF!</v>
      </c>
      <c r="V56" s="23" t="e">
        <f t="shared" si="24"/>
        <v>#REF!</v>
      </c>
    </row>
    <row r="57" spans="1:22" x14ac:dyDescent="0.25">
      <c r="A57" s="23" t="e">
        <f>'Export AM'!#REF!&amp;" "&amp;'Export AM'!#REF!</f>
        <v>#REF!</v>
      </c>
      <c r="B57" s="27" t="e">
        <f>'Export AM'!#REF!</f>
        <v>#REF!</v>
      </c>
      <c r="C57" s="28" t="e">
        <f>'Export AM'!#REF!</f>
        <v>#REF!</v>
      </c>
      <c r="D57" s="29" t="e">
        <f t="shared" ca="1" si="4"/>
        <v>#REF!</v>
      </c>
      <c r="E57" s="28" t="e">
        <f>'Export AM'!#REF!</f>
        <v>#REF!</v>
      </c>
      <c r="F57" s="30" t="e">
        <f t="shared" si="16"/>
        <v>#REF!</v>
      </c>
      <c r="G57" s="30" t="e">
        <f t="shared" si="17"/>
        <v>#REF!</v>
      </c>
      <c r="H57" s="30" t="e">
        <f t="shared" si="18"/>
        <v>#REF!</v>
      </c>
      <c r="I57" s="25">
        <v>44439</v>
      </c>
      <c r="J57" s="26" t="e">
        <f t="shared" si="19"/>
        <v>#REF!</v>
      </c>
      <c r="K57" s="26" t="e">
        <f t="shared" si="20"/>
        <v>#REF!</v>
      </c>
      <c r="L57" s="26" t="e">
        <f t="shared" si="21"/>
        <v>#REF!</v>
      </c>
      <c r="M57" s="23" t="e">
        <f t="shared" si="22"/>
        <v>#REF!</v>
      </c>
      <c r="N57" s="26" t="e">
        <f t="shared" si="0"/>
        <v>#REF!</v>
      </c>
      <c r="O57" s="23" t="e">
        <f t="shared" si="23"/>
        <v>#REF!</v>
      </c>
      <c r="P57" s="23" t="e">
        <f t="shared" si="13"/>
        <v>#REF!</v>
      </c>
      <c r="Q57" s="23" t="e">
        <f t="shared" si="14"/>
        <v>#REF!</v>
      </c>
      <c r="R57" s="23" t="e">
        <f t="shared" si="15"/>
        <v>#REF!</v>
      </c>
      <c r="S57" s="23" t="e">
        <f t="shared" si="1"/>
        <v>#REF!</v>
      </c>
      <c r="T57" s="23" t="e">
        <f t="shared" si="2"/>
        <v>#REF!</v>
      </c>
      <c r="U57" s="23" t="e">
        <f>_xlfn.XLOOKUP(A57,'[1]AM 12,28'!A:A,'[1]AM 12,28'!B:B,"",0)</f>
        <v>#REF!</v>
      </c>
      <c r="V57" s="23" t="e">
        <f t="shared" si="24"/>
        <v>#REF!</v>
      </c>
    </row>
    <row r="58" spans="1:22" x14ac:dyDescent="0.25">
      <c r="A58" s="23" t="e">
        <f>'Export AM'!#REF!&amp;" "&amp;'Export AM'!#REF!</f>
        <v>#REF!</v>
      </c>
      <c r="B58" s="27" t="e">
        <f>'Export AM'!#REF!</f>
        <v>#REF!</v>
      </c>
      <c r="C58" s="28" t="e">
        <f>'Export AM'!#REF!</f>
        <v>#REF!</v>
      </c>
      <c r="D58" s="29" t="e">
        <f t="shared" ca="1" si="4"/>
        <v>#REF!</v>
      </c>
      <c r="E58" s="28" t="e">
        <f>'Export AM'!#REF!</f>
        <v>#REF!</v>
      </c>
      <c r="F58" s="30" t="e">
        <f t="shared" si="16"/>
        <v>#REF!</v>
      </c>
      <c r="G58" s="30" t="e">
        <f t="shared" si="17"/>
        <v>#REF!</v>
      </c>
      <c r="H58" s="30" t="e">
        <f t="shared" si="18"/>
        <v>#REF!</v>
      </c>
      <c r="I58" s="25">
        <v>44439</v>
      </c>
      <c r="J58" s="26" t="e">
        <f t="shared" si="19"/>
        <v>#REF!</v>
      </c>
      <c r="K58" s="26" t="e">
        <f t="shared" si="20"/>
        <v>#REF!</v>
      </c>
      <c r="L58" s="26" t="e">
        <f t="shared" si="21"/>
        <v>#REF!</v>
      </c>
      <c r="M58" s="23" t="e">
        <f t="shared" si="22"/>
        <v>#REF!</v>
      </c>
      <c r="N58" s="26" t="e">
        <f t="shared" si="0"/>
        <v>#REF!</v>
      </c>
      <c r="O58" s="23" t="e">
        <f t="shared" si="23"/>
        <v>#REF!</v>
      </c>
      <c r="P58" s="23" t="e">
        <f t="shared" si="13"/>
        <v>#REF!</v>
      </c>
      <c r="Q58" s="23" t="e">
        <f t="shared" si="14"/>
        <v>#REF!</v>
      </c>
      <c r="R58" s="23" t="e">
        <f t="shared" si="15"/>
        <v>#REF!</v>
      </c>
      <c r="S58" s="23" t="e">
        <f t="shared" si="1"/>
        <v>#REF!</v>
      </c>
      <c r="T58" s="23" t="e">
        <f t="shared" si="2"/>
        <v>#REF!</v>
      </c>
      <c r="U58" s="23" t="e">
        <f>_xlfn.XLOOKUP(A58,'[1]AM 12,28'!A:A,'[1]AM 12,28'!B:B,"",0)</f>
        <v>#REF!</v>
      </c>
      <c r="V58" s="23" t="e">
        <f t="shared" si="24"/>
        <v>#REF!</v>
      </c>
    </row>
    <row r="59" spans="1:22" x14ac:dyDescent="0.25">
      <c r="A59" s="23" t="e">
        <f>'Export AM'!#REF!&amp;" "&amp;'Export AM'!#REF!</f>
        <v>#REF!</v>
      </c>
      <c r="B59" s="27" t="e">
        <f>'Export AM'!#REF!</f>
        <v>#REF!</v>
      </c>
      <c r="C59" s="28" t="e">
        <f>'Export AM'!#REF!</f>
        <v>#REF!</v>
      </c>
      <c r="D59" s="29" t="e">
        <f t="shared" ca="1" si="4"/>
        <v>#REF!</v>
      </c>
      <c r="E59" s="28" t="e">
        <f>'Export AM'!#REF!</f>
        <v>#REF!</v>
      </c>
      <c r="F59" s="30" t="e">
        <f t="shared" si="16"/>
        <v>#REF!</v>
      </c>
      <c r="G59" s="30" t="e">
        <f t="shared" si="17"/>
        <v>#REF!</v>
      </c>
      <c r="H59" s="30" t="e">
        <f t="shared" si="18"/>
        <v>#REF!</v>
      </c>
      <c r="I59" s="25">
        <v>44439</v>
      </c>
      <c r="J59" s="26" t="e">
        <f t="shared" si="19"/>
        <v>#REF!</v>
      </c>
      <c r="K59" s="26" t="e">
        <f t="shared" si="20"/>
        <v>#REF!</v>
      </c>
      <c r="L59" s="26" t="e">
        <f t="shared" si="21"/>
        <v>#REF!</v>
      </c>
      <c r="M59" s="23" t="e">
        <f t="shared" si="22"/>
        <v>#REF!</v>
      </c>
      <c r="N59" s="26" t="e">
        <f t="shared" si="0"/>
        <v>#REF!</v>
      </c>
      <c r="O59" s="23" t="e">
        <f t="shared" si="23"/>
        <v>#REF!</v>
      </c>
      <c r="P59" s="23" t="e">
        <f t="shared" si="13"/>
        <v>#REF!</v>
      </c>
      <c r="Q59" s="23" t="e">
        <f t="shared" si="14"/>
        <v>#REF!</v>
      </c>
      <c r="R59" s="23" t="e">
        <f t="shared" si="15"/>
        <v>#REF!</v>
      </c>
      <c r="S59" s="23" t="e">
        <f t="shared" si="1"/>
        <v>#REF!</v>
      </c>
      <c r="T59" s="23" t="e">
        <f t="shared" si="2"/>
        <v>#REF!</v>
      </c>
      <c r="U59" s="23" t="e">
        <f>_xlfn.XLOOKUP(A59,'[1]AM 12,28'!A:A,'[1]AM 12,28'!B:B,"",0)</f>
        <v>#REF!</v>
      </c>
      <c r="V59" s="23" t="e">
        <f t="shared" si="24"/>
        <v>#REF!</v>
      </c>
    </row>
    <row r="60" spans="1:22" x14ac:dyDescent="0.25">
      <c r="A60" s="23" t="e">
        <f>'Export AM'!#REF!&amp;" "&amp;'Export AM'!#REF!</f>
        <v>#REF!</v>
      </c>
      <c r="B60" s="27" t="e">
        <f>'Export AM'!#REF!</f>
        <v>#REF!</v>
      </c>
      <c r="C60" s="28" t="e">
        <f>'Export AM'!#REF!</f>
        <v>#REF!</v>
      </c>
      <c r="D60" s="29" t="e">
        <f t="shared" ca="1" si="4"/>
        <v>#REF!</v>
      </c>
      <c r="E60" s="28" t="e">
        <f>'Export AM'!#REF!</f>
        <v>#REF!</v>
      </c>
      <c r="F60" s="30" t="e">
        <f t="shared" si="16"/>
        <v>#REF!</v>
      </c>
      <c r="G60" s="30" t="e">
        <f t="shared" si="17"/>
        <v>#REF!</v>
      </c>
      <c r="H60" s="30" t="e">
        <f t="shared" si="18"/>
        <v>#REF!</v>
      </c>
      <c r="I60" s="25">
        <v>44439</v>
      </c>
      <c r="J60" s="26" t="e">
        <f t="shared" si="19"/>
        <v>#REF!</v>
      </c>
      <c r="K60" s="26" t="e">
        <f t="shared" si="20"/>
        <v>#REF!</v>
      </c>
      <c r="L60" s="26" t="e">
        <f t="shared" si="21"/>
        <v>#REF!</v>
      </c>
      <c r="M60" s="23" t="e">
        <f t="shared" si="22"/>
        <v>#REF!</v>
      </c>
      <c r="N60" s="26" t="e">
        <f t="shared" si="0"/>
        <v>#REF!</v>
      </c>
      <c r="O60" s="23" t="e">
        <f t="shared" si="23"/>
        <v>#REF!</v>
      </c>
      <c r="P60" s="23" t="e">
        <f t="shared" si="13"/>
        <v>#REF!</v>
      </c>
      <c r="Q60" s="23" t="e">
        <f t="shared" si="14"/>
        <v>#REF!</v>
      </c>
      <c r="R60" s="23" t="e">
        <f t="shared" si="15"/>
        <v>#REF!</v>
      </c>
      <c r="S60" s="23" t="e">
        <f t="shared" si="1"/>
        <v>#REF!</v>
      </c>
      <c r="T60" s="23" t="e">
        <f t="shared" si="2"/>
        <v>#REF!</v>
      </c>
      <c r="U60" s="23" t="e">
        <f>_xlfn.XLOOKUP(A60,'[1]AM 12,28'!A:A,'[1]AM 12,28'!B:B,"",0)</f>
        <v>#REF!</v>
      </c>
      <c r="V60" s="23" t="e">
        <f t="shared" si="24"/>
        <v>#REF!</v>
      </c>
    </row>
    <row r="61" spans="1:22" x14ac:dyDescent="0.25">
      <c r="A61" s="23" t="e">
        <f>'Export AM'!#REF!&amp;" "&amp;'Export AM'!#REF!</f>
        <v>#REF!</v>
      </c>
      <c r="B61" s="27" t="e">
        <f>'Export AM'!#REF!</f>
        <v>#REF!</v>
      </c>
      <c r="C61" s="28" t="e">
        <f>'Export AM'!#REF!</f>
        <v>#REF!</v>
      </c>
      <c r="D61" s="29" t="e">
        <f t="shared" ca="1" si="4"/>
        <v>#REF!</v>
      </c>
      <c r="E61" s="28" t="e">
        <f>'Export AM'!#REF!</f>
        <v>#REF!</v>
      </c>
      <c r="F61" s="30" t="e">
        <f t="shared" si="16"/>
        <v>#REF!</v>
      </c>
      <c r="G61" s="30" t="e">
        <f t="shared" si="17"/>
        <v>#REF!</v>
      </c>
      <c r="H61" s="30" t="e">
        <f t="shared" si="18"/>
        <v>#REF!</v>
      </c>
      <c r="I61" s="25">
        <v>44439</v>
      </c>
      <c r="J61" s="26" t="e">
        <f t="shared" si="19"/>
        <v>#REF!</v>
      </c>
      <c r="K61" s="26" t="e">
        <f t="shared" si="20"/>
        <v>#REF!</v>
      </c>
      <c r="L61" s="26" t="e">
        <f t="shared" si="21"/>
        <v>#REF!</v>
      </c>
      <c r="M61" s="23" t="e">
        <f t="shared" si="22"/>
        <v>#REF!</v>
      </c>
      <c r="N61" s="26" t="e">
        <f t="shared" si="0"/>
        <v>#REF!</v>
      </c>
      <c r="O61" s="23" t="e">
        <f t="shared" si="23"/>
        <v>#REF!</v>
      </c>
      <c r="P61" s="23" t="e">
        <f t="shared" si="13"/>
        <v>#REF!</v>
      </c>
      <c r="Q61" s="23" t="e">
        <f t="shared" si="14"/>
        <v>#REF!</v>
      </c>
      <c r="R61" s="23" t="e">
        <f t="shared" si="15"/>
        <v>#REF!</v>
      </c>
      <c r="S61" s="23" t="e">
        <f t="shared" si="1"/>
        <v>#REF!</v>
      </c>
      <c r="T61" s="23" t="e">
        <f t="shared" si="2"/>
        <v>#REF!</v>
      </c>
      <c r="U61" s="23" t="e">
        <f>_xlfn.XLOOKUP(A61,'[1]AM 12,28'!A:A,'[1]AM 12,28'!B:B,"",0)</f>
        <v>#REF!</v>
      </c>
      <c r="V61" s="23" t="e">
        <f t="shared" si="24"/>
        <v>#REF!</v>
      </c>
    </row>
    <row r="62" spans="1:22" x14ac:dyDescent="0.25">
      <c r="A62" s="23" t="e">
        <f>'Export AM'!#REF!&amp;" "&amp;'Export AM'!#REF!</f>
        <v>#REF!</v>
      </c>
      <c r="B62" s="27" t="e">
        <f>'Export AM'!#REF!</f>
        <v>#REF!</v>
      </c>
      <c r="C62" s="28" t="e">
        <f>'Export AM'!#REF!</f>
        <v>#REF!</v>
      </c>
      <c r="D62" s="29" t="e">
        <f t="shared" ca="1" si="4"/>
        <v>#REF!</v>
      </c>
      <c r="E62" s="28" t="e">
        <f>'Export AM'!#REF!</f>
        <v>#REF!</v>
      </c>
      <c r="F62" s="30" t="e">
        <f t="shared" si="16"/>
        <v>#REF!</v>
      </c>
      <c r="G62" s="30" t="e">
        <f t="shared" si="17"/>
        <v>#REF!</v>
      </c>
      <c r="H62" s="30" t="e">
        <f t="shared" si="18"/>
        <v>#REF!</v>
      </c>
      <c r="I62" s="25">
        <v>44439</v>
      </c>
      <c r="J62" s="26" t="e">
        <f t="shared" si="19"/>
        <v>#REF!</v>
      </c>
      <c r="K62" s="26" t="e">
        <f t="shared" si="20"/>
        <v>#REF!</v>
      </c>
      <c r="L62" s="26" t="e">
        <f t="shared" si="21"/>
        <v>#REF!</v>
      </c>
      <c r="M62" s="23" t="e">
        <f t="shared" si="22"/>
        <v>#REF!</v>
      </c>
      <c r="N62" s="26" t="e">
        <f t="shared" si="0"/>
        <v>#REF!</v>
      </c>
      <c r="O62" s="23" t="e">
        <f t="shared" si="23"/>
        <v>#REF!</v>
      </c>
      <c r="P62" s="23" t="e">
        <f t="shared" si="13"/>
        <v>#REF!</v>
      </c>
      <c r="Q62" s="23" t="e">
        <f t="shared" si="14"/>
        <v>#REF!</v>
      </c>
      <c r="R62" s="23" t="e">
        <f t="shared" si="15"/>
        <v>#REF!</v>
      </c>
      <c r="S62" s="23" t="e">
        <f t="shared" si="1"/>
        <v>#REF!</v>
      </c>
      <c r="T62" s="23" t="e">
        <f t="shared" si="2"/>
        <v>#REF!</v>
      </c>
      <c r="U62" s="23" t="e">
        <f>_xlfn.XLOOKUP(A62,'[1]AM 12,28'!A:A,'[1]AM 12,28'!B:B,"",0)</f>
        <v>#REF!</v>
      </c>
      <c r="V62" s="23" t="e">
        <f t="shared" si="24"/>
        <v>#REF!</v>
      </c>
    </row>
    <row r="63" spans="1:22" x14ac:dyDescent="0.25">
      <c r="A63" s="23" t="e">
        <f>'Export AM'!#REF!&amp;" "&amp;'Export AM'!#REF!</f>
        <v>#REF!</v>
      </c>
      <c r="B63" s="27" t="e">
        <f>'Export AM'!#REF!</f>
        <v>#REF!</v>
      </c>
      <c r="C63" s="28" t="e">
        <f>'Export AM'!#REF!</f>
        <v>#REF!</v>
      </c>
      <c r="D63" s="29" t="e">
        <f t="shared" ca="1" si="4"/>
        <v>#REF!</v>
      </c>
      <c r="E63" s="28" t="e">
        <f>'Export AM'!#REF!</f>
        <v>#REF!</v>
      </c>
      <c r="F63" s="30" t="e">
        <f t="shared" si="16"/>
        <v>#REF!</v>
      </c>
      <c r="G63" s="30" t="e">
        <f t="shared" si="17"/>
        <v>#REF!</v>
      </c>
      <c r="H63" s="30" t="e">
        <f t="shared" si="18"/>
        <v>#REF!</v>
      </c>
      <c r="I63" s="25">
        <v>44439</v>
      </c>
      <c r="J63" s="26" t="e">
        <f t="shared" si="19"/>
        <v>#REF!</v>
      </c>
      <c r="K63" s="26" t="e">
        <f t="shared" si="20"/>
        <v>#REF!</v>
      </c>
      <c r="L63" s="26" t="e">
        <f t="shared" si="21"/>
        <v>#REF!</v>
      </c>
      <c r="M63" s="23" t="e">
        <f t="shared" si="22"/>
        <v>#REF!</v>
      </c>
      <c r="N63" s="26" t="e">
        <f t="shared" si="0"/>
        <v>#REF!</v>
      </c>
      <c r="O63" s="23" t="e">
        <f t="shared" si="23"/>
        <v>#REF!</v>
      </c>
      <c r="P63" s="23" t="e">
        <f t="shared" si="13"/>
        <v>#REF!</v>
      </c>
      <c r="Q63" s="23" t="e">
        <f t="shared" si="14"/>
        <v>#REF!</v>
      </c>
      <c r="R63" s="23" t="e">
        <f t="shared" si="15"/>
        <v>#REF!</v>
      </c>
      <c r="S63" s="23" t="e">
        <f t="shared" si="1"/>
        <v>#REF!</v>
      </c>
      <c r="T63" s="23" t="e">
        <f t="shared" si="2"/>
        <v>#REF!</v>
      </c>
      <c r="U63" s="23" t="e">
        <f>_xlfn.XLOOKUP(A63,'[1]AM 12,28'!A:A,'[1]AM 12,28'!B:B,"",0)</f>
        <v>#REF!</v>
      </c>
      <c r="V63" s="23" t="e">
        <f t="shared" si="24"/>
        <v>#REF!</v>
      </c>
    </row>
    <row r="64" spans="1:22" x14ac:dyDescent="0.25">
      <c r="A64" s="23" t="e">
        <f>'Export AM'!#REF!&amp;" "&amp;'Export AM'!#REF!</f>
        <v>#REF!</v>
      </c>
      <c r="B64" s="27" t="e">
        <f>'Export AM'!#REF!</f>
        <v>#REF!</v>
      </c>
      <c r="C64" s="28" t="e">
        <f>'Export AM'!#REF!</f>
        <v>#REF!</v>
      </c>
      <c r="D64" s="29" t="e">
        <f t="shared" ca="1" si="4"/>
        <v>#REF!</v>
      </c>
      <c r="E64" s="28" t="e">
        <f>'Export AM'!#REF!</f>
        <v>#REF!</v>
      </c>
      <c r="F64" s="30" t="e">
        <f t="shared" si="16"/>
        <v>#REF!</v>
      </c>
      <c r="G64" s="30" t="e">
        <f t="shared" si="17"/>
        <v>#REF!</v>
      </c>
      <c r="H64" s="30" t="e">
        <f t="shared" si="18"/>
        <v>#REF!</v>
      </c>
      <c r="I64" s="25">
        <v>44439</v>
      </c>
      <c r="J64" s="26" t="e">
        <f t="shared" si="19"/>
        <v>#REF!</v>
      </c>
      <c r="K64" s="26" t="e">
        <f t="shared" si="20"/>
        <v>#REF!</v>
      </c>
      <c r="L64" s="26" t="e">
        <f t="shared" si="21"/>
        <v>#REF!</v>
      </c>
      <c r="M64" s="23" t="e">
        <f t="shared" si="22"/>
        <v>#REF!</v>
      </c>
      <c r="N64" s="26" t="e">
        <f t="shared" si="0"/>
        <v>#REF!</v>
      </c>
      <c r="O64" s="23" t="e">
        <f t="shared" si="23"/>
        <v>#REF!</v>
      </c>
      <c r="P64" s="23" t="e">
        <f t="shared" si="13"/>
        <v>#REF!</v>
      </c>
      <c r="Q64" s="23" t="e">
        <f t="shared" si="14"/>
        <v>#REF!</v>
      </c>
      <c r="R64" s="23" t="e">
        <f t="shared" si="15"/>
        <v>#REF!</v>
      </c>
      <c r="S64" s="23" t="e">
        <f t="shared" si="1"/>
        <v>#REF!</v>
      </c>
      <c r="T64" s="23" t="e">
        <f t="shared" si="2"/>
        <v>#REF!</v>
      </c>
      <c r="U64" s="23" t="e">
        <f>_xlfn.XLOOKUP(A64,'[1]AM 12,28'!A:A,'[1]AM 12,28'!B:B,"",0)</f>
        <v>#REF!</v>
      </c>
      <c r="V64" s="23" t="e">
        <f t="shared" si="24"/>
        <v>#REF!</v>
      </c>
    </row>
    <row r="65" spans="1:22" x14ac:dyDescent="0.25">
      <c r="A65" s="23" t="e">
        <f>'Export AM'!#REF!&amp;" "&amp;'Export AM'!#REF!</f>
        <v>#REF!</v>
      </c>
      <c r="B65" s="27" t="e">
        <f>'Export AM'!#REF!</f>
        <v>#REF!</v>
      </c>
      <c r="C65" s="28" t="e">
        <f>'Export AM'!#REF!</f>
        <v>#REF!</v>
      </c>
      <c r="D65" s="29" t="e">
        <f t="shared" ca="1" si="4"/>
        <v>#REF!</v>
      </c>
      <c r="E65" s="28" t="e">
        <f>'Export AM'!#REF!</f>
        <v>#REF!</v>
      </c>
      <c r="F65" s="30" t="e">
        <f t="shared" si="16"/>
        <v>#REF!</v>
      </c>
      <c r="G65" s="30" t="e">
        <f t="shared" si="17"/>
        <v>#REF!</v>
      </c>
      <c r="H65" s="30" t="e">
        <f t="shared" si="18"/>
        <v>#REF!</v>
      </c>
      <c r="I65" s="25">
        <v>44439</v>
      </c>
      <c r="J65" s="26" t="e">
        <f t="shared" si="19"/>
        <v>#REF!</v>
      </c>
      <c r="K65" s="26" t="e">
        <f t="shared" si="20"/>
        <v>#REF!</v>
      </c>
      <c r="L65" s="26" t="e">
        <f t="shared" si="21"/>
        <v>#REF!</v>
      </c>
      <c r="M65" s="23" t="e">
        <f t="shared" si="22"/>
        <v>#REF!</v>
      </c>
      <c r="N65" s="26" t="e">
        <f t="shared" si="0"/>
        <v>#REF!</v>
      </c>
      <c r="O65" s="23" t="e">
        <f t="shared" si="23"/>
        <v>#REF!</v>
      </c>
      <c r="P65" s="23" t="e">
        <f t="shared" si="13"/>
        <v>#REF!</v>
      </c>
      <c r="Q65" s="23" t="e">
        <f t="shared" si="14"/>
        <v>#REF!</v>
      </c>
      <c r="R65" s="23" t="e">
        <f t="shared" si="15"/>
        <v>#REF!</v>
      </c>
      <c r="S65" s="23" t="e">
        <f t="shared" si="1"/>
        <v>#REF!</v>
      </c>
      <c r="T65" s="23" t="e">
        <f t="shared" si="2"/>
        <v>#REF!</v>
      </c>
      <c r="U65" s="23" t="e">
        <f>_xlfn.XLOOKUP(A65,'[1]AM 12,28'!A:A,'[1]AM 12,28'!B:B,"",0)</f>
        <v>#REF!</v>
      </c>
      <c r="V65" s="23" t="e">
        <f t="shared" si="24"/>
        <v>#REF!</v>
      </c>
    </row>
    <row r="66" spans="1:22" x14ac:dyDescent="0.25">
      <c r="A66" s="23" t="e">
        <f>'Export AM'!#REF!&amp;" "&amp;'Export AM'!#REF!</f>
        <v>#REF!</v>
      </c>
      <c r="B66" s="27" t="e">
        <f>'Export AM'!#REF!</f>
        <v>#REF!</v>
      </c>
      <c r="C66" s="28" t="e">
        <f>'Export AM'!#REF!</f>
        <v>#REF!</v>
      </c>
      <c r="D66" s="29" t="e">
        <f t="shared" ca="1" si="4"/>
        <v>#REF!</v>
      </c>
      <c r="E66" s="28" t="e">
        <f>'Export AM'!#REF!</f>
        <v>#REF!</v>
      </c>
      <c r="F66" s="30" t="e">
        <f t="shared" si="16"/>
        <v>#REF!</v>
      </c>
      <c r="G66" s="30" t="e">
        <f t="shared" si="17"/>
        <v>#REF!</v>
      </c>
      <c r="H66" s="30" t="e">
        <f t="shared" si="18"/>
        <v>#REF!</v>
      </c>
      <c r="I66" s="25">
        <v>44439</v>
      </c>
      <c r="J66" s="26" t="e">
        <f t="shared" si="19"/>
        <v>#REF!</v>
      </c>
      <c r="K66" s="26" t="e">
        <f t="shared" si="20"/>
        <v>#REF!</v>
      </c>
      <c r="L66" s="26" t="e">
        <f t="shared" si="21"/>
        <v>#REF!</v>
      </c>
      <c r="M66" s="23" t="e">
        <f t="shared" si="22"/>
        <v>#REF!</v>
      </c>
      <c r="N66" s="26" t="e">
        <f t="shared" ref="N66:N129" si="25">IF(DAY(DATE(YEAR(E66),MONTH(E66)+1,1)-1)/2&gt;=DAY(E66),"1 ère quinzaine","2èmequinzaine")</f>
        <v>#REF!</v>
      </c>
      <c r="O66" s="23" t="e">
        <f t="shared" si="23"/>
        <v>#REF!</v>
      </c>
      <c r="P66" s="23" t="e">
        <f t="shared" si="13"/>
        <v>#REF!</v>
      </c>
      <c r="Q66" s="23" t="e">
        <f t="shared" si="14"/>
        <v>#REF!</v>
      </c>
      <c r="R66" s="23" t="e">
        <f t="shared" si="15"/>
        <v>#REF!</v>
      </c>
      <c r="S66" s="23" t="e">
        <f t="shared" ref="S66:S129" si="26">P66&amp;Q66&amp;R66</f>
        <v>#REF!</v>
      </c>
      <c r="T66" s="23" t="e">
        <f t="shared" ref="T66:T129" si="27">IF(S66="123","12,06",IF(S66="120","11,93",IF(S66="100","11,78",IF(S66="000","11,35","faux"))))</f>
        <v>#REF!</v>
      </c>
      <c r="U66" s="23" t="e">
        <f>_xlfn.XLOOKUP(A66,'[1]AM 12,28'!A:A,'[1]AM 12,28'!B:B,"",0)</f>
        <v>#REF!</v>
      </c>
      <c r="V66" s="23" t="e">
        <f t="shared" si="24"/>
        <v>#REF!</v>
      </c>
    </row>
    <row r="67" spans="1:22" x14ac:dyDescent="0.25">
      <c r="A67" s="23" t="e">
        <f>'Export AM'!#REF!&amp;" "&amp;'Export AM'!#REF!</f>
        <v>#REF!</v>
      </c>
      <c r="B67" s="27" t="e">
        <f>'Export AM'!#REF!</f>
        <v>#REF!</v>
      </c>
      <c r="C67" s="28" t="e">
        <f>'Export AM'!#REF!</f>
        <v>#REF!</v>
      </c>
      <c r="D67" s="29" t="e">
        <f t="shared" ref="D67:D130" ca="1" si="28">DATEDIF(C67,TODAY(),"Y")</f>
        <v>#REF!</v>
      </c>
      <c r="E67" s="28" t="e">
        <f>'Export AM'!#REF!</f>
        <v>#REF!</v>
      </c>
      <c r="F67" s="30" t="e">
        <f t="shared" si="16"/>
        <v>#REF!</v>
      </c>
      <c r="G67" s="30" t="e">
        <f t="shared" si="17"/>
        <v>#REF!</v>
      </c>
      <c r="H67" s="30" t="e">
        <f t="shared" si="18"/>
        <v>#REF!</v>
      </c>
      <c r="I67" s="25">
        <v>44439</v>
      </c>
      <c r="J67" s="26" t="e">
        <f t="shared" si="19"/>
        <v>#REF!</v>
      </c>
      <c r="K67" s="26" t="e">
        <f t="shared" si="20"/>
        <v>#REF!</v>
      </c>
      <c r="L67" s="26" t="e">
        <f t="shared" si="21"/>
        <v>#REF!</v>
      </c>
      <c r="M67" s="23" t="e">
        <f t="shared" si="22"/>
        <v>#REF!</v>
      </c>
      <c r="N67" s="26" t="e">
        <f t="shared" si="25"/>
        <v>#REF!</v>
      </c>
      <c r="O67" s="23" t="e">
        <f t="shared" si="23"/>
        <v>#REF!</v>
      </c>
      <c r="P67" s="23" t="e">
        <f t="shared" ref="P67:P130" si="29">IF(F67&lt;I67,1,0)</f>
        <v>#REF!</v>
      </c>
      <c r="Q67" s="23" t="e">
        <f t="shared" ref="Q67:Q130" si="30">IF(G67&lt;I67,2,0)</f>
        <v>#REF!</v>
      </c>
      <c r="R67" s="23" t="e">
        <f t="shared" ref="R67:R130" si="31">IF(H67&lt;I67,3,0)</f>
        <v>#REF!</v>
      </c>
      <c r="S67" s="23" t="e">
        <f t="shared" si="26"/>
        <v>#REF!</v>
      </c>
      <c r="T67" s="23" t="e">
        <f t="shared" si="27"/>
        <v>#REF!</v>
      </c>
      <c r="U67" s="23" t="e">
        <f>_xlfn.XLOOKUP(A67,'[1]AM 12,28'!A:A,'[1]AM 12,28'!B:B,"",0)</f>
        <v>#REF!</v>
      </c>
      <c r="V67" s="23" t="e">
        <f t="shared" si="24"/>
        <v>#REF!</v>
      </c>
    </row>
    <row r="68" spans="1:22" x14ac:dyDescent="0.25">
      <c r="A68" s="23" t="e">
        <f>'Export AM'!#REF!&amp;" "&amp;'Export AM'!#REF!</f>
        <v>#REF!</v>
      </c>
      <c r="B68" s="27" t="e">
        <f>'Export AM'!#REF!</f>
        <v>#REF!</v>
      </c>
      <c r="C68" s="28" t="e">
        <f>'Export AM'!#REF!</f>
        <v>#REF!</v>
      </c>
      <c r="D68" s="29" t="e">
        <f t="shared" ca="1" si="28"/>
        <v>#REF!</v>
      </c>
      <c r="E68" s="28" t="e">
        <f>'Export AM'!#REF!</f>
        <v>#REF!</v>
      </c>
      <c r="F68" s="30" t="e">
        <f t="shared" si="16"/>
        <v>#REF!</v>
      </c>
      <c r="G68" s="30" t="e">
        <f t="shared" si="17"/>
        <v>#REF!</v>
      </c>
      <c r="H68" s="30" t="e">
        <f t="shared" si="18"/>
        <v>#REF!</v>
      </c>
      <c r="I68" s="25">
        <v>44439</v>
      </c>
      <c r="J68" s="26" t="e">
        <f t="shared" si="19"/>
        <v>#REF!</v>
      </c>
      <c r="K68" s="26" t="e">
        <f t="shared" si="20"/>
        <v>#REF!</v>
      </c>
      <c r="L68" s="26" t="e">
        <f t="shared" si="21"/>
        <v>#REF!</v>
      </c>
      <c r="M68" s="23" t="e">
        <f t="shared" si="22"/>
        <v>#REF!</v>
      </c>
      <c r="N68" s="26" t="e">
        <f t="shared" si="25"/>
        <v>#REF!</v>
      </c>
      <c r="O68" s="23" t="e">
        <f t="shared" si="23"/>
        <v>#REF!</v>
      </c>
      <c r="P68" s="23" t="e">
        <f t="shared" si="29"/>
        <v>#REF!</v>
      </c>
      <c r="Q68" s="23" t="e">
        <f t="shared" si="30"/>
        <v>#REF!</v>
      </c>
      <c r="R68" s="23" t="e">
        <f t="shared" si="31"/>
        <v>#REF!</v>
      </c>
      <c r="S68" s="23" t="e">
        <f t="shared" si="26"/>
        <v>#REF!</v>
      </c>
      <c r="T68" s="23" t="e">
        <f t="shared" si="27"/>
        <v>#REF!</v>
      </c>
      <c r="U68" s="23" t="e">
        <f>_xlfn.XLOOKUP(A68,'[1]AM 12,28'!A:A,'[1]AM 12,28'!B:B,"",0)</f>
        <v>#REF!</v>
      </c>
      <c r="V68" s="23" t="e">
        <f t="shared" si="24"/>
        <v>#REF!</v>
      </c>
    </row>
    <row r="69" spans="1:22" x14ac:dyDescent="0.25">
      <c r="A69" s="23" t="e">
        <f>'Export AM'!#REF!&amp;" "&amp;'Export AM'!#REF!</f>
        <v>#REF!</v>
      </c>
      <c r="B69" s="27" t="e">
        <f>'Export AM'!#REF!</f>
        <v>#REF!</v>
      </c>
      <c r="C69" s="28" t="e">
        <f>'Export AM'!#REF!</f>
        <v>#REF!</v>
      </c>
      <c r="D69" s="29" t="e">
        <f t="shared" ca="1" si="28"/>
        <v>#REF!</v>
      </c>
      <c r="E69" s="28" t="e">
        <f>'Export AM'!#REF!</f>
        <v>#REF!</v>
      </c>
      <c r="F69" s="30" t="e">
        <f t="shared" si="16"/>
        <v>#REF!</v>
      </c>
      <c r="G69" s="30" t="e">
        <f t="shared" si="17"/>
        <v>#REF!</v>
      </c>
      <c r="H69" s="30" t="e">
        <f t="shared" si="18"/>
        <v>#REF!</v>
      </c>
      <c r="I69" s="25">
        <v>44439</v>
      </c>
      <c r="J69" s="26" t="e">
        <f t="shared" si="19"/>
        <v>#REF!</v>
      </c>
      <c r="K69" s="26" t="e">
        <f t="shared" si="20"/>
        <v>#REF!</v>
      </c>
      <c r="L69" s="26" t="e">
        <f t="shared" si="21"/>
        <v>#REF!</v>
      </c>
      <c r="M69" s="23" t="e">
        <f t="shared" si="22"/>
        <v>#REF!</v>
      </c>
      <c r="N69" s="26" t="e">
        <f t="shared" si="25"/>
        <v>#REF!</v>
      </c>
      <c r="O69" s="23" t="e">
        <f t="shared" si="23"/>
        <v>#REF!</v>
      </c>
      <c r="P69" s="23" t="e">
        <f t="shared" si="29"/>
        <v>#REF!</v>
      </c>
      <c r="Q69" s="23" t="e">
        <f t="shared" si="30"/>
        <v>#REF!</v>
      </c>
      <c r="R69" s="23" t="e">
        <f t="shared" si="31"/>
        <v>#REF!</v>
      </c>
      <c r="S69" s="23" t="e">
        <f t="shared" si="26"/>
        <v>#REF!</v>
      </c>
      <c r="T69" s="23" t="e">
        <f t="shared" si="27"/>
        <v>#REF!</v>
      </c>
      <c r="U69" s="23" t="e">
        <f>_xlfn.XLOOKUP(A69,'[1]AM 12,28'!A:A,'[1]AM 12,28'!B:B,"",0)</f>
        <v>#REF!</v>
      </c>
      <c r="V69" s="23" t="e">
        <f t="shared" si="24"/>
        <v>#REF!</v>
      </c>
    </row>
    <row r="70" spans="1:22" x14ac:dyDescent="0.25">
      <c r="A70" s="23" t="e">
        <f>'Export AM'!#REF!&amp;" "&amp;'Export AM'!#REF!</f>
        <v>#REF!</v>
      </c>
      <c r="B70" s="27" t="e">
        <f>'Export AM'!#REF!</f>
        <v>#REF!</v>
      </c>
      <c r="C70" s="28" t="e">
        <f>'Export AM'!#REF!</f>
        <v>#REF!</v>
      </c>
      <c r="D70" s="29" t="e">
        <f t="shared" ca="1" si="28"/>
        <v>#REF!</v>
      </c>
      <c r="E70" s="28" t="e">
        <f>'Export AM'!#REF!</f>
        <v>#REF!</v>
      </c>
      <c r="F70" s="30" t="e">
        <f t="shared" si="16"/>
        <v>#REF!</v>
      </c>
      <c r="G70" s="30" t="e">
        <f t="shared" si="17"/>
        <v>#REF!</v>
      </c>
      <c r="H70" s="30" t="e">
        <f t="shared" si="18"/>
        <v>#REF!</v>
      </c>
      <c r="I70" s="25">
        <v>44439</v>
      </c>
      <c r="J70" s="26" t="e">
        <f t="shared" si="19"/>
        <v>#REF!</v>
      </c>
      <c r="K70" s="26" t="e">
        <f t="shared" si="20"/>
        <v>#REF!</v>
      </c>
      <c r="L70" s="26" t="e">
        <f t="shared" si="21"/>
        <v>#REF!</v>
      </c>
      <c r="M70" s="23" t="e">
        <f t="shared" si="22"/>
        <v>#REF!</v>
      </c>
      <c r="N70" s="26" t="e">
        <f t="shared" si="25"/>
        <v>#REF!</v>
      </c>
      <c r="O70" s="23" t="e">
        <f t="shared" si="23"/>
        <v>#REF!</v>
      </c>
      <c r="P70" s="23" t="e">
        <f t="shared" si="29"/>
        <v>#REF!</v>
      </c>
      <c r="Q70" s="23" t="e">
        <f t="shared" si="30"/>
        <v>#REF!</v>
      </c>
      <c r="R70" s="23" t="e">
        <f t="shared" si="31"/>
        <v>#REF!</v>
      </c>
      <c r="S70" s="23" t="e">
        <f t="shared" si="26"/>
        <v>#REF!</v>
      </c>
      <c r="T70" s="23" t="e">
        <f t="shared" si="27"/>
        <v>#REF!</v>
      </c>
      <c r="U70" s="23" t="e">
        <f>_xlfn.XLOOKUP(A70,'[1]AM 12,28'!A:A,'[1]AM 12,28'!B:B,"",0)</f>
        <v>#REF!</v>
      </c>
      <c r="V70" s="23" t="e">
        <f t="shared" si="24"/>
        <v>#REF!</v>
      </c>
    </row>
    <row r="71" spans="1:22" x14ac:dyDescent="0.25">
      <c r="A71" s="23" t="e">
        <f>'Export AM'!#REF!&amp;" "&amp;'Export AM'!#REF!</f>
        <v>#REF!</v>
      </c>
      <c r="B71" s="27" t="e">
        <f>'Export AM'!#REF!</f>
        <v>#REF!</v>
      </c>
      <c r="C71" s="28" t="e">
        <f>'Export AM'!#REF!</f>
        <v>#REF!</v>
      </c>
      <c r="D71" s="29" t="e">
        <f t="shared" ca="1" si="28"/>
        <v>#REF!</v>
      </c>
      <c r="E71" s="28" t="e">
        <f>'Export AM'!#REF!</f>
        <v>#REF!</v>
      </c>
      <c r="F71" s="30" t="e">
        <f t="shared" si="16"/>
        <v>#REF!</v>
      </c>
      <c r="G71" s="30" t="e">
        <f t="shared" si="17"/>
        <v>#REF!</v>
      </c>
      <c r="H71" s="30" t="e">
        <f t="shared" si="18"/>
        <v>#REF!</v>
      </c>
      <c r="I71" s="25">
        <v>44439</v>
      </c>
      <c r="J71" s="26" t="e">
        <f t="shared" si="19"/>
        <v>#REF!</v>
      </c>
      <c r="K71" s="26" t="e">
        <f t="shared" si="20"/>
        <v>#REF!</v>
      </c>
      <c r="L71" s="26" t="e">
        <f t="shared" si="21"/>
        <v>#REF!</v>
      </c>
      <c r="M71" s="23" t="e">
        <f t="shared" si="22"/>
        <v>#REF!</v>
      </c>
      <c r="N71" s="26" t="e">
        <f t="shared" si="25"/>
        <v>#REF!</v>
      </c>
      <c r="O71" s="23" t="e">
        <f t="shared" si="23"/>
        <v>#REF!</v>
      </c>
      <c r="P71" s="23" t="e">
        <f t="shared" si="29"/>
        <v>#REF!</v>
      </c>
      <c r="Q71" s="23" t="e">
        <f t="shared" si="30"/>
        <v>#REF!</v>
      </c>
      <c r="R71" s="23" t="e">
        <f t="shared" si="31"/>
        <v>#REF!</v>
      </c>
      <c r="S71" s="23" t="e">
        <f t="shared" si="26"/>
        <v>#REF!</v>
      </c>
      <c r="T71" s="23" t="e">
        <f t="shared" si="27"/>
        <v>#REF!</v>
      </c>
      <c r="U71" s="23" t="e">
        <f>_xlfn.XLOOKUP(A71,'[1]AM 12,28'!A:A,'[1]AM 12,28'!B:B,"",0)</f>
        <v>#REF!</v>
      </c>
      <c r="V71" s="23" t="e">
        <f t="shared" si="24"/>
        <v>#REF!</v>
      </c>
    </row>
    <row r="72" spans="1:22" x14ac:dyDescent="0.25">
      <c r="A72" s="23" t="e">
        <f>'Export AM'!#REF!&amp;" "&amp;'Export AM'!#REF!</f>
        <v>#REF!</v>
      </c>
      <c r="B72" s="27" t="e">
        <f>'Export AM'!#REF!</f>
        <v>#REF!</v>
      </c>
      <c r="C72" s="28" t="e">
        <f>'Export AM'!#REF!</f>
        <v>#REF!</v>
      </c>
      <c r="D72" s="29" t="e">
        <f t="shared" ca="1" si="28"/>
        <v>#REF!</v>
      </c>
      <c r="E72" s="28" t="e">
        <f>'Export AM'!#REF!</f>
        <v>#REF!</v>
      </c>
      <c r="F72" s="30" t="e">
        <f t="shared" si="16"/>
        <v>#REF!</v>
      </c>
      <c r="G72" s="30" t="e">
        <f t="shared" si="17"/>
        <v>#REF!</v>
      </c>
      <c r="H72" s="30" t="e">
        <f t="shared" si="18"/>
        <v>#REF!</v>
      </c>
      <c r="I72" s="25">
        <v>44439</v>
      </c>
      <c r="J72" s="26" t="e">
        <f t="shared" si="19"/>
        <v>#REF!</v>
      </c>
      <c r="K72" s="26" t="e">
        <f t="shared" si="20"/>
        <v>#REF!</v>
      </c>
      <c r="L72" s="26" t="e">
        <f t="shared" si="21"/>
        <v>#REF!</v>
      </c>
      <c r="M72" s="23" t="e">
        <f t="shared" si="22"/>
        <v>#REF!</v>
      </c>
      <c r="N72" s="26" t="e">
        <f t="shared" si="25"/>
        <v>#REF!</v>
      </c>
      <c r="O72" s="23" t="e">
        <f t="shared" si="23"/>
        <v>#REF!</v>
      </c>
      <c r="P72" s="23" t="e">
        <f t="shared" si="29"/>
        <v>#REF!</v>
      </c>
      <c r="Q72" s="23" t="e">
        <f t="shared" si="30"/>
        <v>#REF!</v>
      </c>
      <c r="R72" s="23" t="e">
        <f t="shared" si="31"/>
        <v>#REF!</v>
      </c>
      <c r="S72" s="23" t="e">
        <f t="shared" si="26"/>
        <v>#REF!</v>
      </c>
      <c r="T72" s="23" t="e">
        <f t="shared" si="27"/>
        <v>#REF!</v>
      </c>
      <c r="U72" s="23" t="e">
        <f>_xlfn.XLOOKUP(A72,'[1]AM 12,28'!A:A,'[1]AM 12,28'!B:B,"",0)</f>
        <v>#REF!</v>
      </c>
      <c r="V72" s="23" t="e">
        <f t="shared" si="24"/>
        <v>#REF!</v>
      </c>
    </row>
    <row r="73" spans="1:22" x14ac:dyDescent="0.25">
      <c r="A73" s="23" t="e">
        <f>'Export AM'!#REF!&amp;" "&amp;'Export AM'!#REF!</f>
        <v>#REF!</v>
      </c>
      <c r="B73" s="27" t="e">
        <f>'Export AM'!#REF!</f>
        <v>#REF!</v>
      </c>
      <c r="C73" s="28" t="e">
        <f>'Export AM'!#REF!</f>
        <v>#REF!</v>
      </c>
      <c r="D73" s="29" t="e">
        <f t="shared" ca="1" si="28"/>
        <v>#REF!</v>
      </c>
      <c r="E73" s="28" t="e">
        <f>'Export AM'!#REF!</f>
        <v>#REF!</v>
      </c>
      <c r="F73" s="30" t="e">
        <f t="shared" si="16"/>
        <v>#REF!</v>
      </c>
      <c r="G73" s="30" t="e">
        <f t="shared" si="17"/>
        <v>#REF!</v>
      </c>
      <c r="H73" s="30" t="e">
        <f t="shared" si="18"/>
        <v>#REF!</v>
      </c>
      <c r="I73" s="25">
        <v>44439</v>
      </c>
      <c r="J73" s="26" t="e">
        <f t="shared" si="19"/>
        <v>#REF!</v>
      </c>
      <c r="K73" s="26" t="e">
        <f t="shared" si="20"/>
        <v>#REF!</v>
      </c>
      <c r="L73" s="26" t="e">
        <f t="shared" si="21"/>
        <v>#REF!</v>
      </c>
      <c r="M73" s="23" t="e">
        <f t="shared" si="22"/>
        <v>#REF!</v>
      </c>
      <c r="N73" s="26" t="e">
        <f t="shared" si="25"/>
        <v>#REF!</v>
      </c>
      <c r="O73" s="23" t="e">
        <f t="shared" si="23"/>
        <v>#REF!</v>
      </c>
      <c r="P73" s="23" t="e">
        <f t="shared" si="29"/>
        <v>#REF!</v>
      </c>
      <c r="Q73" s="23" t="e">
        <f t="shared" si="30"/>
        <v>#REF!</v>
      </c>
      <c r="R73" s="23" t="e">
        <f t="shared" si="31"/>
        <v>#REF!</v>
      </c>
      <c r="S73" s="23" t="e">
        <f t="shared" si="26"/>
        <v>#REF!</v>
      </c>
      <c r="T73" s="23" t="e">
        <f t="shared" si="27"/>
        <v>#REF!</v>
      </c>
      <c r="U73" s="23" t="e">
        <f>_xlfn.XLOOKUP(A73,'[1]AM 12,28'!A:A,'[1]AM 12,28'!B:B,"",0)</f>
        <v>#REF!</v>
      </c>
      <c r="V73" s="23" t="e">
        <f t="shared" si="24"/>
        <v>#REF!</v>
      </c>
    </row>
    <row r="74" spans="1:22" x14ac:dyDescent="0.25">
      <c r="A74" s="23" t="e">
        <f>'Export AM'!#REF!&amp;" "&amp;'Export AM'!#REF!</f>
        <v>#REF!</v>
      </c>
      <c r="B74" s="27" t="e">
        <f>'Export AM'!#REF!</f>
        <v>#REF!</v>
      </c>
      <c r="C74" s="28" t="e">
        <f>'Export AM'!#REF!</f>
        <v>#REF!</v>
      </c>
      <c r="D74" s="29" t="e">
        <f t="shared" ca="1" si="28"/>
        <v>#REF!</v>
      </c>
      <c r="E74" s="28" t="e">
        <f>'Export AM'!#REF!</f>
        <v>#REF!</v>
      </c>
      <c r="F74" s="30" t="e">
        <f t="shared" si="16"/>
        <v>#REF!</v>
      </c>
      <c r="G74" s="30" t="e">
        <f t="shared" si="17"/>
        <v>#REF!</v>
      </c>
      <c r="H74" s="30" t="e">
        <f t="shared" si="18"/>
        <v>#REF!</v>
      </c>
      <c r="I74" s="25">
        <v>44439</v>
      </c>
      <c r="J74" s="26" t="e">
        <f t="shared" si="19"/>
        <v>#REF!</v>
      </c>
      <c r="K74" s="26" t="e">
        <f t="shared" si="20"/>
        <v>#REF!</v>
      </c>
      <c r="L74" s="26" t="e">
        <f t="shared" si="21"/>
        <v>#REF!</v>
      </c>
      <c r="M74" s="23" t="e">
        <f t="shared" si="22"/>
        <v>#REF!</v>
      </c>
      <c r="N74" s="26" t="e">
        <f t="shared" si="25"/>
        <v>#REF!</v>
      </c>
      <c r="O74" s="23" t="e">
        <f t="shared" si="23"/>
        <v>#REF!</v>
      </c>
      <c r="P74" s="23" t="e">
        <f t="shared" si="29"/>
        <v>#REF!</v>
      </c>
      <c r="Q74" s="23" t="e">
        <f t="shared" si="30"/>
        <v>#REF!</v>
      </c>
      <c r="R74" s="23" t="e">
        <f t="shared" si="31"/>
        <v>#REF!</v>
      </c>
      <c r="S74" s="23" t="e">
        <f t="shared" si="26"/>
        <v>#REF!</v>
      </c>
      <c r="T74" s="23" t="e">
        <f t="shared" si="27"/>
        <v>#REF!</v>
      </c>
      <c r="U74" s="23" t="e">
        <f>_xlfn.XLOOKUP(A74,'[1]AM 12,28'!A:A,'[1]AM 12,28'!B:B,"",0)</f>
        <v>#REF!</v>
      </c>
      <c r="V74" s="23" t="e">
        <f t="shared" si="24"/>
        <v>#REF!</v>
      </c>
    </row>
    <row r="75" spans="1:22" x14ac:dyDescent="0.25">
      <c r="A75" s="23" t="e">
        <f>'Export AM'!#REF!&amp;" "&amp;'Export AM'!#REF!</f>
        <v>#REF!</v>
      </c>
      <c r="B75" s="27" t="e">
        <f>'Export AM'!#REF!</f>
        <v>#REF!</v>
      </c>
      <c r="C75" s="28" t="e">
        <f>'Export AM'!#REF!</f>
        <v>#REF!</v>
      </c>
      <c r="D75" s="29" t="e">
        <f t="shared" ca="1" si="28"/>
        <v>#REF!</v>
      </c>
      <c r="E75" s="28" t="e">
        <f>'Export AM'!#REF!</f>
        <v>#REF!</v>
      </c>
      <c r="F75" s="30" t="e">
        <f t="shared" si="16"/>
        <v>#REF!</v>
      </c>
      <c r="G75" s="30" t="e">
        <f t="shared" si="17"/>
        <v>#REF!</v>
      </c>
      <c r="H75" s="30" t="e">
        <f t="shared" si="18"/>
        <v>#REF!</v>
      </c>
      <c r="I75" s="25">
        <v>44439</v>
      </c>
      <c r="J75" s="26" t="e">
        <f t="shared" si="19"/>
        <v>#REF!</v>
      </c>
      <c r="K75" s="26" t="e">
        <f t="shared" si="20"/>
        <v>#REF!</v>
      </c>
      <c r="L75" s="26" t="e">
        <f t="shared" si="21"/>
        <v>#REF!</v>
      </c>
      <c r="M75" s="23" t="e">
        <f t="shared" si="22"/>
        <v>#REF!</v>
      </c>
      <c r="N75" s="26" t="e">
        <f t="shared" si="25"/>
        <v>#REF!</v>
      </c>
      <c r="O75" s="23" t="e">
        <f t="shared" si="23"/>
        <v>#REF!</v>
      </c>
      <c r="P75" s="23" t="e">
        <f t="shared" si="29"/>
        <v>#REF!</v>
      </c>
      <c r="Q75" s="23" t="e">
        <f t="shared" si="30"/>
        <v>#REF!</v>
      </c>
      <c r="R75" s="23" t="e">
        <f t="shared" si="31"/>
        <v>#REF!</v>
      </c>
      <c r="S75" s="23" t="e">
        <f t="shared" si="26"/>
        <v>#REF!</v>
      </c>
      <c r="T75" s="23" t="e">
        <f t="shared" si="27"/>
        <v>#REF!</v>
      </c>
      <c r="U75" s="23" t="e">
        <f>_xlfn.XLOOKUP(A75,'[1]AM 12,28'!A:A,'[1]AM 12,28'!B:B,"",0)</f>
        <v>#REF!</v>
      </c>
      <c r="V75" s="23" t="e">
        <f t="shared" si="24"/>
        <v>#REF!</v>
      </c>
    </row>
    <row r="76" spans="1:22" x14ac:dyDescent="0.25">
      <c r="A76" s="23" t="e">
        <f>'Export AM'!#REF!&amp;" "&amp;'Export AM'!#REF!</f>
        <v>#REF!</v>
      </c>
      <c r="B76" s="27" t="e">
        <f>'Export AM'!#REF!</f>
        <v>#REF!</v>
      </c>
      <c r="C76" s="28" t="e">
        <f>'Export AM'!#REF!</f>
        <v>#REF!</v>
      </c>
      <c r="D76" s="29" t="e">
        <f t="shared" ca="1" si="28"/>
        <v>#REF!</v>
      </c>
      <c r="E76" s="28" t="e">
        <f>'Export AM'!#REF!</f>
        <v>#REF!</v>
      </c>
      <c r="F76" s="30" t="e">
        <f t="shared" si="16"/>
        <v>#REF!</v>
      </c>
      <c r="G76" s="30" t="e">
        <f t="shared" si="17"/>
        <v>#REF!</v>
      </c>
      <c r="H76" s="30" t="e">
        <f t="shared" si="18"/>
        <v>#REF!</v>
      </c>
      <c r="I76" s="25">
        <v>44439</v>
      </c>
      <c r="J76" s="26" t="e">
        <f t="shared" si="19"/>
        <v>#REF!</v>
      </c>
      <c r="K76" s="26" t="e">
        <f t="shared" si="20"/>
        <v>#REF!</v>
      </c>
      <c r="L76" s="26" t="e">
        <f t="shared" si="21"/>
        <v>#REF!</v>
      </c>
      <c r="M76" s="23" t="e">
        <f t="shared" si="22"/>
        <v>#REF!</v>
      </c>
      <c r="N76" s="26" t="e">
        <f t="shared" si="25"/>
        <v>#REF!</v>
      </c>
      <c r="O76" s="23" t="e">
        <f t="shared" si="23"/>
        <v>#REF!</v>
      </c>
      <c r="P76" s="23" t="e">
        <f t="shared" si="29"/>
        <v>#REF!</v>
      </c>
      <c r="Q76" s="23" t="e">
        <f t="shared" si="30"/>
        <v>#REF!</v>
      </c>
      <c r="R76" s="23" t="e">
        <f t="shared" si="31"/>
        <v>#REF!</v>
      </c>
      <c r="S76" s="23" t="e">
        <f t="shared" si="26"/>
        <v>#REF!</v>
      </c>
      <c r="T76" s="23" t="e">
        <f t="shared" si="27"/>
        <v>#REF!</v>
      </c>
      <c r="U76" s="23" t="e">
        <f>_xlfn.XLOOKUP(A76,'[1]AM 12,28'!A:A,'[1]AM 12,28'!B:B,"",0)</f>
        <v>#REF!</v>
      </c>
      <c r="V76" s="23" t="e">
        <f t="shared" si="24"/>
        <v>#REF!</v>
      </c>
    </row>
    <row r="77" spans="1:22" x14ac:dyDescent="0.25">
      <c r="A77" s="23" t="e">
        <f>'Export AM'!#REF!&amp;" "&amp;'Export AM'!#REF!</f>
        <v>#REF!</v>
      </c>
      <c r="B77" s="27" t="e">
        <f>'Export AM'!#REF!</f>
        <v>#REF!</v>
      </c>
      <c r="C77" s="28" t="e">
        <f>'Export AM'!#REF!</f>
        <v>#REF!</v>
      </c>
      <c r="D77" s="29" t="e">
        <f t="shared" ca="1" si="28"/>
        <v>#REF!</v>
      </c>
      <c r="E77" s="28" t="e">
        <f>'Export AM'!#REF!</f>
        <v>#REF!</v>
      </c>
      <c r="F77" s="30" t="e">
        <f t="shared" si="16"/>
        <v>#REF!</v>
      </c>
      <c r="G77" s="30" t="e">
        <f t="shared" si="17"/>
        <v>#REF!</v>
      </c>
      <c r="H77" s="30" t="e">
        <f t="shared" si="18"/>
        <v>#REF!</v>
      </c>
      <c r="I77" s="25">
        <v>44439</v>
      </c>
      <c r="J77" s="26" t="e">
        <f t="shared" si="19"/>
        <v>#REF!</v>
      </c>
      <c r="K77" s="26" t="e">
        <f t="shared" si="20"/>
        <v>#REF!</v>
      </c>
      <c r="L77" s="26" t="e">
        <f t="shared" si="21"/>
        <v>#REF!</v>
      </c>
      <c r="M77" s="23" t="e">
        <f t="shared" si="22"/>
        <v>#REF!</v>
      </c>
      <c r="N77" s="26" t="e">
        <f t="shared" si="25"/>
        <v>#REF!</v>
      </c>
      <c r="O77" s="23" t="e">
        <f t="shared" si="23"/>
        <v>#REF!</v>
      </c>
      <c r="P77" s="23" t="e">
        <f t="shared" si="29"/>
        <v>#REF!</v>
      </c>
      <c r="Q77" s="23" t="e">
        <f t="shared" si="30"/>
        <v>#REF!</v>
      </c>
      <c r="R77" s="23" t="e">
        <f t="shared" si="31"/>
        <v>#REF!</v>
      </c>
      <c r="S77" s="23" t="e">
        <f t="shared" si="26"/>
        <v>#REF!</v>
      </c>
      <c r="T77" s="23" t="e">
        <f t="shared" si="27"/>
        <v>#REF!</v>
      </c>
      <c r="U77" s="23" t="e">
        <f>_xlfn.XLOOKUP(A77,'[1]AM 12,28'!A:A,'[1]AM 12,28'!B:B,"",0)</f>
        <v>#REF!</v>
      </c>
      <c r="V77" s="23" t="e">
        <f t="shared" si="24"/>
        <v>#REF!</v>
      </c>
    </row>
    <row r="78" spans="1:22" x14ac:dyDescent="0.25">
      <c r="A78" s="23" t="e">
        <f>'Export AM'!#REF!&amp;" "&amp;'Export AM'!#REF!</f>
        <v>#REF!</v>
      </c>
      <c r="B78" s="27" t="e">
        <f>'Export AM'!#REF!</f>
        <v>#REF!</v>
      </c>
      <c r="C78" s="28" t="e">
        <f>'Export AM'!#REF!</f>
        <v>#REF!</v>
      </c>
      <c r="D78" s="29" t="e">
        <f t="shared" ca="1" si="28"/>
        <v>#REF!</v>
      </c>
      <c r="E78" s="28" t="e">
        <f>'Export AM'!#REF!</f>
        <v>#REF!</v>
      </c>
      <c r="F78" s="30" t="e">
        <f t="shared" si="16"/>
        <v>#REF!</v>
      </c>
      <c r="G78" s="30" t="e">
        <f t="shared" si="17"/>
        <v>#REF!</v>
      </c>
      <c r="H78" s="30" t="e">
        <f t="shared" si="18"/>
        <v>#REF!</v>
      </c>
      <c r="I78" s="25">
        <v>44439</v>
      </c>
      <c r="J78" s="26" t="e">
        <f t="shared" si="19"/>
        <v>#REF!</v>
      </c>
      <c r="K78" s="26" t="e">
        <f t="shared" si="20"/>
        <v>#REF!</v>
      </c>
      <c r="L78" s="26" t="e">
        <f t="shared" si="21"/>
        <v>#REF!</v>
      </c>
      <c r="M78" s="23" t="e">
        <f t="shared" si="22"/>
        <v>#REF!</v>
      </c>
      <c r="N78" s="26" t="e">
        <f t="shared" si="25"/>
        <v>#REF!</v>
      </c>
      <c r="O78" s="23" t="e">
        <f t="shared" si="23"/>
        <v>#REF!</v>
      </c>
      <c r="P78" s="23" t="e">
        <f t="shared" si="29"/>
        <v>#REF!</v>
      </c>
      <c r="Q78" s="23" t="e">
        <f t="shared" si="30"/>
        <v>#REF!</v>
      </c>
      <c r="R78" s="23" t="e">
        <f t="shared" si="31"/>
        <v>#REF!</v>
      </c>
      <c r="S78" s="23" t="e">
        <f t="shared" si="26"/>
        <v>#REF!</v>
      </c>
      <c r="T78" s="23" t="e">
        <f t="shared" si="27"/>
        <v>#REF!</v>
      </c>
      <c r="U78" s="23" t="e">
        <f>_xlfn.XLOOKUP(A78,'[1]AM 12,28'!A:A,'[1]AM 12,28'!B:B,"",0)</f>
        <v>#REF!</v>
      </c>
      <c r="V78" s="23" t="e">
        <f t="shared" si="24"/>
        <v>#REF!</v>
      </c>
    </row>
    <row r="79" spans="1:22" x14ac:dyDescent="0.25">
      <c r="A79" s="23" t="e">
        <f>'Export AM'!#REF!&amp;" "&amp;'Export AM'!#REF!</f>
        <v>#REF!</v>
      </c>
      <c r="B79" s="27" t="e">
        <f>'Export AM'!#REF!</f>
        <v>#REF!</v>
      </c>
      <c r="C79" s="28" t="e">
        <f>'Export AM'!#REF!</f>
        <v>#REF!</v>
      </c>
      <c r="D79" s="29" t="e">
        <f t="shared" ca="1" si="28"/>
        <v>#REF!</v>
      </c>
      <c r="E79" s="28" t="e">
        <f>'Export AM'!#REF!</f>
        <v>#REF!</v>
      </c>
      <c r="F79" s="30" t="e">
        <f t="shared" si="16"/>
        <v>#REF!</v>
      </c>
      <c r="G79" s="30" t="e">
        <f t="shared" si="17"/>
        <v>#REF!</v>
      </c>
      <c r="H79" s="30" t="e">
        <f t="shared" si="18"/>
        <v>#REF!</v>
      </c>
      <c r="I79" s="25">
        <v>44439</v>
      </c>
      <c r="J79" s="26" t="e">
        <f t="shared" si="19"/>
        <v>#REF!</v>
      </c>
      <c r="K79" s="26" t="e">
        <f t="shared" si="20"/>
        <v>#REF!</v>
      </c>
      <c r="L79" s="26" t="e">
        <f t="shared" si="21"/>
        <v>#REF!</v>
      </c>
      <c r="M79" s="23" t="e">
        <f t="shared" si="22"/>
        <v>#REF!</v>
      </c>
      <c r="N79" s="26" t="e">
        <f t="shared" si="25"/>
        <v>#REF!</v>
      </c>
      <c r="O79" s="23" t="e">
        <f t="shared" si="23"/>
        <v>#REF!</v>
      </c>
      <c r="P79" s="23" t="e">
        <f t="shared" si="29"/>
        <v>#REF!</v>
      </c>
      <c r="Q79" s="23" t="e">
        <f t="shared" si="30"/>
        <v>#REF!</v>
      </c>
      <c r="R79" s="23" t="e">
        <f t="shared" si="31"/>
        <v>#REF!</v>
      </c>
      <c r="S79" s="23" t="e">
        <f t="shared" si="26"/>
        <v>#REF!</v>
      </c>
      <c r="T79" s="23" t="e">
        <f t="shared" si="27"/>
        <v>#REF!</v>
      </c>
      <c r="U79" s="23" t="e">
        <f>_xlfn.XLOOKUP(A79,'[1]AM 12,28'!A:A,'[1]AM 12,28'!B:B,"",0)</f>
        <v>#REF!</v>
      </c>
      <c r="V79" s="23" t="e">
        <f t="shared" si="24"/>
        <v>#REF!</v>
      </c>
    </row>
    <row r="80" spans="1:22" x14ac:dyDescent="0.25">
      <c r="A80" s="23" t="e">
        <f>'Export AM'!#REF!&amp;" "&amp;'Export AM'!#REF!</f>
        <v>#REF!</v>
      </c>
      <c r="B80" s="27" t="e">
        <f>'Export AM'!#REF!</f>
        <v>#REF!</v>
      </c>
      <c r="C80" s="28" t="e">
        <f>'Export AM'!#REF!</f>
        <v>#REF!</v>
      </c>
      <c r="D80" s="29" t="e">
        <f t="shared" ca="1" si="28"/>
        <v>#REF!</v>
      </c>
      <c r="E80" s="28" t="e">
        <f>'Export AM'!#REF!</f>
        <v>#REF!</v>
      </c>
      <c r="F80" s="30" t="e">
        <f t="shared" si="16"/>
        <v>#REF!</v>
      </c>
      <c r="G80" s="30" t="e">
        <f t="shared" si="17"/>
        <v>#REF!</v>
      </c>
      <c r="H80" s="30" t="e">
        <f t="shared" si="18"/>
        <v>#REF!</v>
      </c>
      <c r="I80" s="25">
        <v>44439</v>
      </c>
      <c r="J80" s="26" t="e">
        <f t="shared" si="19"/>
        <v>#REF!</v>
      </c>
      <c r="K80" s="26" t="e">
        <f t="shared" si="20"/>
        <v>#REF!</v>
      </c>
      <c r="L80" s="26" t="e">
        <f t="shared" si="21"/>
        <v>#REF!</v>
      </c>
      <c r="M80" s="23" t="e">
        <f t="shared" si="22"/>
        <v>#REF!</v>
      </c>
      <c r="N80" s="26" t="e">
        <f t="shared" si="25"/>
        <v>#REF!</v>
      </c>
      <c r="O80" s="23" t="e">
        <f t="shared" si="23"/>
        <v>#REF!</v>
      </c>
      <c r="P80" s="23" t="e">
        <f t="shared" si="29"/>
        <v>#REF!</v>
      </c>
      <c r="Q80" s="23" t="e">
        <f t="shared" si="30"/>
        <v>#REF!</v>
      </c>
      <c r="R80" s="23" t="e">
        <f t="shared" si="31"/>
        <v>#REF!</v>
      </c>
      <c r="S80" s="23" t="e">
        <f t="shared" si="26"/>
        <v>#REF!</v>
      </c>
      <c r="T80" s="23" t="e">
        <f t="shared" si="27"/>
        <v>#REF!</v>
      </c>
      <c r="U80" s="23" t="e">
        <f>_xlfn.XLOOKUP(A80,'[1]AM 12,28'!A:A,'[1]AM 12,28'!B:B,"",0)</f>
        <v>#REF!</v>
      </c>
      <c r="V80" s="23" t="e">
        <f t="shared" si="24"/>
        <v>#REF!</v>
      </c>
    </row>
    <row r="81" spans="1:22" x14ac:dyDescent="0.25">
      <c r="A81" s="23" t="e">
        <f>'Export AM'!#REF!&amp;" "&amp;'Export AM'!#REF!</f>
        <v>#REF!</v>
      </c>
      <c r="B81" s="27" t="e">
        <f>'Export AM'!#REF!</f>
        <v>#REF!</v>
      </c>
      <c r="C81" s="28" t="e">
        <f>'Export AM'!#REF!</f>
        <v>#REF!</v>
      </c>
      <c r="D81" s="29" t="e">
        <f t="shared" ca="1" si="28"/>
        <v>#REF!</v>
      </c>
      <c r="E81" s="28" t="e">
        <f>'Export AM'!#REF!</f>
        <v>#REF!</v>
      </c>
      <c r="F81" s="30" t="e">
        <f t="shared" si="16"/>
        <v>#REF!</v>
      </c>
      <c r="G81" s="30" t="e">
        <f t="shared" si="17"/>
        <v>#REF!</v>
      </c>
      <c r="H81" s="30" t="e">
        <f t="shared" si="18"/>
        <v>#REF!</v>
      </c>
      <c r="I81" s="25">
        <v>44439</v>
      </c>
      <c r="J81" s="26" t="e">
        <f t="shared" si="19"/>
        <v>#REF!</v>
      </c>
      <c r="K81" s="26" t="e">
        <f t="shared" si="20"/>
        <v>#REF!</v>
      </c>
      <c r="L81" s="26" t="e">
        <f t="shared" si="21"/>
        <v>#REF!</v>
      </c>
      <c r="M81" s="23" t="e">
        <f t="shared" si="22"/>
        <v>#REF!</v>
      </c>
      <c r="N81" s="26" t="e">
        <f t="shared" si="25"/>
        <v>#REF!</v>
      </c>
      <c r="O81" s="23" t="e">
        <f t="shared" si="23"/>
        <v>#REF!</v>
      </c>
      <c r="P81" s="23" t="e">
        <f t="shared" si="29"/>
        <v>#REF!</v>
      </c>
      <c r="Q81" s="23" t="e">
        <f t="shared" si="30"/>
        <v>#REF!</v>
      </c>
      <c r="R81" s="23" t="e">
        <f t="shared" si="31"/>
        <v>#REF!</v>
      </c>
      <c r="S81" s="23" t="e">
        <f t="shared" si="26"/>
        <v>#REF!</v>
      </c>
      <c r="T81" s="23" t="e">
        <f t="shared" si="27"/>
        <v>#REF!</v>
      </c>
      <c r="U81" s="23" t="e">
        <f>_xlfn.XLOOKUP(A81,'[1]AM 12,28'!A:A,'[1]AM 12,28'!B:B,"",0)</f>
        <v>#REF!</v>
      </c>
      <c r="V81" s="23" t="e">
        <f t="shared" si="24"/>
        <v>#REF!</v>
      </c>
    </row>
    <row r="82" spans="1:22" x14ac:dyDescent="0.25">
      <c r="A82" s="23" t="e">
        <f>'Export AM'!#REF!&amp;" "&amp;'Export AM'!#REF!</f>
        <v>#REF!</v>
      </c>
      <c r="B82" s="27" t="e">
        <f>'Export AM'!#REF!</f>
        <v>#REF!</v>
      </c>
      <c r="C82" s="28" t="e">
        <f>'Export AM'!#REF!</f>
        <v>#REF!</v>
      </c>
      <c r="D82" s="29" t="e">
        <f t="shared" ca="1" si="28"/>
        <v>#REF!</v>
      </c>
      <c r="E82" s="28" t="e">
        <f>'Export AM'!#REF!</f>
        <v>#REF!</v>
      </c>
      <c r="F82" s="30" t="e">
        <f t="shared" si="16"/>
        <v>#REF!</v>
      </c>
      <c r="G82" s="30" t="e">
        <f t="shared" si="17"/>
        <v>#REF!</v>
      </c>
      <c r="H82" s="30" t="e">
        <f t="shared" si="18"/>
        <v>#REF!</v>
      </c>
      <c r="I82" s="25">
        <v>44439</v>
      </c>
      <c r="J82" s="26" t="e">
        <f t="shared" si="19"/>
        <v>#REF!</v>
      </c>
      <c r="K82" s="26" t="e">
        <f t="shared" si="20"/>
        <v>#REF!</v>
      </c>
      <c r="L82" s="26" t="e">
        <f t="shared" si="21"/>
        <v>#REF!</v>
      </c>
      <c r="M82" s="23" t="e">
        <f t="shared" si="22"/>
        <v>#REF!</v>
      </c>
      <c r="N82" s="26" t="e">
        <f t="shared" si="25"/>
        <v>#REF!</v>
      </c>
      <c r="O82" s="23" t="e">
        <f t="shared" si="23"/>
        <v>#REF!</v>
      </c>
      <c r="P82" s="23" t="e">
        <f t="shared" si="29"/>
        <v>#REF!</v>
      </c>
      <c r="Q82" s="23" t="e">
        <f t="shared" si="30"/>
        <v>#REF!</v>
      </c>
      <c r="R82" s="23" t="e">
        <f t="shared" si="31"/>
        <v>#REF!</v>
      </c>
      <c r="S82" s="23" t="e">
        <f t="shared" si="26"/>
        <v>#REF!</v>
      </c>
      <c r="T82" s="23" t="e">
        <f t="shared" si="27"/>
        <v>#REF!</v>
      </c>
      <c r="U82" s="23" t="e">
        <f>_xlfn.XLOOKUP(A82,'[1]AM 12,28'!A:A,'[1]AM 12,28'!B:B,"",0)</f>
        <v>#REF!</v>
      </c>
      <c r="V82" s="23" t="e">
        <f t="shared" si="24"/>
        <v>#REF!</v>
      </c>
    </row>
    <row r="83" spans="1:22" x14ac:dyDescent="0.25">
      <c r="A83" s="23" t="e">
        <f>'Export AM'!#REF!&amp;" "&amp;'Export AM'!#REF!</f>
        <v>#REF!</v>
      </c>
      <c r="B83" s="27" t="e">
        <f>'Export AM'!#REF!</f>
        <v>#REF!</v>
      </c>
      <c r="C83" s="28" t="e">
        <f>'Export AM'!#REF!</f>
        <v>#REF!</v>
      </c>
      <c r="D83" s="29" t="e">
        <f t="shared" ca="1" si="28"/>
        <v>#REF!</v>
      </c>
      <c r="E83" s="28" t="e">
        <f>'Export AM'!#REF!</f>
        <v>#REF!</v>
      </c>
      <c r="F83" s="30" t="e">
        <f t="shared" si="16"/>
        <v>#REF!</v>
      </c>
      <c r="G83" s="30" t="e">
        <f t="shared" si="17"/>
        <v>#REF!</v>
      </c>
      <c r="H83" s="30" t="e">
        <f t="shared" si="18"/>
        <v>#REF!</v>
      </c>
      <c r="I83" s="25">
        <v>44439</v>
      </c>
      <c r="J83" s="26" t="e">
        <f t="shared" si="19"/>
        <v>#REF!</v>
      </c>
      <c r="K83" s="26" t="e">
        <f t="shared" si="20"/>
        <v>#REF!</v>
      </c>
      <c r="L83" s="26" t="e">
        <f t="shared" si="21"/>
        <v>#REF!</v>
      </c>
      <c r="M83" s="23" t="e">
        <f t="shared" si="22"/>
        <v>#REF!</v>
      </c>
      <c r="N83" s="26" t="e">
        <f t="shared" si="25"/>
        <v>#REF!</v>
      </c>
      <c r="O83" s="23" t="e">
        <f t="shared" si="23"/>
        <v>#REF!</v>
      </c>
      <c r="P83" s="23" t="e">
        <f t="shared" si="29"/>
        <v>#REF!</v>
      </c>
      <c r="Q83" s="23" t="e">
        <f t="shared" si="30"/>
        <v>#REF!</v>
      </c>
      <c r="R83" s="23" t="e">
        <f t="shared" si="31"/>
        <v>#REF!</v>
      </c>
      <c r="S83" s="23" t="e">
        <f t="shared" si="26"/>
        <v>#REF!</v>
      </c>
      <c r="T83" s="23" t="e">
        <f t="shared" si="27"/>
        <v>#REF!</v>
      </c>
      <c r="U83" s="23" t="e">
        <f>_xlfn.XLOOKUP(A83,'[1]AM 12,28'!A:A,'[1]AM 12,28'!B:B,"",0)</f>
        <v>#REF!</v>
      </c>
      <c r="V83" s="23" t="e">
        <f t="shared" si="24"/>
        <v>#REF!</v>
      </c>
    </row>
    <row r="84" spans="1:22" x14ac:dyDescent="0.25">
      <c r="A84" s="23" t="e">
        <f>'Export AM'!#REF!&amp;" "&amp;'Export AM'!#REF!</f>
        <v>#REF!</v>
      </c>
      <c r="B84" s="27" t="e">
        <f>'Export AM'!#REF!</f>
        <v>#REF!</v>
      </c>
      <c r="C84" s="28" t="e">
        <f>'Export AM'!#REF!</f>
        <v>#REF!</v>
      </c>
      <c r="D84" s="29" t="e">
        <f t="shared" ca="1" si="28"/>
        <v>#REF!</v>
      </c>
      <c r="E84" s="28" t="e">
        <f>'Export AM'!#REF!</f>
        <v>#REF!</v>
      </c>
      <c r="F84" s="30" t="e">
        <f t="shared" si="16"/>
        <v>#REF!</v>
      </c>
      <c r="G84" s="30" t="e">
        <f t="shared" si="17"/>
        <v>#REF!</v>
      </c>
      <c r="H84" s="30" t="e">
        <f t="shared" si="18"/>
        <v>#REF!</v>
      </c>
      <c r="I84" s="25">
        <v>44439</v>
      </c>
      <c r="J84" s="26" t="e">
        <f t="shared" si="19"/>
        <v>#REF!</v>
      </c>
      <c r="K84" s="26" t="e">
        <f t="shared" si="20"/>
        <v>#REF!</v>
      </c>
      <c r="L84" s="26" t="e">
        <f t="shared" si="21"/>
        <v>#REF!</v>
      </c>
      <c r="M84" s="23" t="e">
        <f t="shared" si="22"/>
        <v>#REF!</v>
      </c>
      <c r="N84" s="26" t="e">
        <f t="shared" si="25"/>
        <v>#REF!</v>
      </c>
      <c r="O84" s="23" t="e">
        <f t="shared" si="23"/>
        <v>#REF!</v>
      </c>
      <c r="P84" s="23" t="e">
        <f t="shared" si="29"/>
        <v>#REF!</v>
      </c>
      <c r="Q84" s="23" t="e">
        <f t="shared" si="30"/>
        <v>#REF!</v>
      </c>
      <c r="R84" s="23" t="e">
        <f t="shared" si="31"/>
        <v>#REF!</v>
      </c>
      <c r="S84" s="23" t="e">
        <f t="shared" si="26"/>
        <v>#REF!</v>
      </c>
      <c r="T84" s="23" t="e">
        <f t="shared" si="27"/>
        <v>#REF!</v>
      </c>
      <c r="U84" s="23" t="e">
        <f>_xlfn.XLOOKUP(A84,'[1]AM 12,28'!A:A,'[1]AM 12,28'!B:B,"",0)</f>
        <v>#REF!</v>
      </c>
      <c r="V84" s="23" t="e">
        <f t="shared" si="24"/>
        <v>#REF!</v>
      </c>
    </row>
    <row r="85" spans="1:22" x14ac:dyDescent="0.25">
      <c r="A85" s="23" t="e">
        <f>'Export AM'!#REF!&amp;" "&amp;'Export AM'!#REF!</f>
        <v>#REF!</v>
      </c>
      <c r="B85" s="27" t="e">
        <f>'Export AM'!#REF!</f>
        <v>#REF!</v>
      </c>
      <c r="C85" s="28" t="e">
        <f>'Export AM'!#REF!</f>
        <v>#REF!</v>
      </c>
      <c r="D85" s="29" t="e">
        <f t="shared" ca="1" si="28"/>
        <v>#REF!</v>
      </c>
      <c r="E85" s="28" t="e">
        <f>'Export AM'!#REF!</f>
        <v>#REF!</v>
      </c>
      <c r="F85" s="30" t="e">
        <f t="shared" si="16"/>
        <v>#REF!</v>
      </c>
      <c r="G85" s="30" t="e">
        <f t="shared" si="17"/>
        <v>#REF!</v>
      </c>
      <c r="H85" s="30" t="e">
        <f t="shared" si="18"/>
        <v>#REF!</v>
      </c>
      <c r="I85" s="25">
        <v>44439</v>
      </c>
      <c r="J85" s="26" t="e">
        <f t="shared" si="19"/>
        <v>#REF!</v>
      </c>
      <c r="K85" s="26" t="e">
        <f t="shared" si="20"/>
        <v>#REF!</v>
      </c>
      <c r="L85" s="26" t="e">
        <f t="shared" si="21"/>
        <v>#REF!</v>
      </c>
      <c r="M85" s="23" t="e">
        <f t="shared" si="22"/>
        <v>#REF!</v>
      </c>
      <c r="N85" s="26" t="e">
        <f t="shared" si="25"/>
        <v>#REF!</v>
      </c>
      <c r="O85" s="23" t="e">
        <f t="shared" si="23"/>
        <v>#REF!</v>
      </c>
      <c r="P85" s="23" t="e">
        <f t="shared" si="29"/>
        <v>#REF!</v>
      </c>
      <c r="Q85" s="23" t="e">
        <f t="shared" si="30"/>
        <v>#REF!</v>
      </c>
      <c r="R85" s="23" t="e">
        <f t="shared" si="31"/>
        <v>#REF!</v>
      </c>
      <c r="S85" s="23" t="e">
        <f t="shared" si="26"/>
        <v>#REF!</v>
      </c>
      <c r="T85" s="23" t="e">
        <f t="shared" si="27"/>
        <v>#REF!</v>
      </c>
      <c r="U85" s="23" t="e">
        <f>_xlfn.XLOOKUP(A85,'[1]AM 12,28'!A:A,'[1]AM 12,28'!B:B,"",0)</f>
        <v>#REF!</v>
      </c>
      <c r="V85" s="23" t="e">
        <f t="shared" si="24"/>
        <v>#REF!</v>
      </c>
    </row>
    <row r="86" spans="1:22" x14ac:dyDescent="0.25">
      <c r="A86" s="23" t="e">
        <f>'Export AM'!#REF!&amp;" "&amp;'Export AM'!#REF!</f>
        <v>#REF!</v>
      </c>
      <c r="B86" s="27" t="e">
        <f>'Export AM'!#REF!</f>
        <v>#REF!</v>
      </c>
      <c r="C86" s="28" t="e">
        <f>'Export AM'!#REF!</f>
        <v>#REF!</v>
      </c>
      <c r="D86" s="29" t="e">
        <f t="shared" ca="1" si="28"/>
        <v>#REF!</v>
      </c>
      <c r="E86" s="28" t="e">
        <f>'Export AM'!#REF!</f>
        <v>#REF!</v>
      </c>
      <c r="F86" s="30" t="e">
        <f t="shared" si="16"/>
        <v>#REF!</v>
      </c>
      <c r="G86" s="30" t="e">
        <f t="shared" si="17"/>
        <v>#REF!</v>
      </c>
      <c r="H86" s="30" t="e">
        <f t="shared" si="18"/>
        <v>#REF!</v>
      </c>
      <c r="I86" s="25">
        <v>44439</v>
      </c>
      <c r="J86" s="26" t="e">
        <f t="shared" si="19"/>
        <v>#REF!</v>
      </c>
      <c r="K86" s="26" t="e">
        <f t="shared" si="20"/>
        <v>#REF!</v>
      </c>
      <c r="L86" s="26" t="e">
        <f t="shared" si="21"/>
        <v>#REF!</v>
      </c>
      <c r="M86" s="23" t="e">
        <f t="shared" si="22"/>
        <v>#REF!</v>
      </c>
      <c r="N86" s="26" t="e">
        <f t="shared" si="25"/>
        <v>#REF!</v>
      </c>
      <c r="O86" s="23" t="e">
        <f t="shared" si="23"/>
        <v>#REF!</v>
      </c>
      <c r="P86" s="23" t="e">
        <f t="shared" si="29"/>
        <v>#REF!</v>
      </c>
      <c r="Q86" s="23" t="e">
        <f t="shared" si="30"/>
        <v>#REF!</v>
      </c>
      <c r="R86" s="23" t="e">
        <f t="shared" si="31"/>
        <v>#REF!</v>
      </c>
      <c r="S86" s="23" t="e">
        <f t="shared" si="26"/>
        <v>#REF!</v>
      </c>
      <c r="T86" s="23" t="e">
        <f t="shared" si="27"/>
        <v>#REF!</v>
      </c>
      <c r="U86" s="23" t="e">
        <f>_xlfn.XLOOKUP(A86,'[1]AM 12,28'!A:A,'[1]AM 12,28'!B:B,"",0)</f>
        <v>#REF!</v>
      </c>
      <c r="V86" s="23" t="e">
        <f t="shared" si="24"/>
        <v>#REF!</v>
      </c>
    </row>
    <row r="87" spans="1:22" x14ac:dyDescent="0.25">
      <c r="A87" s="23" t="e">
        <f>'Export AM'!#REF!&amp;" "&amp;'Export AM'!#REF!</f>
        <v>#REF!</v>
      </c>
      <c r="B87" s="27" t="e">
        <f>'Export AM'!#REF!</f>
        <v>#REF!</v>
      </c>
      <c r="C87" s="28" t="e">
        <f>'Export AM'!#REF!</f>
        <v>#REF!</v>
      </c>
      <c r="D87" s="29" t="e">
        <f t="shared" ca="1" si="28"/>
        <v>#REF!</v>
      </c>
      <c r="E87" s="28" t="e">
        <f>'Export AM'!#REF!</f>
        <v>#REF!</v>
      </c>
      <c r="F87" s="30" t="e">
        <f t="shared" si="16"/>
        <v>#REF!</v>
      </c>
      <c r="G87" s="30" t="e">
        <f t="shared" si="17"/>
        <v>#REF!</v>
      </c>
      <c r="H87" s="30" t="e">
        <f t="shared" si="18"/>
        <v>#REF!</v>
      </c>
      <c r="I87" s="25">
        <v>44439</v>
      </c>
      <c r="J87" s="26" t="e">
        <f t="shared" si="19"/>
        <v>#REF!</v>
      </c>
      <c r="K87" s="26" t="e">
        <f t="shared" si="20"/>
        <v>#REF!</v>
      </c>
      <c r="L87" s="26" t="e">
        <f t="shared" si="21"/>
        <v>#REF!</v>
      </c>
      <c r="M87" s="23" t="e">
        <f t="shared" si="22"/>
        <v>#REF!</v>
      </c>
      <c r="N87" s="26" t="e">
        <f t="shared" si="25"/>
        <v>#REF!</v>
      </c>
      <c r="O87" s="23" t="e">
        <f t="shared" si="23"/>
        <v>#REF!</v>
      </c>
      <c r="P87" s="23" t="e">
        <f t="shared" si="29"/>
        <v>#REF!</v>
      </c>
      <c r="Q87" s="23" t="e">
        <f t="shared" si="30"/>
        <v>#REF!</v>
      </c>
      <c r="R87" s="23" t="e">
        <f t="shared" si="31"/>
        <v>#REF!</v>
      </c>
      <c r="S87" s="23" t="e">
        <f t="shared" si="26"/>
        <v>#REF!</v>
      </c>
      <c r="T87" s="23" t="e">
        <f t="shared" si="27"/>
        <v>#REF!</v>
      </c>
      <c r="U87" s="23" t="e">
        <f>_xlfn.XLOOKUP(A87,'[1]AM 12,28'!A:A,'[1]AM 12,28'!B:B,"",0)</f>
        <v>#REF!</v>
      </c>
      <c r="V87" s="23" t="e">
        <f t="shared" si="24"/>
        <v>#REF!</v>
      </c>
    </row>
    <row r="88" spans="1:22" x14ac:dyDescent="0.25">
      <c r="A88" s="23" t="e">
        <f>'Export AM'!#REF!&amp;" "&amp;'Export AM'!#REF!</f>
        <v>#REF!</v>
      </c>
      <c r="B88" s="27" t="e">
        <f>'Export AM'!#REF!</f>
        <v>#REF!</v>
      </c>
      <c r="C88" s="28" t="e">
        <f>'Export AM'!#REF!</f>
        <v>#REF!</v>
      </c>
      <c r="D88" s="29" t="e">
        <f t="shared" ca="1" si="28"/>
        <v>#REF!</v>
      </c>
      <c r="E88" s="28" t="e">
        <f>'Export AM'!#REF!</f>
        <v>#REF!</v>
      </c>
      <c r="F88" s="30" t="e">
        <f t="shared" si="16"/>
        <v>#REF!</v>
      </c>
      <c r="G88" s="30" t="e">
        <f t="shared" si="17"/>
        <v>#REF!</v>
      </c>
      <c r="H88" s="30" t="e">
        <f t="shared" si="18"/>
        <v>#REF!</v>
      </c>
      <c r="I88" s="25">
        <v>44439</v>
      </c>
      <c r="J88" s="26" t="e">
        <f t="shared" si="19"/>
        <v>#REF!</v>
      </c>
      <c r="K88" s="26" t="e">
        <f t="shared" si="20"/>
        <v>#REF!</v>
      </c>
      <c r="L88" s="26" t="e">
        <f t="shared" si="21"/>
        <v>#REF!</v>
      </c>
      <c r="M88" s="23" t="e">
        <f t="shared" si="22"/>
        <v>#REF!</v>
      </c>
      <c r="N88" s="26" t="e">
        <f t="shared" si="25"/>
        <v>#REF!</v>
      </c>
      <c r="O88" s="23" t="e">
        <f t="shared" si="23"/>
        <v>#REF!</v>
      </c>
      <c r="P88" s="23" t="e">
        <f t="shared" si="29"/>
        <v>#REF!</v>
      </c>
      <c r="Q88" s="23" t="e">
        <f t="shared" si="30"/>
        <v>#REF!</v>
      </c>
      <c r="R88" s="23" t="e">
        <f t="shared" si="31"/>
        <v>#REF!</v>
      </c>
      <c r="S88" s="23" t="e">
        <f t="shared" si="26"/>
        <v>#REF!</v>
      </c>
      <c r="T88" s="23" t="e">
        <f t="shared" si="27"/>
        <v>#REF!</v>
      </c>
      <c r="U88" s="23" t="e">
        <f>_xlfn.XLOOKUP(A88,'[1]AM 12,28'!A:A,'[1]AM 12,28'!B:B,"",0)</f>
        <v>#REF!</v>
      </c>
      <c r="V88" s="23" t="e">
        <f t="shared" si="24"/>
        <v>#REF!</v>
      </c>
    </row>
    <row r="89" spans="1:22" x14ac:dyDescent="0.25">
      <c r="A89" s="23" t="e">
        <f>'Export AM'!#REF!&amp;" "&amp;'Export AM'!#REF!</f>
        <v>#REF!</v>
      </c>
      <c r="B89" s="27" t="e">
        <f>'Export AM'!#REF!</f>
        <v>#REF!</v>
      </c>
      <c r="C89" s="28" t="e">
        <f>'Export AM'!#REF!</f>
        <v>#REF!</v>
      </c>
      <c r="D89" s="29" t="e">
        <f t="shared" ca="1" si="28"/>
        <v>#REF!</v>
      </c>
      <c r="E89" s="28" t="e">
        <f>'Export AM'!#REF!</f>
        <v>#REF!</v>
      </c>
      <c r="F89" s="30" t="e">
        <f t="shared" si="16"/>
        <v>#REF!</v>
      </c>
      <c r="G89" s="30" t="e">
        <f t="shared" si="17"/>
        <v>#REF!</v>
      </c>
      <c r="H89" s="30" t="e">
        <f t="shared" si="18"/>
        <v>#REF!</v>
      </c>
      <c r="I89" s="25">
        <v>44439</v>
      </c>
      <c r="J89" s="26" t="e">
        <f t="shared" si="19"/>
        <v>#REF!</v>
      </c>
      <c r="K89" s="26" t="e">
        <f t="shared" si="20"/>
        <v>#REF!</v>
      </c>
      <c r="L89" s="26" t="e">
        <f t="shared" si="21"/>
        <v>#REF!</v>
      </c>
      <c r="M89" s="23" t="e">
        <f t="shared" si="22"/>
        <v>#REF!</v>
      </c>
      <c r="N89" s="26" t="e">
        <f t="shared" si="25"/>
        <v>#REF!</v>
      </c>
      <c r="O89" s="23" t="e">
        <f t="shared" si="23"/>
        <v>#REF!</v>
      </c>
      <c r="P89" s="23" t="e">
        <f t="shared" si="29"/>
        <v>#REF!</v>
      </c>
      <c r="Q89" s="23" t="e">
        <f t="shared" si="30"/>
        <v>#REF!</v>
      </c>
      <c r="R89" s="23" t="e">
        <f t="shared" si="31"/>
        <v>#REF!</v>
      </c>
      <c r="S89" s="23" t="e">
        <f t="shared" si="26"/>
        <v>#REF!</v>
      </c>
      <c r="T89" s="23" t="e">
        <f t="shared" si="27"/>
        <v>#REF!</v>
      </c>
      <c r="U89" s="23" t="e">
        <f>_xlfn.XLOOKUP(A89,'[1]AM 12,28'!A:A,'[1]AM 12,28'!B:B,"",0)</f>
        <v>#REF!</v>
      </c>
      <c r="V89" s="23" t="e">
        <f t="shared" si="24"/>
        <v>#REF!</v>
      </c>
    </row>
    <row r="90" spans="1:22" x14ac:dyDescent="0.25">
      <c r="A90" s="23" t="e">
        <f>'Export AM'!#REF!&amp;" "&amp;'Export AM'!#REF!</f>
        <v>#REF!</v>
      </c>
      <c r="B90" s="27" t="e">
        <f>'Export AM'!#REF!</f>
        <v>#REF!</v>
      </c>
      <c r="C90" s="28" t="e">
        <f>'Export AM'!#REF!</f>
        <v>#REF!</v>
      </c>
      <c r="D90" s="29" t="e">
        <f t="shared" ca="1" si="28"/>
        <v>#REF!</v>
      </c>
      <c r="E90" s="28" t="e">
        <f>'Export AM'!#REF!</f>
        <v>#REF!</v>
      </c>
      <c r="F90" s="30" t="e">
        <f t="shared" si="16"/>
        <v>#REF!</v>
      </c>
      <c r="G90" s="30" t="e">
        <f t="shared" si="17"/>
        <v>#REF!</v>
      </c>
      <c r="H90" s="30" t="e">
        <f t="shared" si="18"/>
        <v>#REF!</v>
      </c>
      <c r="I90" s="25">
        <v>44439</v>
      </c>
      <c r="J90" s="26" t="e">
        <f t="shared" si="19"/>
        <v>#REF!</v>
      </c>
      <c r="K90" s="26" t="e">
        <f t="shared" si="20"/>
        <v>#REF!</v>
      </c>
      <c r="L90" s="26" t="e">
        <f t="shared" si="21"/>
        <v>#REF!</v>
      </c>
      <c r="M90" s="23" t="e">
        <f t="shared" si="22"/>
        <v>#REF!</v>
      </c>
      <c r="N90" s="26" t="e">
        <f t="shared" si="25"/>
        <v>#REF!</v>
      </c>
      <c r="O90" s="23" t="e">
        <f t="shared" si="23"/>
        <v>#REF!</v>
      </c>
      <c r="P90" s="23" t="e">
        <f t="shared" si="29"/>
        <v>#REF!</v>
      </c>
      <c r="Q90" s="23" t="e">
        <f t="shared" si="30"/>
        <v>#REF!</v>
      </c>
      <c r="R90" s="23" t="e">
        <f t="shared" si="31"/>
        <v>#REF!</v>
      </c>
      <c r="S90" s="23" t="e">
        <f t="shared" si="26"/>
        <v>#REF!</v>
      </c>
      <c r="T90" s="23" t="e">
        <f t="shared" si="27"/>
        <v>#REF!</v>
      </c>
      <c r="U90" s="23" t="e">
        <f>_xlfn.XLOOKUP(A90,'[1]AM 12,28'!A:A,'[1]AM 12,28'!B:B,"",0)</f>
        <v>#REF!</v>
      </c>
      <c r="V90" s="23" t="e">
        <f t="shared" si="24"/>
        <v>#REF!</v>
      </c>
    </row>
    <row r="91" spans="1:22" x14ac:dyDescent="0.25">
      <c r="A91" s="23" t="e">
        <f>'Export AM'!#REF!&amp;" "&amp;'Export AM'!#REF!</f>
        <v>#REF!</v>
      </c>
      <c r="B91" s="27" t="e">
        <f>'Export AM'!#REF!</f>
        <v>#REF!</v>
      </c>
      <c r="C91" s="28" t="e">
        <f>'Export AM'!#REF!</f>
        <v>#REF!</v>
      </c>
      <c r="D91" s="29" t="e">
        <f t="shared" ca="1" si="28"/>
        <v>#REF!</v>
      </c>
      <c r="E91" s="28" t="e">
        <f>'Export AM'!#REF!</f>
        <v>#REF!</v>
      </c>
      <c r="F91" s="30" t="e">
        <f t="shared" si="16"/>
        <v>#REF!</v>
      </c>
      <c r="G91" s="30" t="e">
        <f t="shared" si="17"/>
        <v>#REF!</v>
      </c>
      <c r="H91" s="30" t="e">
        <f t="shared" si="18"/>
        <v>#REF!</v>
      </c>
      <c r="I91" s="25">
        <v>44439</v>
      </c>
      <c r="J91" s="26" t="e">
        <f t="shared" si="19"/>
        <v>#REF!</v>
      </c>
      <c r="K91" s="26" t="e">
        <f t="shared" si="20"/>
        <v>#REF!</v>
      </c>
      <c r="L91" s="26" t="e">
        <f t="shared" si="21"/>
        <v>#REF!</v>
      </c>
      <c r="M91" s="23" t="e">
        <f t="shared" si="22"/>
        <v>#REF!</v>
      </c>
      <c r="N91" s="26" t="e">
        <f t="shared" si="25"/>
        <v>#REF!</v>
      </c>
      <c r="O91" s="23" t="e">
        <f t="shared" si="23"/>
        <v>#REF!</v>
      </c>
      <c r="P91" s="23" t="e">
        <f t="shared" si="29"/>
        <v>#REF!</v>
      </c>
      <c r="Q91" s="23" t="e">
        <f t="shared" si="30"/>
        <v>#REF!</v>
      </c>
      <c r="R91" s="23" t="e">
        <f t="shared" si="31"/>
        <v>#REF!</v>
      </c>
      <c r="S91" s="23" t="e">
        <f t="shared" si="26"/>
        <v>#REF!</v>
      </c>
      <c r="T91" s="23" t="e">
        <f t="shared" si="27"/>
        <v>#REF!</v>
      </c>
      <c r="U91" s="23" t="e">
        <f>_xlfn.XLOOKUP(A91,'[1]AM 12,28'!A:A,'[1]AM 12,28'!B:B,"",0)</f>
        <v>#REF!</v>
      </c>
      <c r="V91" s="23" t="e">
        <f t="shared" si="24"/>
        <v>#REF!</v>
      </c>
    </row>
    <row r="92" spans="1:22" x14ac:dyDescent="0.25">
      <c r="A92" s="23" t="e">
        <f>'Export AM'!#REF!&amp;" "&amp;'Export AM'!#REF!</f>
        <v>#REF!</v>
      </c>
      <c r="B92" s="27" t="e">
        <f>'Export AM'!#REF!</f>
        <v>#REF!</v>
      </c>
      <c r="C92" s="28" t="e">
        <f>'Export AM'!#REF!</f>
        <v>#REF!</v>
      </c>
      <c r="D92" s="29" t="e">
        <f t="shared" ca="1" si="28"/>
        <v>#REF!</v>
      </c>
      <c r="E92" s="28" t="e">
        <f>'Export AM'!#REF!</f>
        <v>#REF!</v>
      </c>
      <c r="F92" s="30" t="e">
        <f t="shared" si="16"/>
        <v>#REF!</v>
      </c>
      <c r="G92" s="30" t="e">
        <f t="shared" si="17"/>
        <v>#REF!</v>
      </c>
      <c r="H92" s="30" t="e">
        <f t="shared" si="18"/>
        <v>#REF!</v>
      </c>
      <c r="I92" s="25">
        <v>44439</v>
      </c>
      <c r="J92" s="26" t="e">
        <f t="shared" si="19"/>
        <v>#REF!</v>
      </c>
      <c r="K92" s="26" t="e">
        <f t="shared" si="20"/>
        <v>#REF!</v>
      </c>
      <c r="L92" s="26" t="e">
        <f t="shared" si="21"/>
        <v>#REF!</v>
      </c>
      <c r="M92" s="23" t="e">
        <f t="shared" si="22"/>
        <v>#REF!</v>
      </c>
      <c r="N92" s="26" t="e">
        <f t="shared" si="25"/>
        <v>#REF!</v>
      </c>
      <c r="O92" s="23" t="e">
        <f t="shared" si="23"/>
        <v>#REF!</v>
      </c>
      <c r="P92" s="23" t="e">
        <f t="shared" si="29"/>
        <v>#REF!</v>
      </c>
      <c r="Q92" s="23" t="e">
        <f t="shared" si="30"/>
        <v>#REF!</v>
      </c>
      <c r="R92" s="23" t="e">
        <f t="shared" si="31"/>
        <v>#REF!</v>
      </c>
      <c r="S92" s="23" t="e">
        <f t="shared" si="26"/>
        <v>#REF!</v>
      </c>
      <c r="T92" s="23" t="e">
        <f t="shared" si="27"/>
        <v>#REF!</v>
      </c>
      <c r="U92" s="23" t="e">
        <f>_xlfn.XLOOKUP(A92,'[1]AM 12,28'!A:A,'[1]AM 12,28'!B:B,"",0)</f>
        <v>#REF!</v>
      </c>
      <c r="V92" s="23" t="e">
        <f t="shared" si="24"/>
        <v>#REF!</v>
      </c>
    </row>
    <row r="93" spans="1:22" x14ac:dyDescent="0.25">
      <c r="A93" s="23" t="e">
        <f>'Export AM'!#REF!&amp;" "&amp;'Export AM'!#REF!</f>
        <v>#REF!</v>
      </c>
      <c r="B93" s="27" t="e">
        <f>'Export AM'!#REF!</f>
        <v>#REF!</v>
      </c>
      <c r="C93" s="28" t="e">
        <f>'Export AM'!#REF!</f>
        <v>#REF!</v>
      </c>
      <c r="D93" s="29" t="e">
        <f t="shared" ca="1" si="28"/>
        <v>#REF!</v>
      </c>
      <c r="E93" s="28" t="e">
        <f>'Export AM'!#REF!</f>
        <v>#REF!</v>
      </c>
      <c r="F93" s="30" t="e">
        <f t="shared" si="16"/>
        <v>#REF!</v>
      </c>
      <c r="G93" s="30" t="e">
        <f t="shared" si="17"/>
        <v>#REF!</v>
      </c>
      <c r="H93" s="30" t="e">
        <f t="shared" si="18"/>
        <v>#REF!</v>
      </c>
      <c r="I93" s="25">
        <v>44439</v>
      </c>
      <c r="J93" s="26" t="e">
        <f t="shared" si="19"/>
        <v>#REF!</v>
      </c>
      <c r="K93" s="26" t="e">
        <f t="shared" si="20"/>
        <v>#REF!</v>
      </c>
      <c r="L93" s="26" t="e">
        <f t="shared" si="21"/>
        <v>#REF!</v>
      </c>
      <c r="M93" s="23" t="e">
        <f t="shared" si="22"/>
        <v>#REF!</v>
      </c>
      <c r="N93" s="26" t="e">
        <f t="shared" si="25"/>
        <v>#REF!</v>
      </c>
      <c r="O93" s="23" t="e">
        <f t="shared" si="23"/>
        <v>#REF!</v>
      </c>
      <c r="P93" s="23" t="e">
        <f t="shared" si="29"/>
        <v>#REF!</v>
      </c>
      <c r="Q93" s="23" t="e">
        <f t="shared" si="30"/>
        <v>#REF!</v>
      </c>
      <c r="R93" s="23" t="e">
        <f t="shared" si="31"/>
        <v>#REF!</v>
      </c>
      <c r="S93" s="23" t="e">
        <f t="shared" si="26"/>
        <v>#REF!</v>
      </c>
      <c r="T93" s="23" t="e">
        <f t="shared" si="27"/>
        <v>#REF!</v>
      </c>
      <c r="U93" s="23" t="e">
        <f>_xlfn.XLOOKUP(A93,'[1]AM 12,28'!A:A,'[1]AM 12,28'!B:B,"",0)</f>
        <v>#REF!</v>
      </c>
      <c r="V93" s="23" t="e">
        <f t="shared" si="24"/>
        <v>#REF!</v>
      </c>
    </row>
    <row r="94" spans="1:22" x14ac:dyDescent="0.25">
      <c r="A94" s="23" t="e">
        <f>'Export AM'!#REF!&amp;" "&amp;'Export AM'!#REF!</f>
        <v>#REF!</v>
      </c>
      <c r="B94" s="27" t="e">
        <f>'Export AM'!#REF!</f>
        <v>#REF!</v>
      </c>
      <c r="C94" s="28" t="e">
        <f>'Export AM'!#REF!</f>
        <v>#REF!</v>
      </c>
      <c r="D94" s="29" t="e">
        <f t="shared" ca="1" si="28"/>
        <v>#REF!</v>
      </c>
      <c r="E94" s="28" t="e">
        <f>'Export AM'!#REF!</f>
        <v>#REF!</v>
      </c>
      <c r="F94" s="30" t="e">
        <f t="shared" si="16"/>
        <v>#REF!</v>
      </c>
      <c r="G94" s="30" t="e">
        <f t="shared" si="17"/>
        <v>#REF!</v>
      </c>
      <c r="H94" s="30" t="e">
        <f t="shared" si="18"/>
        <v>#REF!</v>
      </c>
      <c r="I94" s="25">
        <v>44439</v>
      </c>
      <c r="J94" s="26" t="e">
        <f t="shared" si="19"/>
        <v>#REF!</v>
      </c>
      <c r="K94" s="26" t="e">
        <f t="shared" si="20"/>
        <v>#REF!</v>
      </c>
      <c r="L94" s="26" t="e">
        <f t="shared" si="21"/>
        <v>#REF!</v>
      </c>
      <c r="M94" s="23" t="e">
        <f t="shared" si="22"/>
        <v>#REF!</v>
      </c>
      <c r="N94" s="26" t="e">
        <f t="shared" si="25"/>
        <v>#REF!</v>
      </c>
      <c r="O94" s="23" t="e">
        <f t="shared" si="23"/>
        <v>#REF!</v>
      </c>
      <c r="P94" s="23" t="e">
        <f t="shared" si="29"/>
        <v>#REF!</v>
      </c>
      <c r="Q94" s="23" t="e">
        <f t="shared" si="30"/>
        <v>#REF!</v>
      </c>
      <c r="R94" s="23" t="e">
        <f t="shared" si="31"/>
        <v>#REF!</v>
      </c>
      <c r="S94" s="23" t="e">
        <f t="shared" si="26"/>
        <v>#REF!</v>
      </c>
      <c r="T94" s="23" t="e">
        <f t="shared" si="27"/>
        <v>#REF!</v>
      </c>
      <c r="U94" s="23" t="e">
        <f>_xlfn.XLOOKUP(A94,'[1]AM 12,28'!A:A,'[1]AM 12,28'!B:B,"",0)</f>
        <v>#REF!</v>
      </c>
      <c r="V94" s="23" t="e">
        <f t="shared" si="24"/>
        <v>#REF!</v>
      </c>
    </row>
    <row r="95" spans="1:22" x14ac:dyDescent="0.25">
      <c r="A95" s="23" t="e">
        <f>'Export AM'!#REF!&amp;" "&amp;'Export AM'!#REF!</f>
        <v>#REF!</v>
      </c>
      <c r="B95" s="27" t="e">
        <f>'Export AM'!#REF!</f>
        <v>#REF!</v>
      </c>
      <c r="C95" s="28" t="e">
        <f>'Export AM'!#REF!</f>
        <v>#REF!</v>
      </c>
      <c r="D95" s="29" t="e">
        <f t="shared" ca="1" si="28"/>
        <v>#REF!</v>
      </c>
      <c r="E95" s="28" t="e">
        <f>'Export AM'!#REF!</f>
        <v>#REF!</v>
      </c>
      <c r="F95" s="30" t="e">
        <f t="shared" si="16"/>
        <v>#REF!</v>
      </c>
      <c r="G95" s="30" t="e">
        <f t="shared" si="17"/>
        <v>#REF!</v>
      </c>
      <c r="H95" s="30" t="e">
        <f t="shared" si="18"/>
        <v>#REF!</v>
      </c>
      <c r="I95" s="25">
        <v>44440</v>
      </c>
      <c r="J95" s="26" t="e">
        <f t="shared" si="19"/>
        <v>#REF!</v>
      </c>
      <c r="K95" s="26" t="e">
        <f t="shared" si="20"/>
        <v>#REF!</v>
      </c>
      <c r="L95" s="26" t="e">
        <f t="shared" si="21"/>
        <v>#REF!</v>
      </c>
      <c r="M95" s="23" t="e">
        <f t="shared" si="22"/>
        <v>#REF!</v>
      </c>
      <c r="N95" s="26" t="e">
        <f t="shared" si="25"/>
        <v>#REF!</v>
      </c>
      <c r="O95" s="23" t="e">
        <f t="shared" si="23"/>
        <v>#REF!</v>
      </c>
      <c r="P95" s="23" t="e">
        <f t="shared" si="29"/>
        <v>#REF!</v>
      </c>
      <c r="Q95" s="23" t="e">
        <f t="shared" si="30"/>
        <v>#REF!</v>
      </c>
      <c r="R95" s="23" t="e">
        <f t="shared" si="31"/>
        <v>#REF!</v>
      </c>
      <c r="S95" s="23" t="e">
        <f t="shared" si="26"/>
        <v>#REF!</v>
      </c>
      <c r="T95" s="23" t="e">
        <f t="shared" si="27"/>
        <v>#REF!</v>
      </c>
      <c r="U95" s="23" t="e">
        <f>_xlfn.XLOOKUP(A95,'[1]AM 12,28'!A:A,'[1]AM 12,28'!B:B,"",0)</f>
        <v>#REF!</v>
      </c>
      <c r="V95" s="23" t="e">
        <f t="shared" si="24"/>
        <v>#REF!</v>
      </c>
    </row>
    <row r="96" spans="1:22" x14ac:dyDescent="0.25">
      <c r="A96" s="23" t="e">
        <f>'Export AM'!#REF!&amp;" "&amp;'Export AM'!#REF!</f>
        <v>#REF!</v>
      </c>
      <c r="B96" s="27" t="e">
        <f>'Export AM'!#REF!</f>
        <v>#REF!</v>
      </c>
      <c r="C96" s="28" t="e">
        <f>'Export AM'!#REF!</f>
        <v>#REF!</v>
      </c>
      <c r="D96" s="29" t="e">
        <f t="shared" ca="1" si="28"/>
        <v>#REF!</v>
      </c>
      <c r="E96" s="28" t="e">
        <f>'Export AM'!#REF!</f>
        <v>#REF!</v>
      </c>
      <c r="F96" s="30" t="e">
        <f t="shared" si="16"/>
        <v>#REF!</v>
      </c>
      <c r="G96" s="30" t="e">
        <f t="shared" si="17"/>
        <v>#REF!</v>
      </c>
      <c r="H96" s="30" t="e">
        <f t="shared" si="18"/>
        <v>#REF!</v>
      </c>
      <c r="I96" s="25">
        <v>44441</v>
      </c>
      <c r="J96" s="26" t="e">
        <f t="shared" si="19"/>
        <v>#REF!</v>
      </c>
      <c r="K96" s="26" t="e">
        <f t="shared" si="20"/>
        <v>#REF!</v>
      </c>
      <c r="L96" s="26" t="e">
        <f t="shared" si="21"/>
        <v>#REF!</v>
      </c>
      <c r="M96" s="23" t="e">
        <f t="shared" si="22"/>
        <v>#REF!</v>
      </c>
      <c r="N96" s="26" t="e">
        <f t="shared" si="25"/>
        <v>#REF!</v>
      </c>
      <c r="O96" s="23" t="e">
        <f t="shared" si="23"/>
        <v>#REF!</v>
      </c>
      <c r="P96" s="23" t="e">
        <f t="shared" si="29"/>
        <v>#REF!</v>
      </c>
      <c r="Q96" s="23" t="e">
        <f t="shared" si="30"/>
        <v>#REF!</v>
      </c>
      <c r="R96" s="23" t="e">
        <f t="shared" si="31"/>
        <v>#REF!</v>
      </c>
      <c r="S96" s="23" t="e">
        <f t="shared" si="26"/>
        <v>#REF!</v>
      </c>
      <c r="T96" s="23" t="e">
        <f t="shared" si="27"/>
        <v>#REF!</v>
      </c>
      <c r="U96" s="23" t="e">
        <f>_xlfn.XLOOKUP(A96,'[1]AM 12,28'!A:A,'[1]AM 12,28'!B:B,"",0)</f>
        <v>#REF!</v>
      </c>
      <c r="V96" s="23" t="e">
        <f t="shared" si="24"/>
        <v>#REF!</v>
      </c>
    </row>
    <row r="97" spans="1:22" x14ac:dyDescent="0.25">
      <c r="A97" s="23" t="e">
        <f>'Export AM'!#REF!&amp;" "&amp;'Export AM'!#REF!</f>
        <v>#REF!</v>
      </c>
      <c r="B97" s="27" t="e">
        <f>'Export AM'!#REF!</f>
        <v>#REF!</v>
      </c>
      <c r="C97" s="28" t="e">
        <f>'Export AM'!#REF!</f>
        <v>#REF!</v>
      </c>
      <c r="D97" s="29" t="e">
        <f t="shared" ca="1" si="28"/>
        <v>#REF!</v>
      </c>
      <c r="E97" s="28" t="e">
        <f>'Export AM'!#REF!</f>
        <v>#REF!</v>
      </c>
      <c r="F97" s="30" t="e">
        <f t="shared" si="16"/>
        <v>#REF!</v>
      </c>
      <c r="G97" s="30" t="e">
        <f t="shared" si="17"/>
        <v>#REF!</v>
      </c>
      <c r="H97" s="30" t="e">
        <f t="shared" si="18"/>
        <v>#REF!</v>
      </c>
      <c r="I97" s="25">
        <v>44442</v>
      </c>
      <c r="J97" s="26" t="e">
        <f t="shared" si="19"/>
        <v>#REF!</v>
      </c>
      <c r="K97" s="26" t="e">
        <f t="shared" si="20"/>
        <v>#REF!</v>
      </c>
      <c r="L97" s="26" t="e">
        <f t="shared" si="21"/>
        <v>#REF!</v>
      </c>
      <c r="M97" s="23" t="e">
        <f t="shared" si="22"/>
        <v>#REF!</v>
      </c>
      <c r="N97" s="26" t="e">
        <f t="shared" si="25"/>
        <v>#REF!</v>
      </c>
      <c r="O97" s="23" t="e">
        <f t="shared" si="23"/>
        <v>#REF!</v>
      </c>
      <c r="P97" s="23" t="e">
        <f t="shared" si="29"/>
        <v>#REF!</v>
      </c>
      <c r="Q97" s="23" t="e">
        <f t="shared" si="30"/>
        <v>#REF!</v>
      </c>
      <c r="R97" s="23" t="e">
        <f t="shared" si="31"/>
        <v>#REF!</v>
      </c>
      <c r="S97" s="23" t="e">
        <f t="shared" si="26"/>
        <v>#REF!</v>
      </c>
      <c r="T97" s="23" t="e">
        <f t="shared" si="27"/>
        <v>#REF!</v>
      </c>
      <c r="U97" s="23" t="e">
        <f>_xlfn.XLOOKUP(A97,'[1]AM 12,28'!A:A,'[1]AM 12,28'!B:B,"",0)</f>
        <v>#REF!</v>
      </c>
      <c r="V97" s="23" t="e">
        <f t="shared" si="24"/>
        <v>#REF!</v>
      </c>
    </row>
    <row r="98" spans="1:22" x14ac:dyDescent="0.25">
      <c r="A98" s="23" t="e">
        <f>'Export AM'!#REF!&amp;" "&amp;'Export AM'!#REF!</f>
        <v>#REF!</v>
      </c>
      <c r="B98" s="27" t="e">
        <f>'Export AM'!#REF!</f>
        <v>#REF!</v>
      </c>
      <c r="C98" s="28" t="e">
        <f>'Export AM'!#REF!</f>
        <v>#REF!</v>
      </c>
      <c r="D98" s="29" t="e">
        <f t="shared" ca="1" si="28"/>
        <v>#REF!</v>
      </c>
      <c r="E98" s="28" t="e">
        <f>'Export AM'!#REF!</f>
        <v>#REF!</v>
      </c>
      <c r="F98" s="30" t="e">
        <f t="shared" si="16"/>
        <v>#REF!</v>
      </c>
      <c r="G98" s="30" t="e">
        <f t="shared" si="17"/>
        <v>#REF!</v>
      </c>
      <c r="H98" s="30" t="e">
        <f t="shared" si="18"/>
        <v>#REF!</v>
      </c>
      <c r="I98" s="25">
        <v>44443</v>
      </c>
      <c r="J98" s="26" t="e">
        <f t="shared" si="19"/>
        <v>#REF!</v>
      </c>
      <c r="K98" s="26" t="e">
        <f t="shared" si="20"/>
        <v>#REF!</v>
      </c>
      <c r="L98" s="26" t="e">
        <f t="shared" si="21"/>
        <v>#REF!</v>
      </c>
      <c r="M98" s="23" t="e">
        <f t="shared" si="22"/>
        <v>#REF!</v>
      </c>
      <c r="N98" s="26" t="e">
        <f t="shared" si="25"/>
        <v>#REF!</v>
      </c>
      <c r="O98" s="23" t="e">
        <f t="shared" si="23"/>
        <v>#REF!</v>
      </c>
      <c r="P98" s="23" t="e">
        <f t="shared" si="29"/>
        <v>#REF!</v>
      </c>
      <c r="Q98" s="23" t="e">
        <f t="shared" si="30"/>
        <v>#REF!</v>
      </c>
      <c r="R98" s="23" t="e">
        <f t="shared" si="31"/>
        <v>#REF!</v>
      </c>
      <c r="S98" s="23" t="e">
        <f t="shared" si="26"/>
        <v>#REF!</v>
      </c>
      <c r="T98" s="23" t="e">
        <f t="shared" si="27"/>
        <v>#REF!</v>
      </c>
      <c r="U98" s="23" t="e">
        <f>_xlfn.XLOOKUP(A98,'[1]AM 12,28'!A:A,'[1]AM 12,28'!B:B,"",0)</f>
        <v>#REF!</v>
      </c>
      <c r="V98" s="23" t="e">
        <f t="shared" si="24"/>
        <v>#REF!</v>
      </c>
    </row>
    <row r="99" spans="1:22" x14ac:dyDescent="0.25">
      <c r="A99" s="23" t="e">
        <f>'Export AM'!#REF!&amp;" "&amp;'Export AM'!#REF!</f>
        <v>#REF!</v>
      </c>
      <c r="B99" s="27" t="e">
        <f>'Export AM'!#REF!</f>
        <v>#REF!</v>
      </c>
      <c r="C99" s="28" t="e">
        <f>'Export AM'!#REF!</f>
        <v>#REF!</v>
      </c>
      <c r="D99" s="29" t="e">
        <f t="shared" ca="1" si="28"/>
        <v>#REF!</v>
      </c>
      <c r="E99" s="28" t="e">
        <f>'Export AM'!#REF!</f>
        <v>#REF!</v>
      </c>
      <c r="F99" s="30" t="e">
        <f t="shared" si="16"/>
        <v>#REF!</v>
      </c>
      <c r="G99" s="30" t="e">
        <f t="shared" si="17"/>
        <v>#REF!</v>
      </c>
      <c r="H99" s="30" t="e">
        <f t="shared" si="18"/>
        <v>#REF!</v>
      </c>
      <c r="I99" s="25">
        <v>44444</v>
      </c>
      <c r="J99" s="26" t="e">
        <f t="shared" si="19"/>
        <v>#REF!</v>
      </c>
      <c r="K99" s="26" t="e">
        <f t="shared" si="20"/>
        <v>#REF!</v>
      </c>
      <c r="L99" s="26" t="e">
        <f t="shared" si="21"/>
        <v>#REF!</v>
      </c>
      <c r="M99" s="23" t="e">
        <f t="shared" si="22"/>
        <v>#REF!</v>
      </c>
      <c r="N99" s="26" t="e">
        <f t="shared" si="25"/>
        <v>#REF!</v>
      </c>
      <c r="O99" s="23" t="e">
        <f t="shared" si="23"/>
        <v>#REF!</v>
      </c>
      <c r="P99" s="23" t="e">
        <f t="shared" si="29"/>
        <v>#REF!</v>
      </c>
      <c r="Q99" s="23" t="e">
        <f t="shared" si="30"/>
        <v>#REF!</v>
      </c>
      <c r="R99" s="23" t="e">
        <f t="shared" si="31"/>
        <v>#REF!</v>
      </c>
      <c r="S99" s="23" t="e">
        <f t="shared" si="26"/>
        <v>#REF!</v>
      </c>
      <c r="T99" s="23" t="e">
        <f t="shared" si="27"/>
        <v>#REF!</v>
      </c>
      <c r="U99" s="23" t="e">
        <f>_xlfn.XLOOKUP(A99,'[1]AM 12,28'!A:A,'[1]AM 12,28'!B:B,"",0)</f>
        <v>#REF!</v>
      </c>
      <c r="V99" s="23" t="e">
        <f t="shared" si="24"/>
        <v>#REF!</v>
      </c>
    </row>
    <row r="100" spans="1:22" x14ac:dyDescent="0.25">
      <c r="A100" s="23" t="e">
        <f>'Export AM'!#REF!&amp;" "&amp;'Export AM'!#REF!</f>
        <v>#REF!</v>
      </c>
      <c r="B100" s="27" t="e">
        <f>'Export AM'!#REF!</f>
        <v>#REF!</v>
      </c>
      <c r="C100" s="28" t="e">
        <f>'Export AM'!#REF!</f>
        <v>#REF!</v>
      </c>
      <c r="D100" s="29" t="e">
        <f t="shared" ca="1" si="28"/>
        <v>#REF!</v>
      </c>
      <c r="E100" s="28" t="e">
        <f>'Export AM'!#REF!</f>
        <v>#REF!</v>
      </c>
      <c r="F100" s="30" t="e">
        <f t="shared" ref="F100:F163" si="32">DATE(YEAR(E100)+1,MONTH(E100),DAY(E100))</f>
        <v>#REF!</v>
      </c>
      <c r="G100" s="30" t="e">
        <f t="shared" ref="G100:G163" si="33">DATE(YEAR(E100)+2,MONTH(E100),DAY(E100))</f>
        <v>#REF!</v>
      </c>
      <c r="H100" s="30" t="e">
        <f t="shared" ref="H100:H163" si="34">DATE(YEAR(E100)+3,MONTH(E100),DAY(E100))</f>
        <v>#REF!</v>
      </c>
      <c r="I100" s="25">
        <v>44445</v>
      </c>
      <c r="J100" s="26" t="e">
        <f t="shared" ref="J100:J163" si="35">AND(MONTH(F100)=MONTH(I100),YEAR(F100)=YEAR(I100))</f>
        <v>#REF!</v>
      </c>
      <c r="K100" s="26" t="e">
        <f t="shared" ref="K100:K163" si="36">AND(MONTH(G100)=MONTH(I100),YEAR(G100)=YEAR(I100))</f>
        <v>#REF!</v>
      </c>
      <c r="L100" s="26" t="e">
        <f t="shared" ref="L100:L163" si="37">AND(MONTH(H100)=MONTH(I100),YEAR(H100)=YEAR(I100))</f>
        <v>#REF!</v>
      </c>
      <c r="M100" s="23" t="e">
        <f t="shared" ref="M100:M163" si="38">IF(AND(J100=FALSE,K100=FALSE,L100=FALSE)," ","OUI")</f>
        <v>#REF!</v>
      </c>
      <c r="N100" s="26" t="e">
        <f t="shared" si="25"/>
        <v>#REF!</v>
      </c>
      <c r="O100" s="23" t="e">
        <f t="shared" ref="O100:O163" si="39">IF(AND(M100="OUI",N100="1 ère quinzaine"),"oui","")</f>
        <v>#REF!</v>
      </c>
      <c r="P100" s="23" t="e">
        <f t="shared" si="29"/>
        <v>#REF!</v>
      </c>
      <c r="Q100" s="23" t="e">
        <f t="shared" si="30"/>
        <v>#REF!</v>
      </c>
      <c r="R100" s="23" t="e">
        <f t="shared" si="31"/>
        <v>#REF!</v>
      </c>
      <c r="S100" s="23" t="e">
        <f t="shared" si="26"/>
        <v>#REF!</v>
      </c>
      <c r="T100" s="23" t="e">
        <f t="shared" si="27"/>
        <v>#REF!</v>
      </c>
      <c r="U100" s="23" t="e">
        <f>_xlfn.XLOOKUP(A100,'[1]AM 12,28'!A:A,'[1]AM 12,28'!B:B,"",0)</f>
        <v>#REF!</v>
      </c>
      <c r="V100" s="23" t="e">
        <f t="shared" ref="V100:V163" si="40">IF(U100=12.28,U100,T100)</f>
        <v>#REF!</v>
      </c>
    </row>
    <row r="101" spans="1:22" x14ac:dyDescent="0.25">
      <c r="A101" s="23" t="e">
        <f>'Export AM'!#REF!&amp;" "&amp;'Export AM'!#REF!</f>
        <v>#REF!</v>
      </c>
      <c r="B101" s="27" t="e">
        <f>'Export AM'!#REF!</f>
        <v>#REF!</v>
      </c>
      <c r="C101" s="28" t="e">
        <f>'Export AM'!#REF!</f>
        <v>#REF!</v>
      </c>
      <c r="D101" s="29" t="e">
        <f t="shared" ca="1" si="28"/>
        <v>#REF!</v>
      </c>
      <c r="E101" s="28" t="e">
        <f>'Export AM'!#REF!</f>
        <v>#REF!</v>
      </c>
      <c r="F101" s="30" t="e">
        <f t="shared" si="32"/>
        <v>#REF!</v>
      </c>
      <c r="G101" s="30" t="e">
        <f t="shared" si="33"/>
        <v>#REF!</v>
      </c>
      <c r="H101" s="30" t="e">
        <f t="shared" si="34"/>
        <v>#REF!</v>
      </c>
      <c r="I101" s="25">
        <v>44446</v>
      </c>
      <c r="J101" s="26" t="e">
        <f t="shared" si="35"/>
        <v>#REF!</v>
      </c>
      <c r="K101" s="26" t="e">
        <f t="shared" si="36"/>
        <v>#REF!</v>
      </c>
      <c r="L101" s="26" t="e">
        <f t="shared" si="37"/>
        <v>#REF!</v>
      </c>
      <c r="M101" s="23" t="e">
        <f t="shared" si="38"/>
        <v>#REF!</v>
      </c>
      <c r="N101" s="26" t="e">
        <f t="shared" si="25"/>
        <v>#REF!</v>
      </c>
      <c r="O101" s="23" t="e">
        <f t="shared" si="39"/>
        <v>#REF!</v>
      </c>
      <c r="P101" s="23" t="e">
        <f t="shared" si="29"/>
        <v>#REF!</v>
      </c>
      <c r="Q101" s="23" t="e">
        <f t="shared" si="30"/>
        <v>#REF!</v>
      </c>
      <c r="R101" s="23" t="e">
        <f t="shared" si="31"/>
        <v>#REF!</v>
      </c>
      <c r="S101" s="23" t="e">
        <f t="shared" si="26"/>
        <v>#REF!</v>
      </c>
      <c r="T101" s="23" t="e">
        <f t="shared" si="27"/>
        <v>#REF!</v>
      </c>
      <c r="U101" s="23" t="e">
        <f>_xlfn.XLOOKUP(A101,'[1]AM 12,28'!A:A,'[1]AM 12,28'!B:B,"",0)</f>
        <v>#REF!</v>
      </c>
      <c r="V101" s="23" t="e">
        <f t="shared" si="40"/>
        <v>#REF!</v>
      </c>
    </row>
    <row r="102" spans="1:22" x14ac:dyDescent="0.25">
      <c r="A102" s="23" t="e">
        <f>'Export AM'!#REF!&amp;" "&amp;'Export AM'!#REF!</f>
        <v>#REF!</v>
      </c>
      <c r="B102" s="27" t="e">
        <f>'Export AM'!#REF!</f>
        <v>#REF!</v>
      </c>
      <c r="C102" s="28" t="e">
        <f>'Export AM'!#REF!</f>
        <v>#REF!</v>
      </c>
      <c r="D102" s="29" t="e">
        <f t="shared" ca="1" si="28"/>
        <v>#REF!</v>
      </c>
      <c r="E102" s="28" t="e">
        <f>'Export AM'!#REF!</f>
        <v>#REF!</v>
      </c>
      <c r="F102" s="30" t="e">
        <f t="shared" si="32"/>
        <v>#REF!</v>
      </c>
      <c r="G102" s="30" t="e">
        <f t="shared" si="33"/>
        <v>#REF!</v>
      </c>
      <c r="H102" s="30" t="e">
        <f t="shared" si="34"/>
        <v>#REF!</v>
      </c>
      <c r="I102" s="25">
        <v>44447</v>
      </c>
      <c r="J102" s="26" t="e">
        <f t="shared" si="35"/>
        <v>#REF!</v>
      </c>
      <c r="K102" s="26" t="e">
        <f t="shared" si="36"/>
        <v>#REF!</v>
      </c>
      <c r="L102" s="26" t="e">
        <f t="shared" si="37"/>
        <v>#REF!</v>
      </c>
      <c r="M102" s="23" t="e">
        <f t="shared" si="38"/>
        <v>#REF!</v>
      </c>
      <c r="N102" s="26" t="e">
        <f t="shared" si="25"/>
        <v>#REF!</v>
      </c>
      <c r="O102" s="23" t="e">
        <f t="shared" si="39"/>
        <v>#REF!</v>
      </c>
      <c r="P102" s="23" t="e">
        <f t="shared" si="29"/>
        <v>#REF!</v>
      </c>
      <c r="Q102" s="23" t="e">
        <f t="shared" si="30"/>
        <v>#REF!</v>
      </c>
      <c r="R102" s="23" t="e">
        <f t="shared" si="31"/>
        <v>#REF!</v>
      </c>
      <c r="S102" s="23" t="e">
        <f t="shared" si="26"/>
        <v>#REF!</v>
      </c>
      <c r="T102" s="23" t="e">
        <f t="shared" si="27"/>
        <v>#REF!</v>
      </c>
      <c r="U102" s="23" t="e">
        <f>_xlfn.XLOOKUP(A102,'[1]AM 12,28'!A:A,'[1]AM 12,28'!B:B,"",0)</f>
        <v>#REF!</v>
      </c>
      <c r="V102" s="23" t="e">
        <f t="shared" si="40"/>
        <v>#REF!</v>
      </c>
    </row>
    <row r="103" spans="1:22" x14ac:dyDescent="0.25">
      <c r="A103" s="23" t="e">
        <f>'Export AM'!#REF!&amp;" "&amp;'Export AM'!#REF!</f>
        <v>#REF!</v>
      </c>
      <c r="B103" s="27" t="e">
        <f>'Export AM'!#REF!</f>
        <v>#REF!</v>
      </c>
      <c r="C103" s="28" t="e">
        <f>'Export AM'!#REF!</f>
        <v>#REF!</v>
      </c>
      <c r="D103" s="29" t="e">
        <f t="shared" ca="1" si="28"/>
        <v>#REF!</v>
      </c>
      <c r="E103" s="28" t="e">
        <f>'Export AM'!#REF!</f>
        <v>#REF!</v>
      </c>
      <c r="F103" s="30" t="e">
        <f t="shared" si="32"/>
        <v>#REF!</v>
      </c>
      <c r="G103" s="30" t="e">
        <f t="shared" si="33"/>
        <v>#REF!</v>
      </c>
      <c r="H103" s="30" t="e">
        <f t="shared" si="34"/>
        <v>#REF!</v>
      </c>
      <c r="I103" s="25">
        <v>44448</v>
      </c>
      <c r="J103" s="26" t="e">
        <f t="shared" si="35"/>
        <v>#REF!</v>
      </c>
      <c r="K103" s="26" t="e">
        <f t="shared" si="36"/>
        <v>#REF!</v>
      </c>
      <c r="L103" s="26" t="e">
        <f t="shared" si="37"/>
        <v>#REF!</v>
      </c>
      <c r="M103" s="23" t="e">
        <f t="shared" si="38"/>
        <v>#REF!</v>
      </c>
      <c r="N103" s="26" t="e">
        <f t="shared" si="25"/>
        <v>#REF!</v>
      </c>
      <c r="O103" s="23" t="e">
        <f t="shared" si="39"/>
        <v>#REF!</v>
      </c>
      <c r="P103" s="23" t="e">
        <f t="shared" si="29"/>
        <v>#REF!</v>
      </c>
      <c r="Q103" s="23" t="e">
        <f t="shared" si="30"/>
        <v>#REF!</v>
      </c>
      <c r="R103" s="23" t="e">
        <f t="shared" si="31"/>
        <v>#REF!</v>
      </c>
      <c r="S103" s="23" t="e">
        <f t="shared" si="26"/>
        <v>#REF!</v>
      </c>
      <c r="T103" s="23" t="e">
        <f t="shared" si="27"/>
        <v>#REF!</v>
      </c>
      <c r="U103" s="23" t="e">
        <f>_xlfn.XLOOKUP(A103,'[1]AM 12,28'!A:A,'[1]AM 12,28'!B:B,"",0)</f>
        <v>#REF!</v>
      </c>
      <c r="V103" s="23" t="e">
        <f t="shared" si="40"/>
        <v>#REF!</v>
      </c>
    </row>
    <row r="104" spans="1:22" x14ac:dyDescent="0.25">
      <c r="A104" s="23" t="e">
        <f>'Export AM'!#REF!&amp;" "&amp;'Export AM'!#REF!</f>
        <v>#REF!</v>
      </c>
      <c r="B104" s="27" t="e">
        <f>'Export AM'!#REF!</f>
        <v>#REF!</v>
      </c>
      <c r="C104" s="28" t="e">
        <f>'Export AM'!#REF!</f>
        <v>#REF!</v>
      </c>
      <c r="D104" s="29" t="e">
        <f t="shared" ca="1" si="28"/>
        <v>#REF!</v>
      </c>
      <c r="E104" s="28" t="e">
        <f>'Export AM'!#REF!</f>
        <v>#REF!</v>
      </c>
      <c r="F104" s="30" t="e">
        <f t="shared" si="32"/>
        <v>#REF!</v>
      </c>
      <c r="G104" s="30" t="e">
        <f t="shared" si="33"/>
        <v>#REF!</v>
      </c>
      <c r="H104" s="30" t="e">
        <f t="shared" si="34"/>
        <v>#REF!</v>
      </c>
      <c r="I104" s="25">
        <v>44449</v>
      </c>
      <c r="J104" s="26" t="e">
        <f t="shared" si="35"/>
        <v>#REF!</v>
      </c>
      <c r="K104" s="26" t="e">
        <f t="shared" si="36"/>
        <v>#REF!</v>
      </c>
      <c r="L104" s="26" t="e">
        <f t="shared" si="37"/>
        <v>#REF!</v>
      </c>
      <c r="M104" s="23" t="e">
        <f t="shared" si="38"/>
        <v>#REF!</v>
      </c>
      <c r="N104" s="26" t="e">
        <f t="shared" si="25"/>
        <v>#REF!</v>
      </c>
      <c r="O104" s="23" t="e">
        <f t="shared" si="39"/>
        <v>#REF!</v>
      </c>
      <c r="P104" s="23" t="e">
        <f t="shared" si="29"/>
        <v>#REF!</v>
      </c>
      <c r="Q104" s="23" t="e">
        <f t="shared" si="30"/>
        <v>#REF!</v>
      </c>
      <c r="R104" s="23" t="e">
        <f t="shared" si="31"/>
        <v>#REF!</v>
      </c>
      <c r="S104" s="23" t="e">
        <f t="shared" si="26"/>
        <v>#REF!</v>
      </c>
      <c r="T104" s="23" t="e">
        <f t="shared" si="27"/>
        <v>#REF!</v>
      </c>
      <c r="U104" s="23" t="e">
        <f>_xlfn.XLOOKUP(A104,'[1]AM 12,28'!A:A,'[1]AM 12,28'!B:B,"",0)</f>
        <v>#REF!</v>
      </c>
      <c r="V104" s="23" t="e">
        <f t="shared" si="40"/>
        <v>#REF!</v>
      </c>
    </row>
    <row r="105" spans="1:22" x14ac:dyDescent="0.25">
      <c r="A105" s="23" t="e">
        <f>'Export AM'!#REF!&amp;" "&amp;'Export AM'!#REF!</f>
        <v>#REF!</v>
      </c>
      <c r="B105" s="27" t="e">
        <f>'Export AM'!#REF!</f>
        <v>#REF!</v>
      </c>
      <c r="C105" s="28" t="e">
        <f>'Export AM'!#REF!</f>
        <v>#REF!</v>
      </c>
      <c r="D105" s="29" t="e">
        <f t="shared" ca="1" si="28"/>
        <v>#REF!</v>
      </c>
      <c r="E105" s="28" t="e">
        <f>'Export AM'!#REF!</f>
        <v>#REF!</v>
      </c>
      <c r="F105" s="30" t="e">
        <f t="shared" si="32"/>
        <v>#REF!</v>
      </c>
      <c r="G105" s="30" t="e">
        <f t="shared" si="33"/>
        <v>#REF!</v>
      </c>
      <c r="H105" s="30" t="e">
        <f t="shared" si="34"/>
        <v>#REF!</v>
      </c>
      <c r="I105" s="25">
        <v>44450</v>
      </c>
      <c r="J105" s="26" t="e">
        <f t="shared" si="35"/>
        <v>#REF!</v>
      </c>
      <c r="K105" s="26" t="e">
        <f t="shared" si="36"/>
        <v>#REF!</v>
      </c>
      <c r="L105" s="26" t="e">
        <f t="shared" si="37"/>
        <v>#REF!</v>
      </c>
      <c r="M105" s="23" t="e">
        <f t="shared" si="38"/>
        <v>#REF!</v>
      </c>
      <c r="N105" s="26" t="e">
        <f t="shared" si="25"/>
        <v>#REF!</v>
      </c>
      <c r="O105" s="23" t="e">
        <f t="shared" si="39"/>
        <v>#REF!</v>
      </c>
      <c r="P105" s="23" t="e">
        <f t="shared" si="29"/>
        <v>#REF!</v>
      </c>
      <c r="Q105" s="23" t="e">
        <f t="shared" si="30"/>
        <v>#REF!</v>
      </c>
      <c r="R105" s="23" t="e">
        <f t="shared" si="31"/>
        <v>#REF!</v>
      </c>
      <c r="S105" s="23" t="e">
        <f t="shared" si="26"/>
        <v>#REF!</v>
      </c>
      <c r="T105" s="23" t="e">
        <f t="shared" si="27"/>
        <v>#REF!</v>
      </c>
      <c r="U105" s="23" t="e">
        <f>_xlfn.XLOOKUP(A105,'[1]AM 12,28'!A:A,'[1]AM 12,28'!B:B,"",0)</f>
        <v>#REF!</v>
      </c>
      <c r="V105" s="23" t="e">
        <f t="shared" si="40"/>
        <v>#REF!</v>
      </c>
    </row>
    <row r="106" spans="1:22" x14ac:dyDescent="0.25">
      <c r="A106" s="23" t="e">
        <f>'Export AM'!#REF!&amp;" "&amp;'Export AM'!#REF!</f>
        <v>#REF!</v>
      </c>
      <c r="B106" s="27" t="e">
        <f>'Export AM'!#REF!</f>
        <v>#REF!</v>
      </c>
      <c r="C106" s="28" t="e">
        <f>'Export AM'!#REF!</f>
        <v>#REF!</v>
      </c>
      <c r="D106" s="29" t="e">
        <f t="shared" ca="1" si="28"/>
        <v>#REF!</v>
      </c>
      <c r="E106" s="28" t="e">
        <f>'Export AM'!#REF!</f>
        <v>#REF!</v>
      </c>
      <c r="F106" s="30" t="e">
        <f t="shared" si="32"/>
        <v>#REF!</v>
      </c>
      <c r="G106" s="30" t="e">
        <f t="shared" si="33"/>
        <v>#REF!</v>
      </c>
      <c r="H106" s="30" t="e">
        <f t="shared" si="34"/>
        <v>#REF!</v>
      </c>
      <c r="I106" s="25">
        <v>44451</v>
      </c>
      <c r="J106" s="26" t="e">
        <f t="shared" si="35"/>
        <v>#REF!</v>
      </c>
      <c r="K106" s="26" t="e">
        <f t="shared" si="36"/>
        <v>#REF!</v>
      </c>
      <c r="L106" s="26" t="e">
        <f t="shared" si="37"/>
        <v>#REF!</v>
      </c>
      <c r="M106" s="23" t="e">
        <f t="shared" si="38"/>
        <v>#REF!</v>
      </c>
      <c r="N106" s="26" t="e">
        <f t="shared" si="25"/>
        <v>#REF!</v>
      </c>
      <c r="O106" s="23" t="e">
        <f t="shared" si="39"/>
        <v>#REF!</v>
      </c>
      <c r="P106" s="23" t="e">
        <f t="shared" si="29"/>
        <v>#REF!</v>
      </c>
      <c r="Q106" s="23" t="e">
        <f t="shared" si="30"/>
        <v>#REF!</v>
      </c>
      <c r="R106" s="23" t="e">
        <f t="shared" si="31"/>
        <v>#REF!</v>
      </c>
      <c r="S106" s="23" t="e">
        <f t="shared" si="26"/>
        <v>#REF!</v>
      </c>
      <c r="T106" s="23" t="e">
        <f t="shared" si="27"/>
        <v>#REF!</v>
      </c>
      <c r="U106" s="23" t="e">
        <f>_xlfn.XLOOKUP(A106,'[1]AM 12,28'!A:A,'[1]AM 12,28'!B:B,"",0)</f>
        <v>#REF!</v>
      </c>
      <c r="V106" s="23" t="e">
        <f t="shared" si="40"/>
        <v>#REF!</v>
      </c>
    </row>
    <row r="107" spans="1:22" x14ac:dyDescent="0.25">
      <c r="A107" s="23" t="e">
        <f>'Export AM'!#REF!&amp;" "&amp;'Export AM'!#REF!</f>
        <v>#REF!</v>
      </c>
      <c r="B107" s="27" t="e">
        <f>'Export AM'!#REF!</f>
        <v>#REF!</v>
      </c>
      <c r="C107" s="28" t="e">
        <f>'Export AM'!#REF!</f>
        <v>#REF!</v>
      </c>
      <c r="D107" s="29" t="e">
        <f t="shared" ca="1" si="28"/>
        <v>#REF!</v>
      </c>
      <c r="E107" s="28" t="e">
        <f>'Export AM'!#REF!</f>
        <v>#REF!</v>
      </c>
      <c r="F107" s="30" t="e">
        <f t="shared" si="32"/>
        <v>#REF!</v>
      </c>
      <c r="G107" s="30" t="e">
        <f t="shared" si="33"/>
        <v>#REF!</v>
      </c>
      <c r="H107" s="30" t="e">
        <f t="shared" si="34"/>
        <v>#REF!</v>
      </c>
      <c r="I107" s="25">
        <v>44452</v>
      </c>
      <c r="J107" s="26" t="e">
        <f t="shared" si="35"/>
        <v>#REF!</v>
      </c>
      <c r="K107" s="26" t="e">
        <f t="shared" si="36"/>
        <v>#REF!</v>
      </c>
      <c r="L107" s="26" t="e">
        <f t="shared" si="37"/>
        <v>#REF!</v>
      </c>
      <c r="M107" s="23" t="e">
        <f t="shared" si="38"/>
        <v>#REF!</v>
      </c>
      <c r="N107" s="26" t="e">
        <f t="shared" si="25"/>
        <v>#REF!</v>
      </c>
      <c r="O107" s="23" t="e">
        <f t="shared" si="39"/>
        <v>#REF!</v>
      </c>
      <c r="P107" s="23" t="e">
        <f t="shared" si="29"/>
        <v>#REF!</v>
      </c>
      <c r="Q107" s="23" t="e">
        <f t="shared" si="30"/>
        <v>#REF!</v>
      </c>
      <c r="R107" s="23" t="e">
        <f t="shared" si="31"/>
        <v>#REF!</v>
      </c>
      <c r="S107" s="23" t="e">
        <f t="shared" si="26"/>
        <v>#REF!</v>
      </c>
      <c r="T107" s="23" t="e">
        <f t="shared" si="27"/>
        <v>#REF!</v>
      </c>
      <c r="U107" s="23" t="e">
        <f>_xlfn.XLOOKUP(A107,'[1]AM 12,28'!A:A,'[1]AM 12,28'!B:B,"",0)</f>
        <v>#REF!</v>
      </c>
      <c r="V107" s="23" t="e">
        <f t="shared" si="40"/>
        <v>#REF!</v>
      </c>
    </row>
    <row r="108" spans="1:22" x14ac:dyDescent="0.25">
      <c r="A108" s="23" t="e">
        <f>'Export AM'!#REF!&amp;" "&amp;'Export AM'!#REF!</f>
        <v>#REF!</v>
      </c>
      <c r="B108" s="27" t="e">
        <f>'Export AM'!#REF!</f>
        <v>#REF!</v>
      </c>
      <c r="C108" s="28" t="e">
        <f>'Export AM'!#REF!</f>
        <v>#REF!</v>
      </c>
      <c r="D108" s="29" t="e">
        <f t="shared" ca="1" si="28"/>
        <v>#REF!</v>
      </c>
      <c r="E108" s="28" t="e">
        <f>'Export AM'!#REF!</f>
        <v>#REF!</v>
      </c>
      <c r="F108" s="30" t="e">
        <f t="shared" si="32"/>
        <v>#REF!</v>
      </c>
      <c r="G108" s="30" t="e">
        <f t="shared" si="33"/>
        <v>#REF!</v>
      </c>
      <c r="H108" s="30" t="e">
        <f t="shared" si="34"/>
        <v>#REF!</v>
      </c>
      <c r="I108" s="25">
        <v>44453</v>
      </c>
      <c r="J108" s="26" t="e">
        <f t="shared" si="35"/>
        <v>#REF!</v>
      </c>
      <c r="K108" s="26" t="e">
        <f t="shared" si="36"/>
        <v>#REF!</v>
      </c>
      <c r="L108" s="26" t="e">
        <f t="shared" si="37"/>
        <v>#REF!</v>
      </c>
      <c r="M108" s="23" t="e">
        <f t="shared" si="38"/>
        <v>#REF!</v>
      </c>
      <c r="N108" s="26" t="e">
        <f t="shared" si="25"/>
        <v>#REF!</v>
      </c>
      <c r="O108" s="23" t="e">
        <f t="shared" si="39"/>
        <v>#REF!</v>
      </c>
      <c r="P108" s="23" t="e">
        <f t="shared" si="29"/>
        <v>#REF!</v>
      </c>
      <c r="Q108" s="23" t="e">
        <f t="shared" si="30"/>
        <v>#REF!</v>
      </c>
      <c r="R108" s="23" t="e">
        <f t="shared" si="31"/>
        <v>#REF!</v>
      </c>
      <c r="S108" s="23" t="e">
        <f t="shared" si="26"/>
        <v>#REF!</v>
      </c>
      <c r="T108" s="23" t="e">
        <f t="shared" si="27"/>
        <v>#REF!</v>
      </c>
      <c r="U108" s="23" t="e">
        <f>_xlfn.XLOOKUP(A108,'[1]AM 12,28'!A:A,'[1]AM 12,28'!B:B,"",0)</f>
        <v>#REF!</v>
      </c>
      <c r="V108" s="23" t="e">
        <f t="shared" si="40"/>
        <v>#REF!</v>
      </c>
    </row>
    <row r="109" spans="1:22" x14ac:dyDescent="0.25">
      <c r="A109" s="23" t="e">
        <f>'Export AM'!#REF!&amp;" "&amp;'Export AM'!#REF!</f>
        <v>#REF!</v>
      </c>
      <c r="B109" s="27" t="e">
        <f>'Export AM'!#REF!</f>
        <v>#REF!</v>
      </c>
      <c r="C109" s="28" t="e">
        <f>'Export AM'!#REF!</f>
        <v>#REF!</v>
      </c>
      <c r="D109" s="29" t="e">
        <f t="shared" ca="1" si="28"/>
        <v>#REF!</v>
      </c>
      <c r="E109" s="28" t="e">
        <f>'Export AM'!#REF!</f>
        <v>#REF!</v>
      </c>
      <c r="F109" s="30" t="e">
        <f t="shared" si="32"/>
        <v>#REF!</v>
      </c>
      <c r="G109" s="30" t="e">
        <f t="shared" si="33"/>
        <v>#REF!</v>
      </c>
      <c r="H109" s="30" t="e">
        <f t="shared" si="34"/>
        <v>#REF!</v>
      </c>
      <c r="I109" s="25">
        <v>44454</v>
      </c>
      <c r="J109" s="26" t="e">
        <f t="shared" si="35"/>
        <v>#REF!</v>
      </c>
      <c r="K109" s="26" t="e">
        <f t="shared" si="36"/>
        <v>#REF!</v>
      </c>
      <c r="L109" s="26" t="e">
        <f t="shared" si="37"/>
        <v>#REF!</v>
      </c>
      <c r="M109" s="23" t="e">
        <f t="shared" si="38"/>
        <v>#REF!</v>
      </c>
      <c r="N109" s="26" t="e">
        <f t="shared" si="25"/>
        <v>#REF!</v>
      </c>
      <c r="O109" s="23" t="e">
        <f t="shared" si="39"/>
        <v>#REF!</v>
      </c>
      <c r="P109" s="23" t="e">
        <f t="shared" si="29"/>
        <v>#REF!</v>
      </c>
      <c r="Q109" s="23" t="e">
        <f t="shared" si="30"/>
        <v>#REF!</v>
      </c>
      <c r="R109" s="23" t="e">
        <f t="shared" si="31"/>
        <v>#REF!</v>
      </c>
      <c r="S109" s="23" t="e">
        <f t="shared" si="26"/>
        <v>#REF!</v>
      </c>
      <c r="T109" s="23" t="e">
        <f t="shared" si="27"/>
        <v>#REF!</v>
      </c>
      <c r="U109" s="23" t="e">
        <f>_xlfn.XLOOKUP(A109,'[1]AM 12,28'!A:A,'[1]AM 12,28'!B:B,"",0)</f>
        <v>#REF!</v>
      </c>
      <c r="V109" s="23" t="e">
        <f t="shared" si="40"/>
        <v>#REF!</v>
      </c>
    </row>
    <row r="110" spans="1:22" x14ac:dyDescent="0.25">
      <c r="A110" s="23" t="e">
        <f>'Export AM'!#REF!&amp;" "&amp;'Export AM'!#REF!</f>
        <v>#REF!</v>
      </c>
      <c r="B110" s="27" t="e">
        <f>'Export AM'!#REF!</f>
        <v>#REF!</v>
      </c>
      <c r="C110" s="28" t="e">
        <f>'Export AM'!#REF!</f>
        <v>#REF!</v>
      </c>
      <c r="D110" s="29" t="e">
        <f t="shared" ca="1" si="28"/>
        <v>#REF!</v>
      </c>
      <c r="E110" s="28" t="e">
        <f>'Export AM'!#REF!</f>
        <v>#REF!</v>
      </c>
      <c r="F110" s="30" t="e">
        <f t="shared" si="32"/>
        <v>#REF!</v>
      </c>
      <c r="G110" s="30" t="e">
        <f t="shared" si="33"/>
        <v>#REF!</v>
      </c>
      <c r="H110" s="30" t="e">
        <f t="shared" si="34"/>
        <v>#REF!</v>
      </c>
      <c r="I110" s="25">
        <v>44455</v>
      </c>
      <c r="J110" s="26" t="e">
        <f t="shared" si="35"/>
        <v>#REF!</v>
      </c>
      <c r="K110" s="26" t="e">
        <f t="shared" si="36"/>
        <v>#REF!</v>
      </c>
      <c r="L110" s="26" t="e">
        <f t="shared" si="37"/>
        <v>#REF!</v>
      </c>
      <c r="M110" s="23" t="e">
        <f t="shared" si="38"/>
        <v>#REF!</v>
      </c>
      <c r="N110" s="26" t="e">
        <f t="shared" si="25"/>
        <v>#REF!</v>
      </c>
      <c r="O110" s="23" t="e">
        <f t="shared" si="39"/>
        <v>#REF!</v>
      </c>
      <c r="P110" s="23" t="e">
        <f t="shared" si="29"/>
        <v>#REF!</v>
      </c>
      <c r="Q110" s="23" t="e">
        <f t="shared" si="30"/>
        <v>#REF!</v>
      </c>
      <c r="R110" s="23" t="e">
        <f t="shared" si="31"/>
        <v>#REF!</v>
      </c>
      <c r="S110" s="23" t="e">
        <f t="shared" si="26"/>
        <v>#REF!</v>
      </c>
      <c r="T110" s="23" t="e">
        <f t="shared" si="27"/>
        <v>#REF!</v>
      </c>
      <c r="U110" s="23" t="e">
        <f>_xlfn.XLOOKUP(A110,'[1]AM 12,28'!A:A,'[1]AM 12,28'!B:B,"",0)</f>
        <v>#REF!</v>
      </c>
      <c r="V110" s="23" t="e">
        <f t="shared" si="40"/>
        <v>#REF!</v>
      </c>
    </row>
    <row r="111" spans="1:22" x14ac:dyDescent="0.25">
      <c r="A111" s="23" t="e">
        <f>'Export AM'!#REF!&amp;" "&amp;'Export AM'!#REF!</f>
        <v>#REF!</v>
      </c>
      <c r="B111" s="27" t="e">
        <f>'Export AM'!#REF!</f>
        <v>#REF!</v>
      </c>
      <c r="C111" s="28" t="e">
        <f>'Export AM'!#REF!</f>
        <v>#REF!</v>
      </c>
      <c r="D111" s="29" t="e">
        <f t="shared" ca="1" si="28"/>
        <v>#REF!</v>
      </c>
      <c r="E111" s="28" t="e">
        <f>'Export AM'!#REF!</f>
        <v>#REF!</v>
      </c>
      <c r="F111" s="30" t="e">
        <f t="shared" si="32"/>
        <v>#REF!</v>
      </c>
      <c r="G111" s="30" t="e">
        <f t="shared" si="33"/>
        <v>#REF!</v>
      </c>
      <c r="H111" s="30" t="e">
        <f t="shared" si="34"/>
        <v>#REF!</v>
      </c>
      <c r="I111" s="25">
        <v>44456</v>
      </c>
      <c r="J111" s="26" t="e">
        <f t="shared" si="35"/>
        <v>#REF!</v>
      </c>
      <c r="K111" s="26" t="e">
        <f t="shared" si="36"/>
        <v>#REF!</v>
      </c>
      <c r="L111" s="26" t="e">
        <f t="shared" si="37"/>
        <v>#REF!</v>
      </c>
      <c r="M111" s="23" t="e">
        <f t="shared" si="38"/>
        <v>#REF!</v>
      </c>
      <c r="N111" s="26" t="e">
        <f t="shared" si="25"/>
        <v>#REF!</v>
      </c>
      <c r="O111" s="23" t="e">
        <f t="shared" si="39"/>
        <v>#REF!</v>
      </c>
      <c r="P111" s="23" t="e">
        <f t="shared" si="29"/>
        <v>#REF!</v>
      </c>
      <c r="Q111" s="23" t="e">
        <f t="shared" si="30"/>
        <v>#REF!</v>
      </c>
      <c r="R111" s="23" t="e">
        <f t="shared" si="31"/>
        <v>#REF!</v>
      </c>
      <c r="S111" s="23" t="e">
        <f t="shared" si="26"/>
        <v>#REF!</v>
      </c>
      <c r="T111" s="23" t="e">
        <f t="shared" si="27"/>
        <v>#REF!</v>
      </c>
      <c r="U111" s="23" t="e">
        <f>_xlfn.XLOOKUP(A111,'[1]AM 12,28'!A:A,'[1]AM 12,28'!B:B,"",0)</f>
        <v>#REF!</v>
      </c>
      <c r="V111" s="23" t="e">
        <f t="shared" si="40"/>
        <v>#REF!</v>
      </c>
    </row>
    <row r="112" spans="1:22" x14ac:dyDescent="0.25">
      <c r="A112" s="23" t="e">
        <f>'Export AM'!#REF!&amp;" "&amp;'Export AM'!#REF!</f>
        <v>#REF!</v>
      </c>
      <c r="B112" s="27" t="e">
        <f>'Export AM'!#REF!</f>
        <v>#REF!</v>
      </c>
      <c r="C112" s="28" t="e">
        <f>'Export AM'!#REF!</f>
        <v>#REF!</v>
      </c>
      <c r="D112" s="29" t="e">
        <f t="shared" ca="1" si="28"/>
        <v>#REF!</v>
      </c>
      <c r="E112" s="28" t="e">
        <f>'Export AM'!#REF!</f>
        <v>#REF!</v>
      </c>
      <c r="F112" s="30" t="e">
        <f t="shared" si="32"/>
        <v>#REF!</v>
      </c>
      <c r="G112" s="30" t="e">
        <f t="shared" si="33"/>
        <v>#REF!</v>
      </c>
      <c r="H112" s="30" t="e">
        <f t="shared" si="34"/>
        <v>#REF!</v>
      </c>
      <c r="I112" s="25">
        <v>44457</v>
      </c>
      <c r="J112" s="26" t="e">
        <f t="shared" si="35"/>
        <v>#REF!</v>
      </c>
      <c r="K112" s="26" t="e">
        <f t="shared" si="36"/>
        <v>#REF!</v>
      </c>
      <c r="L112" s="26" t="e">
        <f t="shared" si="37"/>
        <v>#REF!</v>
      </c>
      <c r="M112" s="23" t="e">
        <f t="shared" si="38"/>
        <v>#REF!</v>
      </c>
      <c r="N112" s="26" t="e">
        <f t="shared" si="25"/>
        <v>#REF!</v>
      </c>
      <c r="O112" s="23" t="e">
        <f t="shared" si="39"/>
        <v>#REF!</v>
      </c>
      <c r="P112" s="23" t="e">
        <f t="shared" si="29"/>
        <v>#REF!</v>
      </c>
      <c r="Q112" s="23" t="e">
        <f t="shared" si="30"/>
        <v>#REF!</v>
      </c>
      <c r="R112" s="23" t="e">
        <f t="shared" si="31"/>
        <v>#REF!</v>
      </c>
      <c r="S112" s="23" t="e">
        <f t="shared" si="26"/>
        <v>#REF!</v>
      </c>
      <c r="T112" s="23" t="e">
        <f t="shared" si="27"/>
        <v>#REF!</v>
      </c>
      <c r="U112" s="23" t="e">
        <f>_xlfn.XLOOKUP(A112,'[1]AM 12,28'!A:A,'[1]AM 12,28'!B:B,"",0)</f>
        <v>#REF!</v>
      </c>
      <c r="V112" s="23" t="e">
        <f t="shared" si="40"/>
        <v>#REF!</v>
      </c>
    </row>
    <row r="113" spans="1:22" x14ac:dyDescent="0.25">
      <c r="A113" s="23" t="e">
        <f>'Export AM'!#REF!&amp;" "&amp;'Export AM'!#REF!</f>
        <v>#REF!</v>
      </c>
      <c r="B113" s="27" t="e">
        <f>'Export AM'!#REF!</f>
        <v>#REF!</v>
      </c>
      <c r="C113" s="28" t="e">
        <f>'Export AM'!#REF!</f>
        <v>#REF!</v>
      </c>
      <c r="D113" s="29" t="e">
        <f t="shared" ca="1" si="28"/>
        <v>#REF!</v>
      </c>
      <c r="E113" s="28" t="e">
        <f>'Export AM'!#REF!</f>
        <v>#REF!</v>
      </c>
      <c r="F113" s="30" t="e">
        <f t="shared" si="32"/>
        <v>#REF!</v>
      </c>
      <c r="G113" s="30" t="e">
        <f t="shared" si="33"/>
        <v>#REF!</v>
      </c>
      <c r="H113" s="30" t="e">
        <f t="shared" si="34"/>
        <v>#REF!</v>
      </c>
      <c r="I113" s="25">
        <v>44458</v>
      </c>
      <c r="J113" s="26" t="e">
        <f t="shared" si="35"/>
        <v>#REF!</v>
      </c>
      <c r="K113" s="26" t="e">
        <f t="shared" si="36"/>
        <v>#REF!</v>
      </c>
      <c r="L113" s="26" t="e">
        <f t="shared" si="37"/>
        <v>#REF!</v>
      </c>
      <c r="M113" s="23" t="e">
        <f t="shared" si="38"/>
        <v>#REF!</v>
      </c>
      <c r="N113" s="26" t="e">
        <f t="shared" si="25"/>
        <v>#REF!</v>
      </c>
      <c r="O113" s="23" t="e">
        <f t="shared" si="39"/>
        <v>#REF!</v>
      </c>
      <c r="P113" s="23" t="e">
        <f t="shared" si="29"/>
        <v>#REF!</v>
      </c>
      <c r="Q113" s="23" t="e">
        <f t="shared" si="30"/>
        <v>#REF!</v>
      </c>
      <c r="R113" s="23" t="e">
        <f t="shared" si="31"/>
        <v>#REF!</v>
      </c>
      <c r="S113" s="23" t="e">
        <f t="shared" si="26"/>
        <v>#REF!</v>
      </c>
      <c r="T113" s="23" t="e">
        <f t="shared" si="27"/>
        <v>#REF!</v>
      </c>
      <c r="U113" s="23" t="e">
        <f>_xlfn.XLOOKUP(A113,'[1]AM 12,28'!A:A,'[1]AM 12,28'!B:B,"",0)</f>
        <v>#REF!</v>
      </c>
      <c r="V113" s="23" t="e">
        <f t="shared" si="40"/>
        <v>#REF!</v>
      </c>
    </row>
    <row r="114" spans="1:22" x14ac:dyDescent="0.25">
      <c r="A114" s="23" t="e">
        <f>'Export AM'!#REF!&amp;" "&amp;'Export AM'!#REF!</f>
        <v>#REF!</v>
      </c>
      <c r="B114" s="27" t="e">
        <f>'Export AM'!#REF!</f>
        <v>#REF!</v>
      </c>
      <c r="C114" s="28" t="e">
        <f>'Export AM'!#REF!</f>
        <v>#REF!</v>
      </c>
      <c r="D114" s="29" t="e">
        <f t="shared" ca="1" si="28"/>
        <v>#REF!</v>
      </c>
      <c r="E114" s="28" t="e">
        <f>'Export AM'!#REF!</f>
        <v>#REF!</v>
      </c>
      <c r="F114" s="30" t="e">
        <f t="shared" si="32"/>
        <v>#REF!</v>
      </c>
      <c r="G114" s="30" t="e">
        <f t="shared" si="33"/>
        <v>#REF!</v>
      </c>
      <c r="H114" s="30" t="e">
        <f t="shared" si="34"/>
        <v>#REF!</v>
      </c>
      <c r="I114" s="25">
        <v>44459</v>
      </c>
      <c r="J114" s="26" t="e">
        <f t="shared" si="35"/>
        <v>#REF!</v>
      </c>
      <c r="K114" s="26" t="e">
        <f t="shared" si="36"/>
        <v>#REF!</v>
      </c>
      <c r="L114" s="26" t="e">
        <f t="shared" si="37"/>
        <v>#REF!</v>
      </c>
      <c r="M114" s="23" t="e">
        <f t="shared" si="38"/>
        <v>#REF!</v>
      </c>
      <c r="N114" s="26" t="e">
        <f t="shared" si="25"/>
        <v>#REF!</v>
      </c>
      <c r="O114" s="23" t="e">
        <f t="shared" si="39"/>
        <v>#REF!</v>
      </c>
      <c r="P114" s="23" t="e">
        <f t="shared" si="29"/>
        <v>#REF!</v>
      </c>
      <c r="Q114" s="23" t="e">
        <f t="shared" si="30"/>
        <v>#REF!</v>
      </c>
      <c r="R114" s="23" t="e">
        <f t="shared" si="31"/>
        <v>#REF!</v>
      </c>
      <c r="S114" s="23" t="e">
        <f t="shared" si="26"/>
        <v>#REF!</v>
      </c>
      <c r="T114" s="23" t="e">
        <f t="shared" si="27"/>
        <v>#REF!</v>
      </c>
      <c r="U114" s="23" t="e">
        <f>_xlfn.XLOOKUP(A114,'[1]AM 12,28'!A:A,'[1]AM 12,28'!B:B,"",0)</f>
        <v>#REF!</v>
      </c>
      <c r="V114" s="23" t="e">
        <f t="shared" si="40"/>
        <v>#REF!</v>
      </c>
    </row>
    <row r="115" spans="1:22" x14ac:dyDescent="0.25">
      <c r="A115" s="23" t="e">
        <f>'Export AM'!#REF!&amp;" "&amp;'Export AM'!#REF!</f>
        <v>#REF!</v>
      </c>
      <c r="B115" s="27" t="e">
        <f>'Export AM'!#REF!</f>
        <v>#REF!</v>
      </c>
      <c r="C115" s="28" t="e">
        <f>'Export AM'!#REF!</f>
        <v>#REF!</v>
      </c>
      <c r="D115" s="29" t="e">
        <f t="shared" ca="1" si="28"/>
        <v>#REF!</v>
      </c>
      <c r="E115" s="28" t="e">
        <f>'Export AM'!#REF!</f>
        <v>#REF!</v>
      </c>
      <c r="F115" s="30" t="e">
        <f t="shared" si="32"/>
        <v>#REF!</v>
      </c>
      <c r="G115" s="30" t="e">
        <f t="shared" si="33"/>
        <v>#REF!</v>
      </c>
      <c r="H115" s="30" t="e">
        <f t="shared" si="34"/>
        <v>#REF!</v>
      </c>
      <c r="I115" s="25">
        <v>44460</v>
      </c>
      <c r="J115" s="26" t="e">
        <f t="shared" si="35"/>
        <v>#REF!</v>
      </c>
      <c r="K115" s="26" t="e">
        <f t="shared" si="36"/>
        <v>#REF!</v>
      </c>
      <c r="L115" s="26" t="e">
        <f t="shared" si="37"/>
        <v>#REF!</v>
      </c>
      <c r="M115" s="23" t="e">
        <f t="shared" si="38"/>
        <v>#REF!</v>
      </c>
      <c r="N115" s="26" t="e">
        <f t="shared" si="25"/>
        <v>#REF!</v>
      </c>
      <c r="O115" s="23" t="e">
        <f t="shared" si="39"/>
        <v>#REF!</v>
      </c>
      <c r="P115" s="23" t="e">
        <f t="shared" si="29"/>
        <v>#REF!</v>
      </c>
      <c r="Q115" s="23" t="e">
        <f t="shared" si="30"/>
        <v>#REF!</v>
      </c>
      <c r="R115" s="23" t="e">
        <f t="shared" si="31"/>
        <v>#REF!</v>
      </c>
      <c r="S115" s="23" t="e">
        <f t="shared" si="26"/>
        <v>#REF!</v>
      </c>
      <c r="T115" s="23" t="e">
        <f t="shared" si="27"/>
        <v>#REF!</v>
      </c>
      <c r="U115" s="23" t="e">
        <f>_xlfn.XLOOKUP(A115,'[1]AM 12,28'!A:A,'[1]AM 12,28'!B:B,"",0)</f>
        <v>#REF!</v>
      </c>
      <c r="V115" s="23" t="e">
        <f t="shared" si="40"/>
        <v>#REF!</v>
      </c>
    </row>
    <row r="116" spans="1:22" x14ac:dyDescent="0.25">
      <c r="A116" s="23" t="e">
        <f>'Export AM'!#REF!&amp;" "&amp;'Export AM'!#REF!</f>
        <v>#REF!</v>
      </c>
      <c r="B116" s="27" t="e">
        <f>'Export AM'!#REF!</f>
        <v>#REF!</v>
      </c>
      <c r="C116" s="28" t="e">
        <f>'Export AM'!#REF!</f>
        <v>#REF!</v>
      </c>
      <c r="D116" s="29" t="e">
        <f t="shared" ca="1" si="28"/>
        <v>#REF!</v>
      </c>
      <c r="E116" s="28" t="e">
        <f>'Export AM'!#REF!</f>
        <v>#REF!</v>
      </c>
      <c r="F116" s="30" t="e">
        <f t="shared" si="32"/>
        <v>#REF!</v>
      </c>
      <c r="G116" s="30" t="e">
        <f t="shared" si="33"/>
        <v>#REF!</v>
      </c>
      <c r="H116" s="30" t="e">
        <f t="shared" si="34"/>
        <v>#REF!</v>
      </c>
      <c r="I116" s="25">
        <v>44461</v>
      </c>
      <c r="J116" s="26" t="e">
        <f t="shared" si="35"/>
        <v>#REF!</v>
      </c>
      <c r="K116" s="26" t="e">
        <f t="shared" si="36"/>
        <v>#REF!</v>
      </c>
      <c r="L116" s="26" t="e">
        <f t="shared" si="37"/>
        <v>#REF!</v>
      </c>
      <c r="M116" s="23" t="e">
        <f t="shared" si="38"/>
        <v>#REF!</v>
      </c>
      <c r="N116" s="26" t="e">
        <f t="shared" si="25"/>
        <v>#REF!</v>
      </c>
      <c r="O116" s="23" t="e">
        <f t="shared" si="39"/>
        <v>#REF!</v>
      </c>
      <c r="P116" s="23" t="e">
        <f t="shared" si="29"/>
        <v>#REF!</v>
      </c>
      <c r="Q116" s="23" t="e">
        <f t="shared" si="30"/>
        <v>#REF!</v>
      </c>
      <c r="R116" s="23" t="e">
        <f t="shared" si="31"/>
        <v>#REF!</v>
      </c>
      <c r="S116" s="23" t="e">
        <f t="shared" si="26"/>
        <v>#REF!</v>
      </c>
      <c r="T116" s="23" t="e">
        <f t="shared" si="27"/>
        <v>#REF!</v>
      </c>
      <c r="U116" s="23" t="e">
        <f>_xlfn.XLOOKUP(A116,'[1]AM 12,28'!A:A,'[1]AM 12,28'!B:B,"",0)</f>
        <v>#REF!</v>
      </c>
      <c r="V116" s="23" t="e">
        <f t="shared" si="40"/>
        <v>#REF!</v>
      </c>
    </row>
    <row r="117" spans="1:22" x14ac:dyDescent="0.25">
      <c r="A117" s="23" t="e">
        <f>'Export AM'!#REF!&amp;" "&amp;'Export AM'!#REF!</f>
        <v>#REF!</v>
      </c>
      <c r="B117" s="27" t="e">
        <f>'Export AM'!#REF!</f>
        <v>#REF!</v>
      </c>
      <c r="C117" s="28" t="e">
        <f>'Export AM'!#REF!</f>
        <v>#REF!</v>
      </c>
      <c r="D117" s="29" t="e">
        <f t="shared" ca="1" si="28"/>
        <v>#REF!</v>
      </c>
      <c r="E117" s="28" t="e">
        <f>'Export AM'!#REF!</f>
        <v>#REF!</v>
      </c>
      <c r="F117" s="30" t="e">
        <f t="shared" si="32"/>
        <v>#REF!</v>
      </c>
      <c r="G117" s="30" t="e">
        <f t="shared" si="33"/>
        <v>#REF!</v>
      </c>
      <c r="H117" s="30" t="e">
        <f t="shared" si="34"/>
        <v>#REF!</v>
      </c>
      <c r="I117" s="25">
        <v>44462</v>
      </c>
      <c r="J117" s="26" t="e">
        <f t="shared" si="35"/>
        <v>#REF!</v>
      </c>
      <c r="K117" s="26" t="e">
        <f t="shared" si="36"/>
        <v>#REF!</v>
      </c>
      <c r="L117" s="26" t="e">
        <f t="shared" si="37"/>
        <v>#REF!</v>
      </c>
      <c r="M117" s="23" t="e">
        <f t="shared" si="38"/>
        <v>#REF!</v>
      </c>
      <c r="N117" s="26" t="e">
        <f t="shared" si="25"/>
        <v>#REF!</v>
      </c>
      <c r="O117" s="23" t="e">
        <f t="shared" si="39"/>
        <v>#REF!</v>
      </c>
      <c r="P117" s="23" t="e">
        <f t="shared" si="29"/>
        <v>#REF!</v>
      </c>
      <c r="Q117" s="23" t="e">
        <f t="shared" si="30"/>
        <v>#REF!</v>
      </c>
      <c r="R117" s="23" t="e">
        <f t="shared" si="31"/>
        <v>#REF!</v>
      </c>
      <c r="S117" s="23" t="e">
        <f t="shared" si="26"/>
        <v>#REF!</v>
      </c>
      <c r="T117" s="23" t="e">
        <f t="shared" si="27"/>
        <v>#REF!</v>
      </c>
      <c r="U117" s="23" t="e">
        <f>_xlfn.XLOOKUP(A117,'[1]AM 12,28'!A:A,'[1]AM 12,28'!B:B,"",0)</f>
        <v>#REF!</v>
      </c>
      <c r="V117" s="23" t="e">
        <f t="shared" si="40"/>
        <v>#REF!</v>
      </c>
    </row>
    <row r="118" spans="1:22" x14ac:dyDescent="0.25">
      <c r="A118" s="23" t="e">
        <f>'Export AM'!#REF!&amp;" "&amp;'Export AM'!#REF!</f>
        <v>#REF!</v>
      </c>
      <c r="B118" s="27" t="e">
        <f>'Export AM'!#REF!</f>
        <v>#REF!</v>
      </c>
      <c r="C118" s="28" t="e">
        <f>'Export AM'!#REF!</f>
        <v>#REF!</v>
      </c>
      <c r="D118" s="29" t="e">
        <f t="shared" ca="1" si="28"/>
        <v>#REF!</v>
      </c>
      <c r="E118" s="28" t="e">
        <f>'Export AM'!#REF!</f>
        <v>#REF!</v>
      </c>
      <c r="F118" s="30" t="e">
        <f t="shared" si="32"/>
        <v>#REF!</v>
      </c>
      <c r="G118" s="30" t="e">
        <f t="shared" si="33"/>
        <v>#REF!</v>
      </c>
      <c r="H118" s="30" t="e">
        <f t="shared" si="34"/>
        <v>#REF!</v>
      </c>
      <c r="I118" s="25">
        <v>44463</v>
      </c>
      <c r="J118" s="26" t="e">
        <f t="shared" si="35"/>
        <v>#REF!</v>
      </c>
      <c r="K118" s="26" t="e">
        <f t="shared" si="36"/>
        <v>#REF!</v>
      </c>
      <c r="L118" s="26" t="e">
        <f t="shared" si="37"/>
        <v>#REF!</v>
      </c>
      <c r="M118" s="23" t="e">
        <f t="shared" si="38"/>
        <v>#REF!</v>
      </c>
      <c r="N118" s="26" t="e">
        <f t="shared" si="25"/>
        <v>#REF!</v>
      </c>
      <c r="O118" s="23" t="e">
        <f t="shared" si="39"/>
        <v>#REF!</v>
      </c>
      <c r="P118" s="23" t="e">
        <f t="shared" si="29"/>
        <v>#REF!</v>
      </c>
      <c r="Q118" s="23" t="e">
        <f t="shared" si="30"/>
        <v>#REF!</v>
      </c>
      <c r="R118" s="23" t="e">
        <f t="shared" si="31"/>
        <v>#REF!</v>
      </c>
      <c r="S118" s="23" t="e">
        <f t="shared" si="26"/>
        <v>#REF!</v>
      </c>
      <c r="T118" s="23" t="e">
        <f t="shared" si="27"/>
        <v>#REF!</v>
      </c>
      <c r="U118" s="23" t="e">
        <f>_xlfn.XLOOKUP(A118,'[1]AM 12,28'!A:A,'[1]AM 12,28'!B:B,"",0)</f>
        <v>#REF!</v>
      </c>
      <c r="V118" s="23" t="e">
        <f t="shared" si="40"/>
        <v>#REF!</v>
      </c>
    </row>
    <row r="119" spans="1:22" x14ac:dyDescent="0.25">
      <c r="A119" s="23" t="e">
        <f>'Export AM'!#REF!&amp;" "&amp;'Export AM'!#REF!</f>
        <v>#REF!</v>
      </c>
      <c r="B119" s="27" t="e">
        <f>'Export AM'!#REF!</f>
        <v>#REF!</v>
      </c>
      <c r="C119" s="28" t="e">
        <f>'Export AM'!#REF!</f>
        <v>#REF!</v>
      </c>
      <c r="D119" s="29" t="e">
        <f t="shared" ca="1" si="28"/>
        <v>#REF!</v>
      </c>
      <c r="E119" s="28" t="e">
        <f>'Export AM'!#REF!</f>
        <v>#REF!</v>
      </c>
      <c r="F119" s="30" t="e">
        <f t="shared" si="32"/>
        <v>#REF!</v>
      </c>
      <c r="G119" s="30" t="e">
        <f t="shared" si="33"/>
        <v>#REF!</v>
      </c>
      <c r="H119" s="30" t="e">
        <f t="shared" si="34"/>
        <v>#REF!</v>
      </c>
      <c r="I119" s="25">
        <v>44464</v>
      </c>
      <c r="J119" s="26" t="e">
        <f t="shared" si="35"/>
        <v>#REF!</v>
      </c>
      <c r="K119" s="26" t="e">
        <f t="shared" si="36"/>
        <v>#REF!</v>
      </c>
      <c r="L119" s="26" t="e">
        <f t="shared" si="37"/>
        <v>#REF!</v>
      </c>
      <c r="M119" s="23" t="e">
        <f t="shared" si="38"/>
        <v>#REF!</v>
      </c>
      <c r="N119" s="26" t="e">
        <f t="shared" si="25"/>
        <v>#REF!</v>
      </c>
      <c r="O119" s="23" t="e">
        <f t="shared" si="39"/>
        <v>#REF!</v>
      </c>
      <c r="P119" s="23" t="e">
        <f t="shared" si="29"/>
        <v>#REF!</v>
      </c>
      <c r="Q119" s="23" t="e">
        <f t="shared" si="30"/>
        <v>#REF!</v>
      </c>
      <c r="R119" s="23" t="e">
        <f t="shared" si="31"/>
        <v>#REF!</v>
      </c>
      <c r="S119" s="23" t="e">
        <f t="shared" si="26"/>
        <v>#REF!</v>
      </c>
      <c r="T119" s="23" t="e">
        <f t="shared" si="27"/>
        <v>#REF!</v>
      </c>
      <c r="U119" s="23" t="e">
        <f>_xlfn.XLOOKUP(A119,'[1]AM 12,28'!A:A,'[1]AM 12,28'!B:B,"",0)</f>
        <v>#REF!</v>
      </c>
      <c r="V119" s="23" t="e">
        <f t="shared" si="40"/>
        <v>#REF!</v>
      </c>
    </row>
    <row r="120" spans="1:22" x14ac:dyDescent="0.25">
      <c r="A120" s="23" t="e">
        <f>'Export AM'!#REF!&amp;" "&amp;'Export AM'!#REF!</f>
        <v>#REF!</v>
      </c>
      <c r="B120" s="27" t="e">
        <f>'Export AM'!#REF!</f>
        <v>#REF!</v>
      </c>
      <c r="C120" s="28" t="e">
        <f>'Export AM'!#REF!</f>
        <v>#REF!</v>
      </c>
      <c r="D120" s="29" t="e">
        <f t="shared" ca="1" si="28"/>
        <v>#REF!</v>
      </c>
      <c r="E120" s="28" t="e">
        <f>'Export AM'!#REF!</f>
        <v>#REF!</v>
      </c>
      <c r="F120" s="30" t="e">
        <f t="shared" si="32"/>
        <v>#REF!</v>
      </c>
      <c r="G120" s="30" t="e">
        <f t="shared" si="33"/>
        <v>#REF!</v>
      </c>
      <c r="H120" s="30" t="e">
        <f t="shared" si="34"/>
        <v>#REF!</v>
      </c>
      <c r="I120" s="25">
        <v>44465</v>
      </c>
      <c r="J120" s="26" t="e">
        <f t="shared" si="35"/>
        <v>#REF!</v>
      </c>
      <c r="K120" s="26" t="e">
        <f t="shared" si="36"/>
        <v>#REF!</v>
      </c>
      <c r="L120" s="26" t="e">
        <f t="shared" si="37"/>
        <v>#REF!</v>
      </c>
      <c r="M120" s="23" t="e">
        <f t="shared" si="38"/>
        <v>#REF!</v>
      </c>
      <c r="N120" s="26" t="e">
        <f t="shared" si="25"/>
        <v>#REF!</v>
      </c>
      <c r="O120" s="23" t="e">
        <f t="shared" si="39"/>
        <v>#REF!</v>
      </c>
      <c r="P120" s="23" t="e">
        <f t="shared" si="29"/>
        <v>#REF!</v>
      </c>
      <c r="Q120" s="23" t="e">
        <f t="shared" si="30"/>
        <v>#REF!</v>
      </c>
      <c r="R120" s="23" t="e">
        <f t="shared" si="31"/>
        <v>#REF!</v>
      </c>
      <c r="S120" s="23" t="e">
        <f t="shared" si="26"/>
        <v>#REF!</v>
      </c>
      <c r="T120" s="23" t="e">
        <f t="shared" si="27"/>
        <v>#REF!</v>
      </c>
      <c r="U120" s="23" t="e">
        <f>_xlfn.XLOOKUP(A120,'[1]AM 12,28'!A:A,'[1]AM 12,28'!B:B,"",0)</f>
        <v>#REF!</v>
      </c>
      <c r="V120" s="23" t="e">
        <f t="shared" si="40"/>
        <v>#REF!</v>
      </c>
    </row>
    <row r="121" spans="1:22" x14ac:dyDescent="0.25">
      <c r="A121" s="23" t="e">
        <f>'Export AM'!#REF!&amp;" "&amp;'Export AM'!#REF!</f>
        <v>#REF!</v>
      </c>
      <c r="B121" s="27" t="e">
        <f>'Export AM'!#REF!</f>
        <v>#REF!</v>
      </c>
      <c r="C121" s="28" t="e">
        <f>'Export AM'!#REF!</f>
        <v>#REF!</v>
      </c>
      <c r="D121" s="29" t="e">
        <f t="shared" ca="1" si="28"/>
        <v>#REF!</v>
      </c>
      <c r="E121" s="28" t="e">
        <f>'Export AM'!#REF!</f>
        <v>#REF!</v>
      </c>
      <c r="F121" s="30" t="e">
        <f t="shared" si="32"/>
        <v>#REF!</v>
      </c>
      <c r="G121" s="30" t="e">
        <f t="shared" si="33"/>
        <v>#REF!</v>
      </c>
      <c r="H121" s="30" t="e">
        <f t="shared" si="34"/>
        <v>#REF!</v>
      </c>
      <c r="I121" s="25">
        <v>44466</v>
      </c>
      <c r="J121" s="26" t="e">
        <f t="shared" si="35"/>
        <v>#REF!</v>
      </c>
      <c r="K121" s="26" t="e">
        <f t="shared" si="36"/>
        <v>#REF!</v>
      </c>
      <c r="L121" s="26" t="e">
        <f t="shared" si="37"/>
        <v>#REF!</v>
      </c>
      <c r="M121" s="23" t="e">
        <f t="shared" si="38"/>
        <v>#REF!</v>
      </c>
      <c r="N121" s="26" t="e">
        <f t="shared" si="25"/>
        <v>#REF!</v>
      </c>
      <c r="O121" s="23" t="e">
        <f t="shared" si="39"/>
        <v>#REF!</v>
      </c>
      <c r="P121" s="23" t="e">
        <f t="shared" si="29"/>
        <v>#REF!</v>
      </c>
      <c r="Q121" s="23" t="e">
        <f t="shared" si="30"/>
        <v>#REF!</v>
      </c>
      <c r="R121" s="23" t="e">
        <f t="shared" si="31"/>
        <v>#REF!</v>
      </c>
      <c r="S121" s="23" t="e">
        <f t="shared" si="26"/>
        <v>#REF!</v>
      </c>
      <c r="T121" s="23" t="e">
        <f t="shared" si="27"/>
        <v>#REF!</v>
      </c>
      <c r="U121" s="23" t="e">
        <f>_xlfn.XLOOKUP(A121,'[1]AM 12,28'!A:A,'[1]AM 12,28'!B:B,"",0)</f>
        <v>#REF!</v>
      </c>
      <c r="V121" s="23" t="e">
        <f t="shared" si="40"/>
        <v>#REF!</v>
      </c>
    </row>
    <row r="122" spans="1:22" x14ac:dyDescent="0.25">
      <c r="A122" s="23" t="e">
        <f>'Export AM'!#REF!&amp;" "&amp;'Export AM'!#REF!</f>
        <v>#REF!</v>
      </c>
      <c r="B122" s="27" t="e">
        <f>'Export AM'!#REF!</f>
        <v>#REF!</v>
      </c>
      <c r="C122" s="28" t="e">
        <f>'Export AM'!#REF!</f>
        <v>#REF!</v>
      </c>
      <c r="D122" s="29" t="e">
        <f t="shared" ca="1" si="28"/>
        <v>#REF!</v>
      </c>
      <c r="E122" s="28" t="e">
        <f>'Export AM'!#REF!</f>
        <v>#REF!</v>
      </c>
      <c r="F122" s="30" t="e">
        <f t="shared" si="32"/>
        <v>#REF!</v>
      </c>
      <c r="G122" s="30" t="e">
        <f t="shared" si="33"/>
        <v>#REF!</v>
      </c>
      <c r="H122" s="30" t="e">
        <f t="shared" si="34"/>
        <v>#REF!</v>
      </c>
      <c r="I122" s="25">
        <v>44467</v>
      </c>
      <c r="J122" s="26" t="e">
        <f t="shared" si="35"/>
        <v>#REF!</v>
      </c>
      <c r="K122" s="26" t="e">
        <f t="shared" si="36"/>
        <v>#REF!</v>
      </c>
      <c r="L122" s="26" t="e">
        <f t="shared" si="37"/>
        <v>#REF!</v>
      </c>
      <c r="M122" s="23" t="e">
        <f t="shared" si="38"/>
        <v>#REF!</v>
      </c>
      <c r="N122" s="26" t="e">
        <f t="shared" si="25"/>
        <v>#REF!</v>
      </c>
      <c r="O122" s="23" t="e">
        <f t="shared" si="39"/>
        <v>#REF!</v>
      </c>
      <c r="P122" s="23" t="e">
        <f t="shared" si="29"/>
        <v>#REF!</v>
      </c>
      <c r="Q122" s="23" t="e">
        <f t="shared" si="30"/>
        <v>#REF!</v>
      </c>
      <c r="R122" s="23" t="e">
        <f t="shared" si="31"/>
        <v>#REF!</v>
      </c>
      <c r="S122" s="23" t="e">
        <f t="shared" si="26"/>
        <v>#REF!</v>
      </c>
      <c r="T122" s="23" t="e">
        <f t="shared" si="27"/>
        <v>#REF!</v>
      </c>
      <c r="U122" s="23" t="e">
        <f>_xlfn.XLOOKUP(A122,'[1]AM 12,28'!A:A,'[1]AM 12,28'!B:B,"",0)</f>
        <v>#REF!</v>
      </c>
      <c r="V122" s="23" t="e">
        <f t="shared" si="40"/>
        <v>#REF!</v>
      </c>
    </row>
    <row r="123" spans="1:22" x14ac:dyDescent="0.25">
      <c r="A123" s="23" t="e">
        <f>'Export AM'!#REF!&amp;" "&amp;'Export AM'!#REF!</f>
        <v>#REF!</v>
      </c>
      <c r="B123" s="27" t="e">
        <f>'Export AM'!#REF!</f>
        <v>#REF!</v>
      </c>
      <c r="C123" s="28" t="e">
        <f>'Export AM'!#REF!</f>
        <v>#REF!</v>
      </c>
      <c r="D123" s="29" t="e">
        <f t="shared" ca="1" si="28"/>
        <v>#REF!</v>
      </c>
      <c r="E123" s="28" t="e">
        <f>'Export AM'!#REF!</f>
        <v>#REF!</v>
      </c>
      <c r="F123" s="30" t="e">
        <f t="shared" si="32"/>
        <v>#REF!</v>
      </c>
      <c r="G123" s="30" t="e">
        <f t="shared" si="33"/>
        <v>#REF!</v>
      </c>
      <c r="H123" s="30" t="e">
        <f t="shared" si="34"/>
        <v>#REF!</v>
      </c>
      <c r="I123" s="25">
        <v>44468</v>
      </c>
      <c r="J123" s="26" t="e">
        <f t="shared" si="35"/>
        <v>#REF!</v>
      </c>
      <c r="K123" s="26" t="e">
        <f t="shared" si="36"/>
        <v>#REF!</v>
      </c>
      <c r="L123" s="26" t="e">
        <f t="shared" si="37"/>
        <v>#REF!</v>
      </c>
      <c r="M123" s="23" t="e">
        <f t="shared" si="38"/>
        <v>#REF!</v>
      </c>
      <c r="N123" s="26" t="e">
        <f t="shared" si="25"/>
        <v>#REF!</v>
      </c>
      <c r="O123" s="23" t="e">
        <f t="shared" si="39"/>
        <v>#REF!</v>
      </c>
      <c r="P123" s="23" t="e">
        <f t="shared" si="29"/>
        <v>#REF!</v>
      </c>
      <c r="Q123" s="23" t="e">
        <f t="shared" si="30"/>
        <v>#REF!</v>
      </c>
      <c r="R123" s="23" t="e">
        <f t="shared" si="31"/>
        <v>#REF!</v>
      </c>
      <c r="S123" s="23" t="e">
        <f t="shared" si="26"/>
        <v>#REF!</v>
      </c>
      <c r="T123" s="23" t="e">
        <f t="shared" si="27"/>
        <v>#REF!</v>
      </c>
      <c r="U123" s="23" t="e">
        <f>_xlfn.XLOOKUP(A123,'[1]AM 12,28'!A:A,'[1]AM 12,28'!B:B,"",0)</f>
        <v>#REF!</v>
      </c>
      <c r="V123" s="23" t="e">
        <f t="shared" si="40"/>
        <v>#REF!</v>
      </c>
    </row>
    <row r="124" spans="1:22" x14ac:dyDescent="0.25">
      <c r="A124" s="23" t="e">
        <f>'Export AM'!#REF!&amp;" "&amp;'Export AM'!#REF!</f>
        <v>#REF!</v>
      </c>
      <c r="B124" s="27" t="e">
        <f>'Export AM'!#REF!</f>
        <v>#REF!</v>
      </c>
      <c r="C124" s="28" t="e">
        <f>'Export AM'!#REF!</f>
        <v>#REF!</v>
      </c>
      <c r="D124" s="29" t="e">
        <f t="shared" ca="1" si="28"/>
        <v>#REF!</v>
      </c>
      <c r="E124" s="28" t="e">
        <f>'Export AM'!#REF!</f>
        <v>#REF!</v>
      </c>
      <c r="F124" s="30" t="e">
        <f t="shared" si="32"/>
        <v>#REF!</v>
      </c>
      <c r="G124" s="30" t="e">
        <f t="shared" si="33"/>
        <v>#REF!</v>
      </c>
      <c r="H124" s="30" t="e">
        <f t="shared" si="34"/>
        <v>#REF!</v>
      </c>
      <c r="I124" s="25">
        <v>44469</v>
      </c>
      <c r="J124" s="26" t="e">
        <f t="shared" si="35"/>
        <v>#REF!</v>
      </c>
      <c r="K124" s="26" t="e">
        <f t="shared" si="36"/>
        <v>#REF!</v>
      </c>
      <c r="L124" s="26" t="e">
        <f t="shared" si="37"/>
        <v>#REF!</v>
      </c>
      <c r="M124" s="23" t="e">
        <f t="shared" si="38"/>
        <v>#REF!</v>
      </c>
      <c r="N124" s="26" t="e">
        <f t="shared" si="25"/>
        <v>#REF!</v>
      </c>
      <c r="O124" s="23" t="e">
        <f t="shared" si="39"/>
        <v>#REF!</v>
      </c>
      <c r="P124" s="23" t="e">
        <f t="shared" si="29"/>
        <v>#REF!</v>
      </c>
      <c r="Q124" s="23" t="e">
        <f t="shared" si="30"/>
        <v>#REF!</v>
      </c>
      <c r="R124" s="23" t="e">
        <f t="shared" si="31"/>
        <v>#REF!</v>
      </c>
      <c r="S124" s="23" t="e">
        <f t="shared" si="26"/>
        <v>#REF!</v>
      </c>
      <c r="T124" s="23" t="e">
        <f t="shared" si="27"/>
        <v>#REF!</v>
      </c>
      <c r="U124" s="23" t="e">
        <f>_xlfn.XLOOKUP(A124,'[1]AM 12,28'!A:A,'[1]AM 12,28'!B:B,"",0)</f>
        <v>#REF!</v>
      </c>
      <c r="V124" s="23" t="e">
        <f t="shared" si="40"/>
        <v>#REF!</v>
      </c>
    </row>
    <row r="125" spans="1:22" x14ac:dyDescent="0.25">
      <c r="A125" s="23" t="e">
        <f>'Export AM'!#REF!&amp;" "&amp;'Export AM'!#REF!</f>
        <v>#REF!</v>
      </c>
      <c r="B125" s="27" t="e">
        <f>'Export AM'!#REF!</f>
        <v>#REF!</v>
      </c>
      <c r="C125" s="28" t="e">
        <f>'Export AM'!#REF!</f>
        <v>#REF!</v>
      </c>
      <c r="D125" s="29" t="e">
        <f t="shared" ca="1" si="28"/>
        <v>#REF!</v>
      </c>
      <c r="E125" s="28" t="e">
        <f>'Export AM'!#REF!</f>
        <v>#REF!</v>
      </c>
      <c r="F125" s="30" t="e">
        <f t="shared" si="32"/>
        <v>#REF!</v>
      </c>
      <c r="G125" s="30" t="e">
        <f t="shared" si="33"/>
        <v>#REF!</v>
      </c>
      <c r="H125" s="30" t="e">
        <f t="shared" si="34"/>
        <v>#REF!</v>
      </c>
      <c r="I125" s="25">
        <v>44470</v>
      </c>
      <c r="J125" s="26" t="e">
        <f t="shared" si="35"/>
        <v>#REF!</v>
      </c>
      <c r="K125" s="26" t="e">
        <f t="shared" si="36"/>
        <v>#REF!</v>
      </c>
      <c r="L125" s="26" t="e">
        <f t="shared" si="37"/>
        <v>#REF!</v>
      </c>
      <c r="M125" s="23" t="e">
        <f t="shared" si="38"/>
        <v>#REF!</v>
      </c>
      <c r="N125" s="26" t="e">
        <f t="shared" si="25"/>
        <v>#REF!</v>
      </c>
      <c r="O125" s="23" t="e">
        <f t="shared" si="39"/>
        <v>#REF!</v>
      </c>
      <c r="P125" s="23" t="e">
        <f t="shared" si="29"/>
        <v>#REF!</v>
      </c>
      <c r="Q125" s="23" t="e">
        <f t="shared" si="30"/>
        <v>#REF!</v>
      </c>
      <c r="R125" s="23" t="e">
        <f t="shared" si="31"/>
        <v>#REF!</v>
      </c>
      <c r="S125" s="23" t="e">
        <f t="shared" si="26"/>
        <v>#REF!</v>
      </c>
      <c r="T125" s="23" t="e">
        <f t="shared" si="27"/>
        <v>#REF!</v>
      </c>
      <c r="U125" s="23" t="e">
        <f>_xlfn.XLOOKUP(A125,'[1]AM 12,28'!A:A,'[1]AM 12,28'!B:B,"",0)</f>
        <v>#REF!</v>
      </c>
      <c r="V125" s="23" t="e">
        <f t="shared" si="40"/>
        <v>#REF!</v>
      </c>
    </row>
    <row r="126" spans="1:22" x14ac:dyDescent="0.25">
      <c r="A126" s="23" t="e">
        <f>'Export AM'!#REF!&amp;" "&amp;'Export AM'!#REF!</f>
        <v>#REF!</v>
      </c>
      <c r="B126" s="27" t="e">
        <f>'Export AM'!#REF!</f>
        <v>#REF!</v>
      </c>
      <c r="C126" s="28" t="e">
        <f>'Export AM'!#REF!</f>
        <v>#REF!</v>
      </c>
      <c r="D126" s="29" t="e">
        <f t="shared" ca="1" si="28"/>
        <v>#REF!</v>
      </c>
      <c r="E126" s="28" t="e">
        <f>'Export AM'!#REF!</f>
        <v>#REF!</v>
      </c>
      <c r="F126" s="30" t="e">
        <f t="shared" si="32"/>
        <v>#REF!</v>
      </c>
      <c r="G126" s="30" t="e">
        <f t="shared" si="33"/>
        <v>#REF!</v>
      </c>
      <c r="H126" s="30" t="e">
        <f t="shared" si="34"/>
        <v>#REF!</v>
      </c>
      <c r="I126" s="25">
        <v>44471</v>
      </c>
      <c r="J126" s="26" t="e">
        <f t="shared" si="35"/>
        <v>#REF!</v>
      </c>
      <c r="K126" s="26" t="e">
        <f t="shared" si="36"/>
        <v>#REF!</v>
      </c>
      <c r="L126" s="26" t="e">
        <f t="shared" si="37"/>
        <v>#REF!</v>
      </c>
      <c r="M126" s="23" t="e">
        <f t="shared" si="38"/>
        <v>#REF!</v>
      </c>
      <c r="N126" s="26" t="e">
        <f t="shared" si="25"/>
        <v>#REF!</v>
      </c>
      <c r="O126" s="23" t="e">
        <f t="shared" si="39"/>
        <v>#REF!</v>
      </c>
      <c r="P126" s="23" t="e">
        <f t="shared" si="29"/>
        <v>#REF!</v>
      </c>
      <c r="Q126" s="23" t="e">
        <f t="shared" si="30"/>
        <v>#REF!</v>
      </c>
      <c r="R126" s="23" t="e">
        <f t="shared" si="31"/>
        <v>#REF!</v>
      </c>
      <c r="S126" s="23" t="e">
        <f t="shared" si="26"/>
        <v>#REF!</v>
      </c>
      <c r="T126" s="23" t="e">
        <f t="shared" si="27"/>
        <v>#REF!</v>
      </c>
      <c r="U126" s="23" t="e">
        <f>_xlfn.XLOOKUP(A126,'[1]AM 12,28'!A:A,'[1]AM 12,28'!B:B,"",0)</f>
        <v>#REF!</v>
      </c>
      <c r="V126" s="23" t="e">
        <f t="shared" si="40"/>
        <v>#REF!</v>
      </c>
    </row>
    <row r="127" spans="1:22" x14ac:dyDescent="0.25">
      <c r="A127" s="23" t="e">
        <f>'Export AM'!#REF!&amp;" "&amp;'Export AM'!#REF!</f>
        <v>#REF!</v>
      </c>
      <c r="B127" s="27" t="e">
        <f>'Export AM'!#REF!</f>
        <v>#REF!</v>
      </c>
      <c r="C127" s="28" t="e">
        <f>'Export AM'!#REF!</f>
        <v>#REF!</v>
      </c>
      <c r="D127" s="29" t="e">
        <f t="shared" ca="1" si="28"/>
        <v>#REF!</v>
      </c>
      <c r="E127" s="28" t="e">
        <f>'Export AM'!#REF!</f>
        <v>#REF!</v>
      </c>
      <c r="F127" s="30" t="e">
        <f t="shared" si="32"/>
        <v>#REF!</v>
      </c>
      <c r="G127" s="30" t="e">
        <f t="shared" si="33"/>
        <v>#REF!</v>
      </c>
      <c r="H127" s="30" t="e">
        <f t="shared" si="34"/>
        <v>#REF!</v>
      </c>
      <c r="I127" s="25">
        <v>44472</v>
      </c>
      <c r="J127" s="26" t="e">
        <f t="shared" si="35"/>
        <v>#REF!</v>
      </c>
      <c r="K127" s="26" t="e">
        <f t="shared" si="36"/>
        <v>#REF!</v>
      </c>
      <c r="L127" s="26" t="e">
        <f t="shared" si="37"/>
        <v>#REF!</v>
      </c>
      <c r="M127" s="23" t="e">
        <f t="shared" si="38"/>
        <v>#REF!</v>
      </c>
      <c r="N127" s="26" t="e">
        <f t="shared" si="25"/>
        <v>#REF!</v>
      </c>
      <c r="O127" s="23" t="e">
        <f t="shared" si="39"/>
        <v>#REF!</v>
      </c>
      <c r="P127" s="23" t="e">
        <f t="shared" si="29"/>
        <v>#REF!</v>
      </c>
      <c r="Q127" s="23" t="e">
        <f t="shared" si="30"/>
        <v>#REF!</v>
      </c>
      <c r="R127" s="23" t="e">
        <f t="shared" si="31"/>
        <v>#REF!</v>
      </c>
      <c r="S127" s="23" t="e">
        <f t="shared" si="26"/>
        <v>#REF!</v>
      </c>
      <c r="T127" s="23" t="e">
        <f t="shared" si="27"/>
        <v>#REF!</v>
      </c>
      <c r="U127" s="23" t="e">
        <f>_xlfn.XLOOKUP(A127,'[1]AM 12,28'!A:A,'[1]AM 12,28'!B:B,"",0)</f>
        <v>#REF!</v>
      </c>
      <c r="V127" s="23" t="e">
        <f t="shared" si="40"/>
        <v>#REF!</v>
      </c>
    </row>
    <row r="128" spans="1:22" x14ac:dyDescent="0.25">
      <c r="A128" s="23" t="e">
        <f>'Export AM'!#REF!&amp;" "&amp;'Export AM'!#REF!</f>
        <v>#REF!</v>
      </c>
      <c r="B128" s="27" t="e">
        <f>'Export AM'!#REF!</f>
        <v>#REF!</v>
      </c>
      <c r="C128" s="28" t="e">
        <f>'Export AM'!#REF!</f>
        <v>#REF!</v>
      </c>
      <c r="D128" s="29" t="e">
        <f t="shared" ca="1" si="28"/>
        <v>#REF!</v>
      </c>
      <c r="E128" s="28" t="e">
        <f>'Export AM'!#REF!</f>
        <v>#REF!</v>
      </c>
      <c r="F128" s="30" t="e">
        <f t="shared" si="32"/>
        <v>#REF!</v>
      </c>
      <c r="G128" s="30" t="e">
        <f t="shared" si="33"/>
        <v>#REF!</v>
      </c>
      <c r="H128" s="30" t="e">
        <f t="shared" si="34"/>
        <v>#REF!</v>
      </c>
      <c r="I128" s="25">
        <v>44473</v>
      </c>
      <c r="J128" s="26" t="e">
        <f t="shared" si="35"/>
        <v>#REF!</v>
      </c>
      <c r="K128" s="26" t="e">
        <f t="shared" si="36"/>
        <v>#REF!</v>
      </c>
      <c r="L128" s="26" t="e">
        <f t="shared" si="37"/>
        <v>#REF!</v>
      </c>
      <c r="M128" s="23" t="e">
        <f t="shared" si="38"/>
        <v>#REF!</v>
      </c>
      <c r="N128" s="26" t="e">
        <f t="shared" si="25"/>
        <v>#REF!</v>
      </c>
      <c r="O128" s="23" t="e">
        <f t="shared" si="39"/>
        <v>#REF!</v>
      </c>
      <c r="P128" s="23" t="e">
        <f t="shared" si="29"/>
        <v>#REF!</v>
      </c>
      <c r="Q128" s="23" t="e">
        <f t="shared" si="30"/>
        <v>#REF!</v>
      </c>
      <c r="R128" s="23" t="e">
        <f t="shared" si="31"/>
        <v>#REF!</v>
      </c>
      <c r="S128" s="23" t="e">
        <f t="shared" si="26"/>
        <v>#REF!</v>
      </c>
      <c r="T128" s="23" t="e">
        <f t="shared" si="27"/>
        <v>#REF!</v>
      </c>
      <c r="U128" s="23" t="e">
        <f>_xlfn.XLOOKUP(A128,'[1]AM 12,28'!A:A,'[1]AM 12,28'!B:B,"",0)</f>
        <v>#REF!</v>
      </c>
      <c r="V128" s="23" t="e">
        <f t="shared" si="40"/>
        <v>#REF!</v>
      </c>
    </row>
    <row r="129" spans="1:22" x14ac:dyDescent="0.25">
      <c r="A129" s="23" t="e">
        <f>'Export AM'!#REF!&amp;" "&amp;'Export AM'!#REF!</f>
        <v>#REF!</v>
      </c>
      <c r="B129" s="27" t="e">
        <f>'Export AM'!#REF!</f>
        <v>#REF!</v>
      </c>
      <c r="C129" s="28" t="e">
        <f>'Export AM'!#REF!</f>
        <v>#REF!</v>
      </c>
      <c r="D129" s="29" t="e">
        <f t="shared" ca="1" si="28"/>
        <v>#REF!</v>
      </c>
      <c r="E129" s="28" t="e">
        <f>'Export AM'!#REF!</f>
        <v>#REF!</v>
      </c>
      <c r="F129" s="30" t="e">
        <f t="shared" si="32"/>
        <v>#REF!</v>
      </c>
      <c r="G129" s="30" t="e">
        <f t="shared" si="33"/>
        <v>#REF!</v>
      </c>
      <c r="H129" s="30" t="e">
        <f t="shared" si="34"/>
        <v>#REF!</v>
      </c>
      <c r="I129" s="25">
        <v>44474</v>
      </c>
      <c r="J129" s="26" t="e">
        <f t="shared" si="35"/>
        <v>#REF!</v>
      </c>
      <c r="K129" s="26" t="e">
        <f t="shared" si="36"/>
        <v>#REF!</v>
      </c>
      <c r="L129" s="26" t="e">
        <f t="shared" si="37"/>
        <v>#REF!</v>
      </c>
      <c r="M129" s="23" t="e">
        <f t="shared" si="38"/>
        <v>#REF!</v>
      </c>
      <c r="N129" s="26" t="e">
        <f t="shared" si="25"/>
        <v>#REF!</v>
      </c>
      <c r="O129" s="23" t="e">
        <f t="shared" si="39"/>
        <v>#REF!</v>
      </c>
      <c r="P129" s="23" t="e">
        <f t="shared" si="29"/>
        <v>#REF!</v>
      </c>
      <c r="Q129" s="23" t="e">
        <f t="shared" si="30"/>
        <v>#REF!</v>
      </c>
      <c r="R129" s="23" t="e">
        <f t="shared" si="31"/>
        <v>#REF!</v>
      </c>
      <c r="S129" s="23" t="e">
        <f t="shared" si="26"/>
        <v>#REF!</v>
      </c>
      <c r="T129" s="23" t="e">
        <f t="shared" si="27"/>
        <v>#REF!</v>
      </c>
      <c r="U129" s="23" t="e">
        <f>_xlfn.XLOOKUP(A129,'[1]AM 12,28'!A:A,'[1]AM 12,28'!B:B,"",0)</f>
        <v>#REF!</v>
      </c>
      <c r="V129" s="23" t="e">
        <f t="shared" si="40"/>
        <v>#REF!</v>
      </c>
    </row>
    <row r="130" spans="1:22" x14ac:dyDescent="0.25">
      <c r="A130" s="23" t="e">
        <f>'Export AM'!#REF!&amp;" "&amp;'Export AM'!#REF!</f>
        <v>#REF!</v>
      </c>
      <c r="B130" s="27" t="e">
        <f>'Export AM'!#REF!</f>
        <v>#REF!</v>
      </c>
      <c r="C130" s="28" t="e">
        <f>'Export AM'!#REF!</f>
        <v>#REF!</v>
      </c>
      <c r="D130" s="29" t="e">
        <f t="shared" ca="1" si="28"/>
        <v>#REF!</v>
      </c>
      <c r="E130" s="28" t="e">
        <f>'Export AM'!#REF!</f>
        <v>#REF!</v>
      </c>
      <c r="F130" s="30" t="e">
        <f t="shared" si="32"/>
        <v>#REF!</v>
      </c>
      <c r="G130" s="30" t="e">
        <f t="shared" si="33"/>
        <v>#REF!</v>
      </c>
      <c r="H130" s="30" t="e">
        <f t="shared" si="34"/>
        <v>#REF!</v>
      </c>
      <c r="I130" s="25">
        <v>44475</v>
      </c>
      <c r="J130" s="26" t="e">
        <f t="shared" si="35"/>
        <v>#REF!</v>
      </c>
      <c r="K130" s="26" t="e">
        <f t="shared" si="36"/>
        <v>#REF!</v>
      </c>
      <c r="L130" s="26" t="e">
        <f t="shared" si="37"/>
        <v>#REF!</v>
      </c>
      <c r="M130" s="23" t="e">
        <f t="shared" si="38"/>
        <v>#REF!</v>
      </c>
      <c r="N130" s="26" t="e">
        <f t="shared" ref="N130:N193" si="41">IF(DAY(DATE(YEAR(E130),MONTH(E130)+1,1)-1)/2&gt;=DAY(E130),"1 ère quinzaine","2èmequinzaine")</f>
        <v>#REF!</v>
      </c>
      <c r="O130" s="23" t="e">
        <f t="shared" si="39"/>
        <v>#REF!</v>
      </c>
      <c r="P130" s="23" t="e">
        <f t="shared" si="29"/>
        <v>#REF!</v>
      </c>
      <c r="Q130" s="23" t="e">
        <f t="shared" si="30"/>
        <v>#REF!</v>
      </c>
      <c r="R130" s="23" t="e">
        <f t="shared" si="31"/>
        <v>#REF!</v>
      </c>
      <c r="S130" s="23" t="e">
        <f t="shared" ref="S130:S193" si="42">P130&amp;Q130&amp;R130</f>
        <v>#REF!</v>
      </c>
      <c r="T130" s="23" t="e">
        <f t="shared" ref="T130:T193" si="43">IF(S130="123","12,06",IF(S130="120","11,93",IF(S130="100","11,78",IF(S130="000","11,35","faux"))))</f>
        <v>#REF!</v>
      </c>
      <c r="U130" s="23" t="e">
        <f>_xlfn.XLOOKUP(A130,'[1]AM 12,28'!A:A,'[1]AM 12,28'!B:B,"",0)</f>
        <v>#REF!</v>
      </c>
      <c r="V130" s="23" t="e">
        <f t="shared" si="40"/>
        <v>#REF!</v>
      </c>
    </row>
    <row r="131" spans="1:22" x14ac:dyDescent="0.25">
      <c r="A131" s="23" t="e">
        <f>'Export AM'!#REF!&amp;" "&amp;'Export AM'!#REF!</f>
        <v>#REF!</v>
      </c>
      <c r="B131" s="27" t="e">
        <f>'Export AM'!#REF!</f>
        <v>#REF!</v>
      </c>
      <c r="C131" s="28" t="e">
        <f>'Export AM'!#REF!</f>
        <v>#REF!</v>
      </c>
      <c r="D131" s="29" t="e">
        <f t="shared" ref="D131:D194" ca="1" si="44">DATEDIF(C131,TODAY(),"Y")</f>
        <v>#REF!</v>
      </c>
      <c r="E131" s="28" t="e">
        <f>'Export AM'!#REF!</f>
        <v>#REF!</v>
      </c>
      <c r="F131" s="30" t="e">
        <f t="shared" si="32"/>
        <v>#REF!</v>
      </c>
      <c r="G131" s="30" t="e">
        <f t="shared" si="33"/>
        <v>#REF!</v>
      </c>
      <c r="H131" s="30" t="e">
        <f t="shared" si="34"/>
        <v>#REF!</v>
      </c>
      <c r="I131" s="25">
        <v>44476</v>
      </c>
      <c r="J131" s="26" t="e">
        <f t="shared" si="35"/>
        <v>#REF!</v>
      </c>
      <c r="K131" s="26" t="e">
        <f t="shared" si="36"/>
        <v>#REF!</v>
      </c>
      <c r="L131" s="26" t="e">
        <f t="shared" si="37"/>
        <v>#REF!</v>
      </c>
      <c r="M131" s="23" t="e">
        <f t="shared" si="38"/>
        <v>#REF!</v>
      </c>
      <c r="N131" s="26" t="e">
        <f t="shared" si="41"/>
        <v>#REF!</v>
      </c>
      <c r="O131" s="23" t="e">
        <f t="shared" si="39"/>
        <v>#REF!</v>
      </c>
      <c r="P131" s="23" t="e">
        <f t="shared" ref="P131:P194" si="45">IF(F131&lt;I131,1,0)</f>
        <v>#REF!</v>
      </c>
      <c r="Q131" s="23" t="e">
        <f t="shared" ref="Q131:Q194" si="46">IF(G131&lt;I131,2,0)</f>
        <v>#REF!</v>
      </c>
      <c r="R131" s="23" t="e">
        <f t="shared" ref="R131:R194" si="47">IF(H131&lt;I131,3,0)</f>
        <v>#REF!</v>
      </c>
      <c r="S131" s="23" t="e">
        <f t="shared" si="42"/>
        <v>#REF!</v>
      </c>
      <c r="T131" s="23" t="e">
        <f t="shared" si="43"/>
        <v>#REF!</v>
      </c>
      <c r="U131" s="23" t="e">
        <f>_xlfn.XLOOKUP(A131,'[1]AM 12,28'!A:A,'[1]AM 12,28'!B:B,"",0)</f>
        <v>#REF!</v>
      </c>
      <c r="V131" s="23" t="e">
        <f t="shared" si="40"/>
        <v>#REF!</v>
      </c>
    </row>
    <row r="132" spans="1:22" x14ac:dyDescent="0.25">
      <c r="A132" s="23" t="e">
        <f>'Export AM'!#REF!&amp;" "&amp;'Export AM'!#REF!</f>
        <v>#REF!</v>
      </c>
      <c r="B132" s="27" t="e">
        <f>'Export AM'!#REF!</f>
        <v>#REF!</v>
      </c>
      <c r="C132" s="28" t="e">
        <f>'Export AM'!#REF!</f>
        <v>#REF!</v>
      </c>
      <c r="D132" s="29" t="e">
        <f t="shared" ca="1" si="44"/>
        <v>#REF!</v>
      </c>
      <c r="E132" s="28" t="e">
        <f>'Export AM'!#REF!</f>
        <v>#REF!</v>
      </c>
      <c r="F132" s="30" t="e">
        <f t="shared" si="32"/>
        <v>#REF!</v>
      </c>
      <c r="G132" s="30" t="e">
        <f t="shared" si="33"/>
        <v>#REF!</v>
      </c>
      <c r="H132" s="30" t="e">
        <f t="shared" si="34"/>
        <v>#REF!</v>
      </c>
      <c r="I132" s="25">
        <v>44477</v>
      </c>
      <c r="J132" s="26" t="e">
        <f t="shared" si="35"/>
        <v>#REF!</v>
      </c>
      <c r="K132" s="26" t="e">
        <f t="shared" si="36"/>
        <v>#REF!</v>
      </c>
      <c r="L132" s="26" t="e">
        <f t="shared" si="37"/>
        <v>#REF!</v>
      </c>
      <c r="M132" s="23" t="e">
        <f t="shared" si="38"/>
        <v>#REF!</v>
      </c>
      <c r="N132" s="26" t="e">
        <f t="shared" si="41"/>
        <v>#REF!</v>
      </c>
      <c r="O132" s="23" t="e">
        <f t="shared" si="39"/>
        <v>#REF!</v>
      </c>
      <c r="P132" s="23" t="e">
        <f t="shared" si="45"/>
        <v>#REF!</v>
      </c>
      <c r="Q132" s="23" t="e">
        <f t="shared" si="46"/>
        <v>#REF!</v>
      </c>
      <c r="R132" s="23" t="e">
        <f t="shared" si="47"/>
        <v>#REF!</v>
      </c>
      <c r="S132" s="23" t="e">
        <f t="shared" si="42"/>
        <v>#REF!</v>
      </c>
      <c r="T132" s="23" t="e">
        <f t="shared" si="43"/>
        <v>#REF!</v>
      </c>
      <c r="U132" s="23" t="e">
        <f>_xlfn.XLOOKUP(A132,'[1]AM 12,28'!A:A,'[1]AM 12,28'!B:B,"",0)</f>
        <v>#REF!</v>
      </c>
      <c r="V132" s="23" t="e">
        <f t="shared" si="40"/>
        <v>#REF!</v>
      </c>
    </row>
    <row r="133" spans="1:22" x14ac:dyDescent="0.25">
      <c r="A133" s="23" t="e">
        <f>'Export AM'!#REF!&amp;" "&amp;'Export AM'!#REF!</f>
        <v>#REF!</v>
      </c>
      <c r="B133" s="27" t="e">
        <f>'Export AM'!#REF!</f>
        <v>#REF!</v>
      </c>
      <c r="C133" s="28" t="e">
        <f>'Export AM'!#REF!</f>
        <v>#REF!</v>
      </c>
      <c r="D133" s="29" t="e">
        <f t="shared" ca="1" si="44"/>
        <v>#REF!</v>
      </c>
      <c r="E133" s="28" t="e">
        <f>'Export AM'!#REF!</f>
        <v>#REF!</v>
      </c>
      <c r="F133" s="30" t="e">
        <f t="shared" si="32"/>
        <v>#REF!</v>
      </c>
      <c r="G133" s="30" t="e">
        <f t="shared" si="33"/>
        <v>#REF!</v>
      </c>
      <c r="H133" s="30" t="e">
        <f t="shared" si="34"/>
        <v>#REF!</v>
      </c>
      <c r="I133" s="25">
        <v>44478</v>
      </c>
      <c r="J133" s="26" t="e">
        <f t="shared" si="35"/>
        <v>#REF!</v>
      </c>
      <c r="K133" s="26" t="e">
        <f t="shared" si="36"/>
        <v>#REF!</v>
      </c>
      <c r="L133" s="26" t="e">
        <f t="shared" si="37"/>
        <v>#REF!</v>
      </c>
      <c r="M133" s="23" t="e">
        <f t="shared" si="38"/>
        <v>#REF!</v>
      </c>
      <c r="N133" s="26" t="e">
        <f t="shared" si="41"/>
        <v>#REF!</v>
      </c>
      <c r="O133" s="23" t="e">
        <f t="shared" si="39"/>
        <v>#REF!</v>
      </c>
      <c r="P133" s="23" t="e">
        <f t="shared" si="45"/>
        <v>#REF!</v>
      </c>
      <c r="Q133" s="23" t="e">
        <f t="shared" si="46"/>
        <v>#REF!</v>
      </c>
      <c r="R133" s="23" t="e">
        <f t="shared" si="47"/>
        <v>#REF!</v>
      </c>
      <c r="S133" s="23" t="e">
        <f t="shared" si="42"/>
        <v>#REF!</v>
      </c>
      <c r="T133" s="23" t="e">
        <f t="shared" si="43"/>
        <v>#REF!</v>
      </c>
      <c r="U133" s="23" t="e">
        <f>_xlfn.XLOOKUP(A133,'[1]AM 12,28'!A:A,'[1]AM 12,28'!B:B,"",0)</f>
        <v>#REF!</v>
      </c>
      <c r="V133" s="23" t="e">
        <f t="shared" si="40"/>
        <v>#REF!</v>
      </c>
    </row>
    <row r="134" spans="1:22" x14ac:dyDescent="0.25">
      <c r="A134" s="23" t="e">
        <f>'Export AM'!#REF!&amp;" "&amp;'Export AM'!#REF!</f>
        <v>#REF!</v>
      </c>
      <c r="B134" s="27" t="e">
        <f>'Export AM'!#REF!</f>
        <v>#REF!</v>
      </c>
      <c r="C134" s="28" t="e">
        <f>'Export AM'!#REF!</f>
        <v>#REF!</v>
      </c>
      <c r="D134" s="29" t="e">
        <f t="shared" ca="1" si="44"/>
        <v>#REF!</v>
      </c>
      <c r="E134" s="28" t="e">
        <f>'Export AM'!#REF!</f>
        <v>#REF!</v>
      </c>
      <c r="F134" s="30" t="e">
        <f t="shared" si="32"/>
        <v>#REF!</v>
      </c>
      <c r="G134" s="30" t="e">
        <f t="shared" si="33"/>
        <v>#REF!</v>
      </c>
      <c r="H134" s="30" t="e">
        <f t="shared" si="34"/>
        <v>#REF!</v>
      </c>
      <c r="I134" s="25">
        <v>44479</v>
      </c>
      <c r="J134" s="26" t="e">
        <f t="shared" si="35"/>
        <v>#REF!</v>
      </c>
      <c r="K134" s="26" t="e">
        <f t="shared" si="36"/>
        <v>#REF!</v>
      </c>
      <c r="L134" s="26" t="e">
        <f t="shared" si="37"/>
        <v>#REF!</v>
      </c>
      <c r="M134" s="23" t="e">
        <f t="shared" si="38"/>
        <v>#REF!</v>
      </c>
      <c r="N134" s="26" t="e">
        <f t="shared" si="41"/>
        <v>#REF!</v>
      </c>
      <c r="O134" s="23" t="e">
        <f t="shared" si="39"/>
        <v>#REF!</v>
      </c>
      <c r="P134" s="23" t="e">
        <f t="shared" si="45"/>
        <v>#REF!</v>
      </c>
      <c r="Q134" s="23" t="e">
        <f t="shared" si="46"/>
        <v>#REF!</v>
      </c>
      <c r="R134" s="23" t="e">
        <f t="shared" si="47"/>
        <v>#REF!</v>
      </c>
      <c r="S134" s="23" t="e">
        <f t="shared" si="42"/>
        <v>#REF!</v>
      </c>
      <c r="T134" s="23" t="e">
        <f t="shared" si="43"/>
        <v>#REF!</v>
      </c>
      <c r="U134" s="23" t="e">
        <f>_xlfn.XLOOKUP(A134,'[1]AM 12,28'!A:A,'[1]AM 12,28'!B:B,"",0)</f>
        <v>#REF!</v>
      </c>
      <c r="V134" s="23" t="e">
        <f t="shared" si="40"/>
        <v>#REF!</v>
      </c>
    </row>
    <row r="135" spans="1:22" x14ac:dyDescent="0.25">
      <c r="A135" s="23" t="e">
        <f>'Export AM'!#REF!&amp;" "&amp;'Export AM'!#REF!</f>
        <v>#REF!</v>
      </c>
      <c r="B135" s="27" t="e">
        <f>'Export AM'!#REF!</f>
        <v>#REF!</v>
      </c>
      <c r="C135" s="28" t="e">
        <f>'Export AM'!#REF!</f>
        <v>#REF!</v>
      </c>
      <c r="D135" s="29" t="e">
        <f t="shared" ca="1" si="44"/>
        <v>#REF!</v>
      </c>
      <c r="E135" s="28" t="e">
        <f>'Export AM'!#REF!</f>
        <v>#REF!</v>
      </c>
      <c r="F135" s="30" t="e">
        <f t="shared" si="32"/>
        <v>#REF!</v>
      </c>
      <c r="G135" s="30" t="e">
        <f t="shared" si="33"/>
        <v>#REF!</v>
      </c>
      <c r="H135" s="30" t="e">
        <f t="shared" si="34"/>
        <v>#REF!</v>
      </c>
      <c r="I135" s="25">
        <v>44480</v>
      </c>
      <c r="J135" s="26" t="e">
        <f t="shared" si="35"/>
        <v>#REF!</v>
      </c>
      <c r="K135" s="26" t="e">
        <f t="shared" si="36"/>
        <v>#REF!</v>
      </c>
      <c r="L135" s="26" t="e">
        <f t="shared" si="37"/>
        <v>#REF!</v>
      </c>
      <c r="M135" s="23" t="e">
        <f t="shared" si="38"/>
        <v>#REF!</v>
      </c>
      <c r="N135" s="26" t="e">
        <f t="shared" si="41"/>
        <v>#REF!</v>
      </c>
      <c r="O135" s="23" t="e">
        <f t="shared" si="39"/>
        <v>#REF!</v>
      </c>
      <c r="P135" s="23" t="e">
        <f t="shared" si="45"/>
        <v>#REF!</v>
      </c>
      <c r="Q135" s="23" t="e">
        <f t="shared" si="46"/>
        <v>#REF!</v>
      </c>
      <c r="R135" s="23" t="e">
        <f t="shared" si="47"/>
        <v>#REF!</v>
      </c>
      <c r="S135" s="23" t="e">
        <f t="shared" si="42"/>
        <v>#REF!</v>
      </c>
      <c r="T135" s="23" t="e">
        <f t="shared" si="43"/>
        <v>#REF!</v>
      </c>
      <c r="U135" s="23" t="e">
        <f>_xlfn.XLOOKUP(A135,'[1]AM 12,28'!A:A,'[1]AM 12,28'!B:B,"",0)</f>
        <v>#REF!</v>
      </c>
      <c r="V135" s="23" t="e">
        <f t="shared" si="40"/>
        <v>#REF!</v>
      </c>
    </row>
    <row r="136" spans="1:22" x14ac:dyDescent="0.25">
      <c r="A136" s="23" t="e">
        <f>'Export AM'!#REF!&amp;" "&amp;'Export AM'!#REF!</f>
        <v>#REF!</v>
      </c>
      <c r="B136" s="27" t="e">
        <f>'Export AM'!#REF!</f>
        <v>#REF!</v>
      </c>
      <c r="C136" s="28" t="e">
        <f>'Export AM'!#REF!</f>
        <v>#REF!</v>
      </c>
      <c r="D136" s="29" t="e">
        <f t="shared" ca="1" si="44"/>
        <v>#REF!</v>
      </c>
      <c r="E136" s="28" t="e">
        <f>'Export AM'!#REF!</f>
        <v>#REF!</v>
      </c>
      <c r="F136" s="30" t="e">
        <f t="shared" si="32"/>
        <v>#REF!</v>
      </c>
      <c r="G136" s="30" t="e">
        <f t="shared" si="33"/>
        <v>#REF!</v>
      </c>
      <c r="H136" s="30" t="e">
        <f t="shared" si="34"/>
        <v>#REF!</v>
      </c>
      <c r="I136" s="25">
        <v>44481</v>
      </c>
      <c r="J136" s="26" t="e">
        <f t="shared" si="35"/>
        <v>#REF!</v>
      </c>
      <c r="K136" s="26" t="e">
        <f t="shared" si="36"/>
        <v>#REF!</v>
      </c>
      <c r="L136" s="26" t="e">
        <f t="shared" si="37"/>
        <v>#REF!</v>
      </c>
      <c r="M136" s="23" t="e">
        <f t="shared" si="38"/>
        <v>#REF!</v>
      </c>
      <c r="N136" s="26" t="e">
        <f t="shared" si="41"/>
        <v>#REF!</v>
      </c>
      <c r="O136" s="23" t="e">
        <f t="shared" si="39"/>
        <v>#REF!</v>
      </c>
      <c r="P136" s="23" t="e">
        <f t="shared" si="45"/>
        <v>#REF!</v>
      </c>
      <c r="Q136" s="23" t="e">
        <f t="shared" si="46"/>
        <v>#REF!</v>
      </c>
      <c r="R136" s="23" t="e">
        <f t="shared" si="47"/>
        <v>#REF!</v>
      </c>
      <c r="S136" s="23" t="e">
        <f t="shared" si="42"/>
        <v>#REF!</v>
      </c>
      <c r="T136" s="23" t="e">
        <f t="shared" si="43"/>
        <v>#REF!</v>
      </c>
      <c r="U136" s="23" t="e">
        <f>_xlfn.XLOOKUP(A136,'[1]AM 12,28'!A:A,'[1]AM 12,28'!B:B,"",0)</f>
        <v>#REF!</v>
      </c>
      <c r="V136" s="23" t="e">
        <f t="shared" si="40"/>
        <v>#REF!</v>
      </c>
    </row>
    <row r="137" spans="1:22" x14ac:dyDescent="0.25">
      <c r="A137" s="23" t="e">
        <f>'Export AM'!#REF!&amp;" "&amp;'Export AM'!#REF!</f>
        <v>#REF!</v>
      </c>
      <c r="B137" s="27" t="e">
        <f>'Export AM'!#REF!</f>
        <v>#REF!</v>
      </c>
      <c r="C137" s="28" t="e">
        <f>'Export AM'!#REF!</f>
        <v>#REF!</v>
      </c>
      <c r="D137" s="29" t="e">
        <f t="shared" ca="1" si="44"/>
        <v>#REF!</v>
      </c>
      <c r="E137" s="28" t="e">
        <f>'Export AM'!#REF!</f>
        <v>#REF!</v>
      </c>
      <c r="F137" s="30" t="e">
        <f t="shared" si="32"/>
        <v>#REF!</v>
      </c>
      <c r="G137" s="30" t="e">
        <f t="shared" si="33"/>
        <v>#REF!</v>
      </c>
      <c r="H137" s="30" t="e">
        <f t="shared" si="34"/>
        <v>#REF!</v>
      </c>
      <c r="I137" s="25">
        <v>44482</v>
      </c>
      <c r="J137" s="26" t="e">
        <f t="shared" si="35"/>
        <v>#REF!</v>
      </c>
      <c r="K137" s="26" t="e">
        <f t="shared" si="36"/>
        <v>#REF!</v>
      </c>
      <c r="L137" s="26" t="e">
        <f t="shared" si="37"/>
        <v>#REF!</v>
      </c>
      <c r="M137" s="23" t="e">
        <f t="shared" si="38"/>
        <v>#REF!</v>
      </c>
      <c r="N137" s="26" t="e">
        <f t="shared" si="41"/>
        <v>#REF!</v>
      </c>
      <c r="O137" s="23" t="e">
        <f t="shared" si="39"/>
        <v>#REF!</v>
      </c>
      <c r="P137" s="23" t="e">
        <f t="shared" si="45"/>
        <v>#REF!</v>
      </c>
      <c r="Q137" s="23" t="e">
        <f t="shared" si="46"/>
        <v>#REF!</v>
      </c>
      <c r="R137" s="23" t="e">
        <f t="shared" si="47"/>
        <v>#REF!</v>
      </c>
      <c r="S137" s="23" t="e">
        <f t="shared" si="42"/>
        <v>#REF!</v>
      </c>
      <c r="T137" s="23" t="e">
        <f t="shared" si="43"/>
        <v>#REF!</v>
      </c>
      <c r="U137" s="23" t="e">
        <f>_xlfn.XLOOKUP(A137,'[1]AM 12,28'!A:A,'[1]AM 12,28'!B:B,"",0)</f>
        <v>#REF!</v>
      </c>
      <c r="V137" s="23" t="e">
        <f t="shared" si="40"/>
        <v>#REF!</v>
      </c>
    </row>
    <row r="138" spans="1:22" x14ac:dyDescent="0.25">
      <c r="A138" s="23" t="e">
        <f>'Export AM'!#REF!&amp;" "&amp;'Export AM'!#REF!</f>
        <v>#REF!</v>
      </c>
      <c r="B138" s="27" t="e">
        <f>'Export AM'!#REF!</f>
        <v>#REF!</v>
      </c>
      <c r="C138" s="28" t="e">
        <f>'Export AM'!#REF!</f>
        <v>#REF!</v>
      </c>
      <c r="D138" s="29" t="e">
        <f t="shared" ca="1" si="44"/>
        <v>#REF!</v>
      </c>
      <c r="E138" s="28" t="e">
        <f>'Export AM'!#REF!</f>
        <v>#REF!</v>
      </c>
      <c r="F138" s="30" t="e">
        <f t="shared" si="32"/>
        <v>#REF!</v>
      </c>
      <c r="G138" s="30" t="e">
        <f t="shared" si="33"/>
        <v>#REF!</v>
      </c>
      <c r="H138" s="30" t="e">
        <f t="shared" si="34"/>
        <v>#REF!</v>
      </c>
      <c r="I138" s="25">
        <v>44483</v>
      </c>
      <c r="J138" s="26" t="e">
        <f t="shared" si="35"/>
        <v>#REF!</v>
      </c>
      <c r="K138" s="26" t="e">
        <f t="shared" si="36"/>
        <v>#REF!</v>
      </c>
      <c r="L138" s="26" t="e">
        <f t="shared" si="37"/>
        <v>#REF!</v>
      </c>
      <c r="M138" s="23" t="e">
        <f t="shared" si="38"/>
        <v>#REF!</v>
      </c>
      <c r="N138" s="26" t="e">
        <f t="shared" si="41"/>
        <v>#REF!</v>
      </c>
      <c r="O138" s="23" t="e">
        <f t="shared" si="39"/>
        <v>#REF!</v>
      </c>
      <c r="P138" s="23" t="e">
        <f t="shared" si="45"/>
        <v>#REF!</v>
      </c>
      <c r="Q138" s="23" t="e">
        <f t="shared" si="46"/>
        <v>#REF!</v>
      </c>
      <c r="R138" s="23" t="e">
        <f t="shared" si="47"/>
        <v>#REF!</v>
      </c>
      <c r="S138" s="23" t="e">
        <f t="shared" si="42"/>
        <v>#REF!</v>
      </c>
      <c r="T138" s="23" t="e">
        <f t="shared" si="43"/>
        <v>#REF!</v>
      </c>
      <c r="U138" s="23" t="e">
        <f>_xlfn.XLOOKUP(A138,'[1]AM 12,28'!A:A,'[1]AM 12,28'!B:B,"",0)</f>
        <v>#REF!</v>
      </c>
      <c r="V138" s="23" t="e">
        <f t="shared" si="40"/>
        <v>#REF!</v>
      </c>
    </row>
    <row r="139" spans="1:22" x14ac:dyDescent="0.25">
      <c r="A139" s="23" t="e">
        <f>'Export AM'!#REF!&amp;" "&amp;'Export AM'!#REF!</f>
        <v>#REF!</v>
      </c>
      <c r="B139" s="27" t="e">
        <f>'Export AM'!#REF!</f>
        <v>#REF!</v>
      </c>
      <c r="C139" s="28" t="e">
        <f>'Export AM'!#REF!</f>
        <v>#REF!</v>
      </c>
      <c r="D139" s="29" t="e">
        <f t="shared" ca="1" si="44"/>
        <v>#REF!</v>
      </c>
      <c r="E139" s="28" t="e">
        <f>'Export AM'!#REF!</f>
        <v>#REF!</v>
      </c>
      <c r="F139" s="30" t="e">
        <f t="shared" si="32"/>
        <v>#REF!</v>
      </c>
      <c r="G139" s="30" t="e">
        <f t="shared" si="33"/>
        <v>#REF!</v>
      </c>
      <c r="H139" s="30" t="e">
        <f t="shared" si="34"/>
        <v>#REF!</v>
      </c>
      <c r="I139" s="25">
        <v>44484</v>
      </c>
      <c r="J139" s="26" t="e">
        <f t="shared" si="35"/>
        <v>#REF!</v>
      </c>
      <c r="K139" s="26" t="e">
        <f t="shared" si="36"/>
        <v>#REF!</v>
      </c>
      <c r="L139" s="26" t="e">
        <f t="shared" si="37"/>
        <v>#REF!</v>
      </c>
      <c r="M139" s="23" t="e">
        <f t="shared" si="38"/>
        <v>#REF!</v>
      </c>
      <c r="N139" s="26" t="e">
        <f t="shared" si="41"/>
        <v>#REF!</v>
      </c>
      <c r="O139" s="23" t="e">
        <f t="shared" si="39"/>
        <v>#REF!</v>
      </c>
      <c r="P139" s="23" t="e">
        <f t="shared" si="45"/>
        <v>#REF!</v>
      </c>
      <c r="Q139" s="23" t="e">
        <f t="shared" si="46"/>
        <v>#REF!</v>
      </c>
      <c r="R139" s="23" t="e">
        <f t="shared" si="47"/>
        <v>#REF!</v>
      </c>
      <c r="S139" s="23" t="e">
        <f t="shared" si="42"/>
        <v>#REF!</v>
      </c>
      <c r="T139" s="23" t="e">
        <f t="shared" si="43"/>
        <v>#REF!</v>
      </c>
      <c r="U139" s="23" t="e">
        <f>_xlfn.XLOOKUP(A139,'[1]AM 12,28'!A:A,'[1]AM 12,28'!B:B,"",0)</f>
        <v>#REF!</v>
      </c>
      <c r="V139" s="23" t="e">
        <f t="shared" si="40"/>
        <v>#REF!</v>
      </c>
    </row>
    <row r="140" spans="1:22" x14ac:dyDescent="0.25">
      <c r="A140" s="23" t="e">
        <f>'Export AM'!#REF!&amp;" "&amp;'Export AM'!#REF!</f>
        <v>#REF!</v>
      </c>
      <c r="B140" s="27" t="e">
        <f>'Export AM'!#REF!</f>
        <v>#REF!</v>
      </c>
      <c r="C140" s="28" t="e">
        <f>'Export AM'!#REF!</f>
        <v>#REF!</v>
      </c>
      <c r="D140" s="29" t="e">
        <f t="shared" ca="1" si="44"/>
        <v>#REF!</v>
      </c>
      <c r="E140" s="28" t="e">
        <f>'Export AM'!#REF!</f>
        <v>#REF!</v>
      </c>
      <c r="F140" s="30" t="e">
        <f t="shared" si="32"/>
        <v>#REF!</v>
      </c>
      <c r="G140" s="30" t="e">
        <f t="shared" si="33"/>
        <v>#REF!</v>
      </c>
      <c r="H140" s="30" t="e">
        <f t="shared" si="34"/>
        <v>#REF!</v>
      </c>
      <c r="I140" s="25">
        <v>44485</v>
      </c>
      <c r="J140" s="26" t="e">
        <f t="shared" si="35"/>
        <v>#REF!</v>
      </c>
      <c r="K140" s="26" t="e">
        <f t="shared" si="36"/>
        <v>#REF!</v>
      </c>
      <c r="L140" s="26" t="e">
        <f t="shared" si="37"/>
        <v>#REF!</v>
      </c>
      <c r="M140" s="23" t="e">
        <f t="shared" si="38"/>
        <v>#REF!</v>
      </c>
      <c r="N140" s="26" t="e">
        <f t="shared" si="41"/>
        <v>#REF!</v>
      </c>
      <c r="O140" s="23" t="e">
        <f t="shared" si="39"/>
        <v>#REF!</v>
      </c>
      <c r="P140" s="23" t="e">
        <f t="shared" si="45"/>
        <v>#REF!</v>
      </c>
      <c r="Q140" s="23" t="e">
        <f t="shared" si="46"/>
        <v>#REF!</v>
      </c>
      <c r="R140" s="23" t="e">
        <f t="shared" si="47"/>
        <v>#REF!</v>
      </c>
      <c r="S140" s="23" t="e">
        <f t="shared" si="42"/>
        <v>#REF!</v>
      </c>
      <c r="T140" s="23" t="e">
        <f t="shared" si="43"/>
        <v>#REF!</v>
      </c>
      <c r="U140" s="23" t="e">
        <f>_xlfn.XLOOKUP(A140,'[1]AM 12,28'!A:A,'[1]AM 12,28'!B:B,"",0)</f>
        <v>#REF!</v>
      </c>
      <c r="V140" s="23" t="e">
        <f t="shared" si="40"/>
        <v>#REF!</v>
      </c>
    </row>
    <row r="141" spans="1:22" x14ac:dyDescent="0.25">
      <c r="A141" s="23" t="e">
        <f>'Export AM'!#REF!&amp;" "&amp;'Export AM'!#REF!</f>
        <v>#REF!</v>
      </c>
      <c r="B141" s="27" t="e">
        <f>'Export AM'!#REF!</f>
        <v>#REF!</v>
      </c>
      <c r="C141" s="28" t="e">
        <f>'Export AM'!#REF!</f>
        <v>#REF!</v>
      </c>
      <c r="D141" s="29" t="e">
        <f t="shared" ca="1" si="44"/>
        <v>#REF!</v>
      </c>
      <c r="E141" s="28" t="e">
        <f>'Export AM'!#REF!</f>
        <v>#REF!</v>
      </c>
      <c r="F141" s="30" t="e">
        <f t="shared" si="32"/>
        <v>#REF!</v>
      </c>
      <c r="G141" s="30" t="e">
        <f t="shared" si="33"/>
        <v>#REF!</v>
      </c>
      <c r="H141" s="30" t="e">
        <f t="shared" si="34"/>
        <v>#REF!</v>
      </c>
      <c r="I141" s="25">
        <v>44486</v>
      </c>
      <c r="J141" s="26" t="e">
        <f t="shared" si="35"/>
        <v>#REF!</v>
      </c>
      <c r="K141" s="26" t="e">
        <f t="shared" si="36"/>
        <v>#REF!</v>
      </c>
      <c r="L141" s="26" t="e">
        <f t="shared" si="37"/>
        <v>#REF!</v>
      </c>
      <c r="M141" s="23" t="e">
        <f t="shared" si="38"/>
        <v>#REF!</v>
      </c>
      <c r="N141" s="26" t="e">
        <f t="shared" si="41"/>
        <v>#REF!</v>
      </c>
      <c r="O141" s="23" t="e">
        <f t="shared" si="39"/>
        <v>#REF!</v>
      </c>
      <c r="P141" s="23" t="e">
        <f t="shared" si="45"/>
        <v>#REF!</v>
      </c>
      <c r="Q141" s="23" t="e">
        <f t="shared" si="46"/>
        <v>#REF!</v>
      </c>
      <c r="R141" s="23" t="e">
        <f t="shared" si="47"/>
        <v>#REF!</v>
      </c>
      <c r="S141" s="23" t="e">
        <f t="shared" si="42"/>
        <v>#REF!</v>
      </c>
      <c r="T141" s="23" t="e">
        <f t="shared" si="43"/>
        <v>#REF!</v>
      </c>
      <c r="U141" s="23" t="e">
        <f>_xlfn.XLOOKUP(A141,'[1]AM 12,28'!A:A,'[1]AM 12,28'!B:B,"",0)</f>
        <v>#REF!</v>
      </c>
      <c r="V141" s="23" t="e">
        <f t="shared" si="40"/>
        <v>#REF!</v>
      </c>
    </row>
    <row r="142" spans="1:22" x14ac:dyDescent="0.25">
      <c r="A142" s="23" t="e">
        <f>'Export AM'!#REF!&amp;" "&amp;'Export AM'!#REF!</f>
        <v>#REF!</v>
      </c>
      <c r="B142" s="27" t="e">
        <f>'Export AM'!#REF!</f>
        <v>#REF!</v>
      </c>
      <c r="C142" s="28" t="e">
        <f>'Export AM'!#REF!</f>
        <v>#REF!</v>
      </c>
      <c r="D142" s="29" t="e">
        <f t="shared" ca="1" si="44"/>
        <v>#REF!</v>
      </c>
      <c r="E142" s="28" t="e">
        <f>'Export AM'!#REF!</f>
        <v>#REF!</v>
      </c>
      <c r="F142" s="30" t="e">
        <f t="shared" si="32"/>
        <v>#REF!</v>
      </c>
      <c r="G142" s="30" t="e">
        <f t="shared" si="33"/>
        <v>#REF!</v>
      </c>
      <c r="H142" s="30" t="e">
        <f t="shared" si="34"/>
        <v>#REF!</v>
      </c>
      <c r="I142" s="25">
        <v>44487</v>
      </c>
      <c r="J142" s="26" t="e">
        <f t="shared" si="35"/>
        <v>#REF!</v>
      </c>
      <c r="K142" s="26" t="e">
        <f t="shared" si="36"/>
        <v>#REF!</v>
      </c>
      <c r="L142" s="26" t="e">
        <f t="shared" si="37"/>
        <v>#REF!</v>
      </c>
      <c r="M142" s="23" t="e">
        <f t="shared" si="38"/>
        <v>#REF!</v>
      </c>
      <c r="N142" s="26" t="e">
        <f t="shared" si="41"/>
        <v>#REF!</v>
      </c>
      <c r="O142" s="23" t="e">
        <f t="shared" si="39"/>
        <v>#REF!</v>
      </c>
      <c r="P142" s="23" t="e">
        <f t="shared" si="45"/>
        <v>#REF!</v>
      </c>
      <c r="Q142" s="23" t="e">
        <f t="shared" si="46"/>
        <v>#REF!</v>
      </c>
      <c r="R142" s="23" t="e">
        <f t="shared" si="47"/>
        <v>#REF!</v>
      </c>
      <c r="S142" s="23" t="e">
        <f t="shared" si="42"/>
        <v>#REF!</v>
      </c>
      <c r="T142" s="23" t="e">
        <f t="shared" si="43"/>
        <v>#REF!</v>
      </c>
      <c r="U142" s="23" t="e">
        <f>_xlfn.XLOOKUP(A142,'[1]AM 12,28'!A:A,'[1]AM 12,28'!B:B,"",0)</f>
        <v>#REF!</v>
      </c>
      <c r="V142" s="23" t="e">
        <f t="shared" si="40"/>
        <v>#REF!</v>
      </c>
    </row>
    <row r="143" spans="1:22" x14ac:dyDescent="0.25">
      <c r="A143" s="23" t="e">
        <f>'Export AM'!#REF!&amp;" "&amp;'Export AM'!#REF!</f>
        <v>#REF!</v>
      </c>
      <c r="B143" s="27" t="e">
        <f>'Export AM'!#REF!</f>
        <v>#REF!</v>
      </c>
      <c r="C143" s="28" t="e">
        <f>'Export AM'!#REF!</f>
        <v>#REF!</v>
      </c>
      <c r="D143" s="29" t="e">
        <f t="shared" ca="1" si="44"/>
        <v>#REF!</v>
      </c>
      <c r="E143" s="28" t="e">
        <f>'Export AM'!#REF!</f>
        <v>#REF!</v>
      </c>
      <c r="F143" s="30" t="e">
        <f t="shared" si="32"/>
        <v>#REF!</v>
      </c>
      <c r="G143" s="30" t="e">
        <f t="shared" si="33"/>
        <v>#REF!</v>
      </c>
      <c r="H143" s="30" t="e">
        <f t="shared" si="34"/>
        <v>#REF!</v>
      </c>
      <c r="I143" s="25">
        <v>44488</v>
      </c>
      <c r="J143" s="26" t="e">
        <f t="shared" si="35"/>
        <v>#REF!</v>
      </c>
      <c r="K143" s="26" t="e">
        <f t="shared" si="36"/>
        <v>#REF!</v>
      </c>
      <c r="L143" s="26" t="e">
        <f t="shared" si="37"/>
        <v>#REF!</v>
      </c>
      <c r="M143" s="23" t="e">
        <f t="shared" si="38"/>
        <v>#REF!</v>
      </c>
      <c r="N143" s="26" t="e">
        <f t="shared" si="41"/>
        <v>#REF!</v>
      </c>
      <c r="O143" s="23" t="e">
        <f t="shared" si="39"/>
        <v>#REF!</v>
      </c>
      <c r="P143" s="23" t="e">
        <f t="shared" si="45"/>
        <v>#REF!</v>
      </c>
      <c r="Q143" s="23" t="e">
        <f t="shared" si="46"/>
        <v>#REF!</v>
      </c>
      <c r="R143" s="23" t="e">
        <f t="shared" si="47"/>
        <v>#REF!</v>
      </c>
      <c r="S143" s="23" t="e">
        <f t="shared" si="42"/>
        <v>#REF!</v>
      </c>
      <c r="T143" s="23" t="e">
        <f t="shared" si="43"/>
        <v>#REF!</v>
      </c>
      <c r="U143" s="23" t="e">
        <f>_xlfn.XLOOKUP(A143,'[1]AM 12,28'!A:A,'[1]AM 12,28'!B:B,"",0)</f>
        <v>#REF!</v>
      </c>
      <c r="V143" s="23" t="e">
        <f t="shared" si="40"/>
        <v>#REF!</v>
      </c>
    </row>
    <row r="144" spans="1:22" x14ac:dyDescent="0.25">
      <c r="A144" s="23" t="e">
        <f>'Export AM'!#REF!&amp;" "&amp;'Export AM'!#REF!</f>
        <v>#REF!</v>
      </c>
      <c r="B144" s="27" t="e">
        <f>'Export AM'!#REF!</f>
        <v>#REF!</v>
      </c>
      <c r="C144" s="28" t="e">
        <f>'Export AM'!#REF!</f>
        <v>#REF!</v>
      </c>
      <c r="D144" s="29" t="e">
        <f t="shared" ca="1" si="44"/>
        <v>#REF!</v>
      </c>
      <c r="E144" s="28" t="e">
        <f>'Export AM'!#REF!</f>
        <v>#REF!</v>
      </c>
      <c r="F144" s="30" t="e">
        <f t="shared" si="32"/>
        <v>#REF!</v>
      </c>
      <c r="G144" s="30" t="e">
        <f t="shared" si="33"/>
        <v>#REF!</v>
      </c>
      <c r="H144" s="30" t="e">
        <f t="shared" si="34"/>
        <v>#REF!</v>
      </c>
      <c r="I144" s="25">
        <v>44489</v>
      </c>
      <c r="J144" s="26" t="e">
        <f t="shared" si="35"/>
        <v>#REF!</v>
      </c>
      <c r="K144" s="26" t="e">
        <f t="shared" si="36"/>
        <v>#REF!</v>
      </c>
      <c r="L144" s="26" t="e">
        <f t="shared" si="37"/>
        <v>#REF!</v>
      </c>
      <c r="M144" s="23" t="e">
        <f t="shared" si="38"/>
        <v>#REF!</v>
      </c>
      <c r="N144" s="26" t="e">
        <f t="shared" si="41"/>
        <v>#REF!</v>
      </c>
      <c r="O144" s="23" t="e">
        <f t="shared" si="39"/>
        <v>#REF!</v>
      </c>
      <c r="P144" s="23" t="e">
        <f t="shared" si="45"/>
        <v>#REF!</v>
      </c>
      <c r="Q144" s="23" t="e">
        <f t="shared" si="46"/>
        <v>#REF!</v>
      </c>
      <c r="R144" s="23" t="e">
        <f t="shared" si="47"/>
        <v>#REF!</v>
      </c>
      <c r="S144" s="23" t="e">
        <f t="shared" si="42"/>
        <v>#REF!</v>
      </c>
      <c r="T144" s="23" t="e">
        <f t="shared" si="43"/>
        <v>#REF!</v>
      </c>
      <c r="U144" s="23" t="e">
        <f>_xlfn.XLOOKUP(A144,'[1]AM 12,28'!A:A,'[1]AM 12,28'!B:B,"",0)</f>
        <v>#REF!</v>
      </c>
      <c r="V144" s="23" t="e">
        <f t="shared" si="40"/>
        <v>#REF!</v>
      </c>
    </row>
    <row r="145" spans="1:22" x14ac:dyDescent="0.25">
      <c r="A145" s="23" t="e">
        <f>'Export AM'!#REF!&amp;" "&amp;'Export AM'!#REF!</f>
        <v>#REF!</v>
      </c>
      <c r="B145" s="27" t="e">
        <f>'Export AM'!#REF!</f>
        <v>#REF!</v>
      </c>
      <c r="C145" s="28" t="e">
        <f>'Export AM'!#REF!</f>
        <v>#REF!</v>
      </c>
      <c r="D145" s="29" t="e">
        <f t="shared" ca="1" si="44"/>
        <v>#REF!</v>
      </c>
      <c r="E145" s="28" t="e">
        <f>'Export AM'!#REF!</f>
        <v>#REF!</v>
      </c>
      <c r="F145" s="30" t="e">
        <f t="shared" si="32"/>
        <v>#REF!</v>
      </c>
      <c r="G145" s="30" t="e">
        <f t="shared" si="33"/>
        <v>#REF!</v>
      </c>
      <c r="H145" s="30" t="e">
        <f t="shared" si="34"/>
        <v>#REF!</v>
      </c>
      <c r="I145" s="25">
        <v>44490</v>
      </c>
      <c r="J145" s="26" t="e">
        <f t="shared" si="35"/>
        <v>#REF!</v>
      </c>
      <c r="K145" s="26" t="e">
        <f t="shared" si="36"/>
        <v>#REF!</v>
      </c>
      <c r="L145" s="26" t="e">
        <f t="shared" si="37"/>
        <v>#REF!</v>
      </c>
      <c r="M145" s="23" t="e">
        <f t="shared" si="38"/>
        <v>#REF!</v>
      </c>
      <c r="N145" s="26" t="e">
        <f t="shared" si="41"/>
        <v>#REF!</v>
      </c>
      <c r="O145" s="23" t="e">
        <f t="shared" si="39"/>
        <v>#REF!</v>
      </c>
      <c r="P145" s="23" t="e">
        <f t="shared" si="45"/>
        <v>#REF!</v>
      </c>
      <c r="Q145" s="23" t="e">
        <f t="shared" si="46"/>
        <v>#REF!</v>
      </c>
      <c r="R145" s="23" t="e">
        <f t="shared" si="47"/>
        <v>#REF!</v>
      </c>
      <c r="S145" s="23" t="e">
        <f t="shared" si="42"/>
        <v>#REF!</v>
      </c>
      <c r="T145" s="23" t="e">
        <f t="shared" si="43"/>
        <v>#REF!</v>
      </c>
      <c r="U145" s="23" t="e">
        <f>_xlfn.XLOOKUP(A145,'[1]AM 12,28'!A:A,'[1]AM 12,28'!B:B,"",0)</f>
        <v>#REF!</v>
      </c>
      <c r="V145" s="23" t="e">
        <f t="shared" si="40"/>
        <v>#REF!</v>
      </c>
    </row>
    <row r="146" spans="1:22" x14ac:dyDescent="0.25">
      <c r="A146" s="23" t="e">
        <f>'Export AM'!#REF!&amp;" "&amp;'Export AM'!#REF!</f>
        <v>#REF!</v>
      </c>
      <c r="B146" s="27" t="e">
        <f>'Export AM'!#REF!</f>
        <v>#REF!</v>
      </c>
      <c r="C146" s="28" t="e">
        <f>'Export AM'!#REF!</f>
        <v>#REF!</v>
      </c>
      <c r="D146" s="29" t="e">
        <f t="shared" ca="1" si="44"/>
        <v>#REF!</v>
      </c>
      <c r="E146" s="28" t="e">
        <f>'Export AM'!#REF!</f>
        <v>#REF!</v>
      </c>
      <c r="F146" s="30" t="e">
        <f t="shared" si="32"/>
        <v>#REF!</v>
      </c>
      <c r="G146" s="30" t="e">
        <f t="shared" si="33"/>
        <v>#REF!</v>
      </c>
      <c r="H146" s="30" t="e">
        <f t="shared" si="34"/>
        <v>#REF!</v>
      </c>
      <c r="I146" s="25">
        <v>44491</v>
      </c>
      <c r="J146" s="26" t="e">
        <f t="shared" si="35"/>
        <v>#REF!</v>
      </c>
      <c r="K146" s="26" t="e">
        <f t="shared" si="36"/>
        <v>#REF!</v>
      </c>
      <c r="L146" s="26" t="e">
        <f t="shared" si="37"/>
        <v>#REF!</v>
      </c>
      <c r="M146" s="23" t="e">
        <f t="shared" si="38"/>
        <v>#REF!</v>
      </c>
      <c r="N146" s="26" t="e">
        <f t="shared" si="41"/>
        <v>#REF!</v>
      </c>
      <c r="O146" s="23" t="e">
        <f t="shared" si="39"/>
        <v>#REF!</v>
      </c>
      <c r="P146" s="23" t="e">
        <f t="shared" si="45"/>
        <v>#REF!</v>
      </c>
      <c r="Q146" s="23" t="e">
        <f t="shared" si="46"/>
        <v>#REF!</v>
      </c>
      <c r="R146" s="23" t="e">
        <f t="shared" si="47"/>
        <v>#REF!</v>
      </c>
      <c r="S146" s="23" t="e">
        <f t="shared" si="42"/>
        <v>#REF!</v>
      </c>
      <c r="T146" s="23" t="e">
        <f t="shared" si="43"/>
        <v>#REF!</v>
      </c>
      <c r="U146" s="23" t="e">
        <f>_xlfn.XLOOKUP(A146,'[1]AM 12,28'!A:A,'[1]AM 12,28'!B:B,"",0)</f>
        <v>#REF!</v>
      </c>
      <c r="V146" s="23" t="e">
        <f t="shared" si="40"/>
        <v>#REF!</v>
      </c>
    </row>
    <row r="147" spans="1:22" x14ac:dyDescent="0.25">
      <c r="A147" s="23" t="e">
        <f>'Export AM'!#REF!&amp;" "&amp;'Export AM'!#REF!</f>
        <v>#REF!</v>
      </c>
      <c r="B147" s="27" t="e">
        <f>'Export AM'!#REF!</f>
        <v>#REF!</v>
      </c>
      <c r="C147" s="28" t="e">
        <f>'Export AM'!#REF!</f>
        <v>#REF!</v>
      </c>
      <c r="D147" s="29" t="e">
        <f t="shared" ca="1" si="44"/>
        <v>#REF!</v>
      </c>
      <c r="E147" s="28" t="e">
        <f>'Export AM'!#REF!</f>
        <v>#REF!</v>
      </c>
      <c r="F147" s="30" t="e">
        <f t="shared" si="32"/>
        <v>#REF!</v>
      </c>
      <c r="G147" s="30" t="e">
        <f t="shared" si="33"/>
        <v>#REF!</v>
      </c>
      <c r="H147" s="30" t="e">
        <f t="shared" si="34"/>
        <v>#REF!</v>
      </c>
      <c r="I147" s="25">
        <v>44492</v>
      </c>
      <c r="J147" s="26" t="e">
        <f t="shared" si="35"/>
        <v>#REF!</v>
      </c>
      <c r="K147" s="26" t="e">
        <f t="shared" si="36"/>
        <v>#REF!</v>
      </c>
      <c r="L147" s="26" t="e">
        <f t="shared" si="37"/>
        <v>#REF!</v>
      </c>
      <c r="M147" s="23" t="e">
        <f t="shared" si="38"/>
        <v>#REF!</v>
      </c>
      <c r="N147" s="26" t="e">
        <f t="shared" si="41"/>
        <v>#REF!</v>
      </c>
      <c r="O147" s="23" t="e">
        <f t="shared" si="39"/>
        <v>#REF!</v>
      </c>
      <c r="P147" s="23" t="e">
        <f t="shared" si="45"/>
        <v>#REF!</v>
      </c>
      <c r="Q147" s="23" t="e">
        <f t="shared" si="46"/>
        <v>#REF!</v>
      </c>
      <c r="R147" s="23" t="e">
        <f t="shared" si="47"/>
        <v>#REF!</v>
      </c>
      <c r="S147" s="23" t="e">
        <f t="shared" si="42"/>
        <v>#REF!</v>
      </c>
      <c r="T147" s="23" t="e">
        <f t="shared" si="43"/>
        <v>#REF!</v>
      </c>
      <c r="U147" s="23" t="e">
        <f>_xlfn.XLOOKUP(A147,'[1]AM 12,28'!A:A,'[1]AM 12,28'!B:B,"",0)</f>
        <v>#REF!</v>
      </c>
      <c r="V147" s="23" t="e">
        <f t="shared" si="40"/>
        <v>#REF!</v>
      </c>
    </row>
    <row r="148" spans="1:22" x14ac:dyDescent="0.25">
      <c r="A148" s="23" t="e">
        <f>'Export AM'!#REF!&amp;" "&amp;'Export AM'!#REF!</f>
        <v>#REF!</v>
      </c>
      <c r="B148" s="27" t="e">
        <f>'Export AM'!#REF!</f>
        <v>#REF!</v>
      </c>
      <c r="C148" s="28" t="e">
        <f>'Export AM'!#REF!</f>
        <v>#REF!</v>
      </c>
      <c r="D148" s="29" t="e">
        <f t="shared" ca="1" si="44"/>
        <v>#REF!</v>
      </c>
      <c r="E148" s="28" t="e">
        <f>'Export AM'!#REF!</f>
        <v>#REF!</v>
      </c>
      <c r="F148" s="30" t="e">
        <f t="shared" si="32"/>
        <v>#REF!</v>
      </c>
      <c r="G148" s="30" t="e">
        <f t="shared" si="33"/>
        <v>#REF!</v>
      </c>
      <c r="H148" s="30" t="e">
        <f t="shared" si="34"/>
        <v>#REF!</v>
      </c>
      <c r="I148" s="25">
        <v>44493</v>
      </c>
      <c r="J148" s="26" t="e">
        <f t="shared" si="35"/>
        <v>#REF!</v>
      </c>
      <c r="K148" s="26" t="e">
        <f t="shared" si="36"/>
        <v>#REF!</v>
      </c>
      <c r="L148" s="26" t="e">
        <f t="shared" si="37"/>
        <v>#REF!</v>
      </c>
      <c r="M148" s="23" t="e">
        <f t="shared" si="38"/>
        <v>#REF!</v>
      </c>
      <c r="N148" s="26" t="e">
        <f t="shared" si="41"/>
        <v>#REF!</v>
      </c>
      <c r="O148" s="23" t="e">
        <f t="shared" si="39"/>
        <v>#REF!</v>
      </c>
      <c r="P148" s="23" t="e">
        <f t="shared" si="45"/>
        <v>#REF!</v>
      </c>
      <c r="Q148" s="23" t="e">
        <f t="shared" si="46"/>
        <v>#REF!</v>
      </c>
      <c r="R148" s="23" t="e">
        <f t="shared" si="47"/>
        <v>#REF!</v>
      </c>
      <c r="S148" s="23" t="e">
        <f t="shared" si="42"/>
        <v>#REF!</v>
      </c>
      <c r="T148" s="23" t="e">
        <f t="shared" si="43"/>
        <v>#REF!</v>
      </c>
      <c r="U148" s="23" t="e">
        <f>_xlfn.XLOOKUP(A148,'[1]AM 12,28'!A:A,'[1]AM 12,28'!B:B,"",0)</f>
        <v>#REF!</v>
      </c>
      <c r="V148" s="23" t="e">
        <f t="shared" si="40"/>
        <v>#REF!</v>
      </c>
    </row>
    <row r="149" spans="1:22" x14ac:dyDescent="0.25">
      <c r="A149" s="23" t="e">
        <f>'Export AM'!#REF!&amp;" "&amp;'Export AM'!#REF!</f>
        <v>#REF!</v>
      </c>
      <c r="B149" s="27" t="e">
        <f>'Export AM'!#REF!</f>
        <v>#REF!</v>
      </c>
      <c r="C149" s="28" t="e">
        <f>'Export AM'!#REF!</f>
        <v>#REF!</v>
      </c>
      <c r="D149" s="29" t="e">
        <f t="shared" ca="1" si="44"/>
        <v>#REF!</v>
      </c>
      <c r="E149" s="28" t="e">
        <f>'Export AM'!#REF!</f>
        <v>#REF!</v>
      </c>
      <c r="F149" s="30" t="e">
        <f t="shared" si="32"/>
        <v>#REF!</v>
      </c>
      <c r="G149" s="30" t="e">
        <f t="shared" si="33"/>
        <v>#REF!</v>
      </c>
      <c r="H149" s="30" t="e">
        <f t="shared" si="34"/>
        <v>#REF!</v>
      </c>
      <c r="I149" s="25">
        <v>44494</v>
      </c>
      <c r="J149" s="26" t="e">
        <f t="shared" si="35"/>
        <v>#REF!</v>
      </c>
      <c r="K149" s="26" t="e">
        <f t="shared" si="36"/>
        <v>#REF!</v>
      </c>
      <c r="L149" s="26" t="e">
        <f t="shared" si="37"/>
        <v>#REF!</v>
      </c>
      <c r="M149" s="23" t="e">
        <f t="shared" si="38"/>
        <v>#REF!</v>
      </c>
      <c r="N149" s="26" t="e">
        <f t="shared" si="41"/>
        <v>#REF!</v>
      </c>
      <c r="O149" s="23" t="e">
        <f t="shared" si="39"/>
        <v>#REF!</v>
      </c>
      <c r="P149" s="23" t="e">
        <f t="shared" si="45"/>
        <v>#REF!</v>
      </c>
      <c r="Q149" s="23" t="e">
        <f t="shared" si="46"/>
        <v>#REF!</v>
      </c>
      <c r="R149" s="23" t="e">
        <f t="shared" si="47"/>
        <v>#REF!</v>
      </c>
      <c r="S149" s="23" t="e">
        <f t="shared" si="42"/>
        <v>#REF!</v>
      </c>
      <c r="T149" s="23" t="e">
        <f t="shared" si="43"/>
        <v>#REF!</v>
      </c>
      <c r="U149" s="23" t="e">
        <f>_xlfn.XLOOKUP(A149,'[1]AM 12,28'!A:A,'[1]AM 12,28'!B:B,"",0)</f>
        <v>#REF!</v>
      </c>
      <c r="V149" s="23" t="e">
        <f t="shared" si="40"/>
        <v>#REF!</v>
      </c>
    </row>
    <row r="150" spans="1:22" x14ac:dyDescent="0.25">
      <c r="A150" s="23" t="e">
        <f>'Export AM'!#REF!&amp;" "&amp;'Export AM'!#REF!</f>
        <v>#REF!</v>
      </c>
      <c r="B150" s="27" t="e">
        <f>'Export AM'!#REF!</f>
        <v>#REF!</v>
      </c>
      <c r="C150" s="28" t="e">
        <f>'Export AM'!#REF!</f>
        <v>#REF!</v>
      </c>
      <c r="D150" s="29" t="e">
        <f t="shared" ca="1" si="44"/>
        <v>#REF!</v>
      </c>
      <c r="E150" s="28" t="e">
        <f>'Export AM'!#REF!</f>
        <v>#REF!</v>
      </c>
      <c r="F150" s="30" t="e">
        <f t="shared" si="32"/>
        <v>#REF!</v>
      </c>
      <c r="G150" s="30" t="e">
        <f t="shared" si="33"/>
        <v>#REF!</v>
      </c>
      <c r="H150" s="30" t="e">
        <f t="shared" si="34"/>
        <v>#REF!</v>
      </c>
      <c r="I150" s="25">
        <v>44495</v>
      </c>
      <c r="J150" s="26" t="e">
        <f t="shared" si="35"/>
        <v>#REF!</v>
      </c>
      <c r="K150" s="26" t="e">
        <f t="shared" si="36"/>
        <v>#REF!</v>
      </c>
      <c r="L150" s="26" t="e">
        <f t="shared" si="37"/>
        <v>#REF!</v>
      </c>
      <c r="M150" s="23" t="e">
        <f t="shared" si="38"/>
        <v>#REF!</v>
      </c>
      <c r="N150" s="26" t="e">
        <f t="shared" si="41"/>
        <v>#REF!</v>
      </c>
      <c r="O150" s="23" t="e">
        <f t="shared" si="39"/>
        <v>#REF!</v>
      </c>
      <c r="P150" s="23" t="e">
        <f t="shared" si="45"/>
        <v>#REF!</v>
      </c>
      <c r="Q150" s="23" t="e">
        <f t="shared" si="46"/>
        <v>#REF!</v>
      </c>
      <c r="R150" s="23" t="e">
        <f t="shared" si="47"/>
        <v>#REF!</v>
      </c>
      <c r="S150" s="23" t="e">
        <f t="shared" si="42"/>
        <v>#REF!</v>
      </c>
      <c r="T150" s="23" t="e">
        <f t="shared" si="43"/>
        <v>#REF!</v>
      </c>
      <c r="U150" s="23" t="e">
        <f>_xlfn.XLOOKUP(A150,'[1]AM 12,28'!A:A,'[1]AM 12,28'!B:B,"",0)</f>
        <v>#REF!</v>
      </c>
      <c r="V150" s="23" t="e">
        <f t="shared" si="40"/>
        <v>#REF!</v>
      </c>
    </row>
    <row r="151" spans="1:22" x14ac:dyDescent="0.25">
      <c r="A151" s="23" t="e">
        <f>'Export AM'!#REF!&amp;" "&amp;'Export AM'!#REF!</f>
        <v>#REF!</v>
      </c>
      <c r="B151" s="27" t="e">
        <f>'Export AM'!#REF!</f>
        <v>#REF!</v>
      </c>
      <c r="C151" s="28" t="e">
        <f>'Export AM'!#REF!</f>
        <v>#REF!</v>
      </c>
      <c r="D151" s="29" t="e">
        <f t="shared" ca="1" si="44"/>
        <v>#REF!</v>
      </c>
      <c r="E151" s="28" t="e">
        <f>'Export AM'!#REF!</f>
        <v>#REF!</v>
      </c>
      <c r="F151" s="30" t="e">
        <f t="shared" si="32"/>
        <v>#REF!</v>
      </c>
      <c r="G151" s="30" t="e">
        <f t="shared" si="33"/>
        <v>#REF!</v>
      </c>
      <c r="H151" s="30" t="e">
        <f t="shared" si="34"/>
        <v>#REF!</v>
      </c>
      <c r="I151" s="25">
        <v>44496</v>
      </c>
      <c r="J151" s="26" t="e">
        <f t="shared" si="35"/>
        <v>#REF!</v>
      </c>
      <c r="K151" s="26" t="e">
        <f t="shared" si="36"/>
        <v>#REF!</v>
      </c>
      <c r="L151" s="26" t="e">
        <f t="shared" si="37"/>
        <v>#REF!</v>
      </c>
      <c r="M151" s="23" t="e">
        <f t="shared" si="38"/>
        <v>#REF!</v>
      </c>
      <c r="N151" s="26" t="e">
        <f t="shared" si="41"/>
        <v>#REF!</v>
      </c>
      <c r="O151" s="23" t="e">
        <f t="shared" si="39"/>
        <v>#REF!</v>
      </c>
      <c r="P151" s="23" t="e">
        <f t="shared" si="45"/>
        <v>#REF!</v>
      </c>
      <c r="Q151" s="23" t="e">
        <f t="shared" si="46"/>
        <v>#REF!</v>
      </c>
      <c r="R151" s="23" t="e">
        <f t="shared" si="47"/>
        <v>#REF!</v>
      </c>
      <c r="S151" s="23" t="e">
        <f t="shared" si="42"/>
        <v>#REF!</v>
      </c>
      <c r="T151" s="23" t="e">
        <f t="shared" si="43"/>
        <v>#REF!</v>
      </c>
      <c r="U151" s="23" t="e">
        <f>_xlfn.XLOOKUP(A151,'[1]AM 12,28'!A:A,'[1]AM 12,28'!B:B,"",0)</f>
        <v>#REF!</v>
      </c>
      <c r="V151" s="23" t="e">
        <f t="shared" si="40"/>
        <v>#REF!</v>
      </c>
    </row>
    <row r="152" spans="1:22" x14ac:dyDescent="0.25">
      <c r="A152" s="23" t="e">
        <f>'Export AM'!#REF!&amp;" "&amp;'Export AM'!#REF!</f>
        <v>#REF!</v>
      </c>
      <c r="B152" s="27" t="e">
        <f>'Export AM'!#REF!</f>
        <v>#REF!</v>
      </c>
      <c r="C152" s="28" t="e">
        <f>'Export AM'!#REF!</f>
        <v>#REF!</v>
      </c>
      <c r="D152" s="29" t="e">
        <f t="shared" ca="1" si="44"/>
        <v>#REF!</v>
      </c>
      <c r="E152" s="28" t="e">
        <f>'Export AM'!#REF!</f>
        <v>#REF!</v>
      </c>
      <c r="F152" s="30" t="e">
        <f t="shared" si="32"/>
        <v>#REF!</v>
      </c>
      <c r="G152" s="30" t="e">
        <f t="shared" si="33"/>
        <v>#REF!</v>
      </c>
      <c r="H152" s="30" t="e">
        <f t="shared" si="34"/>
        <v>#REF!</v>
      </c>
      <c r="I152" s="25">
        <v>44497</v>
      </c>
      <c r="J152" s="26" t="e">
        <f t="shared" si="35"/>
        <v>#REF!</v>
      </c>
      <c r="K152" s="26" t="e">
        <f t="shared" si="36"/>
        <v>#REF!</v>
      </c>
      <c r="L152" s="26" t="e">
        <f t="shared" si="37"/>
        <v>#REF!</v>
      </c>
      <c r="M152" s="23" t="e">
        <f t="shared" si="38"/>
        <v>#REF!</v>
      </c>
      <c r="N152" s="26" t="e">
        <f t="shared" si="41"/>
        <v>#REF!</v>
      </c>
      <c r="O152" s="23" t="e">
        <f t="shared" si="39"/>
        <v>#REF!</v>
      </c>
      <c r="P152" s="23" t="e">
        <f t="shared" si="45"/>
        <v>#REF!</v>
      </c>
      <c r="Q152" s="23" t="e">
        <f t="shared" si="46"/>
        <v>#REF!</v>
      </c>
      <c r="R152" s="23" t="e">
        <f t="shared" si="47"/>
        <v>#REF!</v>
      </c>
      <c r="S152" s="23" t="e">
        <f t="shared" si="42"/>
        <v>#REF!</v>
      </c>
      <c r="T152" s="23" t="e">
        <f t="shared" si="43"/>
        <v>#REF!</v>
      </c>
      <c r="U152" s="23" t="e">
        <f>_xlfn.XLOOKUP(A152,'[1]AM 12,28'!A:A,'[1]AM 12,28'!B:B,"",0)</f>
        <v>#REF!</v>
      </c>
      <c r="V152" s="23" t="e">
        <f t="shared" si="40"/>
        <v>#REF!</v>
      </c>
    </row>
    <row r="153" spans="1:22" x14ac:dyDescent="0.25">
      <c r="A153" s="23" t="e">
        <f>'Export AM'!#REF!&amp;" "&amp;'Export AM'!#REF!</f>
        <v>#REF!</v>
      </c>
      <c r="B153" s="27" t="e">
        <f>'Export AM'!#REF!</f>
        <v>#REF!</v>
      </c>
      <c r="C153" s="28" t="e">
        <f>'Export AM'!#REF!</f>
        <v>#REF!</v>
      </c>
      <c r="D153" s="29" t="e">
        <f t="shared" ca="1" si="44"/>
        <v>#REF!</v>
      </c>
      <c r="E153" s="28" t="e">
        <f>'Export AM'!#REF!</f>
        <v>#REF!</v>
      </c>
      <c r="F153" s="30" t="e">
        <f t="shared" si="32"/>
        <v>#REF!</v>
      </c>
      <c r="G153" s="30" t="e">
        <f t="shared" si="33"/>
        <v>#REF!</v>
      </c>
      <c r="H153" s="30" t="e">
        <f t="shared" si="34"/>
        <v>#REF!</v>
      </c>
      <c r="I153" s="25">
        <v>44498</v>
      </c>
      <c r="J153" s="26" t="e">
        <f t="shared" si="35"/>
        <v>#REF!</v>
      </c>
      <c r="K153" s="26" t="e">
        <f t="shared" si="36"/>
        <v>#REF!</v>
      </c>
      <c r="L153" s="26" t="e">
        <f t="shared" si="37"/>
        <v>#REF!</v>
      </c>
      <c r="M153" s="23" t="e">
        <f t="shared" si="38"/>
        <v>#REF!</v>
      </c>
      <c r="N153" s="26" t="e">
        <f t="shared" si="41"/>
        <v>#REF!</v>
      </c>
      <c r="O153" s="23" t="e">
        <f t="shared" si="39"/>
        <v>#REF!</v>
      </c>
      <c r="P153" s="23" t="e">
        <f t="shared" si="45"/>
        <v>#REF!</v>
      </c>
      <c r="Q153" s="23" t="e">
        <f t="shared" si="46"/>
        <v>#REF!</v>
      </c>
      <c r="R153" s="23" t="e">
        <f t="shared" si="47"/>
        <v>#REF!</v>
      </c>
      <c r="S153" s="23" t="e">
        <f t="shared" si="42"/>
        <v>#REF!</v>
      </c>
      <c r="T153" s="23" t="e">
        <f t="shared" si="43"/>
        <v>#REF!</v>
      </c>
      <c r="U153" s="23" t="e">
        <f>_xlfn.XLOOKUP(A153,'[1]AM 12,28'!A:A,'[1]AM 12,28'!B:B,"",0)</f>
        <v>#REF!</v>
      </c>
      <c r="V153" s="23" t="e">
        <f t="shared" si="40"/>
        <v>#REF!</v>
      </c>
    </row>
    <row r="154" spans="1:22" x14ac:dyDescent="0.25">
      <c r="A154" s="23" t="e">
        <f>'Export AM'!#REF!&amp;" "&amp;'Export AM'!#REF!</f>
        <v>#REF!</v>
      </c>
      <c r="B154" s="27" t="e">
        <f>'Export AM'!#REF!</f>
        <v>#REF!</v>
      </c>
      <c r="C154" s="28" t="e">
        <f>'Export AM'!#REF!</f>
        <v>#REF!</v>
      </c>
      <c r="D154" s="29" t="e">
        <f t="shared" ca="1" si="44"/>
        <v>#REF!</v>
      </c>
      <c r="E154" s="28" t="e">
        <f>'Export AM'!#REF!</f>
        <v>#REF!</v>
      </c>
      <c r="F154" s="30" t="e">
        <f t="shared" si="32"/>
        <v>#REF!</v>
      </c>
      <c r="G154" s="30" t="e">
        <f t="shared" si="33"/>
        <v>#REF!</v>
      </c>
      <c r="H154" s="30" t="e">
        <f t="shared" si="34"/>
        <v>#REF!</v>
      </c>
      <c r="I154" s="25">
        <v>44499</v>
      </c>
      <c r="J154" s="26" t="e">
        <f t="shared" si="35"/>
        <v>#REF!</v>
      </c>
      <c r="K154" s="26" t="e">
        <f t="shared" si="36"/>
        <v>#REF!</v>
      </c>
      <c r="L154" s="26" t="e">
        <f t="shared" si="37"/>
        <v>#REF!</v>
      </c>
      <c r="M154" s="23" t="e">
        <f t="shared" si="38"/>
        <v>#REF!</v>
      </c>
      <c r="N154" s="26" t="e">
        <f t="shared" si="41"/>
        <v>#REF!</v>
      </c>
      <c r="O154" s="23" t="e">
        <f t="shared" si="39"/>
        <v>#REF!</v>
      </c>
      <c r="P154" s="23" t="e">
        <f t="shared" si="45"/>
        <v>#REF!</v>
      </c>
      <c r="Q154" s="23" t="e">
        <f t="shared" si="46"/>
        <v>#REF!</v>
      </c>
      <c r="R154" s="23" t="e">
        <f t="shared" si="47"/>
        <v>#REF!</v>
      </c>
      <c r="S154" s="23" t="e">
        <f t="shared" si="42"/>
        <v>#REF!</v>
      </c>
      <c r="T154" s="23" t="e">
        <f t="shared" si="43"/>
        <v>#REF!</v>
      </c>
      <c r="U154" s="23" t="e">
        <f>_xlfn.XLOOKUP(A154,'[1]AM 12,28'!A:A,'[1]AM 12,28'!B:B,"",0)</f>
        <v>#REF!</v>
      </c>
      <c r="V154" s="23" t="e">
        <f t="shared" si="40"/>
        <v>#REF!</v>
      </c>
    </row>
    <row r="155" spans="1:22" x14ac:dyDescent="0.25">
      <c r="A155" s="23" t="e">
        <f>'Export AM'!#REF!&amp;" "&amp;'Export AM'!#REF!</f>
        <v>#REF!</v>
      </c>
      <c r="B155" s="27" t="e">
        <f>'Export AM'!#REF!</f>
        <v>#REF!</v>
      </c>
      <c r="C155" s="28" t="e">
        <f>'Export AM'!#REF!</f>
        <v>#REF!</v>
      </c>
      <c r="D155" s="29" t="e">
        <f t="shared" ca="1" si="44"/>
        <v>#REF!</v>
      </c>
      <c r="E155" s="28" t="e">
        <f>'Export AM'!#REF!</f>
        <v>#REF!</v>
      </c>
      <c r="F155" s="30" t="e">
        <f t="shared" si="32"/>
        <v>#REF!</v>
      </c>
      <c r="G155" s="30" t="e">
        <f t="shared" si="33"/>
        <v>#REF!</v>
      </c>
      <c r="H155" s="30" t="e">
        <f t="shared" si="34"/>
        <v>#REF!</v>
      </c>
      <c r="I155" s="25">
        <v>44500</v>
      </c>
      <c r="J155" s="26" t="e">
        <f t="shared" si="35"/>
        <v>#REF!</v>
      </c>
      <c r="K155" s="26" t="e">
        <f t="shared" si="36"/>
        <v>#REF!</v>
      </c>
      <c r="L155" s="26" t="e">
        <f t="shared" si="37"/>
        <v>#REF!</v>
      </c>
      <c r="M155" s="23" t="e">
        <f t="shared" si="38"/>
        <v>#REF!</v>
      </c>
      <c r="N155" s="26" t="e">
        <f t="shared" si="41"/>
        <v>#REF!</v>
      </c>
      <c r="O155" s="23" t="e">
        <f t="shared" si="39"/>
        <v>#REF!</v>
      </c>
      <c r="P155" s="23" t="e">
        <f t="shared" si="45"/>
        <v>#REF!</v>
      </c>
      <c r="Q155" s="23" t="e">
        <f t="shared" si="46"/>
        <v>#REF!</v>
      </c>
      <c r="R155" s="23" t="e">
        <f t="shared" si="47"/>
        <v>#REF!</v>
      </c>
      <c r="S155" s="23" t="e">
        <f t="shared" si="42"/>
        <v>#REF!</v>
      </c>
      <c r="T155" s="23" t="e">
        <f t="shared" si="43"/>
        <v>#REF!</v>
      </c>
      <c r="U155" s="23" t="e">
        <f>_xlfn.XLOOKUP(A155,'[1]AM 12,28'!A:A,'[1]AM 12,28'!B:B,"",0)</f>
        <v>#REF!</v>
      </c>
      <c r="V155" s="23" t="e">
        <f t="shared" si="40"/>
        <v>#REF!</v>
      </c>
    </row>
    <row r="156" spans="1:22" x14ac:dyDescent="0.25">
      <c r="A156" s="23" t="e">
        <f>'Export AM'!#REF!&amp;" "&amp;'Export AM'!#REF!</f>
        <v>#REF!</v>
      </c>
      <c r="B156" s="27" t="e">
        <f>'Export AM'!#REF!</f>
        <v>#REF!</v>
      </c>
      <c r="C156" s="28" t="e">
        <f>'Export AM'!#REF!</f>
        <v>#REF!</v>
      </c>
      <c r="D156" s="29" t="e">
        <f t="shared" ca="1" si="44"/>
        <v>#REF!</v>
      </c>
      <c r="E156" s="28" t="e">
        <f>'Export AM'!#REF!</f>
        <v>#REF!</v>
      </c>
      <c r="F156" s="30" t="e">
        <f t="shared" si="32"/>
        <v>#REF!</v>
      </c>
      <c r="G156" s="30" t="e">
        <f t="shared" si="33"/>
        <v>#REF!</v>
      </c>
      <c r="H156" s="30" t="e">
        <f t="shared" si="34"/>
        <v>#REF!</v>
      </c>
      <c r="I156" s="25">
        <v>44501</v>
      </c>
      <c r="J156" s="26" t="e">
        <f t="shared" si="35"/>
        <v>#REF!</v>
      </c>
      <c r="K156" s="26" t="e">
        <f t="shared" si="36"/>
        <v>#REF!</v>
      </c>
      <c r="L156" s="26" t="e">
        <f t="shared" si="37"/>
        <v>#REF!</v>
      </c>
      <c r="M156" s="23" t="e">
        <f t="shared" si="38"/>
        <v>#REF!</v>
      </c>
      <c r="N156" s="26" t="e">
        <f t="shared" si="41"/>
        <v>#REF!</v>
      </c>
      <c r="O156" s="23" t="e">
        <f t="shared" si="39"/>
        <v>#REF!</v>
      </c>
      <c r="P156" s="23" t="e">
        <f t="shared" si="45"/>
        <v>#REF!</v>
      </c>
      <c r="Q156" s="23" t="e">
        <f t="shared" si="46"/>
        <v>#REF!</v>
      </c>
      <c r="R156" s="23" t="e">
        <f t="shared" si="47"/>
        <v>#REF!</v>
      </c>
      <c r="S156" s="23" t="e">
        <f t="shared" si="42"/>
        <v>#REF!</v>
      </c>
      <c r="T156" s="23" t="e">
        <f t="shared" si="43"/>
        <v>#REF!</v>
      </c>
      <c r="U156" s="23" t="e">
        <f>_xlfn.XLOOKUP(A156,'[1]AM 12,28'!A:A,'[1]AM 12,28'!B:B,"",0)</f>
        <v>#REF!</v>
      </c>
      <c r="V156" s="23" t="e">
        <f t="shared" si="40"/>
        <v>#REF!</v>
      </c>
    </row>
    <row r="157" spans="1:22" x14ac:dyDescent="0.25">
      <c r="A157" s="23" t="e">
        <f>'Export AM'!#REF!&amp;" "&amp;'Export AM'!#REF!</f>
        <v>#REF!</v>
      </c>
      <c r="B157" s="27" t="e">
        <f>'Export AM'!#REF!</f>
        <v>#REF!</v>
      </c>
      <c r="C157" s="28" t="e">
        <f>'Export AM'!#REF!</f>
        <v>#REF!</v>
      </c>
      <c r="D157" s="29" t="e">
        <f t="shared" ca="1" si="44"/>
        <v>#REF!</v>
      </c>
      <c r="E157" s="28" t="e">
        <f>'Export AM'!#REF!</f>
        <v>#REF!</v>
      </c>
      <c r="F157" s="30" t="e">
        <f t="shared" si="32"/>
        <v>#REF!</v>
      </c>
      <c r="G157" s="30" t="e">
        <f t="shared" si="33"/>
        <v>#REF!</v>
      </c>
      <c r="H157" s="30" t="e">
        <f t="shared" si="34"/>
        <v>#REF!</v>
      </c>
      <c r="I157" s="25">
        <v>44502</v>
      </c>
      <c r="J157" s="26" t="e">
        <f t="shared" si="35"/>
        <v>#REF!</v>
      </c>
      <c r="K157" s="26" t="e">
        <f t="shared" si="36"/>
        <v>#REF!</v>
      </c>
      <c r="L157" s="26" t="e">
        <f t="shared" si="37"/>
        <v>#REF!</v>
      </c>
      <c r="M157" s="23" t="e">
        <f t="shared" si="38"/>
        <v>#REF!</v>
      </c>
      <c r="N157" s="26" t="e">
        <f t="shared" si="41"/>
        <v>#REF!</v>
      </c>
      <c r="O157" s="23" t="e">
        <f t="shared" si="39"/>
        <v>#REF!</v>
      </c>
      <c r="P157" s="23" t="e">
        <f t="shared" si="45"/>
        <v>#REF!</v>
      </c>
      <c r="Q157" s="23" t="e">
        <f t="shared" si="46"/>
        <v>#REF!</v>
      </c>
      <c r="R157" s="23" t="e">
        <f t="shared" si="47"/>
        <v>#REF!</v>
      </c>
      <c r="S157" s="23" t="e">
        <f t="shared" si="42"/>
        <v>#REF!</v>
      </c>
      <c r="T157" s="23" t="e">
        <f t="shared" si="43"/>
        <v>#REF!</v>
      </c>
      <c r="U157" s="23" t="e">
        <f>_xlfn.XLOOKUP(A157,'[1]AM 12,28'!A:A,'[1]AM 12,28'!B:B,"",0)</f>
        <v>#REF!</v>
      </c>
      <c r="V157" s="23" t="e">
        <f t="shared" si="40"/>
        <v>#REF!</v>
      </c>
    </row>
    <row r="158" spans="1:22" x14ac:dyDescent="0.25">
      <c r="A158" s="23" t="e">
        <f>'Export AM'!#REF!&amp;" "&amp;'Export AM'!#REF!</f>
        <v>#REF!</v>
      </c>
      <c r="B158" s="27" t="e">
        <f>'Export AM'!#REF!</f>
        <v>#REF!</v>
      </c>
      <c r="C158" s="28" t="e">
        <f>'Export AM'!#REF!</f>
        <v>#REF!</v>
      </c>
      <c r="D158" s="29" t="e">
        <f t="shared" ca="1" si="44"/>
        <v>#REF!</v>
      </c>
      <c r="E158" s="28" t="e">
        <f>'Export AM'!#REF!</f>
        <v>#REF!</v>
      </c>
      <c r="F158" s="30" t="e">
        <f t="shared" si="32"/>
        <v>#REF!</v>
      </c>
      <c r="G158" s="30" t="e">
        <f t="shared" si="33"/>
        <v>#REF!</v>
      </c>
      <c r="H158" s="30" t="e">
        <f t="shared" si="34"/>
        <v>#REF!</v>
      </c>
      <c r="I158" s="25">
        <v>44503</v>
      </c>
      <c r="J158" s="26" t="e">
        <f t="shared" si="35"/>
        <v>#REF!</v>
      </c>
      <c r="K158" s="26" t="e">
        <f t="shared" si="36"/>
        <v>#REF!</v>
      </c>
      <c r="L158" s="26" t="e">
        <f t="shared" si="37"/>
        <v>#REF!</v>
      </c>
      <c r="M158" s="23" t="e">
        <f t="shared" si="38"/>
        <v>#REF!</v>
      </c>
      <c r="N158" s="26" t="e">
        <f t="shared" si="41"/>
        <v>#REF!</v>
      </c>
      <c r="O158" s="23" t="e">
        <f t="shared" si="39"/>
        <v>#REF!</v>
      </c>
      <c r="P158" s="23" t="e">
        <f t="shared" si="45"/>
        <v>#REF!</v>
      </c>
      <c r="Q158" s="23" t="e">
        <f t="shared" si="46"/>
        <v>#REF!</v>
      </c>
      <c r="R158" s="23" t="e">
        <f t="shared" si="47"/>
        <v>#REF!</v>
      </c>
      <c r="S158" s="23" t="e">
        <f t="shared" si="42"/>
        <v>#REF!</v>
      </c>
      <c r="T158" s="23" t="e">
        <f t="shared" si="43"/>
        <v>#REF!</v>
      </c>
      <c r="U158" s="23" t="e">
        <f>_xlfn.XLOOKUP(A158,'[1]AM 12,28'!A:A,'[1]AM 12,28'!B:B,"",0)</f>
        <v>#REF!</v>
      </c>
      <c r="V158" s="23" t="e">
        <f t="shared" si="40"/>
        <v>#REF!</v>
      </c>
    </row>
    <row r="159" spans="1:22" x14ac:dyDescent="0.25">
      <c r="A159" s="23" t="e">
        <f>'Export AM'!#REF!&amp;" "&amp;'Export AM'!#REF!</f>
        <v>#REF!</v>
      </c>
      <c r="B159" s="27" t="e">
        <f>'Export AM'!#REF!</f>
        <v>#REF!</v>
      </c>
      <c r="C159" s="28" t="e">
        <f>'Export AM'!#REF!</f>
        <v>#REF!</v>
      </c>
      <c r="D159" s="29" t="e">
        <f t="shared" ca="1" si="44"/>
        <v>#REF!</v>
      </c>
      <c r="E159" s="28" t="e">
        <f>'Export AM'!#REF!</f>
        <v>#REF!</v>
      </c>
      <c r="F159" s="30" t="e">
        <f t="shared" si="32"/>
        <v>#REF!</v>
      </c>
      <c r="G159" s="30" t="e">
        <f t="shared" si="33"/>
        <v>#REF!</v>
      </c>
      <c r="H159" s="30" t="e">
        <f t="shared" si="34"/>
        <v>#REF!</v>
      </c>
      <c r="I159" s="25">
        <v>44504</v>
      </c>
      <c r="J159" s="26" t="e">
        <f t="shared" si="35"/>
        <v>#REF!</v>
      </c>
      <c r="K159" s="26" t="e">
        <f t="shared" si="36"/>
        <v>#REF!</v>
      </c>
      <c r="L159" s="26" t="e">
        <f t="shared" si="37"/>
        <v>#REF!</v>
      </c>
      <c r="M159" s="23" t="e">
        <f t="shared" si="38"/>
        <v>#REF!</v>
      </c>
      <c r="N159" s="26" t="e">
        <f t="shared" si="41"/>
        <v>#REF!</v>
      </c>
      <c r="O159" s="23" t="e">
        <f t="shared" si="39"/>
        <v>#REF!</v>
      </c>
      <c r="P159" s="23" t="e">
        <f t="shared" si="45"/>
        <v>#REF!</v>
      </c>
      <c r="Q159" s="23" t="e">
        <f t="shared" si="46"/>
        <v>#REF!</v>
      </c>
      <c r="R159" s="23" t="e">
        <f t="shared" si="47"/>
        <v>#REF!</v>
      </c>
      <c r="S159" s="23" t="e">
        <f t="shared" si="42"/>
        <v>#REF!</v>
      </c>
      <c r="T159" s="23" t="e">
        <f t="shared" si="43"/>
        <v>#REF!</v>
      </c>
      <c r="U159" s="23" t="e">
        <f>_xlfn.XLOOKUP(A159,'[1]AM 12,28'!A:A,'[1]AM 12,28'!B:B,"",0)</f>
        <v>#REF!</v>
      </c>
      <c r="V159" s="23" t="e">
        <f t="shared" si="40"/>
        <v>#REF!</v>
      </c>
    </row>
    <row r="160" spans="1:22" x14ac:dyDescent="0.25">
      <c r="A160" s="23" t="e">
        <f>'Export AM'!#REF!&amp;" "&amp;'Export AM'!#REF!</f>
        <v>#REF!</v>
      </c>
      <c r="B160" s="27" t="e">
        <f>'Export AM'!#REF!</f>
        <v>#REF!</v>
      </c>
      <c r="C160" s="28" t="e">
        <f>'Export AM'!#REF!</f>
        <v>#REF!</v>
      </c>
      <c r="D160" s="29" t="e">
        <f t="shared" ca="1" si="44"/>
        <v>#REF!</v>
      </c>
      <c r="E160" s="28" t="e">
        <f>'Export AM'!#REF!</f>
        <v>#REF!</v>
      </c>
      <c r="F160" s="30" t="e">
        <f t="shared" si="32"/>
        <v>#REF!</v>
      </c>
      <c r="G160" s="30" t="e">
        <f t="shared" si="33"/>
        <v>#REF!</v>
      </c>
      <c r="H160" s="30" t="e">
        <f t="shared" si="34"/>
        <v>#REF!</v>
      </c>
      <c r="I160" s="25">
        <v>44505</v>
      </c>
      <c r="J160" s="26" t="e">
        <f t="shared" si="35"/>
        <v>#REF!</v>
      </c>
      <c r="K160" s="26" t="e">
        <f t="shared" si="36"/>
        <v>#REF!</v>
      </c>
      <c r="L160" s="26" t="e">
        <f t="shared" si="37"/>
        <v>#REF!</v>
      </c>
      <c r="M160" s="23" t="e">
        <f t="shared" si="38"/>
        <v>#REF!</v>
      </c>
      <c r="N160" s="26" t="e">
        <f t="shared" si="41"/>
        <v>#REF!</v>
      </c>
      <c r="O160" s="23" t="e">
        <f t="shared" si="39"/>
        <v>#REF!</v>
      </c>
      <c r="P160" s="23" t="e">
        <f t="shared" si="45"/>
        <v>#REF!</v>
      </c>
      <c r="Q160" s="23" t="e">
        <f t="shared" si="46"/>
        <v>#REF!</v>
      </c>
      <c r="R160" s="23" t="e">
        <f t="shared" si="47"/>
        <v>#REF!</v>
      </c>
      <c r="S160" s="23" t="e">
        <f t="shared" si="42"/>
        <v>#REF!</v>
      </c>
      <c r="T160" s="23" t="e">
        <f t="shared" si="43"/>
        <v>#REF!</v>
      </c>
      <c r="U160" s="23" t="e">
        <f>_xlfn.XLOOKUP(A160,'[1]AM 12,28'!A:A,'[1]AM 12,28'!B:B,"",0)</f>
        <v>#REF!</v>
      </c>
      <c r="V160" s="23" t="e">
        <f t="shared" si="40"/>
        <v>#REF!</v>
      </c>
    </row>
    <row r="161" spans="1:22" x14ac:dyDescent="0.25">
      <c r="A161" s="23" t="e">
        <f>'Export AM'!#REF!&amp;" "&amp;'Export AM'!#REF!</f>
        <v>#REF!</v>
      </c>
      <c r="B161" s="27" t="e">
        <f>'Export AM'!#REF!</f>
        <v>#REF!</v>
      </c>
      <c r="C161" s="28" t="e">
        <f>'Export AM'!#REF!</f>
        <v>#REF!</v>
      </c>
      <c r="D161" s="29" t="e">
        <f t="shared" ca="1" si="44"/>
        <v>#REF!</v>
      </c>
      <c r="E161" s="28" t="e">
        <f>'Export AM'!#REF!</f>
        <v>#REF!</v>
      </c>
      <c r="F161" s="30" t="e">
        <f t="shared" si="32"/>
        <v>#REF!</v>
      </c>
      <c r="G161" s="30" t="e">
        <f t="shared" si="33"/>
        <v>#REF!</v>
      </c>
      <c r="H161" s="30" t="e">
        <f t="shared" si="34"/>
        <v>#REF!</v>
      </c>
      <c r="I161" s="25">
        <v>44506</v>
      </c>
      <c r="J161" s="26" t="e">
        <f t="shared" si="35"/>
        <v>#REF!</v>
      </c>
      <c r="K161" s="26" t="e">
        <f t="shared" si="36"/>
        <v>#REF!</v>
      </c>
      <c r="L161" s="26" t="e">
        <f t="shared" si="37"/>
        <v>#REF!</v>
      </c>
      <c r="M161" s="23" t="e">
        <f t="shared" si="38"/>
        <v>#REF!</v>
      </c>
      <c r="N161" s="26" t="e">
        <f t="shared" si="41"/>
        <v>#REF!</v>
      </c>
      <c r="O161" s="23" t="e">
        <f t="shared" si="39"/>
        <v>#REF!</v>
      </c>
      <c r="P161" s="23" t="e">
        <f t="shared" si="45"/>
        <v>#REF!</v>
      </c>
      <c r="Q161" s="23" t="e">
        <f t="shared" si="46"/>
        <v>#REF!</v>
      </c>
      <c r="R161" s="23" t="e">
        <f t="shared" si="47"/>
        <v>#REF!</v>
      </c>
      <c r="S161" s="23" t="e">
        <f t="shared" si="42"/>
        <v>#REF!</v>
      </c>
      <c r="T161" s="23" t="e">
        <f t="shared" si="43"/>
        <v>#REF!</v>
      </c>
      <c r="U161" s="23" t="e">
        <f>_xlfn.XLOOKUP(A161,'[1]AM 12,28'!A:A,'[1]AM 12,28'!B:B,"",0)</f>
        <v>#REF!</v>
      </c>
      <c r="V161" s="23" t="e">
        <f t="shared" si="40"/>
        <v>#REF!</v>
      </c>
    </row>
    <row r="162" spans="1:22" x14ac:dyDescent="0.25">
      <c r="A162" s="23" t="e">
        <f>'Export AM'!#REF!&amp;" "&amp;'Export AM'!#REF!</f>
        <v>#REF!</v>
      </c>
      <c r="B162" s="27" t="e">
        <f>'Export AM'!#REF!</f>
        <v>#REF!</v>
      </c>
      <c r="C162" s="28" t="e">
        <f>'Export AM'!#REF!</f>
        <v>#REF!</v>
      </c>
      <c r="D162" s="29" t="e">
        <f t="shared" ca="1" si="44"/>
        <v>#REF!</v>
      </c>
      <c r="E162" s="28" t="e">
        <f>'Export AM'!#REF!</f>
        <v>#REF!</v>
      </c>
      <c r="F162" s="30" t="e">
        <f t="shared" si="32"/>
        <v>#REF!</v>
      </c>
      <c r="G162" s="30" t="e">
        <f t="shared" si="33"/>
        <v>#REF!</v>
      </c>
      <c r="H162" s="30" t="e">
        <f t="shared" si="34"/>
        <v>#REF!</v>
      </c>
      <c r="I162" s="25">
        <v>44507</v>
      </c>
      <c r="J162" s="26" t="e">
        <f t="shared" si="35"/>
        <v>#REF!</v>
      </c>
      <c r="K162" s="26" t="e">
        <f t="shared" si="36"/>
        <v>#REF!</v>
      </c>
      <c r="L162" s="26" t="e">
        <f t="shared" si="37"/>
        <v>#REF!</v>
      </c>
      <c r="M162" s="23" t="e">
        <f t="shared" si="38"/>
        <v>#REF!</v>
      </c>
      <c r="N162" s="26" t="e">
        <f t="shared" si="41"/>
        <v>#REF!</v>
      </c>
      <c r="O162" s="23" t="e">
        <f t="shared" si="39"/>
        <v>#REF!</v>
      </c>
      <c r="P162" s="23" t="e">
        <f t="shared" si="45"/>
        <v>#REF!</v>
      </c>
      <c r="Q162" s="23" t="e">
        <f t="shared" si="46"/>
        <v>#REF!</v>
      </c>
      <c r="R162" s="23" t="e">
        <f t="shared" si="47"/>
        <v>#REF!</v>
      </c>
      <c r="S162" s="23" t="e">
        <f t="shared" si="42"/>
        <v>#REF!</v>
      </c>
      <c r="T162" s="23" t="e">
        <f t="shared" si="43"/>
        <v>#REF!</v>
      </c>
      <c r="U162" s="23" t="e">
        <f>_xlfn.XLOOKUP(A162,'[1]AM 12,28'!A:A,'[1]AM 12,28'!B:B,"",0)</f>
        <v>#REF!</v>
      </c>
      <c r="V162" s="23" t="e">
        <f t="shared" si="40"/>
        <v>#REF!</v>
      </c>
    </row>
    <row r="163" spans="1:22" x14ac:dyDescent="0.25">
      <c r="A163" s="23" t="e">
        <f>'Export AM'!#REF!&amp;" "&amp;'Export AM'!#REF!</f>
        <v>#REF!</v>
      </c>
      <c r="B163" s="27" t="e">
        <f>'Export AM'!#REF!</f>
        <v>#REF!</v>
      </c>
      <c r="C163" s="28" t="e">
        <f>'Export AM'!#REF!</f>
        <v>#REF!</v>
      </c>
      <c r="D163" s="29" t="e">
        <f t="shared" ca="1" si="44"/>
        <v>#REF!</v>
      </c>
      <c r="E163" s="28" t="e">
        <f>'Export AM'!#REF!</f>
        <v>#REF!</v>
      </c>
      <c r="F163" s="30" t="e">
        <f t="shared" si="32"/>
        <v>#REF!</v>
      </c>
      <c r="G163" s="30" t="e">
        <f t="shared" si="33"/>
        <v>#REF!</v>
      </c>
      <c r="H163" s="30" t="e">
        <f t="shared" si="34"/>
        <v>#REF!</v>
      </c>
      <c r="I163" s="25">
        <v>44508</v>
      </c>
      <c r="J163" s="26" t="e">
        <f t="shared" si="35"/>
        <v>#REF!</v>
      </c>
      <c r="K163" s="26" t="e">
        <f t="shared" si="36"/>
        <v>#REF!</v>
      </c>
      <c r="L163" s="26" t="e">
        <f t="shared" si="37"/>
        <v>#REF!</v>
      </c>
      <c r="M163" s="23" t="e">
        <f t="shared" si="38"/>
        <v>#REF!</v>
      </c>
      <c r="N163" s="26" t="e">
        <f t="shared" si="41"/>
        <v>#REF!</v>
      </c>
      <c r="O163" s="23" t="e">
        <f t="shared" si="39"/>
        <v>#REF!</v>
      </c>
      <c r="P163" s="23" t="e">
        <f t="shared" si="45"/>
        <v>#REF!</v>
      </c>
      <c r="Q163" s="23" t="e">
        <f t="shared" si="46"/>
        <v>#REF!</v>
      </c>
      <c r="R163" s="23" t="e">
        <f t="shared" si="47"/>
        <v>#REF!</v>
      </c>
      <c r="S163" s="23" t="e">
        <f t="shared" si="42"/>
        <v>#REF!</v>
      </c>
      <c r="T163" s="23" t="e">
        <f t="shared" si="43"/>
        <v>#REF!</v>
      </c>
      <c r="U163" s="23" t="e">
        <f>_xlfn.XLOOKUP(A163,'[1]AM 12,28'!A:A,'[1]AM 12,28'!B:B,"",0)</f>
        <v>#REF!</v>
      </c>
      <c r="V163" s="23" t="e">
        <f t="shared" si="40"/>
        <v>#REF!</v>
      </c>
    </row>
    <row r="164" spans="1:22" x14ac:dyDescent="0.25">
      <c r="A164" s="23" t="e">
        <f>'Export AM'!#REF!&amp;" "&amp;'Export AM'!#REF!</f>
        <v>#REF!</v>
      </c>
      <c r="B164" s="27" t="e">
        <f>'Export AM'!#REF!</f>
        <v>#REF!</v>
      </c>
      <c r="C164" s="28" t="e">
        <f>'Export AM'!#REF!</f>
        <v>#REF!</v>
      </c>
      <c r="D164" s="29" t="e">
        <f t="shared" ca="1" si="44"/>
        <v>#REF!</v>
      </c>
      <c r="E164" s="28" t="e">
        <f>'Export AM'!#REF!</f>
        <v>#REF!</v>
      </c>
      <c r="F164" s="30" t="e">
        <f t="shared" ref="F164:F227" si="48">DATE(YEAR(E164)+1,MONTH(E164),DAY(E164))</f>
        <v>#REF!</v>
      </c>
      <c r="G164" s="30" t="e">
        <f t="shared" ref="G164:G227" si="49">DATE(YEAR(E164)+2,MONTH(E164),DAY(E164))</f>
        <v>#REF!</v>
      </c>
      <c r="H164" s="30" t="e">
        <f t="shared" ref="H164:H227" si="50">DATE(YEAR(E164)+3,MONTH(E164),DAY(E164))</f>
        <v>#REF!</v>
      </c>
      <c r="I164" s="25">
        <v>44509</v>
      </c>
      <c r="J164" s="26" t="e">
        <f t="shared" ref="J164:J227" si="51">AND(MONTH(F164)=MONTH(I164),YEAR(F164)=YEAR(I164))</f>
        <v>#REF!</v>
      </c>
      <c r="K164" s="26" t="e">
        <f t="shared" ref="K164:K227" si="52">AND(MONTH(G164)=MONTH(I164),YEAR(G164)=YEAR(I164))</f>
        <v>#REF!</v>
      </c>
      <c r="L164" s="26" t="e">
        <f t="shared" ref="L164:L227" si="53">AND(MONTH(H164)=MONTH(I164),YEAR(H164)=YEAR(I164))</f>
        <v>#REF!</v>
      </c>
      <c r="M164" s="23" t="e">
        <f t="shared" ref="M164:M227" si="54">IF(AND(J164=FALSE,K164=FALSE,L164=FALSE)," ","OUI")</f>
        <v>#REF!</v>
      </c>
      <c r="N164" s="26" t="e">
        <f t="shared" si="41"/>
        <v>#REF!</v>
      </c>
      <c r="O164" s="23" t="e">
        <f t="shared" ref="O164:O227" si="55">IF(AND(M164="OUI",N164="1 ère quinzaine"),"oui","")</f>
        <v>#REF!</v>
      </c>
      <c r="P164" s="23" t="e">
        <f t="shared" si="45"/>
        <v>#REF!</v>
      </c>
      <c r="Q164" s="23" t="e">
        <f t="shared" si="46"/>
        <v>#REF!</v>
      </c>
      <c r="R164" s="23" t="e">
        <f t="shared" si="47"/>
        <v>#REF!</v>
      </c>
      <c r="S164" s="23" t="e">
        <f t="shared" si="42"/>
        <v>#REF!</v>
      </c>
      <c r="T164" s="23" t="e">
        <f t="shared" si="43"/>
        <v>#REF!</v>
      </c>
      <c r="U164" s="23" t="e">
        <f>_xlfn.XLOOKUP(A164,'[1]AM 12,28'!A:A,'[1]AM 12,28'!B:B,"",0)</f>
        <v>#REF!</v>
      </c>
      <c r="V164" s="23" t="e">
        <f t="shared" ref="V164:V227" si="56">IF(U164=12.28,U164,T164)</f>
        <v>#REF!</v>
      </c>
    </row>
    <row r="165" spans="1:22" x14ac:dyDescent="0.25">
      <c r="A165" s="23" t="e">
        <f>'Export AM'!#REF!&amp;" "&amp;'Export AM'!#REF!</f>
        <v>#REF!</v>
      </c>
      <c r="B165" s="27" t="e">
        <f>'Export AM'!#REF!</f>
        <v>#REF!</v>
      </c>
      <c r="C165" s="28" t="e">
        <f>'Export AM'!#REF!</f>
        <v>#REF!</v>
      </c>
      <c r="D165" s="29" t="e">
        <f t="shared" ca="1" si="44"/>
        <v>#REF!</v>
      </c>
      <c r="E165" s="28" t="e">
        <f>'Export AM'!#REF!</f>
        <v>#REF!</v>
      </c>
      <c r="F165" s="30" t="e">
        <f t="shared" si="48"/>
        <v>#REF!</v>
      </c>
      <c r="G165" s="30" t="e">
        <f t="shared" si="49"/>
        <v>#REF!</v>
      </c>
      <c r="H165" s="30" t="e">
        <f t="shared" si="50"/>
        <v>#REF!</v>
      </c>
      <c r="I165" s="25">
        <v>44510</v>
      </c>
      <c r="J165" s="26" t="e">
        <f t="shared" si="51"/>
        <v>#REF!</v>
      </c>
      <c r="K165" s="26" t="e">
        <f t="shared" si="52"/>
        <v>#REF!</v>
      </c>
      <c r="L165" s="26" t="e">
        <f t="shared" si="53"/>
        <v>#REF!</v>
      </c>
      <c r="M165" s="23" t="e">
        <f t="shared" si="54"/>
        <v>#REF!</v>
      </c>
      <c r="N165" s="26" t="e">
        <f t="shared" si="41"/>
        <v>#REF!</v>
      </c>
      <c r="O165" s="23" t="e">
        <f t="shared" si="55"/>
        <v>#REF!</v>
      </c>
      <c r="P165" s="23" t="e">
        <f t="shared" si="45"/>
        <v>#REF!</v>
      </c>
      <c r="Q165" s="23" t="e">
        <f t="shared" si="46"/>
        <v>#REF!</v>
      </c>
      <c r="R165" s="23" t="e">
        <f t="shared" si="47"/>
        <v>#REF!</v>
      </c>
      <c r="S165" s="23" t="e">
        <f t="shared" si="42"/>
        <v>#REF!</v>
      </c>
      <c r="T165" s="23" t="e">
        <f t="shared" si="43"/>
        <v>#REF!</v>
      </c>
      <c r="U165" s="23" t="e">
        <f>_xlfn.XLOOKUP(A165,'[1]AM 12,28'!A:A,'[1]AM 12,28'!B:B,"",0)</f>
        <v>#REF!</v>
      </c>
      <c r="V165" s="23" t="e">
        <f t="shared" si="56"/>
        <v>#REF!</v>
      </c>
    </row>
    <row r="166" spans="1:22" x14ac:dyDescent="0.25">
      <c r="A166" s="23" t="e">
        <f>'Export AM'!#REF!&amp;" "&amp;'Export AM'!#REF!</f>
        <v>#REF!</v>
      </c>
      <c r="B166" s="27" t="e">
        <f>'Export AM'!#REF!</f>
        <v>#REF!</v>
      </c>
      <c r="C166" s="28" t="e">
        <f>'Export AM'!#REF!</f>
        <v>#REF!</v>
      </c>
      <c r="D166" s="29" t="e">
        <f t="shared" ca="1" si="44"/>
        <v>#REF!</v>
      </c>
      <c r="E166" s="28" t="e">
        <f>'Export AM'!#REF!</f>
        <v>#REF!</v>
      </c>
      <c r="F166" s="30" t="e">
        <f t="shared" si="48"/>
        <v>#REF!</v>
      </c>
      <c r="G166" s="30" t="e">
        <f t="shared" si="49"/>
        <v>#REF!</v>
      </c>
      <c r="H166" s="30" t="e">
        <f t="shared" si="50"/>
        <v>#REF!</v>
      </c>
      <c r="I166" s="25">
        <v>44511</v>
      </c>
      <c r="J166" s="26" t="e">
        <f t="shared" si="51"/>
        <v>#REF!</v>
      </c>
      <c r="K166" s="26" t="e">
        <f t="shared" si="52"/>
        <v>#REF!</v>
      </c>
      <c r="L166" s="26" t="e">
        <f t="shared" si="53"/>
        <v>#REF!</v>
      </c>
      <c r="M166" s="23" t="e">
        <f t="shared" si="54"/>
        <v>#REF!</v>
      </c>
      <c r="N166" s="26" t="e">
        <f t="shared" si="41"/>
        <v>#REF!</v>
      </c>
      <c r="O166" s="23" t="e">
        <f t="shared" si="55"/>
        <v>#REF!</v>
      </c>
      <c r="P166" s="23" t="e">
        <f t="shared" si="45"/>
        <v>#REF!</v>
      </c>
      <c r="Q166" s="23" t="e">
        <f t="shared" si="46"/>
        <v>#REF!</v>
      </c>
      <c r="R166" s="23" t="e">
        <f t="shared" si="47"/>
        <v>#REF!</v>
      </c>
      <c r="S166" s="23" t="e">
        <f t="shared" si="42"/>
        <v>#REF!</v>
      </c>
      <c r="T166" s="23" t="e">
        <f t="shared" si="43"/>
        <v>#REF!</v>
      </c>
      <c r="U166" s="23" t="e">
        <f>_xlfn.XLOOKUP(A166,'[1]AM 12,28'!A:A,'[1]AM 12,28'!B:B,"",0)</f>
        <v>#REF!</v>
      </c>
      <c r="V166" s="23" t="e">
        <f t="shared" si="56"/>
        <v>#REF!</v>
      </c>
    </row>
    <row r="167" spans="1:22" x14ac:dyDescent="0.25">
      <c r="A167" s="23" t="e">
        <f>'Export AM'!#REF!&amp;" "&amp;'Export AM'!#REF!</f>
        <v>#REF!</v>
      </c>
      <c r="B167" s="27" t="e">
        <f>'Export AM'!#REF!</f>
        <v>#REF!</v>
      </c>
      <c r="C167" s="28" t="e">
        <f>'Export AM'!#REF!</f>
        <v>#REF!</v>
      </c>
      <c r="D167" s="29" t="e">
        <f t="shared" ca="1" si="44"/>
        <v>#REF!</v>
      </c>
      <c r="E167" s="28" t="e">
        <f>'Export AM'!#REF!</f>
        <v>#REF!</v>
      </c>
      <c r="F167" s="30" t="e">
        <f t="shared" si="48"/>
        <v>#REF!</v>
      </c>
      <c r="G167" s="30" t="e">
        <f t="shared" si="49"/>
        <v>#REF!</v>
      </c>
      <c r="H167" s="30" t="e">
        <f t="shared" si="50"/>
        <v>#REF!</v>
      </c>
      <c r="I167" s="25">
        <v>44512</v>
      </c>
      <c r="J167" s="26" t="e">
        <f t="shared" si="51"/>
        <v>#REF!</v>
      </c>
      <c r="K167" s="26" t="e">
        <f t="shared" si="52"/>
        <v>#REF!</v>
      </c>
      <c r="L167" s="26" t="e">
        <f t="shared" si="53"/>
        <v>#REF!</v>
      </c>
      <c r="M167" s="23" t="e">
        <f t="shared" si="54"/>
        <v>#REF!</v>
      </c>
      <c r="N167" s="26" t="e">
        <f t="shared" si="41"/>
        <v>#REF!</v>
      </c>
      <c r="O167" s="23" t="e">
        <f t="shared" si="55"/>
        <v>#REF!</v>
      </c>
      <c r="P167" s="23" t="e">
        <f t="shared" si="45"/>
        <v>#REF!</v>
      </c>
      <c r="Q167" s="23" t="e">
        <f t="shared" si="46"/>
        <v>#REF!</v>
      </c>
      <c r="R167" s="23" t="e">
        <f t="shared" si="47"/>
        <v>#REF!</v>
      </c>
      <c r="S167" s="23" t="e">
        <f t="shared" si="42"/>
        <v>#REF!</v>
      </c>
      <c r="T167" s="23" t="e">
        <f t="shared" si="43"/>
        <v>#REF!</v>
      </c>
      <c r="U167" s="23" t="e">
        <f>_xlfn.XLOOKUP(A167,'[1]AM 12,28'!A:A,'[1]AM 12,28'!B:B,"",0)</f>
        <v>#REF!</v>
      </c>
      <c r="V167" s="23" t="e">
        <f t="shared" si="56"/>
        <v>#REF!</v>
      </c>
    </row>
    <row r="168" spans="1:22" x14ac:dyDescent="0.25">
      <c r="A168" s="23" t="e">
        <f>'Export AM'!#REF!&amp;" "&amp;'Export AM'!#REF!</f>
        <v>#REF!</v>
      </c>
      <c r="B168" s="27" t="e">
        <f>'Export AM'!#REF!</f>
        <v>#REF!</v>
      </c>
      <c r="C168" s="28" t="e">
        <f>'Export AM'!#REF!</f>
        <v>#REF!</v>
      </c>
      <c r="D168" s="29" t="e">
        <f t="shared" ca="1" si="44"/>
        <v>#REF!</v>
      </c>
      <c r="E168" s="28" t="e">
        <f>'Export AM'!#REF!</f>
        <v>#REF!</v>
      </c>
      <c r="F168" s="30" t="e">
        <f t="shared" si="48"/>
        <v>#REF!</v>
      </c>
      <c r="G168" s="30" t="e">
        <f t="shared" si="49"/>
        <v>#REF!</v>
      </c>
      <c r="H168" s="30" t="e">
        <f t="shared" si="50"/>
        <v>#REF!</v>
      </c>
      <c r="I168" s="25">
        <v>44513</v>
      </c>
      <c r="J168" s="26" t="e">
        <f t="shared" si="51"/>
        <v>#REF!</v>
      </c>
      <c r="K168" s="26" t="e">
        <f t="shared" si="52"/>
        <v>#REF!</v>
      </c>
      <c r="L168" s="26" t="e">
        <f t="shared" si="53"/>
        <v>#REF!</v>
      </c>
      <c r="M168" s="23" t="e">
        <f t="shared" si="54"/>
        <v>#REF!</v>
      </c>
      <c r="N168" s="26" t="e">
        <f t="shared" si="41"/>
        <v>#REF!</v>
      </c>
      <c r="O168" s="23" t="e">
        <f t="shared" si="55"/>
        <v>#REF!</v>
      </c>
      <c r="P168" s="23" t="e">
        <f t="shared" si="45"/>
        <v>#REF!</v>
      </c>
      <c r="Q168" s="23" t="e">
        <f t="shared" si="46"/>
        <v>#REF!</v>
      </c>
      <c r="R168" s="23" t="e">
        <f t="shared" si="47"/>
        <v>#REF!</v>
      </c>
      <c r="S168" s="23" t="e">
        <f t="shared" si="42"/>
        <v>#REF!</v>
      </c>
      <c r="T168" s="23" t="e">
        <f t="shared" si="43"/>
        <v>#REF!</v>
      </c>
      <c r="U168" s="23" t="e">
        <f>_xlfn.XLOOKUP(A168,'[1]AM 12,28'!A:A,'[1]AM 12,28'!B:B,"",0)</f>
        <v>#REF!</v>
      </c>
      <c r="V168" s="23" t="e">
        <f t="shared" si="56"/>
        <v>#REF!</v>
      </c>
    </row>
    <row r="169" spans="1:22" x14ac:dyDescent="0.25">
      <c r="A169" s="23" t="e">
        <f>'Export AM'!#REF!&amp;" "&amp;'Export AM'!#REF!</f>
        <v>#REF!</v>
      </c>
      <c r="B169" s="27" t="e">
        <f>'Export AM'!#REF!</f>
        <v>#REF!</v>
      </c>
      <c r="C169" s="28" t="e">
        <f>'Export AM'!#REF!</f>
        <v>#REF!</v>
      </c>
      <c r="D169" s="29" t="e">
        <f t="shared" ca="1" si="44"/>
        <v>#REF!</v>
      </c>
      <c r="E169" s="28" t="e">
        <f>'Export AM'!#REF!</f>
        <v>#REF!</v>
      </c>
      <c r="F169" s="30" t="e">
        <f t="shared" si="48"/>
        <v>#REF!</v>
      </c>
      <c r="G169" s="30" t="e">
        <f t="shared" si="49"/>
        <v>#REF!</v>
      </c>
      <c r="H169" s="30" t="e">
        <f t="shared" si="50"/>
        <v>#REF!</v>
      </c>
      <c r="I169" s="25">
        <v>44514</v>
      </c>
      <c r="J169" s="26" t="e">
        <f t="shared" si="51"/>
        <v>#REF!</v>
      </c>
      <c r="K169" s="26" t="e">
        <f t="shared" si="52"/>
        <v>#REF!</v>
      </c>
      <c r="L169" s="26" t="e">
        <f t="shared" si="53"/>
        <v>#REF!</v>
      </c>
      <c r="M169" s="23" t="e">
        <f t="shared" si="54"/>
        <v>#REF!</v>
      </c>
      <c r="N169" s="26" t="e">
        <f t="shared" si="41"/>
        <v>#REF!</v>
      </c>
      <c r="O169" s="23" t="e">
        <f t="shared" si="55"/>
        <v>#REF!</v>
      </c>
      <c r="P169" s="23" t="e">
        <f t="shared" si="45"/>
        <v>#REF!</v>
      </c>
      <c r="Q169" s="23" t="e">
        <f t="shared" si="46"/>
        <v>#REF!</v>
      </c>
      <c r="R169" s="23" t="e">
        <f t="shared" si="47"/>
        <v>#REF!</v>
      </c>
      <c r="S169" s="23" t="e">
        <f t="shared" si="42"/>
        <v>#REF!</v>
      </c>
      <c r="T169" s="23" t="e">
        <f t="shared" si="43"/>
        <v>#REF!</v>
      </c>
      <c r="U169" s="23" t="e">
        <f>_xlfn.XLOOKUP(A169,'[1]AM 12,28'!A:A,'[1]AM 12,28'!B:B,"",0)</f>
        <v>#REF!</v>
      </c>
      <c r="V169" s="23" t="e">
        <f t="shared" si="56"/>
        <v>#REF!</v>
      </c>
    </row>
    <row r="170" spans="1:22" x14ac:dyDescent="0.25">
      <c r="A170" s="23" t="e">
        <f>'Export AM'!#REF!&amp;" "&amp;'Export AM'!#REF!</f>
        <v>#REF!</v>
      </c>
      <c r="B170" s="27" t="e">
        <f>'Export AM'!#REF!</f>
        <v>#REF!</v>
      </c>
      <c r="C170" s="28" t="e">
        <f>'Export AM'!#REF!</f>
        <v>#REF!</v>
      </c>
      <c r="D170" s="29" t="e">
        <f t="shared" ca="1" si="44"/>
        <v>#REF!</v>
      </c>
      <c r="E170" s="28" t="e">
        <f>'Export AM'!#REF!</f>
        <v>#REF!</v>
      </c>
      <c r="F170" s="30" t="e">
        <f t="shared" si="48"/>
        <v>#REF!</v>
      </c>
      <c r="G170" s="30" t="e">
        <f t="shared" si="49"/>
        <v>#REF!</v>
      </c>
      <c r="H170" s="30" t="e">
        <f t="shared" si="50"/>
        <v>#REF!</v>
      </c>
      <c r="I170" s="25">
        <v>44515</v>
      </c>
      <c r="J170" s="26" t="e">
        <f t="shared" si="51"/>
        <v>#REF!</v>
      </c>
      <c r="K170" s="26" t="e">
        <f t="shared" si="52"/>
        <v>#REF!</v>
      </c>
      <c r="L170" s="26" t="e">
        <f t="shared" si="53"/>
        <v>#REF!</v>
      </c>
      <c r="M170" s="23" t="e">
        <f t="shared" si="54"/>
        <v>#REF!</v>
      </c>
      <c r="N170" s="26" t="e">
        <f t="shared" si="41"/>
        <v>#REF!</v>
      </c>
      <c r="O170" s="23" t="e">
        <f t="shared" si="55"/>
        <v>#REF!</v>
      </c>
      <c r="P170" s="23" t="e">
        <f t="shared" si="45"/>
        <v>#REF!</v>
      </c>
      <c r="Q170" s="23" t="e">
        <f t="shared" si="46"/>
        <v>#REF!</v>
      </c>
      <c r="R170" s="23" t="e">
        <f t="shared" si="47"/>
        <v>#REF!</v>
      </c>
      <c r="S170" s="23" t="e">
        <f t="shared" si="42"/>
        <v>#REF!</v>
      </c>
      <c r="T170" s="23" t="e">
        <f t="shared" si="43"/>
        <v>#REF!</v>
      </c>
      <c r="U170" s="23" t="e">
        <f>_xlfn.XLOOKUP(A170,'[1]AM 12,28'!A:A,'[1]AM 12,28'!B:B,"",0)</f>
        <v>#REF!</v>
      </c>
      <c r="V170" s="23" t="e">
        <f t="shared" si="56"/>
        <v>#REF!</v>
      </c>
    </row>
    <row r="171" spans="1:22" x14ac:dyDescent="0.25">
      <c r="A171" s="23" t="e">
        <f>'Export AM'!#REF!&amp;" "&amp;'Export AM'!#REF!</f>
        <v>#REF!</v>
      </c>
      <c r="B171" s="27" t="e">
        <f>'Export AM'!#REF!</f>
        <v>#REF!</v>
      </c>
      <c r="C171" s="28" t="e">
        <f>'Export AM'!#REF!</f>
        <v>#REF!</v>
      </c>
      <c r="D171" s="29" t="e">
        <f t="shared" ca="1" si="44"/>
        <v>#REF!</v>
      </c>
      <c r="E171" s="28" t="e">
        <f>'Export AM'!#REF!</f>
        <v>#REF!</v>
      </c>
      <c r="F171" s="30" t="e">
        <f t="shared" si="48"/>
        <v>#REF!</v>
      </c>
      <c r="G171" s="30" t="e">
        <f t="shared" si="49"/>
        <v>#REF!</v>
      </c>
      <c r="H171" s="30" t="e">
        <f t="shared" si="50"/>
        <v>#REF!</v>
      </c>
      <c r="I171" s="25">
        <v>44516</v>
      </c>
      <c r="J171" s="26" t="e">
        <f t="shared" si="51"/>
        <v>#REF!</v>
      </c>
      <c r="K171" s="26" t="e">
        <f t="shared" si="52"/>
        <v>#REF!</v>
      </c>
      <c r="L171" s="26" t="e">
        <f t="shared" si="53"/>
        <v>#REF!</v>
      </c>
      <c r="M171" s="23" t="e">
        <f t="shared" si="54"/>
        <v>#REF!</v>
      </c>
      <c r="N171" s="26" t="e">
        <f t="shared" si="41"/>
        <v>#REF!</v>
      </c>
      <c r="O171" s="23" t="e">
        <f t="shared" si="55"/>
        <v>#REF!</v>
      </c>
      <c r="P171" s="23" t="e">
        <f t="shared" si="45"/>
        <v>#REF!</v>
      </c>
      <c r="Q171" s="23" t="e">
        <f t="shared" si="46"/>
        <v>#REF!</v>
      </c>
      <c r="R171" s="23" t="e">
        <f t="shared" si="47"/>
        <v>#REF!</v>
      </c>
      <c r="S171" s="23" t="e">
        <f t="shared" si="42"/>
        <v>#REF!</v>
      </c>
      <c r="T171" s="23" t="e">
        <f t="shared" si="43"/>
        <v>#REF!</v>
      </c>
      <c r="U171" s="23" t="e">
        <f>_xlfn.XLOOKUP(A171,'[1]AM 12,28'!A:A,'[1]AM 12,28'!B:B,"",0)</f>
        <v>#REF!</v>
      </c>
      <c r="V171" s="23" t="e">
        <f t="shared" si="56"/>
        <v>#REF!</v>
      </c>
    </row>
    <row r="172" spans="1:22" x14ac:dyDescent="0.25">
      <c r="A172" s="23" t="e">
        <f>'Export AM'!#REF!&amp;" "&amp;'Export AM'!#REF!</f>
        <v>#REF!</v>
      </c>
      <c r="B172" s="27" t="e">
        <f>'Export AM'!#REF!</f>
        <v>#REF!</v>
      </c>
      <c r="C172" s="28" t="e">
        <f>'Export AM'!#REF!</f>
        <v>#REF!</v>
      </c>
      <c r="D172" s="29" t="e">
        <f t="shared" ca="1" si="44"/>
        <v>#REF!</v>
      </c>
      <c r="E172" s="28" t="e">
        <f>'Export AM'!#REF!</f>
        <v>#REF!</v>
      </c>
      <c r="F172" s="30" t="e">
        <f t="shared" si="48"/>
        <v>#REF!</v>
      </c>
      <c r="G172" s="30" t="e">
        <f t="shared" si="49"/>
        <v>#REF!</v>
      </c>
      <c r="H172" s="30" t="e">
        <f t="shared" si="50"/>
        <v>#REF!</v>
      </c>
      <c r="I172" s="25">
        <v>44517</v>
      </c>
      <c r="J172" s="26" t="e">
        <f t="shared" si="51"/>
        <v>#REF!</v>
      </c>
      <c r="K172" s="26" t="e">
        <f t="shared" si="52"/>
        <v>#REF!</v>
      </c>
      <c r="L172" s="26" t="e">
        <f t="shared" si="53"/>
        <v>#REF!</v>
      </c>
      <c r="M172" s="23" t="e">
        <f t="shared" si="54"/>
        <v>#REF!</v>
      </c>
      <c r="N172" s="26" t="e">
        <f t="shared" si="41"/>
        <v>#REF!</v>
      </c>
      <c r="O172" s="23" t="e">
        <f t="shared" si="55"/>
        <v>#REF!</v>
      </c>
      <c r="P172" s="23" t="e">
        <f t="shared" si="45"/>
        <v>#REF!</v>
      </c>
      <c r="Q172" s="23" t="e">
        <f t="shared" si="46"/>
        <v>#REF!</v>
      </c>
      <c r="R172" s="23" t="e">
        <f t="shared" si="47"/>
        <v>#REF!</v>
      </c>
      <c r="S172" s="23" t="e">
        <f t="shared" si="42"/>
        <v>#REF!</v>
      </c>
      <c r="T172" s="23" t="e">
        <f t="shared" si="43"/>
        <v>#REF!</v>
      </c>
      <c r="U172" s="23" t="e">
        <f>_xlfn.XLOOKUP(A172,'[1]AM 12,28'!A:A,'[1]AM 12,28'!B:B,"",0)</f>
        <v>#REF!</v>
      </c>
      <c r="V172" s="23" t="e">
        <f t="shared" si="56"/>
        <v>#REF!</v>
      </c>
    </row>
    <row r="173" spans="1:22" x14ac:dyDescent="0.25">
      <c r="A173" s="23" t="e">
        <f>'Export AM'!#REF!&amp;" "&amp;'Export AM'!#REF!</f>
        <v>#REF!</v>
      </c>
      <c r="B173" s="27" t="e">
        <f>'Export AM'!#REF!</f>
        <v>#REF!</v>
      </c>
      <c r="C173" s="28" t="e">
        <f>'Export AM'!#REF!</f>
        <v>#REF!</v>
      </c>
      <c r="D173" s="29" t="e">
        <f t="shared" ca="1" si="44"/>
        <v>#REF!</v>
      </c>
      <c r="E173" s="28" t="e">
        <f>'Export AM'!#REF!</f>
        <v>#REF!</v>
      </c>
      <c r="F173" s="30" t="e">
        <f t="shared" si="48"/>
        <v>#REF!</v>
      </c>
      <c r="G173" s="30" t="e">
        <f t="shared" si="49"/>
        <v>#REF!</v>
      </c>
      <c r="H173" s="30" t="e">
        <f t="shared" si="50"/>
        <v>#REF!</v>
      </c>
      <c r="I173" s="25">
        <v>44518</v>
      </c>
      <c r="J173" s="26" t="e">
        <f t="shared" si="51"/>
        <v>#REF!</v>
      </c>
      <c r="K173" s="26" t="e">
        <f t="shared" si="52"/>
        <v>#REF!</v>
      </c>
      <c r="L173" s="26" t="e">
        <f t="shared" si="53"/>
        <v>#REF!</v>
      </c>
      <c r="M173" s="23" t="e">
        <f t="shared" si="54"/>
        <v>#REF!</v>
      </c>
      <c r="N173" s="26" t="e">
        <f t="shared" si="41"/>
        <v>#REF!</v>
      </c>
      <c r="O173" s="23" t="e">
        <f t="shared" si="55"/>
        <v>#REF!</v>
      </c>
      <c r="P173" s="23" t="e">
        <f t="shared" si="45"/>
        <v>#REF!</v>
      </c>
      <c r="Q173" s="23" t="e">
        <f t="shared" si="46"/>
        <v>#REF!</v>
      </c>
      <c r="R173" s="23" t="e">
        <f t="shared" si="47"/>
        <v>#REF!</v>
      </c>
      <c r="S173" s="23" t="e">
        <f t="shared" si="42"/>
        <v>#REF!</v>
      </c>
      <c r="T173" s="23" t="e">
        <f t="shared" si="43"/>
        <v>#REF!</v>
      </c>
      <c r="U173" s="23" t="e">
        <f>_xlfn.XLOOKUP(A173,'[1]AM 12,28'!A:A,'[1]AM 12,28'!B:B,"",0)</f>
        <v>#REF!</v>
      </c>
      <c r="V173" s="23" t="e">
        <f t="shared" si="56"/>
        <v>#REF!</v>
      </c>
    </row>
    <row r="174" spans="1:22" x14ac:dyDescent="0.25">
      <c r="A174" s="23" t="e">
        <f>'Export AM'!#REF!&amp;" "&amp;'Export AM'!#REF!</f>
        <v>#REF!</v>
      </c>
      <c r="B174" s="27" t="e">
        <f>'Export AM'!#REF!</f>
        <v>#REF!</v>
      </c>
      <c r="C174" s="28" t="e">
        <f>'Export AM'!#REF!</f>
        <v>#REF!</v>
      </c>
      <c r="D174" s="29" t="e">
        <f t="shared" ca="1" si="44"/>
        <v>#REF!</v>
      </c>
      <c r="E174" s="28" t="e">
        <f>'Export AM'!#REF!</f>
        <v>#REF!</v>
      </c>
      <c r="F174" s="30" t="e">
        <f t="shared" si="48"/>
        <v>#REF!</v>
      </c>
      <c r="G174" s="30" t="e">
        <f t="shared" si="49"/>
        <v>#REF!</v>
      </c>
      <c r="H174" s="30" t="e">
        <f t="shared" si="50"/>
        <v>#REF!</v>
      </c>
      <c r="I174" s="25">
        <v>44519</v>
      </c>
      <c r="J174" s="26" t="e">
        <f t="shared" si="51"/>
        <v>#REF!</v>
      </c>
      <c r="K174" s="26" t="e">
        <f t="shared" si="52"/>
        <v>#REF!</v>
      </c>
      <c r="L174" s="26" t="e">
        <f t="shared" si="53"/>
        <v>#REF!</v>
      </c>
      <c r="M174" s="23" t="e">
        <f t="shared" si="54"/>
        <v>#REF!</v>
      </c>
      <c r="N174" s="26" t="e">
        <f t="shared" si="41"/>
        <v>#REF!</v>
      </c>
      <c r="O174" s="23" t="e">
        <f t="shared" si="55"/>
        <v>#REF!</v>
      </c>
      <c r="P174" s="23" t="e">
        <f t="shared" si="45"/>
        <v>#REF!</v>
      </c>
      <c r="Q174" s="23" t="e">
        <f t="shared" si="46"/>
        <v>#REF!</v>
      </c>
      <c r="R174" s="23" t="e">
        <f t="shared" si="47"/>
        <v>#REF!</v>
      </c>
      <c r="S174" s="23" t="e">
        <f t="shared" si="42"/>
        <v>#REF!</v>
      </c>
      <c r="T174" s="23" t="e">
        <f t="shared" si="43"/>
        <v>#REF!</v>
      </c>
      <c r="U174" s="23" t="e">
        <f>_xlfn.XLOOKUP(A174,'[1]AM 12,28'!A:A,'[1]AM 12,28'!B:B,"",0)</f>
        <v>#REF!</v>
      </c>
      <c r="V174" s="23" t="e">
        <f t="shared" si="56"/>
        <v>#REF!</v>
      </c>
    </row>
    <row r="175" spans="1:22" x14ac:dyDescent="0.25">
      <c r="A175" s="23" t="e">
        <f>'Export AM'!#REF!&amp;" "&amp;'Export AM'!#REF!</f>
        <v>#REF!</v>
      </c>
      <c r="B175" s="27" t="e">
        <f>'Export AM'!#REF!</f>
        <v>#REF!</v>
      </c>
      <c r="C175" s="28" t="e">
        <f>'Export AM'!#REF!</f>
        <v>#REF!</v>
      </c>
      <c r="D175" s="29" t="e">
        <f t="shared" ca="1" si="44"/>
        <v>#REF!</v>
      </c>
      <c r="E175" s="28" t="e">
        <f>'Export AM'!#REF!</f>
        <v>#REF!</v>
      </c>
      <c r="F175" s="30" t="e">
        <f t="shared" si="48"/>
        <v>#REF!</v>
      </c>
      <c r="G175" s="30" t="e">
        <f t="shared" si="49"/>
        <v>#REF!</v>
      </c>
      <c r="H175" s="30" t="e">
        <f t="shared" si="50"/>
        <v>#REF!</v>
      </c>
      <c r="I175" s="25">
        <v>44520</v>
      </c>
      <c r="J175" s="26" t="e">
        <f t="shared" si="51"/>
        <v>#REF!</v>
      </c>
      <c r="K175" s="26" t="e">
        <f t="shared" si="52"/>
        <v>#REF!</v>
      </c>
      <c r="L175" s="26" t="e">
        <f t="shared" si="53"/>
        <v>#REF!</v>
      </c>
      <c r="M175" s="23" t="e">
        <f t="shared" si="54"/>
        <v>#REF!</v>
      </c>
      <c r="N175" s="26" t="e">
        <f t="shared" si="41"/>
        <v>#REF!</v>
      </c>
      <c r="O175" s="23" t="e">
        <f t="shared" si="55"/>
        <v>#REF!</v>
      </c>
      <c r="P175" s="23" t="e">
        <f t="shared" si="45"/>
        <v>#REF!</v>
      </c>
      <c r="Q175" s="23" t="e">
        <f t="shared" si="46"/>
        <v>#REF!</v>
      </c>
      <c r="R175" s="23" t="e">
        <f t="shared" si="47"/>
        <v>#REF!</v>
      </c>
      <c r="S175" s="23" t="e">
        <f t="shared" si="42"/>
        <v>#REF!</v>
      </c>
      <c r="T175" s="23" t="e">
        <f t="shared" si="43"/>
        <v>#REF!</v>
      </c>
      <c r="U175" s="23" t="e">
        <f>_xlfn.XLOOKUP(A175,'[1]AM 12,28'!A:A,'[1]AM 12,28'!B:B,"",0)</f>
        <v>#REF!</v>
      </c>
      <c r="V175" s="23" t="e">
        <f t="shared" si="56"/>
        <v>#REF!</v>
      </c>
    </row>
    <row r="176" spans="1:22" x14ac:dyDescent="0.25">
      <c r="A176" s="23" t="e">
        <f>'Export AM'!#REF!&amp;" "&amp;'Export AM'!#REF!</f>
        <v>#REF!</v>
      </c>
      <c r="B176" s="27" t="e">
        <f>'Export AM'!#REF!</f>
        <v>#REF!</v>
      </c>
      <c r="C176" s="28" t="e">
        <f>'Export AM'!#REF!</f>
        <v>#REF!</v>
      </c>
      <c r="D176" s="29" t="e">
        <f t="shared" ca="1" si="44"/>
        <v>#REF!</v>
      </c>
      <c r="E176" s="28" t="e">
        <f>'Export AM'!#REF!</f>
        <v>#REF!</v>
      </c>
      <c r="F176" s="30" t="e">
        <f t="shared" si="48"/>
        <v>#REF!</v>
      </c>
      <c r="G176" s="30" t="e">
        <f t="shared" si="49"/>
        <v>#REF!</v>
      </c>
      <c r="H176" s="30" t="e">
        <f t="shared" si="50"/>
        <v>#REF!</v>
      </c>
      <c r="I176" s="25">
        <v>44521</v>
      </c>
      <c r="J176" s="26" t="e">
        <f t="shared" si="51"/>
        <v>#REF!</v>
      </c>
      <c r="K176" s="26" t="e">
        <f t="shared" si="52"/>
        <v>#REF!</v>
      </c>
      <c r="L176" s="26" t="e">
        <f t="shared" si="53"/>
        <v>#REF!</v>
      </c>
      <c r="M176" s="23" t="e">
        <f t="shared" si="54"/>
        <v>#REF!</v>
      </c>
      <c r="N176" s="26" t="e">
        <f t="shared" si="41"/>
        <v>#REF!</v>
      </c>
      <c r="O176" s="23" t="e">
        <f t="shared" si="55"/>
        <v>#REF!</v>
      </c>
      <c r="P176" s="23" t="e">
        <f t="shared" si="45"/>
        <v>#REF!</v>
      </c>
      <c r="Q176" s="23" t="e">
        <f t="shared" si="46"/>
        <v>#REF!</v>
      </c>
      <c r="R176" s="23" t="e">
        <f t="shared" si="47"/>
        <v>#REF!</v>
      </c>
      <c r="S176" s="23" t="e">
        <f t="shared" si="42"/>
        <v>#REF!</v>
      </c>
      <c r="T176" s="23" t="e">
        <f t="shared" si="43"/>
        <v>#REF!</v>
      </c>
      <c r="U176" s="23" t="e">
        <f>_xlfn.XLOOKUP(A176,'[1]AM 12,28'!A:A,'[1]AM 12,28'!B:B,"",0)</f>
        <v>#REF!</v>
      </c>
      <c r="V176" s="23" t="e">
        <f t="shared" si="56"/>
        <v>#REF!</v>
      </c>
    </row>
    <row r="177" spans="1:22" x14ac:dyDescent="0.25">
      <c r="A177" s="23" t="e">
        <f>'Export AM'!#REF!&amp;" "&amp;'Export AM'!#REF!</f>
        <v>#REF!</v>
      </c>
      <c r="B177" s="27" t="e">
        <f>'Export AM'!#REF!</f>
        <v>#REF!</v>
      </c>
      <c r="C177" s="28" t="e">
        <f>'Export AM'!#REF!</f>
        <v>#REF!</v>
      </c>
      <c r="D177" s="29" t="e">
        <f t="shared" ca="1" si="44"/>
        <v>#REF!</v>
      </c>
      <c r="E177" s="28" t="e">
        <f>'Export AM'!#REF!</f>
        <v>#REF!</v>
      </c>
      <c r="F177" s="30" t="e">
        <f t="shared" si="48"/>
        <v>#REF!</v>
      </c>
      <c r="G177" s="30" t="e">
        <f t="shared" si="49"/>
        <v>#REF!</v>
      </c>
      <c r="H177" s="30" t="e">
        <f t="shared" si="50"/>
        <v>#REF!</v>
      </c>
      <c r="I177" s="25">
        <v>44522</v>
      </c>
      <c r="J177" s="26" t="e">
        <f t="shared" si="51"/>
        <v>#REF!</v>
      </c>
      <c r="K177" s="26" t="e">
        <f t="shared" si="52"/>
        <v>#REF!</v>
      </c>
      <c r="L177" s="26" t="e">
        <f t="shared" si="53"/>
        <v>#REF!</v>
      </c>
      <c r="M177" s="23" t="e">
        <f t="shared" si="54"/>
        <v>#REF!</v>
      </c>
      <c r="N177" s="26" t="e">
        <f t="shared" si="41"/>
        <v>#REF!</v>
      </c>
      <c r="O177" s="23" t="e">
        <f t="shared" si="55"/>
        <v>#REF!</v>
      </c>
      <c r="P177" s="23" t="e">
        <f t="shared" si="45"/>
        <v>#REF!</v>
      </c>
      <c r="Q177" s="23" t="e">
        <f t="shared" si="46"/>
        <v>#REF!</v>
      </c>
      <c r="R177" s="23" t="e">
        <f t="shared" si="47"/>
        <v>#REF!</v>
      </c>
      <c r="S177" s="23" t="e">
        <f t="shared" si="42"/>
        <v>#REF!</v>
      </c>
      <c r="T177" s="23" t="e">
        <f t="shared" si="43"/>
        <v>#REF!</v>
      </c>
      <c r="U177" s="23" t="e">
        <f>_xlfn.XLOOKUP(A177,'[1]AM 12,28'!A:A,'[1]AM 12,28'!B:B,"",0)</f>
        <v>#REF!</v>
      </c>
      <c r="V177" s="23" t="e">
        <f t="shared" si="56"/>
        <v>#REF!</v>
      </c>
    </row>
    <row r="178" spans="1:22" x14ac:dyDescent="0.25">
      <c r="A178" s="23" t="e">
        <f>'Export AM'!#REF!&amp;" "&amp;'Export AM'!#REF!</f>
        <v>#REF!</v>
      </c>
      <c r="B178" s="27" t="e">
        <f>'Export AM'!#REF!</f>
        <v>#REF!</v>
      </c>
      <c r="C178" s="28" t="e">
        <f>'Export AM'!#REF!</f>
        <v>#REF!</v>
      </c>
      <c r="D178" s="29" t="e">
        <f t="shared" ca="1" si="44"/>
        <v>#REF!</v>
      </c>
      <c r="E178" s="28" t="e">
        <f>'Export AM'!#REF!</f>
        <v>#REF!</v>
      </c>
      <c r="F178" s="30" t="e">
        <f t="shared" si="48"/>
        <v>#REF!</v>
      </c>
      <c r="G178" s="30" t="e">
        <f t="shared" si="49"/>
        <v>#REF!</v>
      </c>
      <c r="H178" s="30" t="e">
        <f t="shared" si="50"/>
        <v>#REF!</v>
      </c>
      <c r="I178" s="25">
        <v>44523</v>
      </c>
      <c r="J178" s="26" t="e">
        <f t="shared" si="51"/>
        <v>#REF!</v>
      </c>
      <c r="K178" s="26" t="e">
        <f t="shared" si="52"/>
        <v>#REF!</v>
      </c>
      <c r="L178" s="26" t="e">
        <f t="shared" si="53"/>
        <v>#REF!</v>
      </c>
      <c r="M178" s="23" t="e">
        <f t="shared" si="54"/>
        <v>#REF!</v>
      </c>
      <c r="N178" s="26" t="e">
        <f t="shared" si="41"/>
        <v>#REF!</v>
      </c>
      <c r="O178" s="23" t="e">
        <f t="shared" si="55"/>
        <v>#REF!</v>
      </c>
      <c r="P178" s="23" t="e">
        <f t="shared" si="45"/>
        <v>#REF!</v>
      </c>
      <c r="Q178" s="23" t="e">
        <f t="shared" si="46"/>
        <v>#REF!</v>
      </c>
      <c r="R178" s="23" t="e">
        <f t="shared" si="47"/>
        <v>#REF!</v>
      </c>
      <c r="S178" s="23" t="e">
        <f t="shared" si="42"/>
        <v>#REF!</v>
      </c>
      <c r="T178" s="23" t="e">
        <f t="shared" si="43"/>
        <v>#REF!</v>
      </c>
      <c r="U178" s="23" t="e">
        <f>_xlfn.XLOOKUP(A178,'[1]AM 12,28'!A:A,'[1]AM 12,28'!B:B,"",0)</f>
        <v>#REF!</v>
      </c>
      <c r="V178" s="23" t="e">
        <f t="shared" si="56"/>
        <v>#REF!</v>
      </c>
    </row>
    <row r="179" spans="1:22" x14ac:dyDescent="0.25">
      <c r="A179" s="23" t="e">
        <f>'Export AM'!#REF!&amp;" "&amp;'Export AM'!#REF!</f>
        <v>#REF!</v>
      </c>
      <c r="B179" s="27" t="e">
        <f>'Export AM'!#REF!</f>
        <v>#REF!</v>
      </c>
      <c r="C179" s="28" t="e">
        <f>'Export AM'!#REF!</f>
        <v>#REF!</v>
      </c>
      <c r="D179" s="29" t="e">
        <f t="shared" ca="1" si="44"/>
        <v>#REF!</v>
      </c>
      <c r="E179" s="28" t="e">
        <f>'Export AM'!#REF!</f>
        <v>#REF!</v>
      </c>
      <c r="F179" s="30" t="e">
        <f t="shared" si="48"/>
        <v>#REF!</v>
      </c>
      <c r="G179" s="30" t="e">
        <f t="shared" si="49"/>
        <v>#REF!</v>
      </c>
      <c r="H179" s="30" t="e">
        <f t="shared" si="50"/>
        <v>#REF!</v>
      </c>
      <c r="I179" s="25">
        <v>44524</v>
      </c>
      <c r="J179" s="26" t="e">
        <f t="shared" si="51"/>
        <v>#REF!</v>
      </c>
      <c r="K179" s="26" t="e">
        <f t="shared" si="52"/>
        <v>#REF!</v>
      </c>
      <c r="L179" s="26" t="e">
        <f t="shared" si="53"/>
        <v>#REF!</v>
      </c>
      <c r="M179" s="23" t="e">
        <f t="shared" si="54"/>
        <v>#REF!</v>
      </c>
      <c r="N179" s="26" t="e">
        <f t="shared" si="41"/>
        <v>#REF!</v>
      </c>
      <c r="O179" s="23" t="e">
        <f t="shared" si="55"/>
        <v>#REF!</v>
      </c>
      <c r="P179" s="23" t="e">
        <f t="shared" si="45"/>
        <v>#REF!</v>
      </c>
      <c r="Q179" s="23" t="e">
        <f t="shared" si="46"/>
        <v>#REF!</v>
      </c>
      <c r="R179" s="23" t="e">
        <f t="shared" si="47"/>
        <v>#REF!</v>
      </c>
      <c r="S179" s="23" t="e">
        <f t="shared" si="42"/>
        <v>#REF!</v>
      </c>
      <c r="T179" s="23" t="e">
        <f t="shared" si="43"/>
        <v>#REF!</v>
      </c>
      <c r="U179" s="23" t="e">
        <f>_xlfn.XLOOKUP(A179,'[1]AM 12,28'!A:A,'[1]AM 12,28'!B:B,"",0)</f>
        <v>#REF!</v>
      </c>
      <c r="V179" s="23" t="e">
        <f t="shared" si="56"/>
        <v>#REF!</v>
      </c>
    </row>
    <row r="180" spans="1:22" x14ac:dyDescent="0.25">
      <c r="A180" s="23" t="e">
        <f>'Export AM'!#REF!&amp;" "&amp;'Export AM'!#REF!</f>
        <v>#REF!</v>
      </c>
      <c r="B180" s="27" t="e">
        <f>'Export AM'!#REF!</f>
        <v>#REF!</v>
      </c>
      <c r="C180" s="28" t="e">
        <f>'Export AM'!#REF!</f>
        <v>#REF!</v>
      </c>
      <c r="D180" s="29" t="e">
        <f t="shared" ca="1" si="44"/>
        <v>#REF!</v>
      </c>
      <c r="E180" s="28" t="e">
        <f>'Export AM'!#REF!</f>
        <v>#REF!</v>
      </c>
      <c r="F180" s="30" t="e">
        <f t="shared" si="48"/>
        <v>#REF!</v>
      </c>
      <c r="G180" s="30" t="e">
        <f t="shared" si="49"/>
        <v>#REF!</v>
      </c>
      <c r="H180" s="30" t="e">
        <f t="shared" si="50"/>
        <v>#REF!</v>
      </c>
      <c r="I180" s="25">
        <v>44525</v>
      </c>
      <c r="J180" s="26" t="e">
        <f t="shared" si="51"/>
        <v>#REF!</v>
      </c>
      <c r="K180" s="26" t="e">
        <f t="shared" si="52"/>
        <v>#REF!</v>
      </c>
      <c r="L180" s="26" t="e">
        <f t="shared" si="53"/>
        <v>#REF!</v>
      </c>
      <c r="M180" s="23" t="e">
        <f t="shared" si="54"/>
        <v>#REF!</v>
      </c>
      <c r="N180" s="26" t="e">
        <f t="shared" si="41"/>
        <v>#REF!</v>
      </c>
      <c r="O180" s="23" t="e">
        <f t="shared" si="55"/>
        <v>#REF!</v>
      </c>
      <c r="P180" s="23" t="e">
        <f t="shared" si="45"/>
        <v>#REF!</v>
      </c>
      <c r="Q180" s="23" t="e">
        <f t="shared" si="46"/>
        <v>#REF!</v>
      </c>
      <c r="R180" s="23" t="e">
        <f t="shared" si="47"/>
        <v>#REF!</v>
      </c>
      <c r="S180" s="23" t="e">
        <f t="shared" si="42"/>
        <v>#REF!</v>
      </c>
      <c r="T180" s="23" t="e">
        <f t="shared" si="43"/>
        <v>#REF!</v>
      </c>
      <c r="U180" s="23" t="e">
        <f>_xlfn.XLOOKUP(A180,'[1]AM 12,28'!A:A,'[1]AM 12,28'!B:B,"",0)</f>
        <v>#REF!</v>
      </c>
      <c r="V180" s="23" t="e">
        <f t="shared" si="56"/>
        <v>#REF!</v>
      </c>
    </row>
    <row r="181" spans="1:22" x14ac:dyDescent="0.25">
      <c r="A181" s="23" t="e">
        <f>'Export AM'!#REF!&amp;" "&amp;'Export AM'!#REF!</f>
        <v>#REF!</v>
      </c>
      <c r="B181" s="27" t="e">
        <f>'Export AM'!#REF!</f>
        <v>#REF!</v>
      </c>
      <c r="C181" s="28" t="e">
        <f>'Export AM'!#REF!</f>
        <v>#REF!</v>
      </c>
      <c r="D181" s="29" t="e">
        <f t="shared" ca="1" si="44"/>
        <v>#REF!</v>
      </c>
      <c r="E181" s="28" t="e">
        <f>'Export AM'!#REF!</f>
        <v>#REF!</v>
      </c>
      <c r="F181" s="30" t="e">
        <f t="shared" si="48"/>
        <v>#REF!</v>
      </c>
      <c r="G181" s="30" t="e">
        <f t="shared" si="49"/>
        <v>#REF!</v>
      </c>
      <c r="H181" s="30" t="e">
        <f t="shared" si="50"/>
        <v>#REF!</v>
      </c>
      <c r="I181" s="25">
        <v>44526</v>
      </c>
      <c r="J181" s="26" t="e">
        <f t="shared" si="51"/>
        <v>#REF!</v>
      </c>
      <c r="K181" s="26" t="e">
        <f t="shared" si="52"/>
        <v>#REF!</v>
      </c>
      <c r="L181" s="26" t="e">
        <f t="shared" si="53"/>
        <v>#REF!</v>
      </c>
      <c r="M181" s="23" t="e">
        <f t="shared" si="54"/>
        <v>#REF!</v>
      </c>
      <c r="N181" s="26" t="e">
        <f t="shared" si="41"/>
        <v>#REF!</v>
      </c>
      <c r="O181" s="23" t="e">
        <f t="shared" si="55"/>
        <v>#REF!</v>
      </c>
      <c r="P181" s="23" t="e">
        <f t="shared" si="45"/>
        <v>#REF!</v>
      </c>
      <c r="Q181" s="23" t="e">
        <f t="shared" si="46"/>
        <v>#REF!</v>
      </c>
      <c r="R181" s="23" t="e">
        <f t="shared" si="47"/>
        <v>#REF!</v>
      </c>
      <c r="S181" s="23" t="e">
        <f t="shared" si="42"/>
        <v>#REF!</v>
      </c>
      <c r="T181" s="23" t="e">
        <f t="shared" si="43"/>
        <v>#REF!</v>
      </c>
      <c r="U181" s="23" t="e">
        <f>_xlfn.XLOOKUP(A181,'[1]AM 12,28'!A:A,'[1]AM 12,28'!B:B,"",0)</f>
        <v>#REF!</v>
      </c>
      <c r="V181" s="23" t="e">
        <f t="shared" si="56"/>
        <v>#REF!</v>
      </c>
    </row>
    <row r="182" spans="1:22" x14ac:dyDescent="0.25">
      <c r="A182" s="23" t="e">
        <f>'Export AM'!#REF!&amp;" "&amp;'Export AM'!#REF!</f>
        <v>#REF!</v>
      </c>
      <c r="B182" s="27" t="e">
        <f>'Export AM'!#REF!</f>
        <v>#REF!</v>
      </c>
      <c r="C182" s="28" t="e">
        <f>'Export AM'!#REF!</f>
        <v>#REF!</v>
      </c>
      <c r="D182" s="29" t="e">
        <f t="shared" ca="1" si="44"/>
        <v>#REF!</v>
      </c>
      <c r="E182" s="28" t="e">
        <f>'Export AM'!#REF!</f>
        <v>#REF!</v>
      </c>
      <c r="F182" s="30" t="e">
        <f t="shared" si="48"/>
        <v>#REF!</v>
      </c>
      <c r="G182" s="30" t="e">
        <f t="shared" si="49"/>
        <v>#REF!</v>
      </c>
      <c r="H182" s="30" t="e">
        <f t="shared" si="50"/>
        <v>#REF!</v>
      </c>
      <c r="I182" s="25">
        <v>44527</v>
      </c>
      <c r="J182" s="26" t="e">
        <f t="shared" si="51"/>
        <v>#REF!</v>
      </c>
      <c r="K182" s="26" t="e">
        <f t="shared" si="52"/>
        <v>#REF!</v>
      </c>
      <c r="L182" s="26" t="e">
        <f t="shared" si="53"/>
        <v>#REF!</v>
      </c>
      <c r="M182" s="23" t="e">
        <f t="shared" si="54"/>
        <v>#REF!</v>
      </c>
      <c r="N182" s="26" t="e">
        <f t="shared" si="41"/>
        <v>#REF!</v>
      </c>
      <c r="O182" s="23" t="e">
        <f t="shared" si="55"/>
        <v>#REF!</v>
      </c>
      <c r="P182" s="23" t="e">
        <f t="shared" si="45"/>
        <v>#REF!</v>
      </c>
      <c r="Q182" s="23" t="e">
        <f t="shared" si="46"/>
        <v>#REF!</v>
      </c>
      <c r="R182" s="23" t="e">
        <f t="shared" si="47"/>
        <v>#REF!</v>
      </c>
      <c r="S182" s="23" t="e">
        <f t="shared" si="42"/>
        <v>#REF!</v>
      </c>
      <c r="T182" s="23" t="e">
        <f t="shared" si="43"/>
        <v>#REF!</v>
      </c>
      <c r="U182" s="23" t="e">
        <f>_xlfn.XLOOKUP(A182,'[1]AM 12,28'!A:A,'[1]AM 12,28'!B:B,"",0)</f>
        <v>#REF!</v>
      </c>
      <c r="V182" s="23" t="e">
        <f t="shared" si="56"/>
        <v>#REF!</v>
      </c>
    </row>
    <row r="183" spans="1:22" x14ac:dyDescent="0.25">
      <c r="A183" s="23" t="e">
        <f>'Export AM'!#REF!&amp;" "&amp;'Export AM'!#REF!</f>
        <v>#REF!</v>
      </c>
      <c r="B183" s="27" t="e">
        <f>'Export AM'!#REF!</f>
        <v>#REF!</v>
      </c>
      <c r="C183" s="28" t="e">
        <f>'Export AM'!#REF!</f>
        <v>#REF!</v>
      </c>
      <c r="D183" s="29" t="e">
        <f t="shared" ca="1" si="44"/>
        <v>#REF!</v>
      </c>
      <c r="E183" s="28" t="e">
        <f>'Export AM'!#REF!</f>
        <v>#REF!</v>
      </c>
      <c r="F183" s="30" t="e">
        <f t="shared" si="48"/>
        <v>#REF!</v>
      </c>
      <c r="G183" s="30" t="e">
        <f t="shared" si="49"/>
        <v>#REF!</v>
      </c>
      <c r="H183" s="30" t="e">
        <f t="shared" si="50"/>
        <v>#REF!</v>
      </c>
      <c r="I183" s="25">
        <v>44528</v>
      </c>
      <c r="J183" s="26" t="e">
        <f t="shared" si="51"/>
        <v>#REF!</v>
      </c>
      <c r="K183" s="26" t="e">
        <f t="shared" si="52"/>
        <v>#REF!</v>
      </c>
      <c r="L183" s="26" t="e">
        <f t="shared" si="53"/>
        <v>#REF!</v>
      </c>
      <c r="M183" s="23" t="e">
        <f t="shared" si="54"/>
        <v>#REF!</v>
      </c>
      <c r="N183" s="26" t="e">
        <f t="shared" si="41"/>
        <v>#REF!</v>
      </c>
      <c r="O183" s="23" t="e">
        <f t="shared" si="55"/>
        <v>#REF!</v>
      </c>
      <c r="P183" s="23" t="e">
        <f t="shared" si="45"/>
        <v>#REF!</v>
      </c>
      <c r="Q183" s="23" t="e">
        <f t="shared" si="46"/>
        <v>#REF!</v>
      </c>
      <c r="R183" s="23" t="e">
        <f t="shared" si="47"/>
        <v>#REF!</v>
      </c>
      <c r="S183" s="23" t="e">
        <f t="shared" si="42"/>
        <v>#REF!</v>
      </c>
      <c r="T183" s="23" t="e">
        <f t="shared" si="43"/>
        <v>#REF!</v>
      </c>
      <c r="U183" s="23" t="e">
        <f>_xlfn.XLOOKUP(A183,'[1]AM 12,28'!A:A,'[1]AM 12,28'!B:B,"",0)</f>
        <v>#REF!</v>
      </c>
      <c r="V183" s="23" t="e">
        <f t="shared" si="56"/>
        <v>#REF!</v>
      </c>
    </row>
    <row r="184" spans="1:22" x14ac:dyDescent="0.25">
      <c r="A184" s="23" t="e">
        <f>'Export AM'!#REF!&amp;" "&amp;'Export AM'!#REF!</f>
        <v>#REF!</v>
      </c>
      <c r="B184" s="27" t="e">
        <f>'Export AM'!#REF!</f>
        <v>#REF!</v>
      </c>
      <c r="C184" s="28" t="e">
        <f>'Export AM'!#REF!</f>
        <v>#REF!</v>
      </c>
      <c r="D184" s="29" t="e">
        <f t="shared" ca="1" si="44"/>
        <v>#REF!</v>
      </c>
      <c r="E184" s="28" t="e">
        <f>'Export AM'!#REF!</f>
        <v>#REF!</v>
      </c>
      <c r="F184" s="30" t="e">
        <f t="shared" si="48"/>
        <v>#REF!</v>
      </c>
      <c r="G184" s="30" t="e">
        <f t="shared" si="49"/>
        <v>#REF!</v>
      </c>
      <c r="H184" s="30" t="e">
        <f t="shared" si="50"/>
        <v>#REF!</v>
      </c>
      <c r="I184" s="25">
        <v>44529</v>
      </c>
      <c r="J184" s="26" t="e">
        <f t="shared" si="51"/>
        <v>#REF!</v>
      </c>
      <c r="K184" s="26" t="e">
        <f t="shared" si="52"/>
        <v>#REF!</v>
      </c>
      <c r="L184" s="26" t="e">
        <f t="shared" si="53"/>
        <v>#REF!</v>
      </c>
      <c r="M184" s="23" t="e">
        <f t="shared" si="54"/>
        <v>#REF!</v>
      </c>
      <c r="N184" s="26" t="e">
        <f t="shared" si="41"/>
        <v>#REF!</v>
      </c>
      <c r="O184" s="23" t="e">
        <f t="shared" si="55"/>
        <v>#REF!</v>
      </c>
      <c r="P184" s="23" t="e">
        <f t="shared" si="45"/>
        <v>#REF!</v>
      </c>
      <c r="Q184" s="23" t="e">
        <f t="shared" si="46"/>
        <v>#REF!</v>
      </c>
      <c r="R184" s="23" t="e">
        <f t="shared" si="47"/>
        <v>#REF!</v>
      </c>
      <c r="S184" s="23" t="e">
        <f t="shared" si="42"/>
        <v>#REF!</v>
      </c>
      <c r="T184" s="23" t="e">
        <f t="shared" si="43"/>
        <v>#REF!</v>
      </c>
      <c r="U184" s="23" t="e">
        <f>_xlfn.XLOOKUP(A184,'[1]AM 12,28'!A:A,'[1]AM 12,28'!B:B,"",0)</f>
        <v>#REF!</v>
      </c>
      <c r="V184" s="23" t="e">
        <f t="shared" si="56"/>
        <v>#REF!</v>
      </c>
    </row>
    <row r="185" spans="1:22" x14ac:dyDescent="0.25">
      <c r="A185" s="23" t="e">
        <f>'Export AM'!#REF!&amp;" "&amp;'Export AM'!#REF!</f>
        <v>#REF!</v>
      </c>
      <c r="B185" s="27" t="e">
        <f>'Export AM'!#REF!</f>
        <v>#REF!</v>
      </c>
      <c r="C185" s="28" t="e">
        <f>'Export AM'!#REF!</f>
        <v>#REF!</v>
      </c>
      <c r="D185" s="29" t="e">
        <f t="shared" ca="1" si="44"/>
        <v>#REF!</v>
      </c>
      <c r="E185" s="28" t="e">
        <f>'Export AM'!#REF!</f>
        <v>#REF!</v>
      </c>
      <c r="F185" s="30" t="e">
        <f t="shared" si="48"/>
        <v>#REF!</v>
      </c>
      <c r="G185" s="30" t="e">
        <f t="shared" si="49"/>
        <v>#REF!</v>
      </c>
      <c r="H185" s="30" t="e">
        <f t="shared" si="50"/>
        <v>#REF!</v>
      </c>
      <c r="I185" s="25">
        <v>44530</v>
      </c>
      <c r="J185" s="26" t="e">
        <f t="shared" si="51"/>
        <v>#REF!</v>
      </c>
      <c r="K185" s="26" t="e">
        <f t="shared" si="52"/>
        <v>#REF!</v>
      </c>
      <c r="L185" s="26" t="e">
        <f t="shared" si="53"/>
        <v>#REF!</v>
      </c>
      <c r="M185" s="23" t="e">
        <f t="shared" si="54"/>
        <v>#REF!</v>
      </c>
      <c r="N185" s="26" t="e">
        <f t="shared" si="41"/>
        <v>#REF!</v>
      </c>
      <c r="O185" s="23" t="e">
        <f t="shared" si="55"/>
        <v>#REF!</v>
      </c>
      <c r="P185" s="23" t="e">
        <f t="shared" si="45"/>
        <v>#REF!</v>
      </c>
      <c r="Q185" s="23" t="e">
        <f t="shared" si="46"/>
        <v>#REF!</v>
      </c>
      <c r="R185" s="23" t="e">
        <f t="shared" si="47"/>
        <v>#REF!</v>
      </c>
      <c r="S185" s="23" t="e">
        <f t="shared" si="42"/>
        <v>#REF!</v>
      </c>
      <c r="T185" s="23" t="e">
        <f t="shared" si="43"/>
        <v>#REF!</v>
      </c>
      <c r="U185" s="23" t="e">
        <f>_xlfn.XLOOKUP(A185,'[1]AM 12,28'!A:A,'[1]AM 12,28'!B:B,"",0)</f>
        <v>#REF!</v>
      </c>
      <c r="V185" s="23" t="e">
        <f t="shared" si="56"/>
        <v>#REF!</v>
      </c>
    </row>
    <row r="186" spans="1:22" x14ac:dyDescent="0.25">
      <c r="A186" s="23" t="e">
        <f>'Export AM'!#REF!&amp;" "&amp;'Export AM'!#REF!</f>
        <v>#REF!</v>
      </c>
      <c r="B186" s="27" t="e">
        <f>'Export AM'!#REF!</f>
        <v>#REF!</v>
      </c>
      <c r="C186" s="28" t="e">
        <f>'Export AM'!#REF!</f>
        <v>#REF!</v>
      </c>
      <c r="D186" s="29" t="e">
        <f t="shared" ca="1" si="44"/>
        <v>#REF!</v>
      </c>
      <c r="E186" s="28" t="e">
        <f>'Export AM'!#REF!</f>
        <v>#REF!</v>
      </c>
      <c r="F186" s="30" t="e">
        <f t="shared" si="48"/>
        <v>#REF!</v>
      </c>
      <c r="G186" s="30" t="e">
        <f t="shared" si="49"/>
        <v>#REF!</v>
      </c>
      <c r="H186" s="30" t="e">
        <f t="shared" si="50"/>
        <v>#REF!</v>
      </c>
      <c r="I186" s="25">
        <v>44531</v>
      </c>
      <c r="J186" s="26" t="e">
        <f t="shared" si="51"/>
        <v>#REF!</v>
      </c>
      <c r="K186" s="26" t="e">
        <f t="shared" si="52"/>
        <v>#REF!</v>
      </c>
      <c r="L186" s="26" t="e">
        <f t="shared" si="53"/>
        <v>#REF!</v>
      </c>
      <c r="M186" s="23" t="e">
        <f t="shared" si="54"/>
        <v>#REF!</v>
      </c>
      <c r="N186" s="26" t="e">
        <f t="shared" si="41"/>
        <v>#REF!</v>
      </c>
      <c r="O186" s="23" t="e">
        <f t="shared" si="55"/>
        <v>#REF!</v>
      </c>
      <c r="P186" s="23" t="e">
        <f t="shared" si="45"/>
        <v>#REF!</v>
      </c>
      <c r="Q186" s="23" t="e">
        <f t="shared" si="46"/>
        <v>#REF!</v>
      </c>
      <c r="R186" s="23" t="e">
        <f t="shared" si="47"/>
        <v>#REF!</v>
      </c>
      <c r="S186" s="23" t="e">
        <f t="shared" si="42"/>
        <v>#REF!</v>
      </c>
      <c r="T186" s="23" t="e">
        <f t="shared" si="43"/>
        <v>#REF!</v>
      </c>
      <c r="U186" s="23" t="e">
        <f>_xlfn.XLOOKUP(A186,'[1]AM 12,28'!A:A,'[1]AM 12,28'!B:B,"",0)</f>
        <v>#REF!</v>
      </c>
      <c r="V186" s="23" t="e">
        <f t="shared" si="56"/>
        <v>#REF!</v>
      </c>
    </row>
    <row r="187" spans="1:22" x14ac:dyDescent="0.25">
      <c r="A187" s="23" t="e">
        <f>'Export AM'!#REF!&amp;" "&amp;'Export AM'!#REF!</f>
        <v>#REF!</v>
      </c>
      <c r="B187" s="27" t="e">
        <f>'Export AM'!#REF!</f>
        <v>#REF!</v>
      </c>
      <c r="C187" s="28" t="e">
        <f>'Export AM'!#REF!</f>
        <v>#REF!</v>
      </c>
      <c r="D187" s="29" t="e">
        <f t="shared" ca="1" si="44"/>
        <v>#REF!</v>
      </c>
      <c r="E187" s="28" t="e">
        <f>'Export AM'!#REF!</f>
        <v>#REF!</v>
      </c>
      <c r="F187" s="30" t="e">
        <f t="shared" si="48"/>
        <v>#REF!</v>
      </c>
      <c r="G187" s="30" t="e">
        <f t="shared" si="49"/>
        <v>#REF!</v>
      </c>
      <c r="H187" s="30" t="e">
        <f t="shared" si="50"/>
        <v>#REF!</v>
      </c>
      <c r="I187" s="25">
        <v>44532</v>
      </c>
      <c r="J187" s="26" t="e">
        <f t="shared" si="51"/>
        <v>#REF!</v>
      </c>
      <c r="K187" s="26" t="e">
        <f t="shared" si="52"/>
        <v>#REF!</v>
      </c>
      <c r="L187" s="26" t="e">
        <f t="shared" si="53"/>
        <v>#REF!</v>
      </c>
      <c r="M187" s="23" t="e">
        <f t="shared" si="54"/>
        <v>#REF!</v>
      </c>
      <c r="N187" s="26" t="e">
        <f t="shared" si="41"/>
        <v>#REF!</v>
      </c>
      <c r="O187" s="23" t="e">
        <f t="shared" si="55"/>
        <v>#REF!</v>
      </c>
      <c r="P187" s="23" t="e">
        <f t="shared" si="45"/>
        <v>#REF!</v>
      </c>
      <c r="Q187" s="23" t="e">
        <f t="shared" si="46"/>
        <v>#REF!</v>
      </c>
      <c r="R187" s="23" t="e">
        <f t="shared" si="47"/>
        <v>#REF!</v>
      </c>
      <c r="S187" s="23" t="e">
        <f t="shared" si="42"/>
        <v>#REF!</v>
      </c>
      <c r="T187" s="23" t="e">
        <f t="shared" si="43"/>
        <v>#REF!</v>
      </c>
      <c r="U187" s="23" t="e">
        <f>_xlfn.XLOOKUP(A187,'[1]AM 12,28'!A:A,'[1]AM 12,28'!B:B,"",0)</f>
        <v>#REF!</v>
      </c>
      <c r="V187" s="23" t="e">
        <f t="shared" si="56"/>
        <v>#REF!</v>
      </c>
    </row>
    <row r="188" spans="1:22" x14ac:dyDescent="0.25">
      <c r="A188" s="23" t="e">
        <f>'Export AM'!#REF!&amp;" "&amp;'Export AM'!#REF!</f>
        <v>#REF!</v>
      </c>
      <c r="B188" s="27" t="e">
        <f>'Export AM'!#REF!</f>
        <v>#REF!</v>
      </c>
      <c r="C188" s="28" t="e">
        <f>'Export AM'!#REF!</f>
        <v>#REF!</v>
      </c>
      <c r="D188" s="29" t="e">
        <f t="shared" ca="1" si="44"/>
        <v>#REF!</v>
      </c>
      <c r="E188" s="28" t="e">
        <f>'Export AM'!#REF!</f>
        <v>#REF!</v>
      </c>
      <c r="F188" s="30" t="e">
        <f t="shared" si="48"/>
        <v>#REF!</v>
      </c>
      <c r="G188" s="30" t="e">
        <f t="shared" si="49"/>
        <v>#REF!</v>
      </c>
      <c r="H188" s="30" t="e">
        <f t="shared" si="50"/>
        <v>#REF!</v>
      </c>
      <c r="I188" s="25">
        <v>44533</v>
      </c>
      <c r="J188" s="26" t="e">
        <f t="shared" si="51"/>
        <v>#REF!</v>
      </c>
      <c r="K188" s="26" t="e">
        <f t="shared" si="52"/>
        <v>#REF!</v>
      </c>
      <c r="L188" s="26" t="e">
        <f t="shared" si="53"/>
        <v>#REF!</v>
      </c>
      <c r="M188" s="23" t="e">
        <f t="shared" si="54"/>
        <v>#REF!</v>
      </c>
      <c r="N188" s="26" t="e">
        <f t="shared" si="41"/>
        <v>#REF!</v>
      </c>
      <c r="O188" s="23" t="e">
        <f t="shared" si="55"/>
        <v>#REF!</v>
      </c>
      <c r="P188" s="23" t="e">
        <f t="shared" si="45"/>
        <v>#REF!</v>
      </c>
      <c r="Q188" s="23" t="e">
        <f t="shared" si="46"/>
        <v>#REF!</v>
      </c>
      <c r="R188" s="23" t="e">
        <f t="shared" si="47"/>
        <v>#REF!</v>
      </c>
      <c r="S188" s="23" t="e">
        <f t="shared" si="42"/>
        <v>#REF!</v>
      </c>
      <c r="T188" s="23" t="e">
        <f t="shared" si="43"/>
        <v>#REF!</v>
      </c>
      <c r="U188" s="23" t="e">
        <f>_xlfn.XLOOKUP(A188,'[1]AM 12,28'!A:A,'[1]AM 12,28'!B:B,"",0)</f>
        <v>#REF!</v>
      </c>
      <c r="V188" s="23" t="e">
        <f t="shared" si="56"/>
        <v>#REF!</v>
      </c>
    </row>
    <row r="189" spans="1:22" x14ac:dyDescent="0.25">
      <c r="A189" s="23" t="e">
        <f>'Export AM'!#REF!&amp;" "&amp;'Export AM'!#REF!</f>
        <v>#REF!</v>
      </c>
      <c r="B189" s="27" t="e">
        <f>'Export AM'!#REF!</f>
        <v>#REF!</v>
      </c>
      <c r="C189" s="28" t="e">
        <f>'Export AM'!#REF!</f>
        <v>#REF!</v>
      </c>
      <c r="D189" s="29" t="e">
        <f t="shared" ca="1" si="44"/>
        <v>#REF!</v>
      </c>
      <c r="E189" s="28" t="e">
        <f>'Export AM'!#REF!</f>
        <v>#REF!</v>
      </c>
      <c r="F189" s="30" t="e">
        <f t="shared" si="48"/>
        <v>#REF!</v>
      </c>
      <c r="G189" s="30" t="e">
        <f t="shared" si="49"/>
        <v>#REF!</v>
      </c>
      <c r="H189" s="30" t="e">
        <f t="shared" si="50"/>
        <v>#REF!</v>
      </c>
      <c r="I189" s="25">
        <v>44534</v>
      </c>
      <c r="J189" s="26" t="e">
        <f t="shared" si="51"/>
        <v>#REF!</v>
      </c>
      <c r="K189" s="26" t="e">
        <f t="shared" si="52"/>
        <v>#REF!</v>
      </c>
      <c r="L189" s="26" t="e">
        <f t="shared" si="53"/>
        <v>#REF!</v>
      </c>
      <c r="M189" s="23" t="e">
        <f t="shared" si="54"/>
        <v>#REF!</v>
      </c>
      <c r="N189" s="26" t="e">
        <f t="shared" si="41"/>
        <v>#REF!</v>
      </c>
      <c r="O189" s="23" t="e">
        <f t="shared" si="55"/>
        <v>#REF!</v>
      </c>
      <c r="P189" s="23" t="e">
        <f t="shared" si="45"/>
        <v>#REF!</v>
      </c>
      <c r="Q189" s="23" t="e">
        <f t="shared" si="46"/>
        <v>#REF!</v>
      </c>
      <c r="R189" s="23" t="e">
        <f t="shared" si="47"/>
        <v>#REF!</v>
      </c>
      <c r="S189" s="23" t="e">
        <f t="shared" si="42"/>
        <v>#REF!</v>
      </c>
      <c r="T189" s="23" t="e">
        <f t="shared" si="43"/>
        <v>#REF!</v>
      </c>
      <c r="U189" s="23" t="e">
        <f>_xlfn.XLOOKUP(A189,'[1]AM 12,28'!A:A,'[1]AM 12,28'!B:B,"",0)</f>
        <v>#REF!</v>
      </c>
      <c r="V189" s="23" t="e">
        <f t="shared" si="56"/>
        <v>#REF!</v>
      </c>
    </row>
    <row r="190" spans="1:22" x14ac:dyDescent="0.25">
      <c r="A190" s="23" t="e">
        <f>'Export AM'!#REF!&amp;" "&amp;'Export AM'!#REF!</f>
        <v>#REF!</v>
      </c>
      <c r="B190" s="27" t="e">
        <f>'Export AM'!#REF!</f>
        <v>#REF!</v>
      </c>
      <c r="C190" s="28" t="e">
        <f>'Export AM'!#REF!</f>
        <v>#REF!</v>
      </c>
      <c r="D190" s="29" t="e">
        <f t="shared" ca="1" si="44"/>
        <v>#REF!</v>
      </c>
      <c r="E190" s="28" t="e">
        <f>'Export AM'!#REF!</f>
        <v>#REF!</v>
      </c>
      <c r="F190" s="30" t="e">
        <f t="shared" si="48"/>
        <v>#REF!</v>
      </c>
      <c r="G190" s="30" t="e">
        <f t="shared" si="49"/>
        <v>#REF!</v>
      </c>
      <c r="H190" s="30" t="e">
        <f t="shared" si="50"/>
        <v>#REF!</v>
      </c>
      <c r="I190" s="25">
        <v>44535</v>
      </c>
      <c r="J190" s="26" t="e">
        <f t="shared" si="51"/>
        <v>#REF!</v>
      </c>
      <c r="K190" s="26" t="e">
        <f t="shared" si="52"/>
        <v>#REF!</v>
      </c>
      <c r="L190" s="26" t="e">
        <f t="shared" si="53"/>
        <v>#REF!</v>
      </c>
      <c r="M190" s="23" t="e">
        <f t="shared" si="54"/>
        <v>#REF!</v>
      </c>
      <c r="N190" s="26" t="e">
        <f t="shared" si="41"/>
        <v>#REF!</v>
      </c>
      <c r="O190" s="23" t="e">
        <f t="shared" si="55"/>
        <v>#REF!</v>
      </c>
      <c r="P190" s="23" t="e">
        <f t="shared" si="45"/>
        <v>#REF!</v>
      </c>
      <c r="Q190" s="23" t="e">
        <f t="shared" si="46"/>
        <v>#REF!</v>
      </c>
      <c r="R190" s="23" t="e">
        <f t="shared" si="47"/>
        <v>#REF!</v>
      </c>
      <c r="S190" s="23" t="e">
        <f t="shared" si="42"/>
        <v>#REF!</v>
      </c>
      <c r="T190" s="23" t="e">
        <f t="shared" si="43"/>
        <v>#REF!</v>
      </c>
      <c r="U190" s="23" t="e">
        <f>_xlfn.XLOOKUP(A190,'[1]AM 12,28'!A:A,'[1]AM 12,28'!B:B,"",0)</f>
        <v>#REF!</v>
      </c>
      <c r="V190" s="23" t="e">
        <f t="shared" si="56"/>
        <v>#REF!</v>
      </c>
    </row>
    <row r="191" spans="1:22" x14ac:dyDescent="0.25">
      <c r="A191" s="23" t="e">
        <f>'Export AM'!#REF!&amp;" "&amp;'Export AM'!#REF!</f>
        <v>#REF!</v>
      </c>
      <c r="B191" s="27" t="e">
        <f>'Export AM'!#REF!</f>
        <v>#REF!</v>
      </c>
      <c r="C191" s="28" t="e">
        <f>'Export AM'!#REF!</f>
        <v>#REF!</v>
      </c>
      <c r="D191" s="29" t="e">
        <f t="shared" ca="1" si="44"/>
        <v>#REF!</v>
      </c>
      <c r="E191" s="28" t="e">
        <f>'Export AM'!#REF!</f>
        <v>#REF!</v>
      </c>
      <c r="F191" s="30" t="e">
        <f t="shared" si="48"/>
        <v>#REF!</v>
      </c>
      <c r="G191" s="30" t="e">
        <f t="shared" si="49"/>
        <v>#REF!</v>
      </c>
      <c r="H191" s="30" t="e">
        <f t="shared" si="50"/>
        <v>#REF!</v>
      </c>
      <c r="I191" s="25">
        <v>44536</v>
      </c>
      <c r="J191" s="26" t="e">
        <f t="shared" si="51"/>
        <v>#REF!</v>
      </c>
      <c r="K191" s="26" t="e">
        <f t="shared" si="52"/>
        <v>#REF!</v>
      </c>
      <c r="L191" s="26" t="e">
        <f t="shared" si="53"/>
        <v>#REF!</v>
      </c>
      <c r="M191" s="23" t="e">
        <f t="shared" si="54"/>
        <v>#REF!</v>
      </c>
      <c r="N191" s="26" t="e">
        <f t="shared" si="41"/>
        <v>#REF!</v>
      </c>
      <c r="O191" s="23" t="e">
        <f t="shared" si="55"/>
        <v>#REF!</v>
      </c>
      <c r="P191" s="23" t="e">
        <f t="shared" si="45"/>
        <v>#REF!</v>
      </c>
      <c r="Q191" s="23" t="e">
        <f t="shared" si="46"/>
        <v>#REF!</v>
      </c>
      <c r="R191" s="23" t="e">
        <f t="shared" si="47"/>
        <v>#REF!</v>
      </c>
      <c r="S191" s="23" t="e">
        <f t="shared" si="42"/>
        <v>#REF!</v>
      </c>
      <c r="T191" s="23" t="e">
        <f t="shared" si="43"/>
        <v>#REF!</v>
      </c>
      <c r="U191" s="23" t="e">
        <f>_xlfn.XLOOKUP(A191,'[1]AM 12,28'!A:A,'[1]AM 12,28'!B:B,"",0)</f>
        <v>#REF!</v>
      </c>
      <c r="V191" s="23" t="e">
        <f t="shared" si="56"/>
        <v>#REF!</v>
      </c>
    </row>
    <row r="192" spans="1:22" x14ac:dyDescent="0.25">
      <c r="A192" s="23" t="e">
        <f>'Export AM'!#REF!&amp;" "&amp;'Export AM'!#REF!</f>
        <v>#REF!</v>
      </c>
      <c r="B192" s="27" t="e">
        <f>'Export AM'!#REF!</f>
        <v>#REF!</v>
      </c>
      <c r="C192" s="28" t="e">
        <f>'Export AM'!#REF!</f>
        <v>#REF!</v>
      </c>
      <c r="D192" s="29" t="e">
        <f t="shared" ca="1" si="44"/>
        <v>#REF!</v>
      </c>
      <c r="E192" s="28" t="e">
        <f>'Export AM'!#REF!</f>
        <v>#REF!</v>
      </c>
      <c r="F192" s="30" t="e">
        <f t="shared" si="48"/>
        <v>#REF!</v>
      </c>
      <c r="G192" s="30" t="e">
        <f t="shared" si="49"/>
        <v>#REF!</v>
      </c>
      <c r="H192" s="30" t="e">
        <f t="shared" si="50"/>
        <v>#REF!</v>
      </c>
      <c r="I192" s="25">
        <v>44537</v>
      </c>
      <c r="J192" s="26" t="e">
        <f t="shared" si="51"/>
        <v>#REF!</v>
      </c>
      <c r="K192" s="26" t="e">
        <f t="shared" si="52"/>
        <v>#REF!</v>
      </c>
      <c r="L192" s="26" t="e">
        <f t="shared" si="53"/>
        <v>#REF!</v>
      </c>
      <c r="M192" s="23" t="e">
        <f t="shared" si="54"/>
        <v>#REF!</v>
      </c>
      <c r="N192" s="26" t="e">
        <f t="shared" si="41"/>
        <v>#REF!</v>
      </c>
      <c r="O192" s="23" t="e">
        <f t="shared" si="55"/>
        <v>#REF!</v>
      </c>
      <c r="P192" s="23" t="e">
        <f t="shared" si="45"/>
        <v>#REF!</v>
      </c>
      <c r="Q192" s="23" t="e">
        <f t="shared" si="46"/>
        <v>#REF!</v>
      </c>
      <c r="R192" s="23" t="e">
        <f t="shared" si="47"/>
        <v>#REF!</v>
      </c>
      <c r="S192" s="23" t="e">
        <f t="shared" si="42"/>
        <v>#REF!</v>
      </c>
      <c r="T192" s="23" t="e">
        <f t="shared" si="43"/>
        <v>#REF!</v>
      </c>
      <c r="U192" s="23" t="e">
        <f>_xlfn.XLOOKUP(A192,'[1]AM 12,28'!A:A,'[1]AM 12,28'!B:B,"",0)</f>
        <v>#REF!</v>
      </c>
      <c r="V192" s="23" t="e">
        <f t="shared" si="56"/>
        <v>#REF!</v>
      </c>
    </row>
    <row r="193" spans="1:22" x14ac:dyDescent="0.25">
      <c r="A193" s="23" t="e">
        <f>'Export AM'!#REF!&amp;" "&amp;'Export AM'!#REF!</f>
        <v>#REF!</v>
      </c>
      <c r="B193" s="27" t="e">
        <f>'Export AM'!#REF!</f>
        <v>#REF!</v>
      </c>
      <c r="C193" s="28" t="e">
        <f>'Export AM'!#REF!</f>
        <v>#REF!</v>
      </c>
      <c r="D193" s="29" t="e">
        <f t="shared" ca="1" si="44"/>
        <v>#REF!</v>
      </c>
      <c r="E193" s="28" t="e">
        <f>'Export AM'!#REF!</f>
        <v>#REF!</v>
      </c>
      <c r="F193" s="30" t="e">
        <f t="shared" si="48"/>
        <v>#REF!</v>
      </c>
      <c r="G193" s="30" t="e">
        <f t="shared" si="49"/>
        <v>#REF!</v>
      </c>
      <c r="H193" s="30" t="e">
        <f t="shared" si="50"/>
        <v>#REF!</v>
      </c>
      <c r="I193" s="25">
        <v>44538</v>
      </c>
      <c r="J193" s="26" t="e">
        <f t="shared" si="51"/>
        <v>#REF!</v>
      </c>
      <c r="K193" s="26" t="e">
        <f t="shared" si="52"/>
        <v>#REF!</v>
      </c>
      <c r="L193" s="26" t="e">
        <f t="shared" si="53"/>
        <v>#REF!</v>
      </c>
      <c r="M193" s="23" t="e">
        <f t="shared" si="54"/>
        <v>#REF!</v>
      </c>
      <c r="N193" s="26" t="e">
        <f t="shared" si="41"/>
        <v>#REF!</v>
      </c>
      <c r="O193" s="23" t="e">
        <f t="shared" si="55"/>
        <v>#REF!</v>
      </c>
      <c r="P193" s="23" t="e">
        <f t="shared" si="45"/>
        <v>#REF!</v>
      </c>
      <c r="Q193" s="23" t="e">
        <f t="shared" si="46"/>
        <v>#REF!</v>
      </c>
      <c r="R193" s="23" t="e">
        <f t="shared" si="47"/>
        <v>#REF!</v>
      </c>
      <c r="S193" s="23" t="e">
        <f t="shared" si="42"/>
        <v>#REF!</v>
      </c>
      <c r="T193" s="23" t="e">
        <f t="shared" si="43"/>
        <v>#REF!</v>
      </c>
      <c r="U193" s="23" t="e">
        <f>_xlfn.XLOOKUP(A193,'[1]AM 12,28'!A:A,'[1]AM 12,28'!B:B,"",0)</f>
        <v>#REF!</v>
      </c>
      <c r="V193" s="23" t="e">
        <f t="shared" si="56"/>
        <v>#REF!</v>
      </c>
    </row>
    <row r="194" spans="1:22" x14ac:dyDescent="0.25">
      <c r="A194" s="23" t="e">
        <f>'Export AM'!#REF!&amp;" "&amp;'Export AM'!#REF!</f>
        <v>#REF!</v>
      </c>
      <c r="B194" s="27" t="e">
        <f>'Export AM'!#REF!</f>
        <v>#REF!</v>
      </c>
      <c r="C194" s="28" t="e">
        <f>'Export AM'!#REF!</f>
        <v>#REF!</v>
      </c>
      <c r="D194" s="29" t="e">
        <f t="shared" ca="1" si="44"/>
        <v>#REF!</v>
      </c>
      <c r="E194" s="28" t="e">
        <f>'Export AM'!#REF!</f>
        <v>#REF!</v>
      </c>
      <c r="F194" s="30" t="e">
        <f t="shared" si="48"/>
        <v>#REF!</v>
      </c>
      <c r="G194" s="30" t="e">
        <f t="shared" si="49"/>
        <v>#REF!</v>
      </c>
      <c r="H194" s="30" t="e">
        <f t="shared" si="50"/>
        <v>#REF!</v>
      </c>
      <c r="I194" s="25">
        <v>44539</v>
      </c>
      <c r="J194" s="26" t="e">
        <f t="shared" si="51"/>
        <v>#REF!</v>
      </c>
      <c r="K194" s="26" t="e">
        <f t="shared" si="52"/>
        <v>#REF!</v>
      </c>
      <c r="L194" s="26" t="e">
        <f t="shared" si="53"/>
        <v>#REF!</v>
      </c>
      <c r="M194" s="23" t="e">
        <f t="shared" si="54"/>
        <v>#REF!</v>
      </c>
      <c r="N194" s="26" t="e">
        <f t="shared" ref="N194:N257" si="57">IF(DAY(DATE(YEAR(E194),MONTH(E194)+1,1)-1)/2&gt;=DAY(E194),"1 ère quinzaine","2èmequinzaine")</f>
        <v>#REF!</v>
      </c>
      <c r="O194" s="23" t="e">
        <f t="shared" si="55"/>
        <v>#REF!</v>
      </c>
      <c r="P194" s="23" t="e">
        <f t="shared" si="45"/>
        <v>#REF!</v>
      </c>
      <c r="Q194" s="23" t="e">
        <f t="shared" si="46"/>
        <v>#REF!</v>
      </c>
      <c r="R194" s="23" t="e">
        <f t="shared" si="47"/>
        <v>#REF!</v>
      </c>
      <c r="S194" s="23" t="e">
        <f t="shared" ref="S194:S257" si="58">P194&amp;Q194&amp;R194</f>
        <v>#REF!</v>
      </c>
      <c r="T194" s="23" t="e">
        <f t="shared" ref="T194:T257" si="59">IF(S194="123","12,06",IF(S194="120","11,93",IF(S194="100","11,78",IF(S194="000","11,35","faux"))))</f>
        <v>#REF!</v>
      </c>
      <c r="U194" s="23" t="e">
        <f>_xlfn.XLOOKUP(A194,'[1]AM 12,28'!A:A,'[1]AM 12,28'!B:B,"",0)</f>
        <v>#REF!</v>
      </c>
      <c r="V194" s="23" t="e">
        <f t="shared" si="56"/>
        <v>#REF!</v>
      </c>
    </row>
    <row r="195" spans="1:22" x14ac:dyDescent="0.25">
      <c r="A195" s="23" t="e">
        <f>'Export AM'!#REF!&amp;" "&amp;'Export AM'!#REF!</f>
        <v>#REF!</v>
      </c>
      <c r="B195" s="27" t="e">
        <f>'Export AM'!#REF!</f>
        <v>#REF!</v>
      </c>
      <c r="C195" s="28" t="e">
        <f>'Export AM'!#REF!</f>
        <v>#REF!</v>
      </c>
      <c r="D195" s="29" t="e">
        <f t="shared" ref="D195:D258" ca="1" si="60">DATEDIF(C195,TODAY(),"Y")</f>
        <v>#REF!</v>
      </c>
      <c r="E195" s="28" t="e">
        <f>'Export AM'!#REF!</f>
        <v>#REF!</v>
      </c>
      <c r="F195" s="30" t="e">
        <f t="shared" si="48"/>
        <v>#REF!</v>
      </c>
      <c r="G195" s="30" t="e">
        <f t="shared" si="49"/>
        <v>#REF!</v>
      </c>
      <c r="H195" s="30" t="e">
        <f t="shared" si="50"/>
        <v>#REF!</v>
      </c>
      <c r="I195" s="25">
        <v>44540</v>
      </c>
      <c r="J195" s="26" t="e">
        <f t="shared" si="51"/>
        <v>#REF!</v>
      </c>
      <c r="K195" s="26" t="e">
        <f t="shared" si="52"/>
        <v>#REF!</v>
      </c>
      <c r="L195" s="26" t="e">
        <f t="shared" si="53"/>
        <v>#REF!</v>
      </c>
      <c r="M195" s="23" t="e">
        <f t="shared" si="54"/>
        <v>#REF!</v>
      </c>
      <c r="N195" s="26" t="e">
        <f t="shared" si="57"/>
        <v>#REF!</v>
      </c>
      <c r="O195" s="23" t="e">
        <f t="shared" si="55"/>
        <v>#REF!</v>
      </c>
      <c r="P195" s="23" t="e">
        <f t="shared" ref="P195:P258" si="61">IF(F195&lt;I195,1,0)</f>
        <v>#REF!</v>
      </c>
      <c r="Q195" s="23" t="e">
        <f t="shared" ref="Q195:Q258" si="62">IF(G195&lt;I195,2,0)</f>
        <v>#REF!</v>
      </c>
      <c r="R195" s="23" t="e">
        <f t="shared" ref="R195:R258" si="63">IF(H195&lt;I195,3,0)</f>
        <v>#REF!</v>
      </c>
      <c r="S195" s="23" t="e">
        <f t="shared" si="58"/>
        <v>#REF!</v>
      </c>
      <c r="T195" s="23" t="e">
        <f t="shared" si="59"/>
        <v>#REF!</v>
      </c>
      <c r="U195" s="23" t="e">
        <f>_xlfn.XLOOKUP(A195,'[1]AM 12,28'!A:A,'[1]AM 12,28'!B:B,"",0)</f>
        <v>#REF!</v>
      </c>
      <c r="V195" s="23" t="e">
        <f t="shared" si="56"/>
        <v>#REF!</v>
      </c>
    </row>
    <row r="196" spans="1:22" x14ac:dyDescent="0.25">
      <c r="A196" s="23" t="e">
        <f>'Export AM'!#REF!&amp;" "&amp;'Export AM'!#REF!</f>
        <v>#REF!</v>
      </c>
      <c r="B196" s="27" t="e">
        <f>'Export AM'!#REF!</f>
        <v>#REF!</v>
      </c>
      <c r="C196" s="28" t="e">
        <f>'Export AM'!#REF!</f>
        <v>#REF!</v>
      </c>
      <c r="D196" s="29" t="e">
        <f t="shared" ca="1" si="60"/>
        <v>#REF!</v>
      </c>
      <c r="E196" s="28" t="e">
        <f>'Export AM'!#REF!</f>
        <v>#REF!</v>
      </c>
      <c r="F196" s="30" t="e">
        <f t="shared" si="48"/>
        <v>#REF!</v>
      </c>
      <c r="G196" s="30" t="e">
        <f t="shared" si="49"/>
        <v>#REF!</v>
      </c>
      <c r="H196" s="30" t="e">
        <f t="shared" si="50"/>
        <v>#REF!</v>
      </c>
      <c r="I196" s="25">
        <v>44541</v>
      </c>
      <c r="J196" s="26" t="e">
        <f t="shared" si="51"/>
        <v>#REF!</v>
      </c>
      <c r="K196" s="26" t="e">
        <f t="shared" si="52"/>
        <v>#REF!</v>
      </c>
      <c r="L196" s="26" t="e">
        <f t="shared" si="53"/>
        <v>#REF!</v>
      </c>
      <c r="M196" s="23" t="e">
        <f t="shared" si="54"/>
        <v>#REF!</v>
      </c>
      <c r="N196" s="26" t="e">
        <f t="shared" si="57"/>
        <v>#REF!</v>
      </c>
      <c r="O196" s="23" t="e">
        <f t="shared" si="55"/>
        <v>#REF!</v>
      </c>
      <c r="P196" s="23" t="e">
        <f t="shared" si="61"/>
        <v>#REF!</v>
      </c>
      <c r="Q196" s="23" t="e">
        <f t="shared" si="62"/>
        <v>#REF!</v>
      </c>
      <c r="R196" s="23" t="e">
        <f t="shared" si="63"/>
        <v>#REF!</v>
      </c>
      <c r="S196" s="23" t="e">
        <f t="shared" si="58"/>
        <v>#REF!</v>
      </c>
      <c r="T196" s="23" t="e">
        <f t="shared" si="59"/>
        <v>#REF!</v>
      </c>
      <c r="U196" s="23" t="e">
        <f>_xlfn.XLOOKUP(A196,'[1]AM 12,28'!A:A,'[1]AM 12,28'!B:B,"",0)</f>
        <v>#REF!</v>
      </c>
      <c r="V196" s="23" t="e">
        <f t="shared" si="56"/>
        <v>#REF!</v>
      </c>
    </row>
    <row r="197" spans="1:22" x14ac:dyDescent="0.25">
      <c r="A197" s="23" t="e">
        <f>'Export AM'!#REF!&amp;" "&amp;'Export AM'!#REF!</f>
        <v>#REF!</v>
      </c>
      <c r="B197" s="27" t="e">
        <f>'Export AM'!#REF!</f>
        <v>#REF!</v>
      </c>
      <c r="C197" s="28" t="e">
        <f>'Export AM'!#REF!</f>
        <v>#REF!</v>
      </c>
      <c r="D197" s="29" t="e">
        <f t="shared" ca="1" si="60"/>
        <v>#REF!</v>
      </c>
      <c r="E197" s="28" t="e">
        <f>'Export AM'!#REF!</f>
        <v>#REF!</v>
      </c>
      <c r="F197" s="30" t="e">
        <f t="shared" si="48"/>
        <v>#REF!</v>
      </c>
      <c r="G197" s="30" t="e">
        <f t="shared" si="49"/>
        <v>#REF!</v>
      </c>
      <c r="H197" s="30" t="e">
        <f t="shared" si="50"/>
        <v>#REF!</v>
      </c>
      <c r="I197" s="25">
        <v>44542</v>
      </c>
      <c r="J197" s="26" t="e">
        <f t="shared" si="51"/>
        <v>#REF!</v>
      </c>
      <c r="K197" s="26" t="e">
        <f t="shared" si="52"/>
        <v>#REF!</v>
      </c>
      <c r="L197" s="26" t="e">
        <f t="shared" si="53"/>
        <v>#REF!</v>
      </c>
      <c r="M197" s="23" t="e">
        <f t="shared" si="54"/>
        <v>#REF!</v>
      </c>
      <c r="N197" s="26" t="e">
        <f t="shared" si="57"/>
        <v>#REF!</v>
      </c>
      <c r="O197" s="23" t="e">
        <f t="shared" si="55"/>
        <v>#REF!</v>
      </c>
      <c r="P197" s="23" t="e">
        <f t="shared" si="61"/>
        <v>#REF!</v>
      </c>
      <c r="Q197" s="23" t="e">
        <f t="shared" si="62"/>
        <v>#REF!</v>
      </c>
      <c r="R197" s="23" t="e">
        <f t="shared" si="63"/>
        <v>#REF!</v>
      </c>
      <c r="S197" s="23" t="e">
        <f t="shared" si="58"/>
        <v>#REF!</v>
      </c>
      <c r="T197" s="23" t="e">
        <f t="shared" si="59"/>
        <v>#REF!</v>
      </c>
      <c r="U197" s="23" t="e">
        <f>_xlfn.XLOOKUP(A197,'[1]AM 12,28'!A:A,'[1]AM 12,28'!B:B,"",0)</f>
        <v>#REF!</v>
      </c>
      <c r="V197" s="23" t="e">
        <f t="shared" si="56"/>
        <v>#REF!</v>
      </c>
    </row>
    <row r="198" spans="1:22" x14ac:dyDescent="0.25">
      <c r="A198" s="23" t="e">
        <f>'Export AM'!#REF!&amp;" "&amp;'Export AM'!#REF!</f>
        <v>#REF!</v>
      </c>
      <c r="B198" s="27" t="e">
        <f>'Export AM'!#REF!</f>
        <v>#REF!</v>
      </c>
      <c r="C198" s="28" t="e">
        <f>'Export AM'!#REF!</f>
        <v>#REF!</v>
      </c>
      <c r="D198" s="29" t="e">
        <f t="shared" ca="1" si="60"/>
        <v>#REF!</v>
      </c>
      <c r="E198" s="28" t="e">
        <f>'Export AM'!#REF!</f>
        <v>#REF!</v>
      </c>
      <c r="F198" s="30" t="e">
        <f t="shared" si="48"/>
        <v>#REF!</v>
      </c>
      <c r="G198" s="30" t="e">
        <f t="shared" si="49"/>
        <v>#REF!</v>
      </c>
      <c r="H198" s="30" t="e">
        <f t="shared" si="50"/>
        <v>#REF!</v>
      </c>
      <c r="I198" s="25">
        <v>44543</v>
      </c>
      <c r="J198" s="26" t="e">
        <f t="shared" si="51"/>
        <v>#REF!</v>
      </c>
      <c r="K198" s="26" t="e">
        <f t="shared" si="52"/>
        <v>#REF!</v>
      </c>
      <c r="L198" s="26" t="e">
        <f t="shared" si="53"/>
        <v>#REF!</v>
      </c>
      <c r="M198" s="23" t="e">
        <f t="shared" si="54"/>
        <v>#REF!</v>
      </c>
      <c r="N198" s="26" t="e">
        <f t="shared" si="57"/>
        <v>#REF!</v>
      </c>
      <c r="O198" s="23" t="e">
        <f t="shared" si="55"/>
        <v>#REF!</v>
      </c>
      <c r="P198" s="23" t="e">
        <f t="shared" si="61"/>
        <v>#REF!</v>
      </c>
      <c r="Q198" s="23" t="e">
        <f t="shared" si="62"/>
        <v>#REF!</v>
      </c>
      <c r="R198" s="23" t="e">
        <f t="shared" si="63"/>
        <v>#REF!</v>
      </c>
      <c r="S198" s="23" t="e">
        <f t="shared" si="58"/>
        <v>#REF!</v>
      </c>
      <c r="T198" s="23" t="e">
        <f t="shared" si="59"/>
        <v>#REF!</v>
      </c>
      <c r="U198" s="23" t="e">
        <f>_xlfn.XLOOKUP(A198,'[1]AM 12,28'!A:A,'[1]AM 12,28'!B:B,"",0)</f>
        <v>#REF!</v>
      </c>
      <c r="V198" s="23" t="e">
        <f t="shared" si="56"/>
        <v>#REF!</v>
      </c>
    </row>
    <row r="199" spans="1:22" x14ac:dyDescent="0.25">
      <c r="A199" s="23" t="e">
        <f>'Export AM'!#REF!&amp;" "&amp;'Export AM'!#REF!</f>
        <v>#REF!</v>
      </c>
      <c r="B199" s="27" t="e">
        <f>'Export AM'!#REF!</f>
        <v>#REF!</v>
      </c>
      <c r="C199" s="28" t="e">
        <f>'Export AM'!#REF!</f>
        <v>#REF!</v>
      </c>
      <c r="D199" s="29" t="e">
        <f t="shared" ca="1" si="60"/>
        <v>#REF!</v>
      </c>
      <c r="E199" s="28" t="e">
        <f>'Export AM'!#REF!</f>
        <v>#REF!</v>
      </c>
      <c r="F199" s="30" t="e">
        <f t="shared" si="48"/>
        <v>#REF!</v>
      </c>
      <c r="G199" s="30" t="e">
        <f t="shared" si="49"/>
        <v>#REF!</v>
      </c>
      <c r="H199" s="30" t="e">
        <f t="shared" si="50"/>
        <v>#REF!</v>
      </c>
      <c r="I199" s="25">
        <v>44544</v>
      </c>
      <c r="J199" s="26" t="e">
        <f t="shared" si="51"/>
        <v>#REF!</v>
      </c>
      <c r="K199" s="26" t="e">
        <f t="shared" si="52"/>
        <v>#REF!</v>
      </c>
      <c r="L199" s="26" t="e">
        <f t="shared" si="53"/>
        <v>#REF!</v>
      </c>
      <c r="M199" s="23" t="e">
        <f t="shared" si="54"/>
        <v>#REF!</v>
      </c>
      <c r="N199" s="26" t="e">
        <f t="shared" si="57"/>
        <v>#REF!</v>
      </c>
      <c r="O199" s="23" t="e">
        <f t="shared" si="55"/>
        <v>#REF!</v>
      </c>
      <c r="P199" s="23" t="e">
        <f t="shared" si="61"/>
        <v>#REF!</v>
      </c>
      <c r="Q199" s="23" t="e">
        <f t="shared" si="62"/>
        <v>#REF!</v>
      </c>
      <c r="R199" s="23" t="e">
        <f t="shared" si="63"/>
        <v>#REF!</v>
      </c>
      <c r="S199" s="23" t="e">
        <f t="shared" si="58"/>
        <v>#REF!</v>
      </c>
      <c r="T199" s="23" t="e">
        <f t="shared" si="59"/>
        <v>#REF!</v>
      </c>
      <c r="U199" s="23" t="e">
        <f>_xlfn.XLOOKUP(A199,'[1]AM 12,28'!A:A,'[1]AM 12,28'!B:B,"",0)</f>
        <v>#REF!</v>
      </c>
      <c r="V199" s="23" t="e">
        <f t="shared" si="56"/>
        <v>#REF!</v>
      </c>
    </row>
    <row r="200" spans="1:22" x14ac:dyDescent="0.25">
      <c r="A200" s="23" t="e">
        <f>'Export AM'!#REF!&amp;" "&amp;'Export AM'!#REF!</f>
        <v>#REF!</v>
      </c>
      <c r="B200" s="27" t="e">
        <f>'Export AM'!#REF!</f>
        <v>#REF!</v>
      </c>
      <c r="C200" s="28" t="e">
        <f>'Export AM'!#REF!</f>
        <v>#REF!</v>
      </c>
      <c r="D200" s="29" t="e">
        <f t="shared" ca="1" si="60"/>
        <v>#REF!</v>
      </c>
      <c r="E200" s="28" t="e">
        <f>'Export AM'!#REF!</f>
        <v>#REF!</v>
      </c>
      <c r="F200" s="30" t="e">
        <f t="shared" si="48"/>
        <v>#REF!</v>
      </c>
      <c r="G200" s="30" t="e">
        <f t="shared" si="49"/>
        <v>#REF!</v>
      </c>
      <c r="H200" s="30" t="e">
        <f t="shared" si="50"/>
        <v>#REF!</v>
      </c>
      <c r="I200" s="25">
        <v>44545</v>
      </c>
      <c r="J200" s="26" t="e">
        <f t="shared" si="51"/>
        <v>#REF!</v>
      </c>
      <c r="K200" s="26" t="e">
        <f t="shared" si="52"/>
        <v>#REF!</v>
      </c>
      <c r="L200" s="26" t="e">
        <f t="shared" si="53"/>
        <v>#REF!</v>
      </c>
      <c r="M200" s="23" t="e">
        <f t="shared" si="54"/>
        <v>#REF!</v>
      </c>
      <c r="N200" s="26" t="e">
        <f t="shared" si="57"/>
        <v>#REF!</v>
      </c>
      <c r="O200" s="23" t="e">
        <f t="shared" si="55"/>
        <v>#REF!</v>
      </c>
      <c r="P200" s="23" t="e">
        <f t="shared" si="61"/>
        <v>#REF!</v>
      </c>
      <c r="Q200" s="23" t="e">
        <f t="shared" si="62"/>
        <v>#REF!</v>
      </c>
      <c r="R200" s="23" t="e">
        <f t="shared" si="63"/>
        <v>#REF!</v>
      </c>
      <c r="S200" s="23" t="e">
        <f t="shared" si="58"/>
        <v>#REF!</v>
      </c>
      <c r="T200" s="23" t="e">
        <f t="shared" si="59"/>
        <v>#REF!</v>
      </c>
      <c r="U200" s="23" t="e">
        <f>_xlfn.XLOOKUP(A200,'[1]AM 12,28'!A:A,'[1]AM 12,28'!B:B,"",0)</f>
        <v>#REF!</v>
      </c>
      <c r="V200" s="23" t="e">
        <f t="shared" si="56"/>
        <v>#REF!</v>
      </c>
    </row>
    <row r="201" spans="1:22" x14ac:dyDescent="0.25">
      <c r="A201" s="23" t="e">
        <f>'Export AM'!#REF!&amp;" "&amp;'Export AM'!#REF!</f>
        <v>#REF!</v>
      </c>
      <c r="B201" s="27" t="e">
        <f>'Export AM'!#REF!</f>
        <v>#REF!</v>
      </c>
      <c r="C201" s="28" t="e">
        <f>'Export AM'!#REF!</f>
        <v>#REF!</v>
      </c>
      <c r="D201" s="29" t="e">
        <f t="shared" ca="1" si="60"/>
        <v>#REF!</v>
      </c>
      <c r="E201" s="28" t="e">
        <f>'Export AM'!#REF!</f>
        <v>#REF!</v>
      </c>
      <c r="F201" s="30" t="e">
        <f t="shared" si="48"/>
        <v>#REF!</v>
      </c>
      <c r="G201" s="30" t="e">
        <f t="shared" si="49"/>
        <v>#REF!</v>
      </c>
      <c r="H201" s="30" t="e">
        <f t="shared" si="50"/>
        <v>#REF!</v>
      </c>
      <c r="I201" s="25">
        <v>44546</v>
      </c>
      <c r="J201" s="26" t="e">
        <f t="shared" si="51"/>
        <v>#REF!</v>
      </c>
      <c r="K201" s="26" t="e">
        <f t="shared" si="52"/>
        <v>#REF!</v>
      </c>
      <c r="L201" s="26" t="e">
        <f t="shared" si="53"/>
        <v>#REF!</v>
      </c>
      <c r="M201" s="23" t="e">
        <f t="shared" si="54"/>
        <v>#REF!</v>
      </c>
      <c r="N201" s="26" t="e">
        <f t="shared" si="57"/>
        <v>#REF!</v>
      </c>
      <c r="O201" s="23" t="e">
        <f t="shared" si="55"/>
        <v>#REF!</v>
      </c>
      <c r="P201" s="23" t="e">
        <f t="shared" si="61"/>
        <v>#REF!</v>
      </c>
      <c r="Q201" s="23" t="e">
        <f t="shared" si="62"/>
        <v>#REF!</v>
      </c>
      <c r="R201" s="23" t="e">
        <f t="shared" si="63"/>
        <v>#REF!</v>
      </c>
      <c r="S201" s="23" t="e">
        <f t="shared" si="58"/>
        <v>#REF!</v>
      </c>
      <c r="T201" s="23" t="e">
        <f t="shared" si="59"/>
        <v>#REF!</v>
      </c>
      <c r="U201" s="23" t="e">
        <f>_xlfn.XLOOKUP(A201,'[1]AM 12,28'!A:A,'[1]AM 12,28'!B:B,"",0)</f>
        <v>#REF!</v>
      </c>
      <c r="V201" s="23" t="e">
        <f t="shared" si="56"/>
        <v>#REF!</v>
      </c>
    </row>
    <row r="202" spans="1:22" x14ac:dyDescent="0.25">
      <c r="A202" s="23" t="e">
        <f>'Export AM'!#REF!&amp;" "&amp;'Export AM'!#REF!</f>
        <v>#REF!</v>
      </c>
      <c r="B202" s="27" t="e">
        <f>'Export AM'!#REF!</f>
        <v>#REF!</v>
      </c>
      <c r="C202" s="28" t="e">
        <f>'Export AM'!#REF!</f>
        <v>#REF!</v>
      </c>
      <c r="D202" s="29" t="e">
        <f t="shared" ca="1" si="60"/>
        <v>#REF!</v>
      </c>
      <c r="E202" s="28" t="e">
        <f>'Export AM'!#REF!</f>
        <v>#REF!</v>
      </c>
      <c r="F202" s="30" t="e">
        <f t="shared" si="48"/>
        <v>#REF!</v>
      </c>
      <c r="G202" s="30" t="e">
        <f t="shared" si="49"/>
        <v>#REF!</v>
      </c>
      <c r="H202" s="30" t="e">
        <f t="shared" si="50"/>
        <v>#REF!</v>
      </c>
      <c r="I202" s="25">
        <v>44547</v>
      </c>
      <c r="J202" s="26" t="e">
        <f t="shared" si="51"/>
        <v>#REF!</v>
      </c>
      <c r="K202" s="26" t="e">
        <f t="shared" si="52"/>
        <v>#REF!</v>
      </c>
      <c r="L202" s="26" t="e">
        <f t="shared" si="53"/>
        <v>#REF!</v>
      </c>
      <c r="M202" s="23" t="e">
        <f t="shared" si="54"/>
        <v>#REF!</v>
      </c>
      <c r="N202" s="26" t="e">
        <f t="shared" si="57"/>
        <v>#REF!</v>
      </c>
      <c r="O202" s="23" t="e">
        <f t="shared" si="55"/>
        <v>#REF!</v>
      </c>
      <c r="P202" s="23" t="e">
        <f t="shared" si="61"/>
        <v>#REF!</v>
      </c>
      <c r="Q202" s="23" t="e">
        <f t="shared" si="62"/>
        <v>#REF!</v>
      </c>
      <c r="R202" s="23" t="e">
        <f t="shared" si="63"/>
        <v>#REF!</v>
      </c>
      <c r="S202" s="23" t="e">
        <f t="shared" si="58"/>
        <v>#REF!</v>
      </c>
      <c r="T202" s="23" t="e">
        <f t="shared" si="59"/>
        <v>#REF!</v>
      </c>
      <c r="U202" s="23" t="e">
        <f>_xlfn.XLOOKUP(A202,'[1]AM 12,28'!A:A,'[1]AM 12,28'!B:B,"",0)</f>
        <v>#REF!</v>
      </c>
      <c r="V202" s="23" t="e">
        <f t="shared" si="56"/>
        <v>#REF!</v>
      </c>
    </row>
    <row r="203" spans="1:22" x14ac:dyDescent="0.25">
      <c r="A203" s="23" t="e">
        <f>'Export AM'!#REF!&amp;" "&amp;'Export AM'!#REF!</f>
        <v>#REF!</v>
      </c>
      <c r="B203" s="27" t="e">
        <f>'Export AM'!#REF!</f>
        <v>#REF!</v>
      </c>
      <c r="C203" s="28" t="e">
        <f>'Export AM'!#REF!</f>
        <v>#REF!</v>
      </c>
      <c r="D203" s="29" t="e">
        <f t="shared" ca="1" si="60"/>
        <v>#REF!</v>
      </c>
      <c r="E203" s="28" t="e">
        <f>'Export AM'!#REF!</f>
        <v>#REF!</v>
      </c>
      <c r="F203" s="30" t="e">
        <f t="shared" si="48"/>
        <v>#REF!</v>
      </c>
      <c r="G203" s="30" t="e">
        <f t="shared" si="49"/>
        <v>#REF!</v>
      </c>
      <c r="H203" s="30" t="e">
        <f t="shared" si="50"/>
        <v>#REF!</v>
      </c>
      <c r="I203" s="25">
        <v>44548</v>
      </c>
      <c r="J203" s="26" t="e">
        <f t="shared" si="51"/>
        <v>#REF!</v>
      </c>
      <c r="K203" s="26" t="e">
        <f t="shared" si="52"/>
        <v>#REF!</v>
      </c>
      <c r="L203" s="26" t="e">
        <f t="shared" si="53"/>
        <v>#REF!</v>
      </c>
      <c r="M203" s="23" t="e">
        <f t="shared" si="54"/>
        <v>#REF!</v>
      </c>
      <c r="N203" s="26" t="e">
        <f t="shared" si="57"/>
        <v>#REF!</v>
      </c>
      <c r="O203" s="23" t="e">
        <f t="shared" si="55"/>
        <v>#REF!</v>
      </c>
      <c r="P203" s="23" t="e">
        <f t="shared" si="61"/>
        <v>#REF!</v>
      </c>
      <c r="Q203" s="23" t="e">
        <f t="shared" si="62"/>
        <v>#REF!</v>
      </c>
      <c r="R203" s="23" t="e">
        <f t="shared" si="63"/>
        <v>#REF!</v>
      </c>
      <c r="S203" s="23" t="e">
        <f t="shared" si="58"/>
        <v>#REF!</v>
      </c>
      <c r="T203" s="23" t="e">
        <f t="shared" si="59"/>
        <v>#REF!</v>
      </c>
      <c r="U203" s="23" t="e">
        <f>_xlfn.XLOOKUP(A203,'[1]AM 12,28'!A:A,'[1]AM 12,28'!B:B,"",0)</f>
        <v>#REF!</v>
      </c>
      <c r="V203" s="23" t="e">
        <f t="shared" si="56"/>
        <v>#REF!</v>
      </c>
    </row>
    <row r="204" spans="1:22" x14ac:dyDescent="0.25">
      <c r="A204" s="23" t="e">
        <f>'Export AM'!#REF!&amp;" "&amp;'Export AM'!#REF!</f>
        <v>#REF!</v>
      </c>
      <c r="B204" s="27" t="e">
        <f>'Export AM'!#REF!</f>
        <v>#REF!</v>
      </c>
      <c r="C204" s="28" t="e">
        <f>'Export AM'!#REF!</f>
        <v>#REF!</v>
      </c>
      <c r="D204" s="29" t="e">
        <f t="shared" ca="1" si="60"/>
        <v>#REF!</v>
      </c>
      <c r="E204" s="28" t="e">
        <f>'Export AM'!#REF!</f>
        <v>#REF!</v>
      </c>
      <c r="F204" s="30" t="e">
        <f t="shared" si="48"/>
        <v>#REF!</v>
      </c>
      <c r="G204" s="30" t="e">
        <f t="shared" si="49"/>
        <v>#REF!</v>
      </c>
      <c r="H204" s="30" t="e">
        <f t="shared" si="50"/>
        <v>#REF!</v>
      </c>
      <c r="I204" s="25">
        <v>44549</v>
      </c>
      <c r="J204" s="26" t="e">
        <f t="shared" si="51"/>
        <v>#REF!</v>
      </c>
      <c r="K204" s="26" t="e">
        <f t="shared" si="52"/>
        <v>#REF!</v>
      </c>
      <c r="L204" s="26" t="e">
        <f t="shared" si="53"/>
        <v>#REF!</v>
      </c>
      <c r="M204" s="23" t="e">
        <f t="shared" si="54"/>
        <v>#REF!</v>
      </c>
      <c r="N204" s="26" t="e">
        <f t="shared" si="57"/>
        <v>#REF!</v>
      </c>
      <c r="O204" s="23" t="e">
        <f t="shared" si="55"/>
        <v>#REF!</v>
      </c>
      <c r="P204" s="23" t="e">
        <f t="shared" si="61"/>
        <v>#REF!</v>
      </c>
      <c r="Q204" s="23" t="e">
        <f t="shared" si="62"/>
        <v>#REF!</v>
      </c>
      <c r="R204" s="23" t="e">
        <f t="shared" si="63"/>
        <v>#REF!</v>
      </c>
      <c r="S204" s="23" t="e">
        <f t="shared" si="58"/>
        <v>#REF!</v>
      </c>
      <c r="T204" s="23" t="e">
        <f t="shared" si="59"/>
        <v>#REF!</v>
      </c>
      <c r="U204" s="23" t="e">
        <f>_xlfn.XLOOKUP(A204,'[1]AM 12,28'!A:A,'[1]AM 12,28'!B:B,"",0)</f>
        <v>#REF!</v>
      </c>
      <c r="V204" s="23" t="e">
        <f t="shared" si="56"/>
        <v>#REF!</v>
      </c>
    </row>
    <row r="205" spans="1:22" x14ac:dyDescent="0.25">
      <c r="A205" s="23" t="e">
        <f>'Export AM'!#REF!&amp;" "&amp;'Export AM'!#REF!</f>
        <v>#REF!</v>
      </c>
      <c r="B205" s="27" t="e">
        <f>'Export AM'!#REF!</f>
        <v>#REF!</v>
      </c>
      <c r="C205" s="28" t="e">
        <f>'Export AM'!#REF!</f>
        <v>#REF!</v>
      </c>
      <c r="D205" s="29" t="e">
        <f t="shared" ca="1" si="60"/>
        <v>#REF!</v>
      </c>
      <c r="E205" s="28" t="e">
        <f>'Export AM'!#REF!</f>
        <v>#REF!</v>
      </c>
      <c r="F205" s="30" t="e">
        <f t="shared" si="48"/>
        <v>#REF!</v>
      </c>
      <c r="G205" s="30" t="e">
        <f t="shared" si="49"/>
        <v>#REF!</v>
      </c>
      <c r="H205" s="30" t="e">
        <f t="shared" si="50"/>
        <v>#REF!</v>
      </c>
      <c r="I205" s="25">
        <v>44550</v>
      </c>
      <c r="J205" s="26" t="e">
        <f t="shared" si="51"/>
        <v>#REF!</v>
      </c>
      <c r="K205" s="26" t="e">
        <f t="shared" si="52"/>
        <v>#REF!</v>
      </c>
      <c r="L205" s="26" t="e">
        <f t="shared" si="53"/>
        <v>#REF!</v>
      </c>
      <c r="M205" s="23" t="e">
        <f t="shared" si="54"/>
        <v>#REF!</v>
      </c>
      <c r="N205" s="26" t="e">
        <f t="shared" si="57"/>
        <v>#REF!</v>
      </c>
      <c r="O205" s="23" t="e">
        <f t="shared" si="55"/>
        <v>#REF!</v>
      </c>
      <c r="P205" s="23" t="e">
        <f t="shared" si="61"/>
        <v>#REF!</v>
      </c>
      <c r="Q205" s="23" t="e">
        <f t="shared" si="62"/>
        <v>#REF!</v>
      </c>
      <c r="R205" s="23" t="e">
        <f t="shared" si="63"/>
        <v>#REF!</v>
      </c>
      <c r="S205" s="23" t="e">
        <f t="shared" si="58"/>
        <v>#REF!</v>
      </c>
      <c r="T205" s="23" t="e">
        <f t="shared" si="59"/>
        <v>#REF!</v>
      </c>
      <c r="U205" s="23" t="e">
        <f>_xlfn.XLOOKUP(A205,'[1]AM 12,28'!A:A,'[1]AM 12,28'!B:B,"",0)</f>
        <v>#REF!</v>
      </c>
      <c r="V205" s="23" t="e">
        <f t="shared" si="56"/>
        <v>#REF!</v>
      </c>
    </row>
    <row r="206" spans="1:22" x14ac:dyDescent="0.25">
      <c r="A206" s="23" t="e">
        <f>'Export AM'!#REF!&amp;" "&amp;'Export AM'!#REF!</f>
        <v>#REF!</v>
      </c>
      <c r="B206" s="27" t="e">
        <f>'Export AM'!#REF!</f>
        <v>#REF!</v>
      </c>
      <c r="C206" s="28" t="e">
        <f>'Export AM'!#REF!</f>
        <v>#REF!</v>
      </c>
      <c r="D206" s="29" t="e">
        <f t="shared" ca="1" si="60"/>
        <v>#REF!</v>
      </c>
      <c r="E206" s="28" t="e">
        <f>'Export AM'!#REF!</f>
        <v>#REF!</v>
      </c>
      <c r="F206" s="30" t="e">
        <f t="shared" si="48"/>
        <v>#REF!</v>
      </c>
      <c r="G206" s="30" t="e">
        <f t="shared" si="49"/>
        <v>#REF!</v>
      </c>
      <c r="H206" s="30" t="e">
        <f t="shared" si="50"/>
        <v>#REF!</v>
      </c>
      <c r="I206" s="25">
        <v>44551</v>
      </c>
      <c r="J206" s="26" t="e">
        <f t="shared" si="51"/>
        <v>#REF!</v>
      </c>
      <c r="K206" s="26" t="e">
        <f t="shared" si="52"/>
        <v>#REF!</v>
      </c>
      <c r="L206" s="26" t="e">
        <f t="shared" si="53"/>
        <v>#REF!</v>
      </c>
      <c r="M206" s="23" t="e">
        <f t="shared" si="54"/>
        <v>#REF!</v>
      </c>
      <c r="N206" s="26" t="e">
        <f t="shared" si="57"/>
        <v>#REF!</v>
      </c>
      <c r="O206" s="23" t="e">
        <f t="shared" si="55"/>
        <v>#REF!</v>
      </c>
      <c r="P206" s="23" t="e">
        <f t="shared" si="61"/>
        <v>#REF!</v>
      </c>
      <c r="Q206" s="23" t="e">
        <f t="shared" si="62"/>
        <v>#REF!</v>
      </c>
      <c r="R206" s="23" t="e">
        <f t="shared" si="63"/>
        <v>#REF!</v>
      </c>
      <c r="S206" s="23" t="e">
        <f t="shared" si="58"/>
        <v>#REF!</v>
      </c>
      <c r="T206" s="23" t="e">
        <f t="shared" si="59"/>
        <v>#REF!</v>
      </c>
      <c r="U206" s="23" t="e">
        <f>_xlfn.XLOOKUP(A206,'[1]AM 12,28'!A:A,'[1]AM 12,28'!B:B,"",0)</f>
        <v>#REF!</v>
      </c>
      <c r="V206" s="23" t="e">
        <f t="shared" si="56"/>
        <v>#REF!</v>
      </c>
    </row>
    <row r="207" spans="1:22" x14ac:dyDescent="0.25">
      <c r="A207" s="23" t="e">
        <f>'Export AM'!#REF!&amp;" "&amp;'Export AM'!#REF!</f>
        <v>#REF!</v>
      </c>
      <c r="B207" s="27" t="e">
        <f>'Export AM'!#REF!</f>
        <v>#REF!</v>
      </c>
      <c r="C207" s="28" t="e">
        <f>'Export AM'!#REF!</f>
        <v>#REF!</v>
      </c>
      <c r="D207" s="29" t="e">
        <f t="shared" ca="1" si="60"/>
        <v>#REF!</v>
      </c>
      <c r="E207" s="28" t="e">
        <f>'Export AM'!#REF!</f>
        <v>#REF!</v>
      </c>
      <c r="F207" s="30" t="e">
        <f t="shared" si="48"/>
        <v>#REF!</v>
      </c>
      <c r="G207" s="30" t="e">
        <f t="shared" si="49"/>
        <v>#REF!</v>
      </c>
      <c r="H207" s="30" t="e">
        <f t="shared" si="50"/>
        <v>#REF!</v>
      </c>
      <c r="I207" s="25">
        <v>44552</v>
      </c>
      <c r="J207" s="26" t="e">
        <f t="shared" si="51"/>
        <v>#REF!</v>
      </c>
      <c r="K207" s="26" t="e">
        <f t="shared" si="52"/>
        <v>#REF!</v>
      </c>
      <c r="L207" s="26" t="e">
        <f t="shared" si="53"/>
        <v>#REF!</v>
      </c>
      <c r="M207" s="23" t="e">
        <f t="shared" si="54"/>
        <v>#REF!</v>
      </c>
      <c r="N207" s="26" t="e">
        <f t="shared" si="57"/>
        <v>#REF!</v>
      </c>
      <c r="O207" s="23" t="e">
        <f t="shared" si="55"/>
        <v>#REF!</v>
      </c>
      <c r="P207" s="23" t="e">
        <f t="shared" si="61"/>
        <v>#REF!</v>
      </c>
      <c r="Q207" s="23" t="e">
        <f t="shared" si="62"/>
        <v>#REF!</v>
      </c>
      <c r="R207" s="23" t="e">
        <f t="shared" si="63"/>
        <v>#REF!</v>
      </c>
      <c r="S207" s="23" t="e">
        <f t="shared" si="58"/>
        <v>#REF!</v>
      </c>
      <c r="T207" s="23" t="e">
        <f t="shared" si="59"/>
        <v>#REF!</v>
      </c>
      <c r="U207" s="23" t="e">
        <f>_xlfn.XLOOKUP(A207,'[1]AM 12,28'!A:A,'[1]AM 12,28'!B:B,"",0)</f>
        <v>#REF!</v>
      </c>
      <c r="V207" s="23" t="e">
        <f t="shared" si="56"/>
        <v>#REF!</v>
      </c>
    </row>
    <row r="208" spans="1:22" x14ac:dyDescent="0.25">
      <c r="A208" s="23" t="e">
        <f>'Export AM'!#REF!&amp;" "&amp;'Export AM'!#REF!</f>
        <v>#REF!</v>
      </c>
      <c r="B208" s="27" t="e">
        <f>'Export AM'!#REF!</f>
        <v>#REF!</v>
      </c>
      <c r="C208" s="28" t="e">
        <f>'Export AM'!#REF!</f>
        <v>#REF!</v>
      </c>
      <c r="D208" s="29" t="e">
        <f t="shared" ca="1" si="60"/>
        <v>#REF!</v>
      </c>
      <c r="E208" s="28" t="e">
        <f>'Export AM'!#REF!</f>
        <v>#REF!</v>
      </c>
      <c r="F208" s="30" t="e">
        <f t="shared" si="48"/>
        <v>#REF!</v>
      </c>
      <c r="G208" s="30" t="e">
        <f t="shared" si="49"/>
        <v>#REF!</v>
      </c>
      <c r="H208" s="30" t="e">
        <f t="shared" si="50"/>
        <v>#REF!</v>
      </c>
      <c r="I208" s="25">
        <v>44553</v>
      </c>
      <c r="J208" s="26" t="e">
        <f t="shared" si="51"/>
        <v>#REF!</v>
      </c>
      <c r="K208" s="26" t="e">
        <f t="shared" si="52"/>
        <v>#REF!</v>
      </c>
      <c r="L208" s="26" t="e">
        <f t="shared" si="53"/>
        <v>#REF!</v>
      </c>
      <c r="M208" s="23" t="e">
        <f t="shared" si="54"/>
        <v>#REF!</v>
      </c>
      <c r="N208" s="26" t="e">
        <f t="shared" si="57"/>
        <v>#REF!</v>
      </c>
      <c r="O208" s="23" t="e">
        <f t="shared" si="55"/>
        <v>#REF!</v>
      </c>
      <c r="P208" s="23" t="e">
        <f t="shared" si="61"/>
        <v>#REF!</v>
      </c>
      <c r="Q208" s="23" t="e">
        <f t="shared" si="62"/>
        <v>#REF!</v>
      </c>
      <c r="R208" s="23" t="e">
        <f t="shared" si="63"/>
        <v>#REF!</v>
      </c>
      <c r="S208" s="23" t="e">
        <f t="shared" si="58"/>
        <v>#REF!</v>
      </c>
      <c r="T208" s="23" t="e">
        <f t="shared" si="59"/>
        <v>#REF!</v>
      </c>
      <c r="U208" s="23" t="e">
        <f>_xlfn.XLOOKUP(A208,'[1]AM 12,28'!A:A,'[1]AM 12,28'!B:B,"",0)</f>
        <v>#REF!</v>
      </c>
      <c r="V208" s="23" t="e">
        <f t="shared" si="56"/>
        <v>#REF!</v>
      </c>
    </row>
    <row r="209" spans="1:22" x14ac:dyDescent="0.25">
      <c r="A209" s="23" t="e">
        <f>'Export AM'!#REF!&amp;" "&amp;'Export AM'!#REF!</f>
        <v>#REF!</v>
      </c>
      <c r="B209" s="27" t="e">
        <f>'Export AM'!#REF!</f>
        <v>#REF!</v>
      </c>
      <c r="C209" s="28" t="e">
        <f>'Export AM'!#REF!</f>
        <v>#REF!</v>
      </c>
      <c r="D209" s="29" t="e">
        <f t="shared" ca="1" si="60"/>
        <v>#REF!</v>
      </c>
      <c r="E209" s="28" t="e">
        <f>'Export AM'!#REF!</f>
        <v>#REF!</v>
      </c>
      <c r="F209" s="30" t="e">
        <f t="shared" si="48"/>
        <v>#REF!</v>
      </c>
      <c r="G209" s="30" t="e">
        <f t="shared" si="49"/>
        <v>#REF!</v>
      </c>
      <c r="H209" s="30" t="e">
        <f t="shared" si="50"/>
        <v>#REF!</v>
      </c>
      <c r="I209" s="25">
        <v>44554</v>
      </c>
      <c r="J209" s="26" t="e">
        <f t="shared" si="51"/>
        <v>#REF!</v>
      </c>
      <c r="K209" s="26" t="e">
        <f t="shared" si="52"/>
        <v>#REF!</v>
      </c>
      <c r="L209" s="26" t="e">
        <f t="shared" si="53"/>
        <v>#REF!</v>
      </c>
      <c r="M209" s="23" t="e">
        <f t="shared" si="54"/>
        <v>#REF!</v>
      </c>
      <c r="N209" s="26" t="e">
        <f t="shared" si="57"/>
        <v>#REF!</v>
      </c>
      <c r="O209" s="23" t="e">
        <f t="shared" si="55"/>
        <v>#REF!</v>
      </c>
      <c r="P209" s="23" t="e">
        <f t="shared" si="61"/>
        <v>#REF!</v>
      </c>
      <c r="Q209" s="23" t="e">
        <f t="shared" si="62"/>
        <v>#REF!</v>
      </c>
      <c r="R209" s="23" t="e">
        <f t="shared" si="63"/>
        <v>#REF!</v>
      </c>
      <c r="S209" s="23" t="e">
        <f t="shared" si="58"/>
        <v>#REF!</v>
      </c>
      <c r="T209" s="23" t="e">
        <f t="shared" si="59"/>
        <v>#REF!</v>
      </c>
      <c r="U209" s="23" t="e">
        <f>_xlfn.XLOOKUP(A209,'[1]AM 12,28'!A:A,'[1]AM 12,28'!B:B,"",0)</f>
        <v>#REF!</v>
      </c>
      <c r="V209" s="23" t="e">
        <f t="shared" si="56"/>
        <v>#REF!</v>
      </c>
    </row>
    <row r="210" spans="1:22" x14ac:dyDescent="0.25">
      <c r="A210" s="23" t="e">
        <f>'Export AM'!#REF!&amp;" "&amp;'Export AM'!#REF!</f>
        <v>#REF!</v>
      </c>
      <c r="B210" s="27" t="e">
        <f>'Export AM'!#REF!</f>
        <v>#REF!</v>
      </c>
      <c r="C210" s="28" t="e">
        <f>'Export AM'!#REF!</f>
        <v>#REF!</v>
      </c>
      <c r="D210" s="29" t="e">
        <f t="shared" ca="1" si="60"/>
        <v>#REF!</v>
      </c>
      <c r="E210" s="28" t="e">
        <f>'Export AM'!#REF!</f>
        <v>#REF!</v>
      </c>
      <c r="F210" s="30" t="e">
        <f t="shared" si="48"/>
        <v>#REF!</v>
      </c>
      <c r="G210" s="30" t="e">
        <f t="shared" si="49"/>
        <v>#REF!</v>
      </c>
      <c r="H210" s="30" t="e">
        <f t="shared" si="50"/>
        <v>#REF!</v>
      </c>
      <c r="I210" s="25">
        <v>44555</v>
      </c>
      <c r="J210" s="26" t="e">
        <f t="shared" si="51"/>
        <v>#REF!</v>
      </c>
      <c r="K210" s="26" t="e">
        <f t="shared" si="52"/>
        <v>#REF!</v>
      </c>
      <c r="L210" s="26" t="e">
        <f t="shared" si="53"/>
        <v>#REF!</v>
      </c>
      <c r="M210" s="23" t="e">
        <f t="shared" si="54"/>
        <v>#REF!</v>
      </c>
      <c r="N210" s="26" t="e">
        <f t="shared" si="57"/>
        <v>#REF!</v>
      </c>
      <c r="O210" s="23" t="e">
        <f t="shared" si="55"/>
        <v>#REF!</v>
      </c>
      <c r="P210" s="23" t="e">
        <f t="shared" si="61"/>
        <v>#REF!</v>
      </c>
      <c r="Q210" s="23" t="e">
        <f t="shared" si="62"/>
        <v>#REF!</v>
      </c>
      <c r="R210" s="23" t="e">
        <f t="shared" si="63"/>
        <v>#REF!</v>
      </c>
      <c r="S210" s="23" t="e">
        <f t="shared" si="58"/>
        <v>#REF!</v>
      </c>
      <c r="T210" s="23" t="e">
        <f t="shared" si="59"/>
        <v>#REF!</v>
      </c>
      <c r="U210" s="23" t="e">
        <f>_xlfn.XLOOKUP(A210,'[1]AM 12,28'!A:A,'[1]AM 12,28'!B:B,"",0)</f>
        <v>#REF!</v>
      </c>
      <c r="V210" s="23" t="e">
        <f t="shared" si="56"/>
        <v>#REF!</v>
      </c>
    </row>
    <row r="211" spans="1:22" x14ac:dyDescent="0.25">
      <c r="A211" s="23" t="e">
        <f>'Export AM'!#REF!&amp;" "&amp;'Export AM'!#REF!</f>
        <v>#REF!</v>
      </c>
      <c r="B211" s="27" t="e">
        <f>'Export AM'!#REF!</f>
        <v>#REF!</v>
      </c>
      <c r="C211" s="28" t="e">
        <f>'Export AM'!#REF!</f>
        <v>#REF!</v>
      </c>
      <c r="D211" s="29" t="e">
        <f t="shared" ca="1" si="60"/>
        <v>#REF!</v>
      </c>
      <c r="E211" s="28" t="e">
        <f>'Export AM'!#REF!</f>
        <v>#REF!</v>
      </c>
      <c r="F211" s="30" t="e">
        <f t="shared" si="48"/>
        <v>#REF!</v>
      </c>
      <c r="G211" s="30" t="e">
        <f t="shared" si="49"/>
        <v>#REF!</v>
      </c>
      <c r="H211" s="30" t="e">
        <f t="shared" si="50"/>
        <v>#REF!</v>
      </c>
      <c r="I211" s="25">
        <v>44556</v>
      </c>
      <c r="J211" s="26" t="e">
        <f t="shared" si="51"/>
        <v>#REF!</v>
      </c>
      <c r="K211" s="26" t="e">
        <f t="shared" si="52"/>
        <v>#REF!</v>
      </c>
      <c r="L211" s="26" t="e">
        <f t="shared" si="53"/>
        <v>#REF!</v>
      </c>
      <c r="M211" s="23" t="e">
        <f t="shared" si="54"/>
        <v>#REF!</v>
      </c>
      <c r="N211" s="26" t="e">
        <f t="shared" si="57"/>
        <v>#REF!</v>
      </c>
      <c r="O211" s="23" t="e">
        <f t="shared" si="55"/>
        <v>#REF!</v>
      </c>
      <c r="P211" s="23" t="e">
        <f t="shared" si="61"/>
        <v>#REF!</v>
      </c>
      <c r="Q211" s="23" t="e">
        <f t="shared" si="62"/>
        <v>#REF!</v>
      </c>
      <c r="R211" s="23" t="e">
        <f t="shared" si="63"/>
        <v>#REF!</v>
      </c>
      <c r="S211" s="23" t="e">
        <f t="shared" si="58"/>
        <v>#REF!</v>
      </c>
      <c r="T211" s="23" t="e">
        <f t="shared" si="59"/>
        <v>#REF!</v>
      </c>
      <c r="U211" s="23" t="e">
        <f>_xlfn.XLOOKUP(A211,'[1]AM 12,28'!A:A,'[1]AM 12,28'!B:B,"",0)</f>
        <v>#REF!</v>
      </c>
      <c r="V211" s="23" t="e">
        <f t="shared" si="56"/>
        <v>#REF!</v>
      </c>
    </row>
    <row r="212" spans="1:22" x14ac:dyDescent="0.25">
      <c r="A212" s="23" t="e">
        <f>'Export AM'!#REF!&amp;" "&amp;'Export AM'!#REF!</f>
        <v>#REF!</v>
      </c>
      <c r="B212" s="27" t="e">
        <f>'Export AM'!#REF!</f>
        <v>#REF!</v>
      </c>
      <c r="C212" s="28" t="e">
        <f>'Export AM'!#REF!</f>
        <v>#REF!</v>
      </c>
      <c r="D212" s="29" t="e">
        <f t="shared" ca="1" si="60"/>
        <v>#REF!</v>
      </c>
      <c r="E212" s="28" t="e">
        <f>'Export AM'!#REF!</f>
        <v>#REF!</v>
      </c>
      <c r="F212" s="30" t="e">
        <f t="shared" si="48"/>
        <v>#REF!</v>
      </c>
      <c r="G212" s="30" t="e">
        <f t="shared" si="49"/>
        <v>#REF!</v>
      </c>
      <c r="H212" s="30" t="e">
        <f t="shared" si="50"/>
        <v>#REF!</v>
      </c>
      <c r="I212" s="25">
        <v>44557</v>
      </c>
      <c r="J212" s="26" t="e">
        <f t="shared" si="51"/>
        <v>#REF!</v>
      </c>
      <c r="K212" s="26" t="e">
        <f t="shared" si="52"/>
        <v>#REF!</v>
      </c>
      <c r="L212" s="26" t="e">
        <f t="shared" si="53"/>
        <v>#REF!</v>
      </c>
      <c r="M212" s="23" t="e">
        <f t="shared" si="54"/>
        <v>#REF!</v>
      </c>
      <c r="N212" s="26" t="e">
        <f t="shared" si="57"/>
        <v>#REF!</v>
      </c>
      <c r="O212" s="23" t="e">
        <f t="shared" si="55"/>
        <v>#REF!</v>
      </c>
      <c r="P212" s="23" t="e">
        <f t="shared" si="61"/>
        <v>#REF!</v>
      </c>
      <c r="Q212" s="23" t="e">
        <f t="shared" si="62"/>
        <v>#REF!</v>
      </c>
      <c r="R212" s="23" t="e">
        <f t="shared" si="63"/>
        <v>#REF!</v>
      </c>
      <c r="S212" s="23" t="e">
        <f t="shared" si="58"/>
        <v>#REF!</v>
      </c>
      <c r="T212" s="23" t="e">
        <f t="shared" si="59"/>
        <v>#REF!</v>
      </c>
      <c r="U212" s="23" t="e">
        <f>_xlfn.XLOOKUP(A212,'[1]AM 12,28'!A:A,'[1]AM 12,28'!B:B,"",0)</f>
        <v>#REF!</v>
      </c>
      <c r="V212" s="23" t="e">
        <f t="shared" si="56"/>
        <v>#REF!</v>
      </c>
    </row>
    <row r="213" spans="1:22" x14ac:dyDescent="0.25">
      <c r="A213" s="23" t="e">
        <f>'Export AM'!#REF!&amp;" "&amp;'Export AM'!#REF!</f>
        <v>#REF!</v>
      </c>
      <c r="B213" s="27" t="e">
        <f>'Export AM'!#REF!</f>
        <v>#REF!</v>
      </c>
      <c r="C213" s="28" t="e">
        <f>'Export AM'!#REF!</f>
        <v>#REF!</v>
      </c>
      <c r="D213" s="29" t="e">
        <f t="shared" ca="1" si="60"/>
        <v>#REF!</v>
      </c>
      <c r="E213" s="28" t="e">
        <f>'Export AM'!#REF!</f>
        <v>#REF!</v>
      </c>
      <c r="F213" s="30" t="e">
        <f t="shared" si="48"/>
        <v>#REF!</v>
      </c>
      <c r="G213" s="30" t="e">
        <f t="shared" si="49"/>
        <v>#REF!</v>
      </c>
      <c r="H213" s="30" t="e">
        <f t="shared" si="50"/>
        <v>#REF!</v>
      </c>
      <c r="I213" s="25">
        <v>44558</v>
      </c>
      <c r="J213" s="26" t="e">
        <f t="shared" si="51"/>
        <v>#REF!</v>
      </c>
      <c r="K213" s="26" t="e">
        <f t="shared" si="52"/>
        <v>#REF!</v>
      </c>
      <c r="L213" s="26" t="e">
        <f t="shared" si="53"/>
        <v>#REF!</v>
      </c>
      <c r="M213" s="23" t="e">
        <f t="shared" si="54"/>
        <v>#REF!</v>
      </c>
      <c r="N213" s="26" t="e">
        <f t="shared" si="57"/>
        <v>#REF!</v>
      </c>
      <c r="O213" s="23" t="e">
        <f t="shared" si="55"/>
        <v>#REF!</v>
      </c>
      <c r="P213" s="23" t="e">
        <f t="shared" si="61"/>
        <v>#REF!</v>
      </c>
      <c r="Q213" s="23" t="e">
        <f t="shared" si="62"/>
        <v>#REF!</v>
      </c>
      <c r="R213" s="23" t="e">
        <f t="shared" si="63"/>
        <v>#REF!</v>
      </c>
      <c r="S213" s="23" t="e">
        <f t="shared" si="58"/>
        <v>#REF!</v>
      </c>
      <c r="T213" s="23" t="e">
        <f t="shared" si="59"/>
        <v>#REF!</v>
      </c>
      <c r="U213" s="23" t="e">
        <f>_xlfn.XLOOKUP(A213,'[1]AM 12,28'!A:A,'[1]AM 12,28'!B:B,"",0)</f>
        <v>#REF!</v>
      </c>
      <c r="V213" s="23" t="e">
        <f t="shared" si="56"/>
        <v>#REF!</v>
      </c>
    </row>
    <row r="214" spans="1:22" x14ac:dyDescent="0.25">
      <c r="A214" s="23" t="e">
        <f>'Export AM'!#REF!&amp;" "&amp;'Export AM'!#REF!</f>
        <v>#REF!</v>
      </c>
      <c r="B214" s="27" t="e">
        <f>'Export AM'!#REF!</f>
        <v>#REF!</v>
      </c>
      <c r="C214" s="28" t="e">
        <f>'Export AM'!#REF!</f>
        <v>#REF!</v>
      </c>
      <c r="D214" s="29" t="e">
        <f t="shared" ca="1" si="60"/>
        <v>#REF!</v>
      </c>
      <c r="E214" s="28" t="e">
        <f>'Export AM'!#REF!</f>
        <v>#REF!</v>
      </c>
      <c r="F214" s="30" t="e">
        <f t="shared" si="48"/>
        <v>#REF!</v>
      </c>
      <c r="G214" s="30" t="e">
        <f t="shared" si="49"/>
        <v>#REF!</v>
      </c>
      <c r="H214" s="30" t="e">
        <f t="shared" si="50"/>
        <v>#REF!</v>
      </c>
      <c r="I214" s="25">
        <v>44559</v>
      </c>
      <c r="J214" s="26" t="e">
        <f t="shared" si="51"/>
        <v>#REF!</v>
      </c>
      <c r="K214" s="26" t="e">
        <f t="shared" si="52"/>
        <v>#REF!</v>
      </c>
      <c r="L214" s="26" t="e">
        <f t="shared" si="53"/>
        <v>#REF!</v>
      </c>
      <c r="M214" s="23" t="e">
        <f t="shared" si="54"/>
        <v>#REF!</v>
      </c>
      <c r="N214" s="26" t="e">
        <f t="shared" si="57"/>
        <v>#REF!</v>
      </c>
      <c r="O214" s="23" t="e">
        <f t="shared" si="55"/>
        <v>#REF!</v>
      </c>
      <c r="P214" s="23" t="e">
        <f t="shared" si="61"/>
        <v>#REF!</v>
      </c>
      <c r="Q214" s="23" t="e">
        <f t="shared" si="62"/>
        <v>#REF!</v>
      </c>
      <c r="R214" s="23" t="e">
        <f t="shared" si="63"/>
        <v>#REF!</v>
      </c>
      <c r="S214" s="23" t="e">
        <f t="shared" si="58"/>
        <v>#REF!</v>
      </c>
      <c r="T214" s="23" t="e">
        <f t="shared" si="59"/>
        <v>#REF!</v>
      </c>
      <c r="U214" s="23" t="e">
        <f>_xlfn.XLOOKUP(A214,'[1]AM 12,28'!A:A,'[1]AM 12,28'!B:B,"",0)</f>
        <v>#REF!</v>
      </c>
      <c r="V214" s="23" t="e">
        <f t="shared" si="56"/>
        <v>#REF!</v>
      </c>
    </row>
    <row r="215" spans="1:22" x14ac:dyDescent="0.25">
      <c r="A215" s="23" t="e">
        <f>'Export AM'!#REF!&amp;" "&amp;'Export AM'!#REF!</f>
        <v>#REF!</v>
      </c>
      <c r="B215" s="27" t="e">
        <f>'Export AM'!#REF!</f>
        <v>#REF!</v>
      </c>
      <c r="C215" s="28" t="e">
        <f>'Export AM'!#REF!</f>
        <v>#REF!</v>
      </c>
      <c r="D215" s="29" t="e">
        <f t="shared" ca="1" si="60"/>
        <v>#REF!</v>
      </c>
      <c r="E215" s="28" t="e">
        <f>'Export AM'!#REF!</f>
        <v>#REF!</v>
      </c>
      <c r="F215" s="30" t="e">
        <f t="shared" si="48"/>
        <v>#REF!</v>
      </c>
      <c r="G215" s="30" t="e">
        <f t="shared" si="49"/>
        <v>#REF!</v>
      </c>
      <c r="H215" s="30" t="e">
        <f t="shared" si="50"/>
        <v>#REF!</v>
      </c>
      <c r="I215" s="25">
        <v>44560</v>
      </c>
      <c r="J215" s="26" t="e">
        <f t="shared" si="51"/>
        <v>#REF!</v>
      </c>
      <c r="K215" s="26" t="e">
        <f t="shared" si="52"/>
        <v>#REF!</v>
      </c>
      <c r="L215" s="26" t="e">
        <f t="shared" si="53"/>
        <v>#REF!</v>
      </c>
      <c r="M215" s="23" t="e">
        <f t="shared" si="54"/>
        <v>#REF!</v>
      </c>
      <c r="N215" s="26" t="e">
        <f t="shared" si="57"/>
        <v>#REF!</v>
      </c>
      <c r="O215" s="23" t="e">
        <f t="shared" si="55"/>
        <v>#REF!</v>
      </c>
      <c r="P215" s="23" t="e">
        <f t="shared" si="61"/>
        <v>#REF!</v>
      </c>
      <c r="Q215" s="23" t="e">
        <f t="shared" si="62"/>
        <v>#REF!</v>
      </c>
      <c r="R215" s="23" t="e">
        <f t="shared" si="63"/>
        <v>#REF!</v>
      </c>
      <c r="S215" s="23" t="e">
        <f t="shared" si="58"/>
        <v>#REF!</v>
      </c>
      <c r="T215" s="23" t="e">
        <f t="shared" si="59"/>
        <v>#REF!</v>
      </c>
      <c r="U215" s="23" t="e">
        <f>_xlfn.XLOOKUP(A215,'[1]AM 12,28'!A:A,'[1]AM 12,28'!B:B,"",0)</f>
        <v>#REF!</v>
      </c>
      <c r="V215" s="23" t="e">
        <f t="shared" si="56"/>
        <v>#REF!</v>
      </c>
    </row>
    <row r="216" spans="1:22" x14ac:dyDescent="0.25">
      <c r="A216" s="23" t="e">
        <f>'Export AM'!#REF!&amp;" "&amp;'Export AM'!#REF!</f>
        <v>#REF!</v>
      </c>
      <c r="B216" s="27" t="e">
        <f>'Export AM'!#REF!</f>
        <v>#REF!</v>
      </c>
      <c r="C216" s="28" t="e">
        <f>'Export AM'!#REF!</f>
        <v>#REF!</v>
      </c>
      <c r="D216" s="29" t="e">
        <f t="shared" ca="1" si="60"/>
        <v>#REF!</v>
      </c>
      <c r="E216" s="28" t="e">
        <f>'Export AM'!#REF!</f>
        <v>#REF!</v>
      </c>
      <c r="F216" s="30" t="e">
        <f t="shared" si="48"/>
        <v>#REF!</v>
      </c>
      <c r="G216" s="30" t="e">
        <f t="shared" si="49"/>
        <v>#REF!</v>
      </c>
      <c r="H216" s="30" t="e">
        <f t="shared" si="50"/>
        <v>#REF!</v>
      </c>
      <c r="I216" s="25">
        <v>44561</v>
      </c>
      <c r="J216" s="26" t="e">
        <f t="shared" si="51"/>
        <v>#REF!</v>
      </c>
      <c r="K216" s="26" t="e">
        <f t="shared" si="52"/>
        <v>#REF!</v>
      </c>
      <c r="L216" s="26" t="e">
        <f t="shared" si="53"/>
        <v>#REF!</v>
      </c>
      <c r="M216" s="23" t="e">
        <f t="shared" si="54"/>
        <v>#REF!</v>
      </c>
      <c r="N216" s="26" t="e">
        <f t="shared" si="57"/>
        <v>#REF!</v>
      </c>
      <c r="O216" s="23" t="e">
        <f t="shared" si="55"/>
        <v>#REF!</v>
      </c>
      <c r="P216" s="23" t="e">
        <f t="shared" si="61"/>
        <v>#REF!</v>
      </c>
      <c r="Q216" s="23" t="e">
        <f t="shared" si="62"/>
        <v>#REF!</v>
      </c>
      <c r="R216" s="23" t="e">
        <f t="shared" si="63"/>
        <v>#REF!</v>
      </c>
      <c r="S216" s="23" t="e">
        <f t="shared" si="58"/>
        <v>#REF!</v>
      </c>
      <c r="T216" s="23" t="e">
        <f t="shared" si="59"/>
        <v>#REF!</v>
      </c>
      <c r="U216" s="23" t="e">
        <f>_xlfn.XLOOKUP(A216,'[1]AM 12,28'!A:A,'[1]AM 12,28'!B:B,"",0)</f>
        <v>#REF!</v>
      </c>
      <c r="V216" s="23" t="e">
        <f t="shared" si="56"/>
        <v>#REF!</v>
      </c>
    </row>
    <row r="217" spans="1:22" x14ac:dyDescent="0.25">
      <c r="A217" s="23" t="e">
        <f>'Export AM'!#REF!&amp;" "&amp;'Export AM'!#REF!</f>
        <v>#REF!</v>
      </c>
      <c r="B217" s="27" t="e">
        <f>'Export AM'!#REF!</f>
        <v>#REF!</v>
      </c>
      <c r="C217" s="28" t="e">
        <f>'Export AM'!#REF!</f>
        <v>#REF!</v>
      </c>
      <c r="D217" s="29" t="e">
        <f t="shared" ca="1" si="60"/>
        <v>#REF!</v>
      </c>
      <c r="E217" s="28" t="e">
        <f>'Export AM'!#REF!</f>
        <v>#REF!</v>
      </c>
      <c r="F217" s="30" t="e">
        <f t="shared" si="48"/>
        <v>#REF!</v>
      </c>
      <c r="G217" s="30" t="e">
        <f t="shared" si="49"/>
        <v>#REF!</v>
      </c>
      <c r="H217" s="30" t="e">
        <f t="shared" si="50"/>
        <v>#REF!</v>
      </c>
      <c r="I217" s="25">
        <v>44562</v>
      </c>
      <c r="J217" s="26" t="e">
        <f t="shared" si="51"/>
        <v>#REF!</v>
      </c>
      <c r="K217" s="26" t="e">
        <f t="shared" si="52"/>
        <v>#REF!</v>
      </c>
      <c r="L217" s="26" t="e">
        <f t="shared" si="53"/>
        <v>#REF!</v>
      </c>
      <c r="M217" s="23" t="e">
        <f t="shared" si="54"/>
        <v>#REF!</v>
      </c>
      <c r="N217" s="26" t="e">
        <f t="shared" si="57"/>
        <v>#REF!</v>
      </c>
      <c r="O217" s="23" t="e">
        <f t="shared" si="55"/>
        <v>#REF!</v>
      </c>
      <c r="P217" s="23" t="e">
        <f t="shared" si="61"/>
        <v>#REF!</v>
      </c>
      <c r="Q217" s="23" t="e">
        <f t="shared" si="62"/>
        <v>#REF!</v>
      </c>
      <c r="R217" s="23" t="e">
        <f t="shared" si="63"/>
        <v>#REF!</v>
      </c>
      <c r="S217" s="23" t="e">
        <f t="shared" si="58"/>
        <v>#REF!</v>
      </c>
      <c r="T217" s="23" t="e">
        <f t="shared" si="59"/>
        <v>#REF!</v>
      </c>
      <c r="U217" s="23" t="e">
        <f>_xlfn.XLOOKUP(A217,'[1]AM 12,28'!A:A,'[1]AM 12,28'!B:B,"",0)</f>
        <v>#REF!</v>
      </c>
      <c r="V217" s="23" t="e">
        <f t="shared" si="56"/>
        <v>#REF!</v>
      </c>
    </row>
    <row r="218" spans="1:22" x14ac:dyDescent="0.25">
      <c r="A218" s="23" t="e">
        <f>'Export AM'!#REF!&amp;" "&amp;'Export AM'!#REF!</f>
        <v>#REF!</v>
      </c>
      <c r="B218" s="27" t="e">
        <f>'Export AM'!#REF!</f>
        <v>#REF!</v>
      </c>
      <c r="C218" s="28" t="e">
        <f>'Export AM'!#REF!</f>
        <v>#REF!</v>
      </c>
      <c r="D218" s="29" t="e">
        <f t="shared" ca="1" si="60"/>
        <v>#REF!</v>
      </c>
      <c r="E218" s="28" t="e">
        <f>'Export AM'!#REF!</f>
        <v>#REF!</v>
      </c>
      <c r="F218" s="30" t="e">
        <f t="shared" si="48"/>
        <v>#REF!</v>
      </c>
      <c r="G218" s="30" t="e">
        <f t="shared" si="49"/>
        <v>#REF!</v>
      </c>
      <c r="H218" s="30" t="e">
        <f t="shared" si="50"/>
        <v>#REF!</v>
      </c>
      <c r="I218" s="25">
        <v>44563</v>
      </c>
      <c r="J218" s="26" t="e">
        <f t="shared" si="51"/>
        <v>#REF!</v>
      </c>
      <c r="K218" s="26" t="e">
        <f t="shared" si="52"/>
        <v>#REF!</v>
      </c>
      <c r="L218" s="26" t="e">
        <f t="shared" si="53"/>
        <v>#REF!</v>
      </c>
      <c r="M218" s="23" t="e">
        <f t="shared" si="54"/>
        <v>#REF!</v>
      </c>
      <c r="N218" s="26" t="e">
        <f t="shared" si="57"/>
        <v>#REF!</v>
      </c>
      <c r="O218" s="23" t="e">
        <f t="shared" si="55"/>
        <v>#REF!</v>
      </c>
      <c r="P218" s="23" t="e">
        <f t="shared" si="61"/>
        <v>#REF!</v>
      </c>
      <c r="Q218" s="23" t="e">
        <f t="shared" si="62"/>
        <v>#REF!</v>
      </c>
      <c r="R218" s="23" t="e">
        <f t="shared" si="63"/>
        <v>#REF!</v>
      </c>
      <c r="S218" s="23" t="e">
        <f t="shared" si="58"/>
        <v>#REF!</v>
      </c>
      <c r="T218" s="23" t="e">
        <f t="shared" si="59"/>
        <v>#REF!</v>
      </c>
      <c r="U218" s="23" t="e">
        <f>_xlfn.XLOOKUP(A218,'[1]AM 12,28'!A:A,'[1]AM 12,28'!B:B,"",0)</f>
        <v>#REF!</v>
      </c>
      <c r="V218" s="23" t="e">
        <f t="shared" si="56"/>
        <v>#REF!</v>
      </c>
    </row>
    <row r="219" spans="1:22" x14ac:dyDescent="0.25">
      <c r="A219" s="23" t="e">
        <f>'Export AM'!#REF!&amp;" "&amp;'Export AM'!#REF!</f>
        <v>#REF!</v>
      </c>
      <c r="B219" s="27" t="e">
        <f>'Export AM'!#REF!</f>
        <v>#REF!</v>
      </c>
      <c r="C219" s="28" t="e">
        <f>'Export AM'!#REF!</f>
        <v>#REF!</v>
      </c>
      <c r="D219" s="29" t="e">
        <f t="shared" ca="1" si="60"/>
        <v>#REF!</v>
      </c>
      <c r="E219" s="28" t="e">
        <f>'Export AM'!#REF!</f>
        <v>#REF!</v>
      </c>
      <c r="F219" s="30" t="e">
        <f t="shared" si="48"/>
        <v>#REF!</v>
      </c>
      <c r="G219" s="30" t="e">
        <f t="shared" si="49"/>
        <v>#REF!</v>
      </c>
      <c r="H219" s="30" t="e">
        <f t="shared" si="50"/>
        <v>#REF!</v>
      </c>
      <c r="I219" s="25">
        <v>44564</v>
      </c>
      <c r="J219" s="26" t="e">
        <f t="shared" si="51"/>
        <v>#REF!</v>
      </c>
      <c r="K219" s="26" t="e">
        <f t="shared" si="52"/>
        <v>#REF!</v>
      </c>
      <c r="L219" s="26" t="e">
        <f t="shared" si="53"/>
        <v>#REF!</v>
      </c>
      <c r="M219" s="23" t="e">
        <f t="shared" si="54"/>
        <v>#REF!</v>
      </c>
      <c r="N219" s="26" t="e">
        <f t="shared" si="57"/>
        <v>#REF!</v>
      </c>
      <c r="O219" s="23" t="e">
        <f t="shared" si="55"/>
        <v>#REF!</v>
      </c>
      <c r="P219" s="23" t="e">
        <f t="shared" si="61"/>
        <v>#REF!</v>
      </c>
      <c r="Q219" s="23" t="e">
        <f t="shared" si="62"/>
        <v>#REF!</v>
      </c>
      <c r="R219" s="23" t="e">
        <f t="shared" si="63"/>
        <v>#REF!</v>
      </c>
      <c r="S219" s="23" t="e">
        <f t="shared" si="58"/>
        <v>#REF!</v>
      </c>
      <c r="T219" s="23" t="e">
        <f t="shared" si="59"/>
        <v>#REF!</v>
      </c>
      <c r="U219" s="23" t="e">
        <f>_xlfn.XLOOKUP(A219,'[1]AM 12,28'!A:A,'[1]AM 12,28'!B:B,"",0)</f>
        <v>#REF!</v>
      </c>
      <c r="V219" s="23" t="e">
        <f t="shared" si="56"/>
        <v>#REF!</v>
      </c>
    </row>
    <row r="220" spans="1:22" x14ac:dyDescent="0.25">
      <c r="A220" s="23" t="e">
        <f>'Export AM'!#REF!&amp;" "&amp;'Export AM'!#REF!</f>
        <v>#REF!</v>
      </c>
      <c r="B220" s="27" t="e">
        <f>'Export AM'!#REF!</f>
        <v>#REF!</v>
      </c>
      <c r="C220" s="28" t="e">
        <f>'Export AM'!#REF!</f>
        <v>#REF!</v>
      </c>
      <c r="D220" s="29" t="e">
        <f t="shared" ca="1" si="60"/>
        <v>#REF!</v>
      </c>
      <c r="E220" s="28" t="e">
        <f>'Export AM'!#REF!</f>
        <v>#REF!</v>
      </c>
      <c r="F220" s="30" t="e">
        <f t="shared" si="48"/>
        <v>#REF!</v>
      </c>
      <c r="G220" s="30" t="e">
        <f t="shared" si="49"/>
        <v>#REF!</v>
      </c>
      <c r="H220" s="30" t="e">
        <f t="shared" si="50"/>
        <v>#REF!</v>
      </c>
      <c r="I220" s="25">
        <v>44565</v>
      </c>
      <c r="J220" s="26" t="e">
        <f t="shared" si="51"/>
        <v>#REF!</v>
      </c>
      <c r="K220" s="26" t="e">
        <f t="shared" si="52"/>
        <v>#REF!</v>
      </c>
      <c r="L220" s="26" t="e">
        <f t="shared" si="53"/>
        <v>#REF!</v>
      </c>
      <c r="M220" s="23" t="e">
        <f t="shared" si="54"/>
        <v>#REF!</v>
      </c>
      <c r="N220" s="26" t="e">
        <f t="shared" si="57"/>
        <v>#REF!</v>
      </c>
      <c r="O220" s="23" t="e">
        <f t="shared" si="55"/>
        <v>#REF!</v>
      </c>
      <c r="P220" s="23" t="e">
        <f t="shared" si="61"/>
        <v>#REF!</v>
      </c>
      <c r="Q220" s="23" t="e">
        <f t="shared" si="62"/>
        <v>#REF!</v>
      </c>
      <c r="R220" s="23" t="e">
        <f t="shared" si="63"/>
        <v>#REF!</v>
      </c>
      <c r="S220" s="23" t="e">
        <f t="shared" si="58"/>
        <v>#REF!</v>
      </c>
      <c r="T220" s="23" t="e">
        <f t="shared" si="59"/>
        <v>#REF!</v>
      </c>
      <c r="U220" s="23" t="e">
        <f>_xlfn.XLOOKUP(A220,'[1]AM 12,28'!A:A,'[1]AM 12,28'!B:B,"",0)</f>
        <v>#REF!</v>
      </c>
      <c r="V220" s="23" t="e">
        <f t="shared" si="56"/>
        <v>#REF!</v>
      </c>
    </row>
    <row r="221" spans="1:22" x14ac:dyDescent="0.25">
      <c r="A221" s="23" t="e">
        <f>'Export AM'!#REF!&amp;" "&amp;'Export AM'!#REF!</f>
        <v>#REF!</v>
      </c>
      <c r="B221" s="27" t="e">
        <f>'Export AM'!#REF!</f>
        <v>#REF!</v>
      </c>
      <c r="C221" s="28" t="e">
        <f>'Export AM'!#REF!</f>
        <v>#REF!</v>
      </c>
      <c r="D221" s="29" t="e">
        <f t="shared" ca="1" si="60"/>
        <v>#REF!</v>
      </c>
      <c r="E221" s="28" t="e">
        <f>'Export AM'!#REF!</f>
        <v>#REF!</v>
      </c>
      <c r="F221" s="30" t="e">
        <f t="shared" si="48"/>
        <v>#REF!</v>
      </c>
      <c r="G221" s="30" t="e">
        <f t="shared" si="49"/>
        <v>#REF!</v>
      </c>
      <c r="H221" s="30" t="e">
        <f t="shared" si="50"/>
        <v>#REF!</v>
      </c>
      <c r="I221" s="25">
        <v>44566</v>
      </c>
      <c r="J221" s="26" t="e">
        <f t="shared" si="51"/>
        <v>#REF!</v>
      </c>
      <c r="K221" s="26" t="e">
        <f t="shared" si="52"/>
        <v>#REF!</v>
      </c>
      <c r="L221" s="26" t="e">
        <f t="shared" si="53"/>
        <v>#REF!</v>
      </c>
      <c r="M221" s="23" t="e">
        <f t="shared" si="54"/>
        <v>#REF!</v>
      </c>
      <c r="N221" s="26" t="e">
        <f t="shared" si="57"/>
        <v>#REF!</v>
      </c>
      <c r="O221" s="23" t="e">
        <f t="shared" si="55"/>
        <v>#REF!</v>
      </c>
      <c r="P221" s="23" t="e">
        <f t="shared" si="61"/>
        <v>#REF!</v>
      </c>
      <c r="Q221" s="23" t="e">
        <f t="shared" si="62"/>
        <v>#REF!</v>
      </c>
      <c r="R221" s="23" t="e">
        <f t="shared" si="63"/>
        <v>#REF!</v>
      </c>
      <c r="S221" s="23" t="e">
        <f t="shared" si="58"/>
        <v>#REF!</v>
      </c>
      <c r="T221" s="23" t="e">
        <f t="shared" si="59"/>
        <v>#REF!</v>
      </c>
      <c r="U221" s="23" t="e">
        <f>_xlfn.XLOOKUP(A221,'[1]AM 12,28'!A:A,'[1]AM 12,28'!B:B,"",0)</f>
        <v>#REF!</v>
      </c>
      <c r="V221" s="23" t="e">
        <f t="shared" si="56"/>
        <v>#REF!</v>
      </c>
    </row>
    <row r="222" spans="1:22" x14ac:dyDescent="0.25">
      <c r="A222" s="23" t="e">
        <f>'Export AM'!#REF!&amp;" "&amp;'Export AM'!#REF!</f>
        <v>#REF!</v>
      </c>
      <c r="B222" s="27" t="e">
        <f>'Export AM'!#REF!</f>
        <v>#REF!</v>
      </c>
      <c r="C222" s="28" t="e">
        <f>'Export AM'!#REF!</f>
        <v>#REF!</v>
      </c>
      <c r="D222" s="29" t="e">
        <f t="shared" ca="1" si="60"/>
        <v>#REF!</v>
      </c>
      <c r="E222" s="28" t="e">
        <f>'Export AM'!#REF!</f>
        <v>#REF!</v>
      </c>
      <c r="F222" s="30" t="e">
        <f t="shared" si="48"/>
        <v>#REF!</v>
      </c>
      <c r="G222" s="30" t="e">
        <f t="shared" si="49"/>
        <v>#REF!</v>
      </c>
      <c r="H222" s="30" t="e">
        <f t="shared" si="50"/>
        <v>#REF!</v>
      </c>
      <c r="I222" s="25">
        <v>44567</v>
      </c>
      <c r="J222" s="26" t="e">
        <f t="shared" si="51"/>
        <v>#REF!</v>
      </c>
      <c r="K222" s="26" t="e">
        <f t="shared" si="52"/>
        <v>#REF!</v>
      </c>
      <c r="L222" s="26" t="e">
        <f t="shared" si="53"/>
        <v>#REF!</v>
      </c>
      <c r="M222" s="23" t="e">
        <f t="shared" si="54"/>
        <v>#REF!</v>
      </c>
      <c r="N222" s="26" t="e">
        <f t="shared" si="57"/>
        <v>#REF!</v>
      </c>
      <c r="O222" s="23" t="e">
        <f t="shared" si="55"/>
        <v>#REF!</v>
      </c>
      <c r="P222" s="23" t="e">
        <f t="shared" si="61"/>
        <v>#REF!</v>
      </c>
      <c r="Q222" s="23" t="e">
        <f t="shared" si="62"/>
        <v>#REF!</v>
      </c>
      <c r="R222" s="23" t="e">
        <f t="shared" si="63"/>
        <v>#REF!</v>
      </c>
      <c r="S222" s="23" t="e">
        <f t="shared" si="58"/>
        <v>#REF!</v>
      </c>
      <c r="T222" s="23" t="e">
        <f t="shared" si="59"/>
        <v>#REF!</v>
      </c>
      <c r="U222" s="23" t="e">
        <f>_xlfn.XLOOKUP(A222,'[1]AM 12,28'!A:A,'[1]AM 12,28'!B:B,"",0)</f>
        <v>#REF!</v>
      </c>
      <c r="V222" s="23" t="e">
        <f t="shared" si="56"/>
        <v>#REF!</v>
      </c>
    </row>
    <row r="223" spans="1:22" x14ac:dyDescent="0.25">
      <c r="A223" s="23" t="e">
        <f>'Export AM'!#REF!&amp;" "&amp;'Export AM'!#REF!</f>
        <v>#REF!</v>
      </c>
      <c r="B223" s="27" t="e">
        <f>'Export AM'!#REF!</f>
        <v>#REF!</v>
      </c>
      <c r="C223" s="28" t="e">
        <f>'Export AM'!#REF!</f>
        <v>#REF!</v>
      </c>
      <c r="D223" s="29" t="e">
        <f t="shared" ca="1" si="60"/>
        <v>#REF!</v>
      </c>
      <c r="E223" s="28" t="e">
        <f>'Export AM'!#REF!</f>
        <v>#REF!</v>
      </c>
      <c r="F223" s="30" t="e">
        <f t="shared" si="48"/>
        <v>#REF!</v>
      </c>
      <c r="G223" s="30" t="e">
        <f t="shared" si="49"/>
        <v>#REF!</v>
      </c>
      <c r="H223" s="30" t="e">
        <f t="shared" si="50"/>
        <v>#REF!</v>
      </c>
      <c r="I223" s="25">
        <v>44568</v>
      </c>
      <c r="J223" s="26" t="e">
        <f t="shared" si="51"/>
        <v>#REF!</v>
      </c>
      <c r="K223" s="26" t="e">
        <f t="shared" si="52"/>
        <v>#REF!</v>
      </c>
      <c r="L223" s="26" t="e">
        <f t="shared" si="53"/>
        <v>#REF!</v>
      </c>
      <c r="M223" s="23" t="e">
        <f t="shared" si="54"/>
        <v>#REF!</v>
      </c>
      <c r="N223" s="26" t="e">
        <f t="shared" si="57"/>
        <v>#REF!</v>
      </c>
      <c r="O223" s="23" t="e">
        <f t="shared" si="55"/>
        <v>#REF!</v>
      </c>
      <c r="P223" s="23" t="e">
        <f t="shared" si="61"/>
        <v>#REF!</v>
      </c>
      <c r="Q223" s="23" t="e">
        <f t="shared" si="62"/>
        <v>#REF!</v>
      </c>
      <c r="R223" s="23" t="e">
        <f t="shared" si="63"/>
        <v>#REF!</v>
      </c>
      <c r="S223" s="23" t="e">
        <f t="shared" si="58"/>
        <v>#REF!</v>
      </c>
      <c r="T223" s="23" t="e">
        <f t="shared" si="59"/>
        <v>#REF!</v>
      </c>
      <c r="U223" s="23" t="e">
        <f>_xlfn.XLOOKUP(A223,'[1]AM 12,28'!A:A,'[1]AM 12,28'!B:B,"",0)</f>
        <v>#REF!</v>
      </c>
      <c r="V223" s="23" t="e">
        <f t="shared" si="56"/>
        <v>#REF!</v>
      </c>
    </row>
    <row r="224" spans="1:22" x14ac:dyDescent="0.25">
      <c r="A224" s="23" t="e">
        <f>'Export AM'!#REF!&amp;" "&amp;'Export AM'!#REF!</f>
        <v>#REF!</v>
      </c>
      <c r="B224" s="27" t="e">
        <f>'Export AM'!#REF!</f>
        <v>#REF!</v>
      </c>
      <c r="C224" s="28" t="e">
        <f>'Export AM'!#REF!</f>
        <v>#REF!</v>
      </c>
      <c r="D224" s="29" t="e">
        <f t="shared" ca="1" si="60"/>
        <v>#REF!</v>
      </c>
      <c r="E224" s="28" t="e">
        <f>'Export AM'!#REF!</f>
        <v>#REF!</v>
      </c>
      <c r="F224" s="30" t="e">
        <f t="shared" si="48"/>
        <v>#REF!</v>
      </c>
      <c r="G224" s="30" t="e">
        <f t="shared" si="49"/>
        <v>#REF!</v>
      </c>
      <c r="H224" s="30" t="e">
        <f t="shared" si="50"/>
        <v>#REF!</v>
      </c>
      <c r="I224" s="25">
        <v>44569</v>
      </c>
      <c r="J224" s="26" t="e">
        <f t="shared" si="51"/>
        <v>#REF!</v>
      </c>
      <c r="K224" s="26" t="e">
        <f t="shared" si="52"/>
        <v>#REF!</v>
      </c>
      <c r="L224" s="26" t="e">
        <f t="shared" si="53"/>
        <v>#REF!</v>
      </c>
      <c r="M224" s="23" t="e">
        <f t="shared" si="54"/>
        <v>#REF!</v>
      </c>
      <c r="N224" s="26" t="e">
        <f t="shared" si="57"/>
        <v>#REF!</v>
      </c>
      <c r="O224" s="23" t="e">
        <f t="shared" si="55"/>
        <v>#REF!</v>
      </c>
      <c r="P224" s="23" t="e">
        <f t="shared" si="61"/>
        <v>#REF!</v>
      </c>
      <c r="Q224" s="23" t="e">
        <f t="shared" si="62"/>
        <v>#REF!</v>
      </c>
      <c r="R224" s="23" t="e">
        <f t="shared" si="63"/>
        <v>#REF!</v>
      </c>
      <c r="S224" s="23" t="e">
        <f t="shared" si="58"/>
        <v>#REF!</v>
      </c>
      <c r="T224" s="23" t="e">
        <f t="shared" si="59"/>
        <v>#REF!</v>
      </c>
      <c r="U224" s="23" t="e">
        <f>_xlfn.XLOOKUP(A224,'[1]AM 12,28'!A:A,'[1]AM 12,28'!B:B,"",0)</f>
        <v>#REF!</v>
      </c>
      <c r="V224" s="23" t="e">
        <f t="shared" si="56"/>
        <v>#REF!</v>
      </c>
    </row>
    <row r="225" spans="1:22" x14ac:dyDescent="0.25">
      <c r="A225" s="23" t="e">
        <f>'Export AM'!#REF!&amp;" "&amp;'Export AM'!#REF!</f>
        <v>#REF!</v>
      </c>
      <c r="B225" s="27" t="e">
        <f>'Export AM'!#REF!</f>
        <v>#REF!</v>
      </c>
      <c r="C225" s="28" t="e">
        <f>'Export AM'!#REF!</f>
        <v>#REF!</v>
      </c>
      <c r="D225" s="29" t="e">
        <f t="shared" ca="1" si="60"/>
        <v>#REF!</v>
      </c>
      <c r="E225" s="28" t="e">
        <f>'Export AM'!#REF!</f>
        <v>#REF!</v>
      </c>
      <c r="F225" s="30" t="e">
        <f t="shared" si="48"/>
        <v>#REF!</v>
      </c>
      <c r="G225" s="30" t="e">
        <f t="shared" si="49"/>
        <v>#REF!</v>
      </c>
      <c r="H225" s="30" t="e">
        <f t="shared" si="50"/>
        <v>#REF!</v>
      </c>
      <c r="I225" s="25">
        <v>44570</v>
      </c>
      <c r="J225" s="26" t="e">
        <f t="shared" si="51"/>
        <v>#REF!</v>
      </c>
      <c r="K225" s="26" t="e">
        <f t="shared" si="52"/>
        <v>#REF!</v>
      </c>
      <c r="L225" s="26" t="e">
        <f t="shared" si="53"/>
        <v>#REF!</v>
      </c>
      <c r="M225" s="23" t="e">
        <f t="shared" si="54"/>
        <v>#REF!</v>
      </c>
      <c r="N225" s="26" t="e">
        <f t="shared" si="57"/>
        <v>#REF!</v>
      </c>
      <c r="O225" s="23" t="e">
        <f t="shared" si="55"/>
        <v>#REF!</v>
      </c>
      <c r="P225" s="23" t="e">
        <f t="shared" si="61"/>
        <v>#REF!</v>
      </c>
      <c r="Q225" s="23" t="e">
        <f t="shared" si="62"/>
        <v>#REF!</v>
      </c>
      <c r="R225" s="23" t="e">
        <f t="shared" si="63"/>
        <v>#REF!</v>
      </c>
      <c r="S225" s="23" t="e">
        <f t="shared" si="58"/>
        <v>#REF!</v>
      </c>
      <c r="T225" s="23" t="e">
        <f t="shared" si="59"/>
        <v>#REF!</v>
      </c>
      <c r="U225" s="23" t="e">
        <f>_xlfn.XLOOKUP(A225,'[1]AM 12,28'!A:A,'[1]AM 12,28'!B:B,"",0)</f>
        <v>#REF!</v>
      </c>
      <c r="V225" s="23" t="e">
        <f t="shared" si="56"/>
        <v>#REF!</v>
      </c>
    </row>
    <row r="226" spans="1:22" x14ac:dyDescent="0.25">
      <c r="A226" s="23" t="e">
        <f>'Export AM'!#REF!&amp;" "&amp;'Export AM'!#REF!</f>
        <v>#REF!</v>
      </c>
      <c r="B226" s="27" t="e">
        <f>'Export AM'!#REF!</f>
        <v>#REF!</v>
      </c>
      <c r="C226" s="28" t="e">
        <f>'Export AM'!#REF!</f>
        <v>#REF!</v>
      </c>
      <c r="D226" s="29" t="e">
        <f t="shared" ca="1" si="60"/>
        <v>#REF!</v>
      </c>
      <c r="E226" s="28" t="e">
        <f>'Export AM'!#REF!</f>
        <v>#REF!</v>
      </c>
      <c r="F226" s="30" t="e">
        <f t="shared" si="48"/>
        <v>#REF!</v>
      </c>
      <c r="G226" s="30" t="e">
        <f t="shared" si="49"/>
        <v>#REF!</v>
      </c>
      <c r="H226" s="30" t="e">
        <f t="shared" si="50"/>
        <v>#REF!</v>
      </c>
      <c r="I226" s="25">
        <v>44571</v>
      </c>
      <c r="J226" s="26" t="e">
        <f t="shared" si="51"/>
        <v>#REF!</v>
      </c>
      <c r="K226" s="26" t="e">
        <f t="shared" si="52"/>
        <v>#REF!</v>
      </c>
      <c r="L226" s="26" t="e">
        <f t="shared" si="53"/>
        <v>#REF!</v>
      </c>
      <c r="M226" s="23" t="e">
        <f t="shared" si="54"/>
        <v>#REF!</v>
      </c>
      <c r="N226" s="26" t="e">
        <f t="shared" si="57"/>
        <v>#REF!</v>
      </c>
      <c r="O226" s="23" t="e">
        <f t="shared" si="55"/>
        <v>#REF!</v>
      </c>
      <c r="P226" s="23" t="e">
        <f t="shared" si="61"/>
        <v>#REF!</v>
      </c>
      <c r="Q226" s="23" t="e">
        <f t="shared" si="62"/>
        <v>#REF!</v>
      </c>
      <c r="R226" s="23" t="e">
        <f t="shared" si="63"/>
        <v>#REF!</v>
      </c>
      <c r="S226" s="23" t="e">
        <f t="shared" si="58"/>
        <v>#REF!</v>
      </c>
      <c r="T226" s="23" t="e">
        <f t="shared" si="59"/>
        <v>#REF!</v>
      </c>
      <c r="U226" s="23" t="e">
        <f>_xlfn.XLOOKUP(A226,'[1]AM 12,28'!A:A,'[1]AM 12,28'!B:B,"",0)</f>
        <v>#REF!</v>
      </c>
      <c r="V226" s="23" t="e">
        <f t="shared" si="56"/>
        <v>#REF!</v>
      </c>
    </row>
    <row r="227" spans="1:22" x14ac:dyDescent="0.25">
      <c r="A227" s="23" t="e">
        <f>'Export AM'!#REF!&amp;" "&amp;'Export AM'!#REF!</f>
        <v>#REF!</v>
      </c>
      <c r="B227" s="27" t="e">
        <f>'Export AM'!#REF!</f>
        <v>#REF!</v>
      </c>
      <c r="C227" s="28" t="e">
        <f>'Export AM'!#REF!</f>
        <v>#REF!</v>
      </c>
      <c r="D227" s="29" t="e">
        <f t="shared" ca="1" si="60"/>
        <v>#REF!</v>
      </c>
      <c r="E227" s="28" t="e">
        <f>'Export AM'!#REF!</f>
        <v>#REF!</v>
      </c>
      <c r="F227" s="30" t="e">
        <f t="shared" si="48"/>
        <v>#REF!</v>
      </c>
      <c r="G227" s="30" t="e">
        <f t="shared" si="49"/>
        <v>#REF!</v>
      </c>
      <c r="H227" s="30" t="e">
        <f t="shared" si="50"/>
        <v>#REF!</v>
      </c>
      <c r="I227" s="25">
        <v>44572</v>
      </c>
      <c r="J227" s="26" t="e">
        <f t="shared" si="51"/>
        <v>#REF!</v>
      </c>
      <c r="K227" s="26" t="e">
        <f t="shared" si="52"/>
        <v>#REF!</v>
      </c>
      <c r="L227" s="26" t="e">
        <f t="shared" si="53"/>
        <v>#REF!</v>
      </c>
      <c r="M227" s="23" t="e">
        <f t="shared" si="54"/>
        <v>#REF!</v>
      </c>
      <c r="N227" s="26" t="e">
        <f t="shared" si="57"/>
        <v>#REF!</v>
      </c>
      <c r="O227" s="23" t="e">
        <f t="shared" si="55"/>
        <v>#REF!</v>
      </c>
      <c r="P227" s="23" t="e">
        <f t="shared" si="61"/>
        <v>#REF!</v>
      </c>
      <c r="Q227" s="23" t="e">
        <f t="shared" si="62"/>
        <v>#REF!</v>
      </c>
      <c r="R227" s="23" t="e">
        <f t="shared" si="63"/>
        <v>#REF!</v>
      </c>
      <c r="S227" s="23" t="e">
        <f t="shared" si="58"/>
        <v>#REF!</v>
      </c>
      <c r="T227" s="23" t="e">
        <f t="shared" si="59"/>
        <v>#REF!</v>
      </c>
      <c r="U227" s="23" t="e">
        <f>_xlfn.XLOOKUP(A227,'[1]AM 12,28'!A:A,'[1]AM 12,28'!B:B,"",0)</f>
        <v>#REF!</v>
      </c>
      <c r="V227" s="23" t="e">
        <f t="shared" si="56"/>
        <v>#REF!</v>
      </c>
    </row>
    <row r="228" spans="1:22" x14ac:dyDescent="0.25">
      <c r="A228" s="23" t="e">
        <f>'Export AM'!#REF!&amp;" "&amp;'Export AM'!#REF!</f>
        <v>#REF!</v>
      </c>
      <c r="B228" s="27" t="e">
        <f>'Export AM'!#REF!</f>
        <v>#REF!</v>
      </c>
      <c r="C228" s="28" t="e">
        <f>'Export AM'!#REF!</f>
        <v>#REF!</v>
      </c>
      <c r="D228" s="29" t="e">
        <f t="shared" ca="1" si="60"/>
        <v>#REF!</v>
      </c>
      <c r="E228" s="28" t="e">
        <f>'Export AM'!#REF!</f>
        <v>#REF!</v>
      </c>
      <c r="F228" s="30" t="e">
        <f t="shared" ref="F228:F291" si="64">DATE(YEAR(E228)+1,MONTH(E228),DAY(E228))</f>
        <v>#REF!</v>
      </c>
      <c r="G228" s="30" t="e">
        <f t="shared" ref="G228:G291" si="65">DATE(YEAR(E228)+2,MONTH(E228),DAY(E228))</f>
        <v>#REF!</v>
      </c>
      <c r="H228" s="30" t="e">
        <f t="shared" ref="H228:H291" si="66">DATE(YEAR(E228)+3,MONTH(E228),DAY(E228))</f>
        <v>#REF!</v>
      </c>
      <c r="I228" s="25">
        <v>44573</v>
      </c>
      <c r="J228" s="26" t="e">
        <f t="shared" ref="J228:J291" si="67">AND(MONTH(F228)=MONTH(I228),YEAR(F228)=YEAR(I228))</f>
        <v>#REF!</v>
      </c>
      <c r="K228" s="26" t="e">
        <f t="shared" ref="K228:K291" si="68">AND(MONTH(G228)=MONTH(I228),YEAR(G228)=YEAR(I228))</f>
        <v>#REF!</v>
      </c>
      <c r="L228" s="26" t="e">
        <f t="shared" ref="L228:L291" si="69">AND(MONTH(H228)=MONTH(I228),YEAR(H228)=YEAR(I228))</f>
        <v>#REF!</v>
      </c>
      <c r="M228" s="23" t="e">
        <f t="shared" ref="M228:M291" si="70">IF(AND(J228=FALSE,K228=FALSE,L228=FALSE)," ","OUI")</f>
        <v>#REF!</v>
      </c>
      <c r="N228" s="26" t="e">
        <f t="shared" si="57"/>
        <v>#REF!</v>
      </c>
      <c r="O228" s="23" t="e">
        <f t="shared" ref="O228:O291" si="71">IF(AND(M228="OUI",N228="1 ère quinzaine"),"oui","")</f>
        <v>#REF!</v>
      </c>
      <c r="P228" s="23" t="e">
        <f t="shared" si="61"/>
        <v>#REF!</v>
      </c>
      <c r="Q228" s="23" t="e">
        <f t="shared" si="62"/>
        <v>#REF!</v>
      </c>
      <c r="R228" s="23" t="e">
        <f t="shared" si="63"/>
        <v>#REF!</v>
      </c>
      <c r="S228" s="23" t="e">
        <f t="shared" si="58"/>
        <v>#REF!</v>
      </c>
      <c r="T228" s="23" t="e">
        <f t="shared" si="59"/>
        <v>#REF!</v>
      </c>
      <c r="U228" s="23" t="e">
        <f>_xlfn.XLOOKUP(A228,'[1]AM 12,28'!A:A,'[1]AM 12,28'!B:B,"",0)</f>
        <v>#REF!</v>
      </c>
      <c r="V228" s="23" t="e">
        <f t="shared" ref="V228:V291" si="72">IF(U228=12.28,U228,T228)</f>
        <v>#REF!</v>
      </c>
    </row>
    <row r="229" spans="1:22" x14ac:dyDescent="0.25">
      <c r="A229" s="23" t="e">
        <f>'Export AM'!#REF!&amp;" "&amp;'Export AM'!#REF!</f>
        <v>#REF!</v>
      </c>
      <c r="B229" s="27" t="e">
        <f>'Export AM'!#REF!</f>
        <v>#REF!</v>
      </c>
      <c r="C229" s="28" t="e">
        <f>'Export AM'!#REF!</f>
        <v>#REF!</v>
      </c>
      <c r="D229" s="29" t="e">
        <f t="shared" ca="1" si="60"/>
        <v>#REF!</v>
      </c>
      <c r="E229" s="28" t="e">
        <f>'Export AM'!#REF!</f>
        <v>#REF!</v>
      </c>
      <c r="F229" s="30" t="e">
        <f t="shared" si="64"/>
        <v>#REF!</v>
      </c>
      <c r="G229" s="30" t="e">
        <f t="shared" si="65"/>
        <v>#REF!</v>
      </c>
      <c r="H229" s="30" t="e">
        <f t="shared" si="66"/>
        <v>#REF!</v>
      </c>
      <c r="I229" s="25">
        <v>44574</v>
      </c>
      <c r="J229" s="26" t="e">
        <f t="shared" si="67"/>
        <v>#REF!</v>
      </c>
      <c r="K229" s="26" t="e">
        <f t="shared" si="68"/>
        <v>#REF!</v>
      </c>
      <c r="L229" s="26" t="e">
        <f t="shared" si="69"/>
        <v>#REF!</v>
      </c>
      <c r="M229" s="23" t="e">
        <f t="shared" si="70"/>
        <v>#REF!</v>
      </c>
      <c r="N229" s="26" t="e">
        <f t="shared" si="57"/>
        <v>#REF!</v>
      </c>
      <c r="O229" s="23" t="e">
        <f t="shared" si="71"/>
        <v>#REF!</v>
      </c>
      <c r="P229" s="23" t="e">
        <f t="shared" si="61"/>
        <v>#REF!</v>
      </c>
      <c r="Q229" s="23" t="e">
        <f t="shared" si="62"/>
        <v>#REF!</v>
      </c>
      <c r="R229" s="23" t="e">
        <f t="shared" si="63"/>
        <v>#REF!</v>
      </c>
      <c r="S229" s="23" t="e">
        <f t="shared" si="58"/>
        <v>#REF!</v>
      </c>
      <c r="T229" s="23" t="e">
        <f t="shared" si="59"/>
        <v>#REF!</v>
      </c>
      <c r="U229" s="23" t="e">
        <f>_xlfn.XLOOKUP(A229,'[1]AM 12,28'!A:A,'[1]AM 12,28'!B:B,"",0)</f>
        <v>#REF!</v>
      </c>
      <c r="V229" s="23" t="e">
        <f t="shared" si="72"/>
        <v>#REF!</v>
      </c>
    </row>
    <row r="230" spans="1:22" x14ac:dyDescent="0.25">
      <c r="A230" s="23" t="e">
        <f>'Export AM'!#REF!&amp;" "&amp;'Export AM'!#REF!</f>
        <v>#REF!</v>
      </c>
      <c r="B230" s="27" t="e">
        <f>'Export AM'!#REF!</f>
        <v>#REF!</v>
      </c>
      <c r="C230" s="28" t="e">
        <f>'Export AM'!#REF!</f>
        <v>#REF!</v>
      </c>
      <c r="D230" s="29" t="e">
        <f t="shared" ca="1" si="60"/>
        <v>#REF!</v>
      </c>
      <c r="E230" s="28" t="e">
        <f>'Export AM'!#REF!</f>
        <v>#REF!</v>
      </c>
      <c r="F230" s="30" t="e">
        <f t="shared" si="64"/>
        <v>#REF!</v>
      </c>
      <c r="G230" s="30" t="e">
        <f t="shared" si="65"/>
        <v>#REF!</v>
      </c>
      <c r="H230" s="30" t="e">
        <f t="shared" si="66"/>
        <v>#REF!</v>
      </c>
      <c r="I230" s="25">
        <v>44575</v>
      </c>
      <c r="J230" s="26" t="e">
        <f t="shared" si="67"/>
        <v>#REF!</v>
      </c>
      <c r="K230" s="26" t="e">
        <f t="shared" si="68"/>
        <v>#REF!</v>
      </c>
      <c r="L230" s="26" t="e">
        <f t="shared" si="69"/>
        <v>#REF!</v>
      </c>
      <c r="M230" s="23" t="e">
        <f t="shared" si="70"/>
        <v>#REF!</v>
      </c>
      <c r="N230" s="26" t="e">
        <f t="shared" si="57"/>
        <v>#REF!</v>
      </c>
      <c r="O230" s="23" t="e">
        <f t="shared" si="71"/>
        <v>#REF!</v>
      </c>
      <c r="P230" s="23" t="e">
        <f t="shared" si="61"/>
        <v>#REF!</v>
      </c>
      <c r="Q230" s="23" t="e">
        <f t="shared" si="62"/>
        <v>#REF!</v>
      </c>
      <c r="R230" s="23" t="e">
        <f t="shared" si="63"/>
        <v>#REF!</v>
      </c>
      <c r="S230" s="23" t="e">
        <f t="shared" si="58"/>
        <v>#REF!</v>
      </c>
      <c r="T230" s="23" t="e">
        <f t="shared" si="59"/>
        <v>#REF!</v>
      </c>
      <c r="U230" s="23" t="e">
        <f>_xlfn.XLOOKUP(A230,'[1]AM 12,28'!A:A,'[1]AM 12,28'!B:B,"",0)</f>
        <v>#REF!</v>
      </c>
      <c r="V230" s="23" t="e">
        <f t="shared" si="72"/>
        <v>#REF!</v>
      </c>
    </row>
    <row r="231" spans="1:22" x14ac:dyDescent="0.25">
      <c r="A231" s="23" t="e">
        <f>'Export AM'!#REF!&amp;" "&amp;'Export AM'!#REF!</f>
        <v>#REF!</v>
      </c>
      <c r="B231" s="27" t="e">
        <f>'Export AM'!#REF!</f>
        <v>#REF!</v>
      </c>
      <c r="C231" s="28" t="e">
        <f>'Export AM'!#REF!</f>
        <v>#REF!</v>
      </c>
      <c r="D231" s="29" t="e">
        <f t="shared" ca="1" si="60"/>
        <v>#REF!</v>
      </c>
      <c r="E231" s="28" t="e">
        <f>'Export AM'!#REF!</f>
        <v>#REF!</v>
      </c>
      <c r="F231" s="30" t="e">
        <f t="shared" si="64"/>
        <v>#REF!</v>
      </c>
      <c r="G231" s="30" t="e">
        <f t="shared" si="65"/>
        <v>#REF!</v>
      </c>
      <c r="H231" s="30" t="e">
        <f t="shared" si="66"/>
        <v>#REF!</v>
      </c>
      <c r="I231" s="25">
        <v>44576</v>
      </c>
      <c r="J231" s="26" t="e">
        <f t="shared" si="67"/>
        <v>#REF!</v>
      </c>
      <c r="K231" s="26" t="e">
        <f t="shared" si="68"/>
        <v>#REF!</v>
      </c>
      <c r="L231" s="26" t="e">
        <f t="shared" si="69"/>
        <v>#REF!</v>
      </c>
      <c r="M231" s="23" t="e">
        <f t="shared" si="70"/>
        <v>#REF!</v>
      </c>
      <c r="N231" s="26" t="e">
        <f t="shared" si="57"/>
        <v>#REF!</v>
      </c>
      <c r="O231" s="23" t="e">
        <f t="shared" si="71"/>
        <v>#REF!</v>
      </c>
      <c r="P231" s="23" t="e">
        <f t="shared" si="61"/>
        <v>#REF!</v>
      </c>
      <c r="Q231" s="23" t="e">
        <f t="shared" si="62"/>
        <v>#REF!</v>
      </c>
      <c r="R231" s="23" t="e">
        <f t="shared" si="63"/>
        <v>#REF!</v>
      </c>
      <c r="S231" s="23" t="e">
        <f t="shared" si="58"/>
        <v>#REF!</v>
      </c>
      <c r="T231" s="23" t="e">
        <f t="shared" si="59"/>
        <v>#REF!</v>
      </c>
      <c r="U231" s="23" t="e">
        <f>_xlfn.XLOOKUP(A231,'[1]AM 12,28'!A:A,'[1]AM 12,28'!B:B,"",0)</f>
        <v>#REF!</v>
      </c>
      <c r="V231" s="23" t="e">
        <f t="shared" si="72"/>
        <v>#REF!</v>
      </c>
    </row>
    <row r="232" spans="1:22" x14ac:dyDescent="0.25">
      <c r="A232" s="23" t="e">
        <f>'Export AM'!#REF!&amp;" "&amp;'Export AM'!#REF!</f>
        <v>#REF!</v>
      </c>
      <c r="B232" s="27" t="e">
        <f>'Export AM'!#REF!</f>
        <v>#REF!</v>
      </c>
      <c r="C232" s="28" t="e">
        <f>'Export AM'!#REF!</f>
        <v>#REF!</v>
      </c>
      <c r="D232" s="29" t="e">
        <f t="shared" ca="1" si="60"/>
        <v>#REF!</v>
      </c>
      <c r="E232" s="28" t="e">
        <f>'Export AM'!#REF!</f>
        <v>#REF!</v>
      </c>
      <c r="F232" s="30" t="e">
        <f t="shared" si="64"/>
        <v>#REF!</v>
      </c>
      <c r="G232" s="30" t="e">
        <f t="shared" si="65"/>
        <v>#REF!</v>
      </c>
      <c r="H232" s="30" t="e">
        <f t="shared" si="66"/>
        <v>#REF!</v>
      </c>
      <c r="I232" s="25">
        <v>44577</v>
      </c>
      <c r="J232" s="26" t="e">
        <f t="shared" si="67"/>
        <v>#REF!</v>
      </c>
      <c r="K232" s="26" t="e">
        <f t="shared" si="68"/>
        <v>#REF!</v>
      </c>
      <c r="L232" s="26" t="e">
        <f t="shared" si="69"/>
        <v>#REF!</v>
      </c>
      <c r="M232" s="23" t="e">
        <f t="shared" si="70"/>
        <v>#REF!</v>
      </c>
      <c r="N232" s="26" t="e">
        <f t="shared" si="57"/>
        <v>#REF!</v>
      </c>
      <c r="O232" s="23" t="e">
        <f t="shared" si="71"/>
        <v>#REF!</v>
      </c>
      <c r="P232" s="23" t="e">
        <f t="shared" si="61"/>
        <v>#REF!</v>
      </c>
      <c r="Q232" s="23" t="e">
        <f t="shared" si="62"/>
        <v>#REF!</v>
      </c>
      <c r="R232" s="23" t="e">
        <f t="shared" si="63"/>
        <v>#REF!</v>
      </c>
      <c r="S232" s="23" t="e">
        <f t="shared" si="58"/>
        <v>#REF!</v>
      </c>
      <c r="T232" s="23" t="e">
        <f t="shared" si="59"/>
        <v>#REF!</v>
      </c>
      <c r="U232" s="23" t="e">
        <f>_xlfn.XLOOKUP(A232,'[1]AM 12,28'!A:A,'[1]AM 12,28'!B:B,"",0)</f>
        <v>#REF!</v>
      </c>
      <c r="V232" s="23" t="e">
        <f t="shared" si="72"/>
        <v>#REF!</v>
      </c>
    </row>
    <row r="233" spans="1:22" x14ac:dyDescent="0.25">
      <c r="A233" s="23" t="e">
        <f>'Export AM'!#REF!&amp;" "&amp;'Export AM'!#REF!</f>
        <v>#REF!</v>
      </c>
      <c r="B233" s="27" t="e">
        <f>'Export AM'!#REF!</f>
        <v>#REF!</v>
      </c>
      <c r="C233" s="28" t="e">
        <f>'Export AM'!#REF!</f>
        <v>#REF!</v>
      </c>
      <c r="D233" s="29" t="e">
        <f t="shared" ca="1" si="60"/>
        <v>#REF!</v>
      </c>
      <c r="E233" s="28" t="e">
        <f>'Export AM'!#REF!</f>
        <v>#REF!</v>
      </c>
      <c r="F233" s="30" t="e">
        <f t="shared" si="64"/>
        <v>#REF!</v>
      </c>
      <c r="G233" s="30" t="e">
        <f t="shared" si="65"/>
        <v>#REF!</v>
      </c>
      <c r="H233" s="30" t="e">
        <f t="shared" si="66"/>
        <v>#REF!</v>
      </c>
      <c r="I233" s="25">
        <v>44578</v>
      </c>
      <c r="J233" s="26" t="e">
        <f t="shared" si="67"/>
        <v>#REF!</v>
      </c>
      <c r="K233" s="26" t="e">
        <f t="shared" si="68"/>
        <v>#REF!</v>
      </c>
      <c r="L233" s="26" t="e">
        <f t="shared" si="69"/>
        <v>#REF!</v>
      </c>
      <c r="M233" s="23" t="e">
        <f t="shared" si="70"/>
        <v>#REF!</v>
      </c>
      <c r="N233" s="26" t="e">
        <f t="shared" si="57"/>
        <v>#REF!</v>
      </c>
      <c r="O233" s="23" t="e">
        <f t="shared" si="71"/>
        <v>#REF!</v>
      </c>
      <c r="P233" s="23" t="e">
        <f t="shared" si="61"/>
        <v>#REF!</v>
      </c>
      <c r="Q233" s="23" t="e">
        <f t="shared" si="62"/>
        <v>#REF!</v>
      </c>
      <c r="R233" s="23" t="e">
        <f t="shared" si="63"/>
        <v>#REF!</v>
      </c>
      <c r="S233" s="23" t="e">
        <f t="shared" si="58"/>
        <v>#REF!</v>
      </c>
      <c r="T233" s="23" t="e">
        <f t="shared" si="59"/>
        <v>#REF!</v>
      </c>
      <c r="U233" s="23" t="e">
        <f>_xlfn.XLOOKUP(A233,'[1]AM 12,28'!A:A,'[1]AM 12,28'!B:B,"",0)</f>
        <v>#REF!</v>
      </c>
      <c r="V233" s="23" t="e">
        <f t="shared" si="72"/>
        <v>#REF!</v>
      </c>
    </row>
    <row r="234" spans="1:22" x14ac:dyDescent="0.25">
      <c r="A234" s="23" t="e">
        <f>'Export AM'!#REF!&amp;" "&amp;'Export AM'!#REF!</f>
        <v>#REF!</v>
      </c>
      <c r="B234" s="27" t="e">
        <f>'Export AM'!#REF!</f>
        <v>#REF!</v>
      </c>
      <c r="C234" s="28" t="e">
        <f>'Export AM'!#REF!</f>
        <v>#REF!</v>
      </c>
      <c r="D234" s="29" t="e">
        <f t="shared" ca="1" si="60"/>
        <v>#REF!</v>
      </c>
      <c r="E234" s="28" t="e">
        <f>'Export AM'!#REF!</f>
        <v>#REF!</v>
      </c>
      <c r="F234" s="30" t="e">
        <f t="shared" si="64"/>
        <v>#REF!</v>
      </c>
      <c r="G234" s="30" t="e">
        <f t="shared" si="65"/>
        <v>#REF!</v>
      </c>
      <c r="H234" s="30" t="e">
        <f t="shared" si="66"/>
        <v>#REF!</v>
      </c>
      <c r="I234" s="25">
        <v>44579</v>
      </c>
      <c r="J234" s="26" t="e">
        <f t="shared" si="67"/>
        <v>#REF!</v>
      </c>
      <c r="K234" s="26" t="e">
        <f t="shared" si="68"/>
        <v>#REF!</v>
      </c>
      <c r="L234" s="26" t="e">
        <f t="shared" si="69"/>
        <v>#REF!</v>
      </c>
      <c r="M234" s="23" t="e">
        <f t="shared" si="70"/>
        <v>#REF!</v>
      </c>
      <c r="N234" s="26" t="e">
        <f t="shared" si="57"/>
        <v>#REF!</v>
      </c>
      <c r="O234" s="23" t="e">
        <f t="shared" si="71"/>
        <v>#REF!</v>
      </c>
      <c r="P234" s="23" t="e">
        <f t="shared" si="61"/>
        <v>#REF!</v>
      </c>
      <c r="Q234" s="23" t="e">
        <f t="shared" si="62"/>
        <v>#REF!</v>
      </c>
      <c r="R234" s="23" t="e">
        <f t="shared" si="63"/>
        <v>#REF!</v>
      </c>
      <c r="S234" s="23" t="e">
        <f t="shared" si="58"/>
        <v>#REF!</v>
      </c>
      <c r="T234" s="23" t="e">
        <f t="shared" si="59"/>
        <v>#REF!</v>
      </c>
      <c r="U234" s="23" t="e">
        <f>_xlfn.XLOOKUP(A234,'[1]AM 12,28'!A:A,'[1]AM 12,28'!B:B,"",0)</f>
        <v>#REF!</v>
      </c>
      <c r="V234" s="23" t="e">
        <f t="shared" si="72"/>
        <v>#REF!</v>
      </c>
    </row>
    <row r="235" spans="1:22" x14ac:dyDescent="0.25">
      <c r="A235" s="23" t="e">
        <f>'Export AM'!#REF!&amp;" "&amp;'Export AM'!#REF!</f>
        <v>#REF!</v>
      </c>
      <c r="B235" s="27" t="e">
        <f>'Export AM'!#REF!</f>
        <v>#REF!</v>
      </c>
      <c r="C235" s="28" t="e">
        <f>'Export AM'!#REF!</f>
        <v>#REF!</v>
      </c>
      <c r="D235" s="29" t="e">
        <f t="shared" ca="1" si="60"/>
        <v>#REF!</v>
      </c>
      <c r="E235" s="28" t="e">
        <f>'Export AM'!#REF!</f>
        <v>#REF!</v>
      </c>
      <c r="F235" s="30" t="e">
        <f t="shared" si="64"/>
        <v>#REF!</v>
      </c>
      <c r="G235" s="30" t="e">
        <f t="shared" si="65"/>
        <v>#REF!</v>
      </c>
      <c r="H235" s="30" t="e">
        <f t="shared" si="66"/>
        <v>#REF!</v>
      </c>
      <c r="I235" s="25">
        <v>44580</v>
      </c>
      <c r="J235" s="26" t="e">
        <f t="shared" si="67"/>
        <v>#REF!</v>
      </c>
      <c r="K235" s="26" t="e">
        <f t="shared" si="68"/>
        <v>#REF!</v>
      </c>
      <c r="L235" s="26" t="e">
        <f t="shared" si="69"/>
        <v>#REF!</v>
      </c>
      <c r="M235" s="23" t="e">
        <f t="shared" si="70"/>
        <v>#REF!</v>
      </c>
      <c r="N235" s="26" t="e">
        <f t="shared" si="57"/>
        <v>#REF!</v>
      </c>
      <c r="O235" s="23" t="e">
        <f t="shared" si="71"/>
        <v>#REF!</v>
      </c>
      <c r="P235" s="23" t="e">
        <f t="shared" si="61"/>
        <v>#REF!</v>
      </c>
      <c r="Q235" s="23" t="e">
        <f t="shared" si="62"/>
        <v>#REF!</v>
      </c>
      <c r="R235" s="23" t="e">
        <f t="shared" si="63"/>
        <v>#REF!</v>
      </c>
      <c r="S235" s="23" t="e">
        <f t="shared" si="58"/>
        <v>#REF!</v>
      </c>
      <c r="T235" s="23" t="e">
        <f t="shared" si="59"/>
        <v>#REF!</v>
      </c>
      <c r="U235" s="23" t="e">
        <f>_xlfn.XLOOKUP(A235,'[1]AM 12,28'!A:A,'[1]AM 12,28'!B:B,"",0)</f>
        <v>#REF!</v>
      </c>
      <c r="V235" s="23" t="e">
        <f t="shared" si="72"/>
        <v>#REF!</v>
      </c>
    </row>
    <row r="236" spans="1:22" x14ac:dyDescent="0.25">
      <c r="A236" s="23" t="e">
        <f>'Export AM'!#REF!&amp;" "&amp;'Export AM'!#REF!</f>
        <v>#REF!</v>
      </c>
      <c r="B236" s="27" t="e">
        <f>'Export AM'!#REF!</f>
        <v>#REF!</v>
      </c>
      <c r="C236" s="28" t="e">
        <f>'Export AM'!#REF!</f>
        <v>#REF!</v>
      </c>
      <c r="D236" s="29" t="e">
        <f t="shared" ca="1" si="60"/>
        <v>#REF!</v>
      </c>
      <c r="E236" s="28" t="e">
        <f>'Export AM'!#REF!</f>
        <v>#REF!</v>
      </c>
      <c r="F236" s="30" t="e">
        <f t="shared" si="64"/>
        <v>#REF!</v>
      </c>
      <c r="G236" s="30" t="e">
        <f t="shared" si="65"/>
        <v>#REF!</v>
      </c>
      <c r="H236" s="30" t="e">
        <f t="shared" si="66"/>
        <v>#REF!</v>
      </c>
      <c r="I236" s="25">
        <v>44581</v>
      </c>
      <c r="J236" s="26" t="e">
        <f t="shared" si="67"/>
        <v>#REF!</v>
      </c>
      <c r="K236" s="26" t="e">
        <f t="shared" si="68"/>
        <v>#REF!</v>
      </c>
      <c r="L236" s="26" t="e">
        <f t="shared" si="69"/>
        <v>#REF!</v>
      </c>
      <c r="M236" s="23" t="e">
        <f t="shared" si="70"/>
        <v>#REF!</v>
      </c>
      <c r="N236" s="26" t="e">
        <f t="shared" si="57"/>
        <v>#REF!</v>
      </c>
      <c r="O236" s="23" t="e">
        <f t="shared" si="71"/>
        <v>#REF!</v>
      </c>
      <c r="P236" s="23" t="e">
        <f t="shared" si="61"/>
        <v>#REF!</v>
      </c>
      <c r="Q236" s="23" t="e">
        <f t="shared" si="62"/>
        <v>#REF!</v>
      </c>
      <c r="R236" s="23" t="e">
        <f t="shared" si="63"/>
        <v>#REF!</v>
      </c>
      <c r="S236" s="23" t="e">
        <f t="shared" si="58"/>
        <v>#REF!</v>
      </c>
      <c r="T236" s="23" t="e">
        <f t="shared" si="59"/>
        <v>#REF!</v>
      </c>
      <c r="U236" s="23" t="e">
        <f>_xlfn.XLOOKUP(A236,'[1]AM 12,28'!A:A,'[1]AM 12,28'!B:B,"",0)</f>
        <v>#REF!</v>
      </c>
      <c r="V236" s="23" t="e">
        <f t="shared" si="72"/>
        <v>#REF!</v>
      </c>
    </row>
    <row r="237" spans="1:22" x14ac:dyDescent="0.25">
      <c r="A237" s="23" t="e">
        <f>'Export AM'!#REF!&amp;" "&amp;'Export AM'!#REF!</f>
        <v>#REF!</v>
      </c>
      <c r="B237" s="27" t="e">
        <f>'Export AM'!#REF!</f>
        <v>#REF!</v>
      </c>
      <c r="C237" s="28" t="e">
        <f>'Export AM'!#REF!</f>
        <v>#REF!</v>
      </c>
      <c r="D237" s="29" t="e">
        <f t="shared" ca="1" si="60"/>
        <v>#REF!</v>
      </c>
      <c r="E237" s="28" t="e">
        <f>'Export AM'!#REF!</f>
        <v>#REF!</v>
      </c>
      <c r="F237" s="30" t="e">
        <f t="shared" si="64"/>
        <v>#REF!</v>
      </c>
      <c r="G237" s="30" t="e">
        <f t="shared" si="65"/>
        <v>#REF!</v>
      </c>
      <c r="H237" s="30" t="e">
        <f t="shared" si="66"/>
        <v>#REF!</v>
      </c>
      <c r="I237" s="25">
        <v>44582</v>
      </c>
      <c r="J237" s="26" t="e">
        <f t="shared" si="67"/>
        <v>#REF!</v>
      </c>
      <c r="K237" s="26" t="e">
        <f t="shared" si="68"/>
        <v>#REF!</v>
      </c>
      <c r="L237" s="26" t="e">
        <f t="shared" si="69"/>
        <v>#REF!</v>
      </c>
      <c r="M237" s="23" t="e">
        <f t="shared" si="70"/>
        <v>#REF!</v>
      </c>
      <c r="N237" s="26" t="e">
        <f t="shared" si="57"/>
        <v>#REF!</v>
      </c>
      <c r="O237" s="23" t="e">
        <f t="shared" si="71"/>
        <v>#REF!</v>
      </c>
      <c r="P237" s="23" t="e">
        <f t="shared" si="61"/>
        <v>#REF!</v>
      </c>
      <c r="Q237" s="23" t="e">
        <f t="shared" si="62"/>
        <v>#REF!</v>
      </c>
      <c r="R237" s="23" t="e">
        <f t="shared" si="63"/>
        <v>#REF!</v>
      </c>
      <c r="S237" s="23" t="e">
        <f t="shared" si="58"/>
        <v>#REF!</v>
      </c>
      <c r="T237" s="23" t="e">
        <f t="shared" si="59"/>
        <v>#REF!</v>
      </c>
      <c r="U237" s="23" t="e">
        <f>_xlfn.XLOOKUP(A237,'[1]AM 12,28'!A:A,'[1]AM 12,28'!B:B,"",0)</f>
        <v>#REF!</v>
      </c>
      <c r="V237" s="23" t="e">
        <f t="shared" si="72"/>
        <v>#REF!</v>
      </c>
    </row>
    <row r="238" spans="1:22" x14ac:dyDescent="0.25">
      <c r="A238" s="23" t="e">
        <f>'Export AM'!#REF!&amp;" "&amp;'Export AM'!#REF!</f>
        <v>#REF!</v>
      </c>
      <c r="B238" s="27" t="e">
        <f>'Export AM'!#REF!</f>
        <v>#REF!</v>
      </c>
      <c r="C238" s="28" t="e">
        <f>'Export AM'!#REF!</f>
        <v>#REF!</v>
      </c>
      <c r="D238" s="29" t="e">
        <f t="shared" ca="1" si="60"/>
        <v>#REF!</v>
      </c>
      <c r="E238" s="28" t="e">
        <f>'Export AM'!#REF!</f>
        <v>#REF!</v>
      </c>
      <c r="F238" s="30" t="e">
        <f t="shared" si="64"/>
        <v>#REF!</v>
      </c>
      <c r="G238" s="30" t="e">
        <f t="shared" si="65"/>
        <v>#REF!</v>
      </c>
      <c r="H238" s="30" t="e">
        <f t="shared" si="66"/>
        <v>#REF!</v>
      </c>
      <c r="I238" s="25">
        <v>44583</v>
      </c>
      <c r="J238" s="26" t="e">
        <f t="shared" si="67"/>
        <v>#REF!</v>
      </c>
      <c r="K238" s="26" t="e">
        <f t="shared" si="68"/>
        <v>#REF!</v>
      </c>
      <c r="L238" s="26" t="e">
        <f t="shared" si="69"/>
        <v>#REF!</v>
      </c>
      <c r="M238" s="23" t="e">
        <f t="shared" si="70"/>
        <v>#REF!</v>
      </c>
      <c r="N238" s="26" t="e">
        <f t="shared" si="57"/>
        <v>#REF!</v>
      </c>
      <c r="O238" s="23" t="e">
        <f t="shared" si="71"/>
        <v>#REF!</v>
      </c>
      <c r="P238" s="23" t="e">
        <f t="shared" si="61"/>
        <v>#REF!</v>
      </c>
      <c r="Q238" s="23" t="e">
        <f t="shared" si="62"/>
        <v>#REF!</v>
      </c>
      <c r="R238" s="23" t="e">
        <f t="shared" si="63"/>
        <v>#REF!</v>
      </c>
      <c r="S238" s="23" t="e">
        <f t="shared" si="58"/>
        <v>#REF!</v>
      </c>
      <c r="T238" s="23" t="e">
        <f t="shared" si="59"/>
        <v>#REF!</v>
      </c>
      <c r="U238" s="23" t="e">
        <f>_xlfn.XLOOKUP(A238,'[1]AM 12,28'!A:A,'[1]AM 12,28'!B:B,"",0)</f>
        <v>#REF!</v>
      </c>
      <c r="V238" s="23" t="e">
        <f t="shared" si="72"/>
        <v>#REF!</v>
      </c>
    </row>
    <row r="239" spans="1:22" x14ac:dyDescent="0.25">
      <c r="A239" s="23" t="e">
        <f>'Export AM'!#REF!&amp;" "&amp;'Export AM'!#REF!</f>
        <v>#REF!</v>
      </c>
      <c r="B239" s="27" t="e">
        <f>'Export AM'!#REF!</f>
        <v>#REF!</v>
      </c>
      <c r="C239" s="28" t="e">
        <f>'Export AM'!#REF!</f>
        <v>#REF!</v>
      </c>
      <c r="D239" s="29" t="e">
        <f t="shared" ca="1" si="60"/>
        <v>#REF!</v>
      </c>
      <c r="E239" s="28" t="e">
        <f>'Export AM'!#REF!</f>
        <v>#REF!</v>
      </c>
      <c r="F239" s="30" t="e">
        <f t="shared" si="64"/>
        <v>#REF!</v>
      </c>
      <c r="G239" s="30" t="e">
        <f t="shared" si="65"/>
        <v>#REF!</v>
      </c>
      <c r="H239" s="30" t="e">
        <f t="shared" si="66"/>
        <v>#REF!</v>
      </c>
      <c r="I239" s="25">
        <v>44584</v>
      </c>
      <c r="J239" s="26" t="e">
        <f t="shared" si="67"/>
        <v>#REF!</v>
      </c>
      <c r="K239" s="26" t="e">
        <f t="shared" si="68"/>
        <v>#REF!</v>
      </c>
      <c r="L239" s="26" t="e">
        <f t="shared" si="69"/>
        <v>#REF!</v>
      </c>
      <c r="M239" s="23" t="e">
        <f t="shared" si="70"/>
        <v>#REF!</v>
      </c>
      <c r="N239" s="26" t="e">
        <f t="shared" si="57"/>
        <v>#REF!</v>
      </c>
      <c r="O239" s="23" t="e">
        <f t="shared" si="71"/>
        <v>#REF!</v>
      </c>
      <c r="P239" s="23" t="e">
        <f t="shared" si="61"/>
        <v>#REF!</v>
      </c>
      <c r="Q239" s="23" t="e">
        <f t="shared" si="62"/>
        <v>#REF!</v>
      </c>
      <c r="R239" s="23" t="e">
        <f t="shared" si="63"/>
        <v>#REF!</v>
      </c>
      <c r="S239" s="23" t="e">
        <f t="shared" si="58"/>
        <v>#REF!</v>
      </c>
      <c r="T239" s="23" t="e">
        <f t="shared" si="59"/>
        <v>#REF!</v>
      </c>
      <c r="U239" s="23" t="e">
        <f>_xlfn.XLOOKUP(A239,'[1]AM 12,28'!A:A,'[1]AM 12,28'!B:B,"",0)</f>
        <v>#REF!</v>
      </c>
      <c r="V239" s="23" t="e">
        <f t="shared" si="72"/>
        <v>#REF!</v>
      </c>
    </row>
    <row r="240" spans="1:22" x14ac:dyDescent="0.25">
      <c r="A240" s="23" t="e">
        <f>'Export AM'!#REF!&amp;" "&amp;'Export AM'!#REF!</f>
        <v>#REF!</v>
      </c>
      <c r="B240" s="27" t="e">
        <f>'Export AM'!#REF!</f>
        <v>#REF!</v>
      </c>
      <c r="C240" s="28" t="e">
        <f>'Export AM'!#REF!</f>
        <v>#REF!</v>
      </c>
      <c r="D240" s="29" t="e">
        <f t="shared" ca="1" si="60"/>
        <v>#REF!</v>
      </c>
      <c r="E240" s="28" t="e">
        <f>'Export AM'!#REF!</f>
        <v>#REF!</v>
      </c>
      <c r="F240" s="30" t="e">
        <f t="shared" si="64"/>
        <v>#REF!</v>
      </c>
      <c r="G240" s="30" t="e">
        <f t="shared" si="65"/>
        <v>#REF!</v>
      </c>
      <c r="H240" s="30" t="e">
        <f t="shared" si="66"/>
        <v>#REF!</v>
      </c>
      <c r="I240" s="25">
        <v>44585</v>
      </c>
      <c r="J240" s="26" t="e">
        <f t="shared" si="67"/>
        <v>#REF!</v>
      </c>
      <c r="K240" s="26" t="e">
        <f t="shared" si="68"/>
        <v>#REF!</v>
      </c>
      <c r="L240" s="26" t="e">
        <f t="shared" si="69"/>
        <v>#REF!</v>
      </c>
      <c r="M240" s="23" t="e">
        <f t="shared" si="70"/>
        <v>#REF!</v>
      </c>
      <c r="N240" s="26" t="e">
        <f t="shared" si="57"/>
        <v>#REF!</v>
      </c>
      <c r="O240" s="23" t="e">
        <f t="shared" si="71"/>
        <v>#REF!</v>
      </c>
      <c r="P240" s="23" t="e">
        <f t="shared" si="61"/>
        <v>#REF!</v>
      </c>
      <c r="Q240" s="23" t="e">
        <f t="shared" si="62"/>
        <v>#REF!</v>
      </c>
      <c r="R240" s="23" t="e">
        <f t="shared" si="63"/>
        <v>#REF!</v>
      </c>
      <c r="S240" s="23" t="e">
        <f t="shared" si="58"/>
        <v>#REF!</v>
      </c>
      <c r="T240" s="23" t="e">
        <f t="shared" si="59"/>
        <v>#REF!</v>
      </c>
      <c r="U240" s="23" t="e">
        <f>_xlfn.XLOOKUP(A240,'[1]AM 12,28'!A:A,'[1]AM 12,28'!B:B,"",0)</f>
        <v>#REF!</v>
      </c>
      <c r="V240" s="23" t="e">
        <f t="shared" si="72"/>
        <v>#REF!</v>
      </c>
    </row>
    <row r="241" spans="1:22" x14ac:dyDescent="0.25">
      <c r="A241" s="23" t="e">
        <f>'Export AM'!#REF!&amp;" "&amp;'Export AM'!#REF!</f>
        <v>#REF!</v>
      </c>
      <c r="B241" s="27" t="e">
        <f>'Export AM'!#REF!</f>
        <v>#REF!</v>
      </c>
      <c r="C241" s="28" t="e">
        <f>'Export AM'!#REF!</f>
        <v>#REF!</v>
      </c>
      <c r="D241" s="29" t="e">
        <f t="shared" ca="1" si="60"/>
        <v>#REF!</v>
      </c>
      <c r="E241" s="28" t="e">
        <f>'Export AM'!#REF!</f>
        <v>#REF!</v>
      </c>
      <c r="F241" s="30" t="e">
        <f t="shared" si="64"/>
        <v>#REF!</v>
      </c>
      <c r="G241" s="30" t="e">
        <f t="shared" si="65"/>
        <v>#REF!</v>
      </c>
      <c r="H241" s="30" t="e">
        <f t="shared" si="66"/>
        <v>#REF!</v>
      </c>
      <c r="I241" s="25">
        <v>44586</v>
      </c>
      <c r="J241" s="26" t="e">
        <f t="shared" si="67"/>
        <v>#REF!</v>
      </c>
      <c r="K241" s="26" t="e">
        <f t="shared" si="68"/>
        <v>#REF!</v>
      </c>
      <c r="L241" s="26" t="e">
        <f t="shared" si="69"/>
        <v>#REF!</v>
      </c>
      <c r="M241" s="23" t="e">
        <f t="shared" si="70"/>
        <v>#REF!</v>
      </c>
      <c r="N241" s="26" t="e">
        <f t="shared" si="57"/>
        <v>#REF!</v>
      </c>
      <c r="O241" s="23" t="e">
        <f t="shared" si="71"/>
        <v>#REF!</v>
      </c>
      <c r="P241" s="23" t="e">
        <f t="shared" si="61"/>
        <v>#REF!</v>
      </c>
      <c r="Q241" s="23" t="e">
        <f t="shared" si="62"/>
        <v>#REF!</v>
      </c>
      <c r="R241" s="23" t="e">
        <f t="shared" si="63"/>
        <v>#REF!</v>
      </c>
      <c r="S241" s="23" t="e">
        <f t="shared" si="58"/>
        <v>#REF!</v>
      </c>
      <c r="T241" s="23" t="e">
        <f t="shared" si="59"/>
        <v>#REF!</v>
      </c>
      <c r="U241" s="23" t="e">
        <f>_xlfn.XLOOKUP(A241,'[1]AM 12,28'!A:A,'[1]AM 12,28'!B:B,"",0)</f>
        <v>#REF!</v>
      </c>
      <c r="V241" s="23" t="e">
        <f t="shared" si="72"/>
        <v>#REF!</v>
      </c>
    </row>
    <row r="242" spans="1:22" x14ac:dyDescent="0.25">
      <c r="A242" s="23" t="e">
        <f>'Export AM'!#REF!&amp;" "&amp;'Export AM'!#REF!</f>
        <v>#REF!</v>
      </c>
      <c r="B242" s="27" t="e">
        <f>'Export AM'!#REF!</f>
        <v>#REF!</v>
      </c>
      <c r="C242" s="28" t="e">
        <f>'Export AM'!#REF!</f>
        <v>#REF!</v>
      </c>
      <c r="D242" s="29" t="e">
        <f t="shared" ca="1" si="60"/>
        <v>#REF!</v>
      </c>
      <c r="E242" s="28" t="e">
        <f>'Export AM'!#REF!</f>
        <v>#REF!</v>
      </c>
      <c r="F242" s="30" t="e">
        <f t="shared" si="64"/>
        <v>#REF!</v>
      </c>
      <c r="G242" s="30" t="e">
        <f t="shared" si="65"/>
        <v>#REF!</v>
      </c>
      <c r="H242" s="30" t="e">
        <f t="shared" si="66"/>
        <v>#REF!</v>
      </c>
      <c r="I242" s="25">
        <v>44587</v>
      </c>
      <c r="J242" s="26" t="e">
        <f t="shared" si="67"/>
        <v>#REF!</v>
      </c>
      <c r="K242" s="26" t="e">
        <f t="shared" si="68"/>
        <v>#REF!</v>
      </c>
      <c r="L242" s="26" t="e">
        <f t="shared" si="69"/>
        <v>#REF!</v>
      </c>
      <c r="M242" s="23" t="e">
        <f t="shared" si="70"/>
        <v>#REF!</v>
      </c>
      <c r="N242" s="26" t="e">
        <f t="shared" si="57"/>
        <v>#REF!</v>
      </c>
      <c r="O242" s="23" t="e">
        <f t="shared" si="71"/>
        <v>#REF!</v>
      </c>
      <c r="P242" s="23" t="e">
        <f t="shared" si="61"/>
        <v>#REF!</v>
      </c>
      <c r="Q242" s="23" t="e">
        <f t="shared" si="62"/>
        <v>#REF!</v>
      </c>
      <c r="R242" s="23" t="e">
        <f t="shared" si="63"/>
        <v>#REF!</v>
      </c>
      <c r="S242" s="23" t="e">
        <f t="shared" si="58"/>
        <v>#REF!</v>
      </c>
      <c r="T242" s="23" t="e">
        <f t="shared" si="59"/>
        <v>#REF!</v>
      </c>
      <c r="U242" s="23" t="e">
        <f>_xlfn.XLOOKUP(A242,'[1]AM 12,28'!A:A,'[1]AM 12,28'!B:B,"",0)</f>
        <v>#REF!</v>
      </c>
      <c r="V242" s="23" t="e">
        <f t="shared" si="72"/>
        <v>#REF!</v>
      </c>
    </row>
    <row r="243" spans="1:22" x14ac:dyDescent="0.25">
      <c r="A243" s="23" t="e">
        <f>'Export AM'!#REF!&amp;" "&amp;'Export AM'!#REF!</f>
        <v>#REF!</v>
      </c>
      <c r="B243" s="27" t="e">
        <f>'Export AM'!#REF!</f>
        <v>#REF!</v>
      </c>
      <c r="C243" s="28" t="e">
        <f>'Export AM'!#REF!</f>
        <v>#REF!</v>
      </c>
      <c r="D243" s="29" t="e">
        <f t="shared" ca="1" si="60"/>
        <v>#REF!</v>
      </c>
      <c r="E243" s="28" t="e">
        <f>'Export AM'!#REF!</f>
        <v>#REF!</v>
      </c>
      <c r="F243" s="30" t="e">
        <f t="shared" si="64"/>
        <v>#REF!</v>
      </c>
      <c r="G243" s="30" t="e">
        <f t="shared" si="65"/>
        <v>#REF!</v>
      </c>
      <c r="H243" s="30" t="e">
        <f t="shared" si="66"/>
        <v>#REF!</v>
      </c>
      <c r="I243" s="25">
        <v>44588</v>
      </c>
      <c r="J243" s="26" t="e">
        <f t="shared" si="67"/>
        <v>#REF!</v>
      </c>
      <c r="K243" s="26" t="e">
        <f t="shared" si="68"/>
        <v>#REF!</v>
      </c>
      <c r="L243" s="26" t="e">
        <f t="shared" si="69"/>
        <v>#REF!</v>
      </c>
      <c r="M243" s="23" t="e">
        <f t="shared" si="70"/>
        <v>#REF!</v>
      </c>
      <c r="N243" s="26" t="e">
        <f t="shared" si="57"/>
        <v>#REF!</v>
      </c>
      <c r="O243" s="23" t="e">
        <f t="shared" si="71"/>
        <v>#REF!</v>
      </c>
      <c r="P243" s="23" t="e">
        <f t="shared" si="61"/>
        <v>#REF!</v>
      </c>
      <c r="Q243" s="23" t="e">
        <f t="shared" si="62"/>
        <v>#REF!</v>
      </c>
      <c r="R243" s="23" t="e">
        <f t="shared" si="63"/>
        <v>#REF!</v>
      </c>
      <c r="S243" s="23" t="e">
        <f t="shared" si="58"/>
        <v>#REF!</v>
      </c>
      <c r="T243" s="23" t="e">
        <f t="shared" si="59"/>
        <v>#REF!</v>
      </c>
      <c r="U243" s="23" t="e">
        <f>_xlfn.XLOOKUP(A243,'[1]AM 12,28'!A:A,'[1]AM 12,28'!B:B,"",0)</f>
        <v>#REF!</v>
      </c>
      <c r="V243" s="23" t="e">
        <f t="shared" si="72"/>
        <v>#REF!</v>
      </c>
    </row>
    <row r="244" spans="1:22" x14ac:dyDescent="0.25">
      <c r="A244" s="23" t="e">
        <f>'Export AM'!#REF!&amp;" "&amp;'Export AM'!#REF!</f>
        <v>#REF!</v>
      </c>
      <c r="B244" s="27" t="e">
        <f>'Export AM'!#REF!</f>
        <v>#REF!</v>
      </c>
      <c r="C244" s="28" t="e">
        <f>'Export AM'!#REF!</f>
        <v>#REF!</v>
      </c>
      <c r="D244" s="29" t="e">
        <f t="shared" ca="1" si="60"/>
        <v>#REF!</v>
      </c>
      <c r="E244" s="28" t="e">
        <f>'Export AM'!#REF!</f>
        <v>#REF!</v>
      </c>
      <c r="F244" s="30" t="e">
        <f t="shared" si="64"/>
        <v>#REF!</v>
      </c>
      <c r="G244" s="30" t="e">
        <f t="shared" si="65"/>
        <v>#REF!</v>
      </c>
      <c r="H244" s="30" t="e">
        <f t="shared" si="66"/>
        <v>#REF!</v>
      </c>
      <c r="I244" s="25">
        <v>44589</v>
      </c>
      <c r="J244" s="26" t="e">
        <f t="shared" si="67"/>
        <v>#REF!</v>
      </c>
      <c r="K244" s="26" t="e">
        <f t="shared" si="68"/>
        <v>#REF!</v>
      </c>
      <c r="L244" s="26" t="e">
        <f t="shared" si="69"/>
        <v>#REF!</v>
      </c>
      <c r="M244" s="23" t="e">
        <f t="shared" si="70"/>
        <v>#REF!</v>
      </c>
      <c r="N244" s="26" t="e">
        <f t="shared" si="57"/>
        <v>#REF!</v>
      </c>
      <c r="O244" s="23" t="e">
        <f t="shared" si="71"/>
        <v>#REF!</v>
      </c>
      <c r="P244" s="23" t="e">
        <f t="shared" si="61"/>
        <v>#REF!</v>
      </c>
      <c r="Q244" s="23" t="e">
        <f t="shared" si="62"/>
        <v>#REF!</v>
      </c>
      <c r="R244" s="23" t="e">
        <f t="shared" si="63"/>
        <v>#REF!</v>
      </c>
      <c r="S244" s="23" t="e">
        <f t="shared" si="58"/>
        <v>#REF!</v>
      </c>
      <c r="T244" s="23" t="e">
        <f t="shared" si="59"/>
        <v>#REF!</v>
      </c>
      <c r="U244" s="23" t="e">
        <f>_xlfn.XLOOKUP(A244,'[1]AM 12,28'!A:A,'[1]AM 12,28'!B:B,"",0)</f>
        <v>#REF!</v>
      </c>
      <c r="V244" s="23" t="e">
        <f t="shared" si="72"/>
        <v>#REF!</v>
      </c>
    </row>
    <row r="245" spans="1:22" x14ac:dyDescent="0.25">
      <c r="A245" s="23" t="e">
        <f>'Export AM'!#REF!&amp;" "&amp;'Export AM'!#REF!</f>
        <v>#REF!</v>
      </c>
      <c r="B245" s="27" t="e">
        <f>'Export AM'!#REF!</f>
        <v>#REF!</v>
      </c>
      <c r="C245" s="28" t="e">
        <f>'Export AM'!#REF!</f>
        <v>#REF!</v>
      </c>
      <c r="D245" s="29" t="e">
        <f t="shared" ca="1" si="60"/>
        <v>#REF!</v>
      </c>
      <c r="E245" s="28" t="e">
        <f>'Export AM'!#REF!</f>
        <v>#REF!</v>
      </c>
      <c r="F245" s="30" t="e">
        <f t="shared" si="64"/>
        <v>#REF!</v>
      </c>
      <c r="G245" s="30" t="e">
        <f t="shared" si="65"/>
        <v>#REF!</v>
      </c>
      <c r="H245" s="30" t="e">
        <f t="shared" si="66"/>
        <v>#REF!</v>
      </c>
      <c r="I245" s="25">
        <v>44590</v>
      </c>
      <c r="J245" s="26" t="e">
        <f t="shared" si="67"/>
        <v>#REF!</v>
      </c>
      <c r="K245" s="26" t="e">
        <f t="shared" si="68"/>
        <v>#REF!</v>
      </c>
      <c r="L245" s="26" t="e">
        <f t="shared" si="69"/>
        <v>#REF!</v>
      </c>
      <c r="M245" s="23" t="e">
        <f t="shared" si="70"/>
        <v>#REF!</v>
      </c>
      <c r="N245" s="26" t="e">
        <f t="shared" si="57"/>
        <v>#REF!</v>
      </c>
      <c r="O245" s="23" t="e">
        <f t="shared" si="71"/>
        <v>#REF!</v>
      </c>
      <c r="P245" s="23" t="e">
        <f t="shared" si="61"/>
        <v>#REF!</v>
      </c>
      <c r="Q245" s="23" t="e">
        <f t="shared" si="62"/>
        <v>#REF!</v>
      </c>
      <c r="R245" s="23" t="e">
        <f t="shared" si="63"/>
        <v>#REF!</v>
      </c>
      <c r="S245" s="23" t="e">
        <f t="shared" si="58"/>
        <v>#REF!</v>
      </c>
      <c r="T245" s="23" t="e">
        <f t="shared" si="59"/>
        <v>#REF!</v>
      </c>
      <c r="U245" s="23" t="e">
        <f>_xlfn.XLOOKUP(A245,'[1]AM 12,28'!A:A,'[1]AM 12,28'!B:B,"",0)</f>
        <v>#REF!</v>
      </c>
      <c r="V245" s="23" t="e">
        <f t="shared" si="72"/>
        <v>#REF!</v>
      </c>
    </row>
    <row r="246" spans="1:22" x14ac:dyDescent="0.25">
      <c r="A246" s="23" t="e">
        <f>'Export AM'!#REF!&amp;" "&amp;'Export AM'!#REF!</f>
        <v>#REF!</v>
      </c>
      <c r="B246" s="27" t="e">
        <f>'Export AM'!#REF!</f>
        <v>#REF!</v>
      </c>
      <c r="C246" s="28" t="e">
        <f>'Export AM'!#REF!</f>
        <v>#REF!</v>
      </c>
      <c r="D246" s="29" t="e">
        <f t="shared" ca="1" si="60"/>
        <v>#REF!</v>
      </c>
      <c r="E246" s="28" t="e">
        <f>'Export AM'!#REF!</f>
        <v>#REF!</v>
      </c>
      <c r="F246" s="30" t="e">
        <f t="shared" si="64"/>
        <v>#REF!</v>
      </c>
      <c r="G246" s="30" t="e">
        <f t="shared" si="65"/>
        <v>#REF!</v>
      </c>
      <c r="H246" s="30" t="e">
        <f t="shared" si="66"/>
        <v>#REF!</v>
      </c>
      <c r="I246" s="25">
        <v>44591</v>
      </c>
      <c r="J246" s="26" t="e">
        <f t="shared" si="67"/>
        <v>#REF!</v>
      </c>
      <c r="K246" s="26" t="e">
        <f t="shared" si="68"/>
        <v>#REF!</v>
      </c>
      <c r="L246" s="26" t="e">
        <f t="shared" si="69"/>
        <v>#REF!</v>
      </c>
      <c r="M246" s="23" t="e">
        <f t="shared" si="70"/>
        <v>#REF!</v>
      </c>
      <c r="N246" s="26" t="e">
        <f t="shared" si="57"/>
        <v>#REF!</v>
      </c>
      <c r="O246" s="23" t="e">
        <f t="shared" si="71"/>
        <v>#REF!</v>
      </c>
      <c r="P246" s="23" t="e">
        <f t="shared" si="61"/>
        <v>#REF!</v>
      </c>
      <c r="Q246" s="23" t="e">
        <f t="shared" si="62"/>
        <v>#REF!</v>
      </c>
      <c r="R246" s="23" t="e">
        <f t="shared" si="63"/>
        <v>#REF!</v>
      </c>
      <c r="S246" s="23" t="e">
        <f t="shared" si="58"/>
        <v>#REF!</v>
      </c>
      <c r="T246" s="23" t="e">
        <f t="shared" si="59"/>
        <v>#REF!</v>
      </c>
      <c r="U246" s="23" t="e">
        <f>_xlfn.XLOOKUP(A246,'[1]AM 12,28'!A:A,'[1]AM 12,28'!B:B,"",0)</f>
        <v>#REF!</v>
      </c>
      <c r="V246" s="23" t="e">
        <f t="shared" si="72"/>
        <v>#REF!</v>
      </c>
    </row>
    <row r="247" spans="1:22" x14ac:dyDescent="0.25">
      <c r="A247" s="23" t="e">
        <f>'Export AM'!#REF!&amp;" "&amp;'Export AM'!#REF!</f>
        <v>#REF!</v>
      </c>
      <c r="B247" s="27" t="e">
        <f>'Export AM'!#REF!</f>
        <v>#REF!</v>
      </c>
      <c r="C247" s="28" t="e">
        <f>'Export AM'!#REF!</f>
        <v>#REF!</v>
      </c>
      <c r="D247" s="29" t="e">
        <f t="shared" ca="1" si="60"/>
        <v>#REF!</v>
      </c>
      <c r="E247" s="28" t="e">
        <f>'Export AM'!#REF!</f>
        <v>#REF!</v>
      </c>
      <c r="F247" s="30" t="e">
        <f t="shared" si="64"/>
        <v>#REF!</v>
      </c>
      <c r="G247" s="30" t="e">
        <f t="shared" si="65"/>
        <v>#REF!</v>
      </c>
      <c r="H247" s="30" t="e">
        <f t="shared" si="66"/>
        <v>#REF!</v>
      </c>
      <c r="I247" s="25">
        <v>44592</v>
      </c>
      <c r="J247" s="26" t="e">
        <f t="shared" si="67"/>
        <v>#REF!</v>
      </c>
      <c r="K247" s="26" t="e">
        <f t="shared" si="68"/>
        <v>#REF!</v>
      </c>
      <c r="L247" s="26" t="e">
        <f t="shared" si="69"/>
        <v>#REF!</v>
      </c>
      <c r="M247" s="23" t="e">
        <f t="shared" si="70"/>
        <v>#REF!</v>
      </c>
      <c r="N247" s="26" t="e">
        <f t="shared" si="57"/>
        <v>#REF!</v>
      </c>
      <c r="O247" s="23" t="e">
        <f t="shared" si="71"/>
        <v>#REF!</v>
      </c>
      <c r="P247" s="23" t="e">
        <f t="shared" si="61"/>
        <v>#REF!</v>
      </c>
      <c r="Q247" s="23" t="e">
        <f t="shared" si="62"/>
        <v>#REF!</v>
      </c>
      <c r="R247" s="23" t="e">
        <f t="shared" si="63"/>
        <v>#REF!</v>
      </c>
      <c r="S247" s="23" t="e">
        <f t="shared" si="58"/>
        <v>#REF!</v>
      </c>
      <c r="T247" s="23" t="e">
        <f t="shared" si="59"/>
        <v>#REF!</v>
      </c>
      <c r="U247" s="23" t="e">
        <f>_xlfn.XLOOKUP(A247,'[1]AM 12,28'!A:A,'[1]AM 12,28'!B:B,"",0)</f>
        <v>#REF!</v>
      </c>
      <c r="V247" s="23" t="e">
        <f t="shared" si="72"/>
        <v>#REF!</v>
      </c>
    </row>
    <row r="248" spans="1:22" x14ac:dyDescent="0.25">
      <c r="A248" s="23" t="e">
        <f>'Export AM'!#REF!&amp;" "&amp;'Export AM'!#REF!</f>
        <v>#REF!</v>
      </c>
      <c r="B248" s="27" t="e">
        <f>'Export AM'!#REF!</f>
        <v>#REF!</v>
      </c>
      <c r="C248" s="28" t="e">
        <f>'Export AM'!#REF!</f>
        <v>#REF!</v>
      </c>
      <c r="D248" s="29" t="e">
        <f t="shared" ca="1" si="60"/>
        <v>#REF!</v>
      </c>
      <c r="E248" s="28" t="e">
        <f>'Export AM'!#REF!</f>
        <v>#REF!</v>
      </c>
      <c r="F248" s="30" t="e">
        <f t="shared" si="64"/>
        <v>#REF!</v>
      </c>
      <c r="G248" s="30" t="e">
        <f t="shared" si="65"/>
        <v>#REF!</v>
      </c>
      <c r="H248" s="30" t="e">
        <f t="shared" si="66"/>
        <v>#REF!</v>
      </c>
      <c r="I248" s="25">
        <v>44593</v>
      </c>
      <c r="J248" s="26" t="e">
        <f t="shared" si="67"/>
        <v>#REF!</v>
      </c>
      <c r="K248" s="26" t="e">
        <f t="shared" si="68"/>
        <v>#REF!</v>
      </c>
      <c r="L248" s="26" t="e">
        <f t="shared" si="69"/>
        <v>#REF!</v>
      </c>
      <c r="M248" s="23" t="e">
        <f t="shared" si="70"/>
        <v>#REF!</v>
      </c>
      <c r="N248" s="26" t="e">
        <f t="shared" si="57"/>
        <v>#REF!</v>
      </c>
      <c r="O248" s="23" t="e">
        <f t="shared" si="71"/>
        <v>#REF!</v>
      </c>
      <c r="P248" s="23" t="e">
        <f t="shared" si="61"/>
        <v>#REF!</v>
      </c>
      <c r="Q248" s="23" t="e">
        <f t="shared" si="62"/>
        <v>#REF!</v>
      </c>
      <c r="R248" s="23" t="e">
        <f t="shared" si="63"/>
        <v>#REF!</v>
      </c>
      <c r="S248" s="23" t="e">
        <f t="shared" si="58"/>
        <v>#REF!</v>
      </c>
      <c r="T248" s="23" t="e">
        <f t="shared" si="59"/>
        <v>#REF!</v>
      </c>
      <c r="U248" s="23" t="e">
        <f>_xlfn.XLOOKUP(A248,'[1]AM 12,28'!A:A,'[1]AM 12,28'!B:B,"",0)</f>
        <v>#REF!</v>
      </c>
      <c r="V248" s="23" t="e">
        <f t="shared" si="72"/>
        <v>#REF!</v>
      </c>
    </row>
    <row r="249" spans="1:22" x14ac:dyDescent="0.25">
      <c r="A249" s="23" t="e">
        <f>'Export AM'!#REF!&amp;" "&amp;'Export AM'!#REF!</f>
        <v>#REF!</v>
      </c>
      <c r="B249" s="27" t="e">
        <f>'Export AM'!#REF!</f>
        <v>#REF!</v>
      </c>
      <c r="C249" s="28" t="e">
        <f>'Export AM'!#REF!</f>
        <v>#REF!</v>
      </c>
      <c r="D249" s="29" t="e">
        <f t="shared" ca="1" si="60"/>
        <v>#REF!</v>
      </c>
      <c r="E249" s="28" t="e">
        <f>'Export AM'!#REF!</f>
        <v>#REF!</v>
      </c>
      <c r="F249" s="30" t="e">
        <f t="shared" si="64"/>
        <v>#REF!</v>
      </c>
      <c r="G249" s="30" t="e">
        <f t="shared" si="65"/>
        <v>#REF!</v>
      </c>
      <c r="H249" s="30" t="e">
        <f t="shared" si="66"/>
        <v>#REF!</v>
      </c>
      <c r="I249" s="25">
        <v>44594</v>
      </c>
      <c r="J249" s="26" t="e">
        <f t="shared" si="67"/>
        <v>#REF!</v>
      </c>
      <c r="K249" s="26" t="e">
        <f t="shared" si="68"/>
        <v>#REF!</v>
      </c>
      <c r="L249" s="26" t="e">
        <f t="shared" si="69"/>
        <v>#REF!</v>
      </c>
      <c r="M249" s="23" t="e">
        <f t="shared" si="70"/>
        <v>#REF!</v>
      </c>
      <c r="N249" s="26" t="e">
        <f t="shared" si="57"/>
        <v>#REF!</v>
      </c>
      <c r="O249" s="23" t="e">
        <f t="shared" si="71"/>
        <v>#REF!</v>
      </c>
      <c r="P249" s="23" t="e">
        <f t="shared" si="61"/>
        <v>#REF!</v>
      </c>
      <c r="Q249" s="23" t="e">
        <f t="shared" si="62"/>
        <v>#REF!</v>
      </c>
      <c r="R249" s="23" t="e">
        <f t="shared" si="63"/>
        <v>#REF!</v>
      </c>
      <c r="S249" s="23" t="e">
        <f t="shared" si="58"/>
        <v>#REF!</v>
      </c>
      <c r="T249" s="23" t="e">
        <f t="shared" si="59"/>
        <v>#REF!</v>
      </c>
      <c r="U249" s="23" t="e">
        <f>_xlfn.XLOOKUP(A249,'[1]AM 12,28'!A:A,'[1]AM 12,28'!B:B,"",0)</f>
        <v>#REF!</v>
      </c>
      <c r="V249" s="23" t="e">
        <f t="shared" si="72"/>
        <v>#REF!</v>
      </c>
    </row>
    <row r="250" spans="1:22" x14ac:dyDescent="0.25">
      <c r="A250" s="23" t="e">
        <f>'Export AM'!#REF!&amp;" "&amp;'Export AM'!#REF!</f>
        <v>#REF!</v>
      </c>
      <c r="B250" s="27" t="e">
        <f>'Export AM'!#REF!</f>
        <v>#REF!</v>
      </c>
      <c r="C250" s="28" t="e">
        <f>'Export AM'!#REF!</f>
        <v>#REF!</v>
      </c>
      <c r="D250" s="29" t="e">
        <f t="shared" ca="1" si="60"/>
        <v>#REF!</v>
      </c>
      <c r="E250" s="28" t="e">
        <f>'Export AM'!#REF!</f>
        <v>#REF!</v>
      </c>
      <c r="F250" s="30" t="e">
        <f t="shared" si="64"/>
        <v>#REF!</v>
      </c>
      <c r="G250" s="30" t="e">
        <f t="shared" si="65"/>
        <v>#REF!</v>
      </c>
      <c r="H250" s="30" t="e">
        <f t="shared" si="66"/>
        <v>#REF!</v>
      </c>
      <c r="I250" s="25">
        <v>44595</v>
      </c>
      <c r="J250" s="26" t="e">
        <f t="shared" si="67"/>
        <v>#REF!</v>
      </c>
      <c r="K250" s="26" t="e">
        <f t="shared" si="68"/>
        <v>#REF!</v>
      </c>
      <c r="L250" s="26" t="e">
        <f t="shared" si="69"/>
        <v>#REF!</v>
      </c>
      <c r="M250" s="23" t="e">
        <f t="shared" si="70"/>
        <v>#REF!</v>
      </c>
      <c r="N250" s="26" t="e">
        <f t="shared" si="57"/>
        <v>#REF!</v>
      </c>
      <c r="O250" s="23" t="e">
        <f t="shared" si="71"/>
        <v>#REF!</v>
      </c>
      <c r="P250" s="23" t="e">
        <f t="shared" si="61"/>
        <v>#REF!</v>
      </c>
      <c r="Q250" s="23" t="e">
        <f t="shared" si="62"/>
        <v>#REF!</v>
      </c>
      <c r="R250" s="23" t="e">
        <f t="shared" si="63"/>
        <v>#REF!</v>
      </c>
      <c r="S250" s="23" t="e">
        <f t="shared" si="58"/>
        <v>#REF!</v>
      </c>
      <c r="T250" s="23" t="e">
        <f t="shared" si="59"/>
        <v>#REF!</v>
      </c>
      <c r="U250" s="23" t="e">
        <f>_xlfn.XLOOKUP(A250,'[1]AM 12,28'!A:A,'[1]AM 12,28'!B:B,"",0)</f>
        <v>#REF!</v>
      </c>
      <c r="V250" s="23" t="e">
        <f t="shared" si="72"/>
        <v>#REF!</v>
      </c>
    </row>
    <row r="251" spans="1:22" x14ac:dyDescent="0.25">
      <c r="A251" s="23" t="e">
        <f>'Export AM'!#REF!&amp;" "&amp;'Export AM'!#REF!</f>
        <v>#REF!</v>
      </c>
      <c r="B251" s="27" t="e">
        <f>'Export AM'!#REF!</f>
        <v>#REF!</v>
      </c>
      <c r="C251" s="28" t="e">
        <f>'Export AM'!#REF!</f>
        <v>#REF!</v>
      </c>
      <c r="D251" s="29" t="e">
        <f t="shared" ca="1" si="60"/>
        <v>#REF!</v>
      </c>
      <c r="E251" s="28" t="e">
        <f>'Export AM'!#REF!</f>
        <v>#REF!</v>
      </c>
      <c r="F251" s="30" t="e">
        <f t="shared" si="64"/>
        <v>#REF!</v>
      </c>
      <c r="G251" s="30" t="e">
        <f t="shared" si="65"/>
        <v>#REF!</v>
      </c>
      <c r="H251" s="30" t="e">
        <f t="shared" si="66"/>
        <v>#REF!</v>
      </c>
      <c r="I251" s="25">
        <v>44596</v>
      </c>
      <c r="J251" s="26" t="e">
        <f t="shared" si="67"/>
        <v>#REF!</v>
      </c>
      <c r="K251" s="26" t="e">
        <f t="shared" si="68"/>
        <v>#REF!</v>
      </c>
      <c r="L251" s="26" t="e">
        <f t="shared" si="69"/>
        <v>#REF!</v>
      </c>
      <c r="M251" s="23" t="e">
        <f t="shared" si="70"/>
        <v>#REF!</v>
      </c>
      <c r="N251" s="26" t="e">
        <f t="shared" si="57"/>
        <v>#REF!</v>
      </c>
      <c r="O251" s="23" t="e">
        <f t="shared" si="71"/>
        <v>#REF!</v>
      </c>
      <c r="P251" s="23" t="e">
        <f t="shared" si="61"/>
        <v>#REF!</v>
      </c>
      <c r="Q251" s="23" t="e">
        <f t="shared" si="62"/>
        <v>#REF!</v>
      </c>
      <c r="R251" s="23" t="e">
        <f t="shared" si="63"/>
        <v>#REF!</v>
      </c>
      <c r="S251" s="23" t="e">
        <f t="shared" si="58"/>
        <v>#REF!</v>
      </c>
      <c r="T251" s="23" t="e">
        <f t="shared" si="59"/>
        <v>#REF!</v>
      </c>
      <c r="U251" s="23" t="e">
        <f>_xlfn.XLOOKUP(A251,'[1]AM 12,28'!A:A,'[1]AM 12,28'!B:B,"",0)</f>
        <v>#REF!</v>
      </c>
      <c r="V251" s="23" t="e">
        <f t="shared" si="72"/>
        <v>#REF!</v>
      </c>
    </row>
    <row r="252" spans="1:22" x14ac:dyDescent="0.25">
      <c r="A252" s="23" t="e">
        <f>'Export AM'!#REF!&amp;" "&amp;'Export AM'!#REF!</f>
        <v>#REF!</v>
      </c>
      <c r="B252" s="27" t="e">
        <f>'Export AM'!#REF!</f>
        <v>#REF!</v>
      </c>
      <c r="C252" s="28" t="e">
        <f>'Export AM'!#REF!</f>
        <v>#REF!</v>
      </c>
      <c r="D252" s="29" t="e">
        <f t="shared" ca="1" si="60"/>
        <v>#REF!</v>
      </c>
      <c r="E252" s="28" t="e">
        <f>'Export AM'!#REF!</f>
        <v>#REF!</v>
      </c>
      <c r="F252" s="30" t="e">
        <f t="shared" si="64"/>
        <v>#REF!</v>
      </c>
      <c r="G252" s="30" t="e">
        <f t="shared" si="65"/>
        <v>#REF!</v>
      </c>
      <c r="H252" s="30" t="e">
        <f t="shared" si="66"/>
        <v>#REF!</v>
      </c>
      <c r="I252" s="25">
        <v>44597</v>
      </c>
      <c r="J252" s="26" t="e">
        <f t="shared" si="67"/>
        <v>#REF!</v>
      </c>
      <c r="K252" s="26" t="e">
        <f t="shared" si="68"/>
        <v>#REF!</v>
      </c>
      <c r="L252" s="26" t="e">
        <f t="shared" si="69"/>
        <v>#REF!</v>
      </c>
      <c r="M252" s="23" t="e">
        <f t="shared" si="70"/>
        <v>#REF!</v>
      </c>
      <c r="N252" s="26" t="e">
        <f t="shared" si="57"/>
        <v>#REF!</v>
      </c>
      <c r="O252" s="23" t="e">
        <f t="shared" si="71"/>
        <v>#REF!</v>
      </c>
      <c r="P252" s="23" t="e">
        <f t="shared" si="61"/>
        <v>#REF!</v>
      </c>
      <c r="Q252" s="23" t="e">
        <f t="shared" si="62"/>
        <v>#REF!</v>
      </c>
      <c r="R252" s="23" t="e">
        <f t="shared" si="63"/>
        <v>#REF!</v>
      </c>
      <c r="S252" s="23" t="e">
        <f t="shared" si="58"/>
        <v>#REF!</v>
      </c>
      <c r="T252" s="23" t="e">
        <f t="shared" si="59"/>
        <v>#REF!</v>
      </c>
      <c r="U252" s="23" t="e">
        <f>_xlfn.XLOOKUP(A252,'[1]AM 12,28'!A:A,'[1]AM 12,28'!B:B,"",0)</f>
        <v>#REF!</v>
      </c>
      <c r="V252" s="23" t="e">
        <f t="shared" si="72"/>
        <v>#REF!</v>
      </c>
    </row>
    <row r="253" spans="1:22" x14ac:dyDescent="0.25">
      <c r="A253" s="23" t="e">
        <f>'Export AM'!#REF!&amp;" "&amp;'Export AM'!#REF!</f>
        <v>#REF!</v>
      </c>
      <c r="B253" s="27" t="e">
        <f>'Export AM'!#REF!</f>
        <v>#REF!</v>
      </c>
      <c r="C253" s="28" t="e">
        <f>'Export AM'!#REF!</f>
        <v>#REF!</v>
      </c>
      <c r="D253" s="29" t="e">
        <f t="shared" ca="1" si="60"/>
        <v>#REF!</v>
      </c>
      <c r="E253" s="28" t="e">
        <f>'Export AM'!#REF!</f>
        <v>#REF!</v>
      </c>
      <c r="F253" s="30" t="e">
        <f t="shared" si="64"/>
        <v>#REF!</v>
      </c>
      <c r="G253" s="30" t="e">
        <f t="shared" si="65"/>
        <v>#REF!</v>
      </c>
      <c r="H253" s="30" t="e">
        <f t="shared" si="66"/>
        <v>#REF!</v>
      </c>
      <c r="I253" s="25">
        <v>44598</v>
      </c>
      <c r="J253" s="26" t="e">
        <f t="shared" si="67"/>
        <v>#REF!</v>
      </c>
      <c r="K253" s="26" t="e">
        <f t="shared" si="68"/>
        <v>#REF!</v>
      </c>
      <c r="L253" s="26" t="e">
        <f t="shared" si="69"/>
        <v>#REF!</v>
      </c>
      <c r="M253" s="23" t="e">
        <f t="shared" si="70"/>
        <v>#REF!</v>
      </c>
      <c r="N253" s="26" t="e">
        <f t="shared" si="57"/>
        <v>#REF!</v>
      </c>
      <c r="O253" s="23" t="e">
        <f t="shared" si="71"/>
        <v>#REF!</v>
      </c>
      <c r="P253" s="23" t="e">
        <f t="shared" si="61"/>
        <v>#REF!</v>
      </c>
      <c r="Q253" s="23" t="e">
        <f t="shared" si="62"/>
        <v>#REF!</v>
      </c>
      <c r="R253" s="23" t="e">
        <f t="shared" si="63"/>
        <v>#REF!</v>
      </c>
      <c r="S253" s="23" t="e">
        <f t="shared" si="58"/>
        <v>#REF!</v>
      </c>
      <c r="T253" s="23" t="e">
        <f t="shared" si="59"/>
        <v>#REF!</v>
      </c>
      <c r="U253" s="23" t="e">
        <f>_xlfn.XLOOKUP(A253,'[1]AM 12,28'!A:A,'[1]AM 12,28'!B:B,"",0)</f>
        <v>#REF!</v>
      </c>
      <c r="V253" s="23" t="e">
        <f t="shared" si="72"/>
        <v>#REF!</v>
      </c>
    </row>
    <row r="254" spans="1:22" x14ac:dyDescent="0.25">
      <c r="A254" s="23" t="e">
        <f>'Export AM'!#REF!&amp;" "&amp;'Export AM'!#REF!</f>
        <v>#REF!</v>
      </c>
      <c r="B254" s="27" t="e">
        <f>'Export AM'!#REF!</f>
        <v>#REF!</v>
      </c>
      <c r="C254" s="28" t="e">
        <f>'Export AM'!#REF!</f>
        <v>#REF!</v>
      </c>
      <c r="D254" s="29" t="e">
        <f t="shared" ca="1" si="60"/>
        <v>#REF!</v>
      </c>
      <c r="E254" s="28" t="e">
        <f>'Export AM'!#REF!</f>
        <v>#REF!</v>
      </c>
      <c r="F254" s="30" t="e">
        <f t="shared" si="64"/>
        <v>#REF!</v>
      </c>
      <c r="G254" s="30" t="e">
        <f t="shared" si="65"/>
        <v>#REF!</v>
      </c>
      <c r="H254" s="30" t="e">
        <f t="shared" si="66"/>
        <v>#REF!</v>
      </c>
      <c r="I254" s="25">
        <v>44599</v>
      </c>
      <c r="J254" s="26" t="e">
        <f t="shared" si="67"/>
        <v>#REF!</v>
      </c>
      <c r="K254" s="26" t="e">
        <f t="shared" si="68"/>
        <v>#REF!</v>
      </c>
      <c r="L254" s="26" t="e">
        <f t="shared" si="69"/>
        <v>#REF!</v>
      </c>
      <c r="M254" s="23" t="e">
        <f t="shared" si="70"/>
        <v>#REF!</v>
      </c>
      <c r="N254" s="26" t="e">
        <f t="shared" si="57"/>
        <v>#REF!</v>
      </c>
      <c r="O254" s="23" t="e">
        <f t="shared" si="71"/>
        <v>#REF!</v>
      </c>
      <c r="P254" s="23" t="e">
        <f t="shared" si="61"/>
        <v>#REF!</v>
      </c>
      <c r="Q254" s="23" t="e">
        <f t="shared" si="62"/>
        <v>#REF!</v>
      </c>
      <c r="R254" s="23" t="e">
        <f t="shared" si="63"/>
        <v>#REF!</v>
      </c>
      <c r="S254" s="23" t="e">
        <f t="shared" si="58"/>
        <v>#REF!</v>
      </c>
      <c r="T254" s="23" t="e">
        <f t="shared" si="59"/>
        <v>#REF!</v>
      </c>
      <c r="U254" s="23" t="e">
        <f>_xlfn.XLOOKUP(A254,'[1]AM 12,28'!A:A,'[1]AM 12,28'!B:B,"",0)</f>
        <v>#REF!</v>
      </c>
      <c r="V254" s="23" t="e">
        <f t="shared" si="72"/>
        <v>#REF!</v>
      </c>
    </row>
    <row r="255" spans="1:22" x14ac:dyDescent="0.25">
      <c r="A255" s="23" t="e">
        <f>'Export AM'!#REF!&amp;" "&amp;'Export AM'!#REF!</f>
        <v>#REF!</v>
      </c>
      <c r="B255" s="27" t="e">
        <f>'Export AM'!#REF!</f>
        <v>#REF!</v>
      </c>
      <c r="C255" s="28" t="e">
        <f>'Export AM'!#REF!</f>
        <v>#REF!</v>
      </c>
      <c r="D255" s="29" t="e">
        <f t="shared" ca="1" si="60"/>
        <v>#REF!</v>
      </c>
      <c r="E255" s="28" t="e">
        <f>'Export AM'!#REF!</f>
        <v>#REF!</v>
      </c>
      <c r="F255" s="30" t="e">
        <f t="shared" si="64"/>
        <v>#REF!</v>
      </c>
      <c r="G255" s="30" t="e">
        <f t="shared" si="65"/>
        <v>#REF!</v>
      </c>
      <c r="H255" s="30" t="e">
        <f t="shared" si="66"/>
        <v>#REF!</v>
      </c>
      <c r="I255" s="25">
        <v>44600</v>
      </c>
      <c r="J255" s="26" t="e">
        <f t="shared" si="67"/>
        <v>#REF!</v>
      </c>
      <c r="K255" s="26" t="e">
        <f t="shared" si="68"/>
        <v>#REF!</v>
      </c>
      <c r="L255" s="26" t="e">
        <f t="shared" si="69"/>
        <v>#REF!</v>
      </c>
      <c r="M255" s="23" t="e">
        <f t="shared" si="70"/>
        <v>#REF!</v>
      </c>
      <c r="N255" s="26" t="e">
        <f t="shared" si="57"/>
        <v>#REF!</v>
      </c>
      <c r="O255" s="23" t="e">
        <f t="shared" si="71"/>
        <v>#REF!</v>
      </c>
      <c r="P255" s="23" t="e">
        <f t="shared" si="61"/>
        <v>#REF!</v>
      </c>
      <c r="Q255" s="23" t="e">
        <f t="shared" si="62"/>
        <v>#REF!</v>
      </c>
      <c r="R255" s="23" t="e">
        <f t="shared" si="63"/>
        <v>#REF!</v>
      </c>
      <c r="S255" s="23" t="e">
        <f t="shared" si="58"/>
        <v>#REF!</v>
      </c>
      <c r="T255" s="23" t="e">
        <f t="shared" si="59"/>
        <v>#REF!</v>
      </c>
      <c r="U255" s="23" t="e">
        <f>_xlfn.XLOOKUP(A255,'[1]AM 12,28'!A:A,'[1]AM 12,28'!B:B,"",0)</f>
        <v>#REF!</v>
      </c>
      <c r="V255" s="23" t="e">
        <f t="shared" si="72"/>
        <v>#REF!</v>
      </c>
    </row>
    <row r="256" spans="1:22" x14ac:dyDescent="0.25">
      <c r="A256" s="23" t="e">
        <f>'Export AM'!#REF!&amp;" "&amp;'Export AM'!#REF!</f>
        <v>#REF!</v>
      </c>
      <c r="B256" s="27" t="e">
        <f>'Export AM'!#REF!</f>
        <v>#REF!</v>
      </c>
      <c r="C256" s="28" t="e">
        <f>'Export AM'!#REF!</f>
        <v>#REF!</v>
      </c>
      <c r="D256" s="29" t="e">
        <f t="shared" ca="1" si="60"/>
        <v>#REF!</v>
      </c>
      <c r="E256" s="28" t="e">
        <f>'Export AM'!#REF!</f>
        <v>#REF!</v>
      </c>
      <c r="F256" s="30" t="e">
        <f t="shared" si="64"/>
        <v>#REF!</v>
      </c>
      <c r="G256" s="30" t="e">
        <f t="shared" si="65"/>
        <v>#REF!</v>
      </c>
      <c r="H256" s="30" t="e">
        <f t="shared" si="66"/>
        <v>#REF!</v>
      </c>
      <c r="I256" s="25">
        <v>44601</v>
      </c>
      <c r="J256" s="26" t="e">
        <f t="shared" si="67"/>
        <v>#REF!</v>
      </c>
      <c r="K256" s="26" t="e">
        <f t="shared" si="68"/>
        <v>#REF!</v>
      </c>
      <c r="L256" s="26" t="e">
        <f t="shared" si="69"/>
        <v>#REF!</v>
      </c>
      <c r="M256" s="23" t="e">
        <f t="shared" si="70"/>
        <v>#REF!</v>
      </c>
      <c r="N256" s="26" t="e">
        <f t="shared" si="57"/>
        <v>#REF!</v>
      </c>
      <c r="O256" s="23" t="e">
        <f t="shared" si="71"/>
        <v>#REF!</v>
      </c>
      <c r="P256" s="23" t="e">
        <f t="shared" si="61"/>
        <v>#REF!</v>
      </c>
      <c r="Q256" s="23" t="e">
        <f t="shared" si="62"/>
        <v>#REF!</v>
      </c>
      <c r="R256" s="23" t="e">
        <f t="shared" si="63"/>
        <v>#REF!</v>
      </c>
      <c r="S256" s="23" t="e">
        <f t="shared" si="58"/>
        <v>#REF!</v>
      </c>
      <c r="T256" s="23" t="e">
        <f t="shared" si="59"/>
        <v>#REF!</v>
      </c>
      <c r="U256" s="23" t="e">
        <f>_xlfn.XLOOKUP(A256,'[1]AM 12,28'!A:A,'[1]AM 12,28'!B:B,"",0)</f>
        <v>#REF!</v>
      </c>
      <c r="V256" s="23" t="e">
        <f t="shared" si="72"/>
        <v>#REF!</v>
      </c>
    </row>
    <row r="257" spans="1:22" x14ac:dyDescent="0.25">
      <c r="A257" s="23" t="e">
        <f>'Export AM'!#REF!&amp;" "&amp;'Export AM'!#REF!</f>
        <v>#REF!</v>
      </c>
      <c r="B257" s="27" t="e">
        <f>'Export AM'!#REF!</f>
        <v>#REF!</v>
      </c>
      <c r="C257" s="28" t="e">
        <f>'Export AM'!#REF!</f>
        <v>#REF!</v>
      </c>
      <c r="D257" s="29" t="e">
        <f t="shared" ca="1" si="60"/>
        <v>#REF!</v>
      </c>
      <c r="E257" s="28" t="e">
        <f>'Export AM'!#REF!</f>
        <v>#REF!</v>
      </c>
      <c r="F257" s="30" t="e">
        <f t="shared" si="64"/>
        <v>#REF!</v>
      </c>
      <c r="G257" s="30" t="e">
        <f t="shared" si="65"/>
        <v>#REF!</v>
      </c>
      <c r="H257" s="30" t="e">
        <f t="shared" si="66"/>
        <v>#REF!</v>
      </c>
      <c r="I257" s="25">
        <v>44602</v>
      </c>
      <c r="J257" s="26" t="e">
        <f t="shared" si="67"/>
        <v>#REF!</v>
      </c>
      <c r="K257" s="26" t="e">
        <f t="shared" si="68"/>
        <v>#REF!</v>
      </c>
      <c r="L257" s="26" t="e">
        <f t="shared" si="69"/>
        <v>#REF!</v>
      </c>
      <c r="M257" s="23" t="e">
        <f t="shared" si="70"/>
        <v>#REF!</v>
      </c>
      <c r="N257" s="26" t="e">
        <f t="shared" si="57"/>
        <v>#REF!</v>
      </c>
      <c r="O257" s="23" t="e">
        <f t="shared" si="71"/>
        <v>#REF!</v>
      </c>
      <c r="P257" s="23" t="e">
        <f t="shared" si="61"/>
        <v>#REF!</v>
      </c>
      <c r="Q257" s="23" t="e">
        <f t="shared" si="62"/>
        <v>#REF!</v>
      </c>
      <c r="R257" s="23" t="e">
        <f t="shared" si="63"/>
        <v>#REF!</v>
      </c>
      <c r="S257" s="23" t="e">
        <f t="shared" si="58"/>
        <v>#REF!</v>
      </c>
      <c r="T257" s="23" t="e">
        <f t="shared" si="59"/>
        <v>#REF!</v>
      </c>
      <c r="U257" s="23" t="e">
        <f>_xlfn.XLOOKUP(A257,'[1]AM 12,28'!A:A,'[1]AM 12,28'!B:B,"",0)</f>
        <v>#REF!</v>
      </c>
      <c r="V257" s="23" t="e">
        <f t="shared" si="72"/>
        <v>#REF!</v>
      </c>
    </row>
    <row r="258" spans="1:22" x14ac:dyDescent="0.25">
      <c r="A258" s="23" t="e">
        <f>'Export AM'!#REF!&amp;" "&amp;'Export AM'!#REF!</f>
        <v>#REF!</v>
      </c>
      <c r="B258" s="27" t="e">
        <f>'Export AM'!#REF!</f>
        <v>#REF!</v>
      </c>
      <c r="C258" s="28" t="e">
        <f>'Export AM'!#REF!</f>
        <v>#REF!</v>
      </c>
      <c r="D258" s="29" t="e">
        <f t="shared" ca="1" si="60"/>
        <v>#REF!</v>
      </c>
      <c r="E258" s="28" t="e">
        <f>'Export AM'!#REF!</f>
        <v>#REF!</v>
      </c>
      <c r="F258" s="30" t="e">
        <f t="shared" si="64"/>
        <v>#REF!</v>
      </c>
      <c r="G258" s="30" t="e">
        <f t="shared" si="65"/>
        <v>#REF!</v>
      </c>
      <c r="H258" s="30" t="e">
        <f t="shared" si="66"/>
        <v>#REF!</v>
      </c>
      <c r="I258" s="25">
        <v>44603</v>
      </c>
      <c r="J258" s="26" t="e">
        <f t="shared" si="67"/>
        <v>#REF!</v>
      </c>
      <c r="K258" s="26" t="e">
        <f t="shared" si="68"/>
        <v>#REF!</v>
      </c>
      <c r="L258" s="26" t="e">
        <f t="shared" si="69"/>
        <v>#REF!</v>
      </c>
      <c r="M258" s="23" t="e">
        <f t="shared" si="70"/>
        <v>#REF!</v>
      </c>
      <c r="N258" s="26" t="e">
        <f t="shared" ref="N258:N321" si="73">IF(DAY(DATE(YEAR(E258),MONTH(E258)+1,1)-1)/2&gt;=DAY(E258),"1 ère quinzaine","2èmequinzaine")</f>
        <v>#REF!</v>
      </c>
      <c r="O258" s="23" t="e">
        <f t="shared" si="71"/>
        <v>#REF!</v>
      </c>
      <c r="P258" s="23" t="e">
        <f t="shared" si="61"/>
        <v>#REF!</v>
      </c>
      <c r="Q258" s="23" t="e">
        <f t="shared" si="62"/>
        <v>#REF!</v>
      </c>
      <c r="R258" s="23" t="e">
        <f t="shared" si="63"/>
        <v>#REF!</v>
      </c>
      <c r="S258" s="23" t="e">
        <f t="shared" ref="S258:S321" si="74">P258&amp;Q258&amp;R258</f>
        <v>#REF!</v>
      </c>
      <c r="T258" s="23" t="e">
        <f t="shared" ref="T258:T321" si="75">IF(S258="123","12,06",IF(S258="120","11,93",IF(S258="100","11,78",IF(S258="000","11,35","faux"))))</f>
        <v>#REF!</v>
      </c>
      <c r="U258" s="23" t="e">
        <f>_xlfn.XLOOKUP(A258,'[1]AM 12,28'!A:A,'[1]AM 12,28'!B:B,"",0)</f>
        <v>#REF!</v>
      </c>
      <c r="V258" s="23" t="e">
        <f t="shared" si="72"/>
        <v>#REF!</v>
      </c>
    </row>
    <row r="259" spans="1:22" x14ac:dyDescent="0.25">
      <c r="A259" s="23" t="e">
        <f>'Export AM'!#REF!&amp;" "&amp;'Export AM'!#REF!</f>
        <v>#REF!</v>
      </c>
      <c r="B259" s="27" t="e">
        <f>'Export AM'!#REF!</f>
        <v>#REF!</v>
      </c>
      <c r="C259" s="28" t="e">
        <f>'Export AM'!#REF!</f>
        <v>#REF!</v>
      </c>
      <c r="D259" s="29" t="e">
        <f t="shared" ref="D259:D322" ca="1" si="76">DATEDIF(C259,TODAY(),"Y")</f>
        <v>#REF!</v>
      </c>
      <c r="E259" s="28" t="e">
        <f>'Export AM'!#REF!</f>
        <v>#REF!</v>
      </c>
      <c r="F259" s="30" t="e">
        <f t="shared" si="64"/>
        <v>#REF!</v>
      </c>
      <c r="G259" s="30" t="e">
        <f t="shared" si="65"/>
        <v>#REF!</v>
      </c>
      <c r="H259" s="30" t="e">
        <f t="shared" si="66"/>
        <v>#REF!</v>
      </c>
      <c r="I259" s="25">
        <v>44604</v>
      </c>
      <c r="J259" s="26" t="e">
        <f t="shared" si="67"/>
        <v>#REF!</v>
      </c>
      <c r="K259" s="26" t="e">
        <f t="shared" si="68"/>
        <v>#REF!</v>
      </c>
      <c r="L259" s="26" t="e">
        <f t="shared" si="69"/>
        <v>#REF!</v>
      </c>
      <c r="M259" s="23" t="e">
        <f t="shared" si="70"/>
        <v>#REF!</v>
      </c>
      <c r="N259" s="26" t="e">
        <f t="shared" si="73"/>
        <v>#REF!</v>
      </c>
      <c r="O259" s="23" t="e">
        <f t="shared" si="71"/>
        <v>#REF!</v>
      </c>
      <c r="P259" s="23" t="e">
        <f t="shared" ref="P259:P322" si="77">IF(F259&lt;I259,1,0)</f>
        <v>#REF!</v>
      </c>
      <c r="Q259" s="23" t="e">
        <f t="shared" ref="Q259:Q322" si="78">IF(G259&lt;I259,2,0)</f>
        <v>#REF!</v>
      </c>
      <c r="R259" s="23" t="e">
        <f t="shared" ref="R259:R322" si="79">IF(H259&lt;I259,3,0)</f>
        <v>#REF!</v>
      </c>
      <c r="S259" s="23" t="e">
        <f t="shared" si="74"/>
        <v>#REF!</v>
      </c>
      <c r="T259" s="23" t="e">
        <f t="shared" si="75"/>
        <v>#REF!</v>
      </c>
      <c r="U259" s="23" t="e">
        <f>_xlfn.XLOOKUP(A259,'[1]AM 12,28'!A:A,'[1]AM 12,28'!B:B,"",0)</f>
        <v>#REF!</v>
      </c>
      <c r="V259" s="23" t="e">
        <f t="shared" si="72"/>
        <v>#REF!</v>
      </c>
    </row>
    <row r="260" spans="1:22" x14ac:dyDescent="0.25">
      <c r="A260" s="23" t="e">
        <f>'Export AM'!#REF!&amp;" "&amp;'Export AM'!#REF!</f>
        <v>#REF!</v>
      </c>
      <c r="B260" s="27" t="e">
        <f>'Export AM'!#REF!</f>
        <v>#REF!</v>
      </c>
      <c r="C260" s="28" t="e">
        <f>'Export AM'!#REF!</f>
        <v>#REF!</v>
      </c>
      <c r="D260" s="29" t="e">
        <f t="shared" ca="1" si="76"/>
        <v>#REF!</v>
      </c>
      <c r="E260" s="28" t="e">
        <f>'Export AM'!#REF!</f>
        <v>#REF!</v>
      </c>
      <c r="F260" s="30" t="e">
        <f t="shared" si="64"/>
        <v>#REF!</v>
      </c>
      <c r="G260" s="30" t="e">
        <f t="shared" si="65"/>
        <v>#REF!</v>
      </c>
      <c r="H260" s="30" t="e">
        <f t="shared" si="66"/>
        <v>#REF!</v>
      </c>
      <c r="I260" s="25">
        <v>44605</v>
      </c>
      <c r="J260" s="26" t="e">
        <f t="shared" si="67"/>
        <v>#REF!</v>
      </c>
      <c r="K260" s="26" t="e">
        <f t="shared" si="68"/>
        <v>#REF!</v>
      </c>
      <c r="L260" s="26" t="e">
        <f t="shared" si="69"/>
        <v>#REF!</v>
      </c>
      <c r="M260" s="23" t="e">
        <f t="shared" si="70"/>
        <v>#REF!</v>
      </c>
      <c r="N260" s="26" t="e">
        <f t="shared" si="73"/>
        <v>#REF!</v>
      </c>
      <c r="O260" s="23" t="e">
        <f t="shared" si="71"/>
        <v>#REF!</v>
      </c>
      <c r="P260" s="23" t="e">
        <f t="shared" si="77"/>
        <v>#REF!</v>
      </c>
      <c r="Q260" s="23" t="e">
        <f t="shared" si="78"/>
        <v>#REF!</v>
      </c>
      <c r="R260" s="23" t="e">
        <f t="shared" si="79"/>
        <v>#REF!</v>
      </c>
      <c r="S260" s="23" t="e">
        <f t="shared" si="74"/>
        <v>#REF!</v>
      </c>
      <c r="T260" s="23" t="e">
        <f t="shared" si="75"/>
        <v>#REF!</v>
      </c>
      <c r="U260" s="23" t="e">
        <f>_xlfn.XLOOKUP(A260,'[1]AM 12,28'!A:A,'[1]AM 12,28'!B:B,"",0)</f>
        <v>#REF!</v>
      </c>
      <c r="V260" s="23" t="e">
        <f t="shared" si="72"/>
        <v>#REF!</v>
      </c>
    </row>
    <row r="261" spans="1:22" x14ac:dyDescent="0.25">
      <c r="A261" s="23" t="e">
        <f>'Export AM'!#REF!&amp;" "&amp;'Export AM'!#REF!</f>
        <v>#REF!</v>
      </c>
      <c r="B261" s="27" t="e">
        <f>'Export AM'!#REF!</f>
        <v>#REF!</v>
      </c>
      <c r="C261" s="28" t="e">
        <f>'Export AM'!#REF!</f>
        <v>#REF!</v>
      </c>
      <c r="D261" s="29" t="e">
        <f t="shared" ca="1" si="76"/>
        <v>#REF!</v>
      </c>
      <c r="E261" s="28" t="e">
        <f>'Export AM'!#REF!</f>
        <v>#REF!</v>
      </c>
      <c r="F261" s="30" t="e">
        <f t="shared" si="64"/>
        <v>#REF!</v>
      </c>
      <c r="G261" s="30" t="e">
        <f t="shared" si="65"/>
        <v>#REF!</v>
      </c>
      <c r="H261" s="30" t="e">
        <f t="shared" si="66"/>
        <v>#REF!</v>
      </c>
      <c r="I261" s="25">
        <v>44606</v>
      </c>
      <c r="J261" s="26" t="e">
        <f t="shared" si="67"/>
        <v>#REF!</v>
      </c>
      <c r="K261" s="26" t="e">
        <f t="shared" si="68"/>
        <v>#REF!</v>
      </c>
      <c r="L261" s="26" t="e">
        <f t="shared" si="69"/>
        <v>#REF!</v>
      </c>
      <c r="M261" s="23" t="e">
        <f t="shared" si="70"/>
        <v>#REF!</v>
      </c>
      <c r="N261" s="26" t="e">
        <f t="shared" si="73"/>
        <v>#REF!</v>
      </c>
      <c r="O261" s="23" t="e">
        <f t="shared" si="71"/>
        <v>#REF!</v>
      </c>
      <c r="P261" s="23" t="e">
        <f t="shared" si="77"/>
        <v>#REF!</v>
      </c>
      <c r="Q261" s="23" t="e">
        <f t="shared" si="78"/>
        <v>#REF!</v>
      </c>
      <c r="R261" s="23" t="e">
        <f t="shared" si="79"/>
        <v>#REF!</v>
      </c>
      <c r="S261" s="23" t="e">
        <f t="shared" si="74"/>
        <v>#REF!</v>
      </c>
      <c r="T261" s="23" t="e">
        <f t="shared" si="75"/>
        <v>#REF!</v>
      </c>
      <c r="U261" s="23" t="e">
        <f>_xlfn.XLOOKUP(A261,'[1]AM 12,28'!A:A,'[1]AM 12,28'!B:B,"",0)</f>
        <v>#REF!</v>
      </c>
      <c r="V261" s="23" t="e">
        <f t="shared" si="72"/>
        <v>#REF!</v>
      </c>
    </row>
    <row r="262" spans="1:22" x14ac:dyDescent="0.25">
      <c r="A262" s="23" t="e">
        <f>'Export AM'!#REF!&amp;" "&amp;'Export AM'!#REF!</f>
        <v>#REF!</v>
      </c>
      <c r="B262" s="27" t="e">
        <f>'Export AM'!#REF!</f>
        <v>#REF!</v>
      </c>
      <c r="C262" s="28" t="e">
        <f>'Export AM'!#REF!</f>
        <v>#REF!</v>
      </c>
      <c r="D262" s="29" t="e">
        <f t="shared" ca="1" si="76"/>
        <v>#REF!</v>
      </c>
      <c r="E262" s="28" t="e">
        <f>'Export AM'!#REF!</f>
        <v>#REF!</v>
      </c>
      <c r="F262" s="30" t="e">
        <f t="shared" si="64"/>
        <v>#REF!</v>
      </c>
      <c r="G262" s="30" t="e">
        <f t="shared" si="65"/>
        <v>#REF!</v>
      </c>
      <c r="H262" s="30" t="e">
        <f t="shared" si="66"/>
        <v>#REF!</v>
      </c>
      <c r="I262" s="25">
        <v>44607</v>
      </c>
      <c r="J262" s="26" t="e">
        <f t="shared" si="67"/>
        <v>#REF!</v>
      </c>
      <c r="K262" s="26" t="e">
        <f t="shared" si="68"/>
        <v>#REF!</v>
      </c>
      <c r="L262" s="26" t="e">
        <f t="shared" si="69"/>
        <v>#REF!</v>
      </c>
      <c r="M262" s="23" t="e">
        <f t="shared" si="70"/>
        <v>#REF!</v>
      </c>
      <c r="N262" s="26" t="e">
        <f t="shared" si="73"/>
        <v>#REF!</v>
      </c>
      <c r="O262" s="23" t="e">
        <f t="shared" si="71"/>
        <v>#REF!</v>
      </c>
      <c r="P262" s="23" t="e">
        <f t="shared" si="77"/>
        <v>#REF!</v>
      </c>
      <c r="Q262" s="23" t="e">
        <f t="shared" si="78"/>
        <v>#REF!</v>
      </c>
      <c r="R262" s="23" t="e">
        <f t="shared" si="79"/>
        <v>#REF!</v>
      </c>
      <c r="S262" s="23" t="e">
        <f t="shared" si="74"/>
        <v>#REF!</v>
      </c>
      <c r="T262" s="23" t="e">
        <f t="shared" si="75"/>
        <v>#REF!</v>
      </c>
      <c r="U262" s="23" t="e">
        <f>_xlfn.XLOOKUP(A262,'[1]AM 12,28'!A:A,'[1]AM 12,28'!B:B,"",0)</f>
        <v>#REF!</v>
      </c>
      <c r="V262" s="23" t="e">
        <f t="shared" si="72"/>
        <v>#REF!</v>
      </c>
    </row>
    <row r="263" spans="1:22" x14ac:dyDescent="0.25">
      <c r="A263" s="23" t="e">
        <f>'Export AM'!#REF!&amp;" "&amp;'Export AM'!#REF!</f>
        <v>#REF!</v>
      </c>
      <c r="B263" s="27" t="e">
        <f>'Export AM'!#REF!</f>
        <v>#REF!</v>
      </c>
      <c r="C263" s="28" t="e">
        <f>'Export AM'!#REF!</f>
        <v>#REF!</v>
      </c>
      <c r="D263" s="29" t="e">
        <f t="shared" ca="1" si="76"/>
        <v>#REF!</v>
      </c>
      <c r="E263" s="28" t="e">
        <f>'Export AM'!#REF!</f>
        <v>#REF!</v>
      </c>
      <c r="F263" s="30" t="e">
        <f t="shared" si="64"/>
        <v>#REF!</v>
      </c>
      <c r="G263" s="30" t="e">
        <f t="shared" si="65"/>
        <v>#REF!</v>
      </c>
      <c r="H263" s="30" t="e">
        <f t="shared" si="66"/>
        <v>#REF!</v>
      </c>
      <c r="I263" s="25">
        <v>44608</v>
      </c>
      <c r="J263" s="26" t="e">
        <f t="shared" si="67"/>
        <v>#REF!</v>
      </c>
      <c r="K263" s="26" t="e">
        <f t="shared" si="68"/>
        <v>#REF!</v>
      </c>
      <c r="L263" s="26" t="e">
        <f t="shared" si="69"/>
        <v>#REF!</v>
      </c>
      <c r="M263" s="23" t="e">
        <f t="shared" si="70"/>
        <v>#REF!</v>
      </c>
      <c r="N263" s="26" t="e">
        <f t="shared" si="73"/>
        <v>#REF!</v>
      </c>
      <c r="O263" s="23" t="e">
        <f t="shared" si="71"/>
        <v>#REF!</v>
      </c>
      <c r="P263" s="23" t="e">
        <f t="shared" si="77"/>
        <v>#REF!</v>
      </c>
      <c r="Q263" s="23" t="e">
        <f t="shared" si="78"/>
        <v>#REF!</v>
      </c>
      <c r="R263" s="23" t="e">
        <f t="shared" si="79"/>
        <v>#REF!</v>
      </c>
      <c r="S263" s="23" t="e">
        <f t="shared" si="74"/>
        <v>#REF!</v>
      </c>
      <c r="T263" s="23" t="e">
        <f t="shared" si="75"/>
        <v>#REF!</v>
      </c>
      <c r="U263" s="23" t="e">
        <f>_xlfn.XLOOKUP(A263,'[1]AM 12,28'!A:A,'[1]AM 12,28'!B:B,"",0)</f>
        <v>#REF!</v>
      </c>
      <c r="V263" s="23" t="e">
        <f t="shared" si="72"/>
        <v>#REF!</v>
      </c>
    </row>
    <row r="264" spans="1:22" x14ac:dyDescent="0.25">
      <c r="A264" s="23" t="e">
        <f>'Export AM'!#REF!&amp;" "&amp;'Export AM'!#REF!</f>
        <v>#REF!</v>
      </c>
      <c r="B264" s="27" t="e">
        <f>'Export AM'!#REF!</f>
        <v>#REF!</v>
      </c>
      <c r="C264" s="28" t="e">
        <f>'Export AM'!#REF!</f>
        <v>#REF!</v>
      </c>
      <c r="D264" s="29" t="e">
        <f t="shared" ca="1" si="76"/>
        <v>#REF!</v>
      </c>
      <c r="E264" s="28" t="e">
        <f>'Export AM'!#REF!</f>
        <v>#REF!</v>
      </c>
      <c r="F264" s="30" t="e">
        <f t="shared" si="64"/>
        <v>#REF!</v>
      </c>
      <c r="G264" s="30" t="e">
        <f t="shared" si="65"/>
        <v>#REF!</v>
      </c>
      <c r="H264" s="30" t="e">
        <f t="shared" si="66"/>
        <v>#REF!</v>
      </c>
      <c r="I264" s="25">
        <v>44609</v>
      </c>
      <c r="J264" s="26" t="e">
        <f t="shared" si="67"/>
        <v>#REF!</v>
      </c>
      <c r="K264" s="26" t="e">
        <f t="shared" si="68"/>
        <v>#REF!</v>
      </c>
      <c r="L264" s="26" t="e">
        <f t="shared" si="69"/>
        <v>#REF!</v>
      </c>
      <c r="M264" s="23" t="e">
        <f t="shared" si="70"/>
        <v>#REF!</v>
      </c>
      <c r="N264" s="26" t="e">
        <f t="shared" si="73"/>
        <v>#REF!</v>
      </c>
      <c r="O264" s="23" t="e">
        <f t="shared" si="71"/>
        <v>#REF!</v>
      </c>
      <c r="P264" s="23" t="e">
        <f t="shared" si="77"/>
        <v>#REF!</v>
      </c>
      <c r="Q264" s="23" t="e">
        <f t="shared" si="78"/>
        <v>#REF!</v>
      </c>
      <c r="R264" s="23" t="e">
        <f t="shared" si="79"/>
        <v>#REF!</v>
      </c>
      <c r="S264" s="23" t="e">
        <f t="shared" si="74"/>
        <v>#REF!</v>
      </c>
      <c r="T264" s="23" t="e">
        <f t="shared" si="75"/>
        <v>#REF!</v>
      </c>
      <c r="U264" s="23" t="e">
        <f>_xlfn.XLOOKUP(A264,'[1]AM 12,28'!A:A,'[1]AM 12,28'!B:B,"",0)</f>
        <v>#REF!</v>
      </c>
      <c r="V264" s="23" t="e">
        <f t="shared" si="72"/>
        <v>#REF!</v>
      </c>
    </row>
    <row r="265" spans="1:22" x14ac:dyDescent="0.25">
      <c r="A265" s="23" t="e">
        <f>'Export AM'!#REF!&amp;" "&amp;'Export AM'!#REF!</f>
        <v>#REF!</v>
      </c>
      <c r="B265" s="27" t="e">
        <f>'Export AM'!#REF!</f>
        <v>#REF!</v>
      </c>
      <c r="C265" s="28" t="e">
        <f>'Export AM'!#REF!</f>
        <v>#REF!</v>
      </c>
      <c r="D265" s="29" t="e">
        <f t="shared" ca="1" si="76"/>
        <v>#REF!</v>
      </c>
      <c r="E265" s="28" t="e">
        <f>'Export AM'!#REF!</f>
        <v>#REF!</v>
      </c>
      <c r="F265" s="30" t="e">
        <f t="shared" si="64"/>
        <v>#REF!</v>
      </c>
      <c r="G265" s="30" t="e">
        <f t="shared" si="65"/>
        <v>#REF!</v>
      </c>
      <c r="H265" s="30" t="e">
        <f t="shared" si="66"/>
        <v>#REF!</v>
      </c>
      <c r="I265" s="25">
        <v>44610</v>
      </c>
      <c r="J265" s="26" t="e">
        <f t="shared" si="67"/>
        <v>#REF!</v>
      </c>
      <c r="K265" s="26" t="e">
        <f t="shared" si="68"/>
        <v>#REF!</v>
      </c>
      <c r="L265" s="26" t="e">
        <f t="shared" si="69"/>
        <v>#REF!</v>
      </c>
      <c r="M265" s="23" t="e">
        <f t="shared" si="70"/>
        <v>#REF!</v>
      </c>
      <c r="N265" s="26" t="e">
        <f t="shared" si="73"/>
        <v>#REF!</v>
      </c>
      <c r="O265" s="23" t="e">
        <f t="shared" si="71"/>
        <v>#REF!</v>
      </c>
      <c r="P265" s="23" t="e">
        <f t="shared" si="77"/>
        <v>#REF!</v>
      </c>
      <c r="Q265" s="23" t="e">
        <f t="shared" si="78"/>
        <v>#REF!</v>
      </c>
      <c r="R265" s="23" t="e">
        <f t="shared" si="79"/>
        <v>#REF!</v>
      </c>
      <c r="S265" s="23" t="e">
        <f t="shared" si="74"/>
        <v>#REF!</v>
      </c>
      <c r="T265" s="23" t="e">
        <f t="shared" si="75"/>
        <v>#REF!</v>
      </c>
      <c r="U265" s="23" t="e">
        <f>_xlfn.XLOOKUP(A265,'[1]AM 12,28'!A:A,'[1]AM 12,28'!B:B,"",0)</f>
        <v>#REF!</v>
      </c>
      <c r="V265" s="23" t="e">
        <f t="shared" si="72"/>
        <v>#REF!</v>
      </c>
    </row>
    <row r="266" spans="1:22" x14ac:dyDescent="0.25">
      <c r="A266" s="23" t="e">
        <f>'Export AM'!#REF!&amp;" "&amp;'Export AM'!#REF!</f>
        <v>#REF!</v>
      </c>
      <c r="B266" s="27" t="e">
        <f>'Export AM'!#REF!</f>
        <v>#REF!</v>
      </c>
      <c r="C266" s="28" t="e">
        <f>'Export AM'!#REF!</f>
        <v>#REF!</v>
      </c>
      <c r="D266" s="29" t="e">
        <f t="shared" ca="1" si="76"/>
        <v>#REF!</v>
      </c>
      <c r="E266" s="28" t="e">
        <f>'Export AM'!#REF!</f>
        <v>#REF!</v>
      </c>
      <c r="F266" s="30" t="e">
        <f t="shared" si="64"/>
        <v>#REF!</v>
      </c>
      <c r="G266" s="30" t="e">
        <f t="shared" si="65"/>
        <v>#REF!</v>
      </c>
      <c r="H266" s="30" t="e">
        <f t="shared" si="66"/>
        <v>#REF!</v>
      </c>
      <c r="I266" s="25">
        <v>44611</v>
      </c>
      <c r="J266" s="26" t="e">
        <f t="shared" si="67"/>
        <v>#REF!</v>
      </c>
      <c r="K266" s="26" t="e">
        <f t="shared" si="68"/>
        <v>#REF!</v>
      </c>
      <c r="L266" s="26" t="e">
        <f t="shared" si="69"/>
        <v>#REF!</v>
      </c>
      <c r="M266" s="23" t="e">
        <f t="shared" si="70"/>
        <v>#REF!</v>
      </c>
      <c r="N266" s="26" t="e">
        <f t="shared" si="73"/>
        <v>#REF!</v>
      </c>
      <c r="O266" s="23" t="e">
        <f t="shared" si="71"/>
        <v>#REF!</v>
      </c>
      <c r="P266" s="23" t="e">
        <f t="shared" si="77"/>
        <v>#REF!</v>
      </c>
      <c r="Q266" s="23" t="e">
        <f t="shared" si="78"/>
        <v>#REF!</v>
      </c>
      <c r="R266" s="23" t="e">
        <f t="shared" si="79"/>
        <v>#REF!</v>
      </c>
      <c r="S266" s="23" t="e">
        <f t="shared" si="74"/>
        <v>#REF!</v>
      </c>
      <c r="T266" s="23" t="e">
        <f t="shared" si="75"/>
        <v>#REF!</v>
      </c>
      <c r="U266" s="23" t="e">
        <f>_xlfn.XLOOKUP(A266,'[1]AM 12,28'!A:A,'[1]AM 12,28'!B:B,"",0)</f>
        <v>#REF!</v>
      </c>
      <c r="V266" s="23" t="e">
        <f t="shared" si="72"/>
        <v>#REF!</v>
      </c>
    </row>
    <row r="267" spans="1:22" x14ac:dyDescent="0.25">
      <c r="A267" s="23" t="e">
        <f>'Export AM'!#REF!&amp;" "&amp;'Export AM'!#REF!</f>
        <v>#REF!</v>
      </c>
      <c r="B267" s="27" t="e">
        <f>'Export AM'!#REF!</f>
        <v>#REF!</v>
      </c>
      <c r="C267" s="28" t="e">
        <f>'Export AM'!#REF!</f>
        <v>#REF!</v>
      </c>
      <c r="D267" s="29" t="e">
        <f t="shared" ca="1" si="76"/>
        <v>#REF!</v>
      </c>
      <c r="E267" s="28" t="e">
        <f>'Export AM'!#REF!</f>
        <v>#REF!</v>
      </c>
      <c r="F267" s="30" t="e">
        <f t="shared" si="64"/>
        <v>#REF!</v>
      </c>
      <c r="G267" s="30" t="e">
        <f t="shared" si="65"/>
        <v>#REF!</v>
      </c>
      <c r="H267" s="30" t="e">
        <f t="shared" si="66"/>
        <v>#REF!</v>
      </c>
      <c r="I267" s="25">
        <v>44612</v>
      </c>
      <c r="J267" s="26" t="e">
        <f t="shared" si="67"/>
        <v>#REF!</v>
      </c>
      <c r="K267" s="26" t="e">
        <f t="shared" si="68"/>
        <v>#REF!</v>
      </c>
      <c r="L267" s="26" t="e">
        <f t="shared" si="69"/>
        <v>#REF!</v>
      </c>
      <c r="M267" s="23" t="e">
        <f t="shared" si="70"/>
        <v>#REF!</v>
      </c>
      <c r="N267" s="26" t="e">
        <f t="shared" si="73"/>
        <v>#REF!</v>
      </c>
      <c r="O267" s="23" t="e">
        <f t="shared" si="71"/>
        <v>#REF!</v>
      </c>
      <c r="P267" s="23" t="e">
        <f t="shared" si="77"/>
        <v>#REF!</v>
      </c>
      <c r="Q267" s="23" t="e">
        <f t="shared" si="78"/>
        <v>#REF!</v>
      </c>
      <c r="R267" s="23" t="e">
        <f t="shared" si="79"/>
        <v>#REF!</v>
      </c>
      <c r="S267" s="23" t="e">
        <f t="shared" si="74"/>
        <v>#REF!</v>
      </c>
      <c r="T267" s="23" t="e">
        <f t="shared" si="75"/>
        <v>#REF!</v>
      </c>
      <c r="U267" s="23" t="e">
        <f>_xlfn.XLOOKUP(A267,'[1]AM 12,28'!A:A,'[1]AM 12,28'!B:B,"",0)</f>
        <v>#REF!</v>
      </c>
      <c r="V267" s="23" t="e">
        <f t="shared" si="72"/>
        <v>#REF!</v>
      </c>
    </row>
    <row r="268" spans="1:22" x14ac:dyDescent="0.25">
      <c r="A268" s="23" t="e">
        <f>'Export AM'!#REF!&amp;" "&amp;'Export AM'!#REF!</f>
        <v>#REF!</v>
      </c>
      <c r="B268" s="27" t="e">
        <f>'Export AM'!#REF!</f>
        <v>#REF!</v>
      </c>
      <c r="C268" s="28" t="e">
        <f>'Export AM'!#REF!</f>
        <v>#REF!</v>
      </c>
      <c r="D268" s="29" t="e">
        <f t="shared" ca="1" si="76"/>
        <v>#REF!</v>
      </c>
      <c r="E268" s="28" t="e">
        <f>'Export AM'!#REF!</f>
        <v>#REF!</v>
      </c>
      <c r="F268" s="30" t="e">
        <f t="shared" si="64"/>
        <v>#REF!</v>
      </c>
      <c r="G268" s="30" t="e">
        <f t="shared" si="65"/>
        <v>#REF!</v>
      </c>
      <c r="H268" s="30" t="e">
        <f t="shared" si="66"/>
        <v>#REF!</v>
      </c>
      <c r="I268" s="25">
        <v>44613</v>
      </c>
      <c r="J268" s="26" t="e">
        <f t="shared" si="67"/>
        <v>#REF!</v>
      </c>
      <c r="K268" s="26" t="e">
        <f t="shared" si="68"/>
        <v>#REF!</v>
      </c>
      <c r="L268" s="26" t="e">
        <f t="shared" si="69"/>
        <v>#REF!</v>
      </c>
      <c r="M268" s="23" t="e">
        <f t="shared" si="70"/>
        <v>#REF!</v>
      </c>
      <c r="N268" s="26" t="e">
        <f t="shared" si="73"/>
        <v>#REF!</v>
      </c>
      <c r="O268" s="23" t="e">
        <f t="shared" si="71"/>
        <v>#REF!</v>
      </c>
      <c r="P268" s="23" t="e">
        <f t="shared" si="77"/>
        <v>#REF!</v>
      </c>
      <c r="Q268" s="23" t="e">
        <f t="shared" si="78"/>
        <v>#REF!</v>
      </c>
      <c r="R268" s="23" t="e">
        <f t="shared" si="79"/>
        <v>#REF!</v>
      </c>
      <c r="S268" s="23" t="e">
        <f t="shared" si="74"/>
        <v>#REF!</v>
      </c>
      <c r="T268" s="23" t="e">
        <f t="shared" si="75"/>
        <v>#REF!</v>
      </c>
      <c r="U268" s="23" t="e">
        <f>_xlfn.XLOOKUP(A268,'[1]AM 12,28'!A:A,'[1]AM 12,28'!B:B,"",0)</f>
        <v>#REF!</v>
      </c>
      <c r="V268" s="23" t="e">
        <f t="shared" si="72"/>
        <v>#REF!</v>
      </c>
    </row>
    <row r="269" spans="1:22" x14ac:dyDescent="0.25">
      <c r="A269" s="23" t="e">
        <f>'Export AM'!#REF!&amp;" "&amp;'Export AM'!#REF!</f>
        <v>#REF!</v>
      </c>
      <c r="B269" s="27" t="e">
        <f>'Export AM'!#REF!</f>
        <v>#REF!</v>
      </c>
      <c r="C269" s="28" t="e">
        <f>'Export AM'!#REF!</f>
        <v>#REF!</v>
      </c>
      <c r="D269" s="29" t="e">
        <f t="shared" ca="1" si="76"/>
        <v>#REF!</v>
      </c>
      <c r="E269" s="28" t="e">
        <f>'Export AM'!#REF!</f>
        <v>#REF!</v>
      </c>
      <c r="F269" s="30" t="e">
        <f t="shared" si="64"/>
        <v>#REF!</v>
      </c>
      <c r="G269" s="30" t="e">
        <f t="shared" si="65"/>
        <v>#REF!</v>
      </c>
      <c r="H269" s="30" t="e">
        <f t="shared" si="66"/>
        <v>#REF!</v>
      </c>
      <c r="I269" s="25">
        <v>44614</v>
      </c>
      <c r="J269" s="26" t="e">
        <f t="shared" si="67"/>
        <v>#REF!</v>
      </c>
      <c r="K269" s="26" t="e">
        <f t="shared" si="68"/>
        <v>#REF!</v>
      </c>
      <c r="L269" s="26" t="e">
        <f t="shared" si="69"/>
        <v>#REF!</v>
      </c>
      <c r="M269" s="23" t="e">
        <f t="shared" si="70"/>
        <v>#REF!</v>
      </c>
      <c r="N269" s="26" t="e">
        <f t="shared" si="73"/>
        <v>#REF!</v>
      </c>
      <c r="O269" s="23" t="e">
        <f t="shared" si="71"/>
        <v>#REF!</v>
      </c>
      <c r="P269" s="23" t="e">
        <f t="shared" si="77"/>
        <v>#REF!</v>
      </c>
      <c r="Q269" s="23" t="e">
        <f t="shared" si="78"/>
        <v>#REF!</v>
      </c>
      <c r="R269" s="23" t="e">
        <f t="shared" si="79"/>
        <v>#REF!</v>
      </c>
      <c r="S269" s="23" t="e">
        <f t="shared" si="74"/>
        <v>#REF!</v>
      </c>
      <c r="T269" s="23" t="e">
        <f t="shared" si="75"/>
        <v>#REF!</v>
      </c>
      <c r="U269" s="23" t="e">
        <f>_xlfn.XLOOKUP(A269,'[1]AM 12,28'!A:A,'[1]AM 12,28'!B:B,"",0)</f>
        <v>#REF!</v>
      </c>
      <c r="V269" s="23" t="e">
        <f t="shared" si="72"/>
        <v>#REF!</v>
      </c>
    </row>
    <row r="270" spans="1:22" x14ac:dyDescent="0.25">
      <c r="A270" s="23" t="e">
        <f>'Export AM'!#REF!&amp;" "&amp;'Export AM'!#REF!</f>
        <v>#REF!</v>
      </c>
      <c r="B270" s="27" t="e">
        <f>'Export AM'!#REF!</f>
        <v>#REF!</v>
      </c>
      <c r="C270" s="28" t="e">
        <f>'Export AM'!#REF!</f>
        <v>#REF!</v>
      </c>
      <c r="D270" s="29" t="e">
        <f t="shared" ca="1" si="76"/>
        <v>#REF!</v>
      </c>
      <c r="E270" s="28" t="e">
        <f>'Export AM'!#REF!</f>
        <v>#REF!</v>
      </c>
      <c r="F270" s="30" t="e">
        <f t="shared" si="64"/>
        <v>#REF!</v>
      </c>
      <c r="G270" s="30" t="e">
        <f t="shared" si="65"/>
        <v>#REF!</v>
      </c>
      <c r="H270" s="30" t="e">
        <f t="shared" si="66"/>
        <v>#REF!</v>
      </c>
      <c r="I270" s="25">
        <v>44615</v>
      </c>
      <c r="J270" s="26" t="e">
        <f t="shared" si="67"/>
        <v>#REF!</v>
      </c>
      <c r="K270" s="26" t="e">
        <f t="shared" si="68"/>
        <v>#REF!</v>
      </c>
      <c r="L270" s="26" t="e">
        <f t="shared" si="69"/>
        <v>#REF!</v>
      </c>
      <c r="M270" s="23" t="e">
        <f t="shared" si="70"/>
        <v>#REF!</v>
      </c>
      <c r="N270" s="26" t="e">
        <f t="shared" si="73"/>
        <v>#REF!</v>
      </c>
      <c r="O270" s="23" t="e">
        <f t="shared" si="71"/>
        <v>#REF!</v>
      </c>
      <c r="P270" s="23" t="e">
        <f t="shared" si="77"/>
        <v>#REF!</v>
      </c>
      <c r="Q270" s="23" t="e">
        <f t="shared" si="78"/>
        <v>#REF!</v>
      </c>
      <c r="R270" s="23" t="e">
        <f t="shared" si="79"/>
        <v>#REF!</v>
      </c>
      <c r="S270" s="23" t="e">
        <f t="shared" si="74"/>
        <v>#REF!</v>
      </c>
      <c r="T270" s="23" t="e">
        <f t="shared" si="75"/>
        <v>#REF!</v>
      </c>
      <c r="U270" s="23" t="e">
        <f>_xlfn.XLOOKUP(A270,'[1]AM 12,28'!A:A,'[1]AM 12,28'!B:B,"",0)</f>
        <v>#REF!</v>
      </c>
      <c r="V270" s="23" t="e">
        <f t="shared" si="72"/>
        <v>#REF!</v>
      </c>
    </row>
    <row r="271" spans="1:22" x14ac:dyDescent="0.25">
      <c r="A271" s="23" t="e">
        <f>'Export AM'!#REF!&amp;" "&amp;'Export AM'!#REF!</f>
        <v>#REF!</v>
      </c>
      <c r="B271" s="27" t="e">
        <f>'Export AM'!#REF!</f>
        <v>#REF!</v>
      </c>
      <c r="C271" s="28" t="e">
        <f>'Export AM'!#REF!</f>
        <v>#REF!</v>
      </c>
      <c r="D271" s="29" t="e">
        <f t="shared" ca="1" si="76"/>
        <v>#REF!</v>
      </c>
      <c r="E271" s="28" t="e">
        <f>'Export AM'!#REF!</f>
        <v>#REF!</v>
      </c>
      <c r="F271" s="30" t="e">
        <f t="shared" si="64"/>
        <v>#REF!</v>
      </c>
      <c r="G271" s="30" t="e">
        <f t="shared" si="65"/>
        <v>#REF!</v>
      </c>
      <c r="H271" s="30" t="e">
        <f t="shared" si="66"/>
        <v>#REF!</v>
      </c>
      <c r="I271" s="25">
        <v>44616</v>
      </c>
      <c r="J271" s="26" t="e">
        <f t="shared" si="67"/>
        <v>#REF!</v>
      </c>
      <c r="K271" s="26" t="e">
        <f t="shared" si="68"/>
        <v>#REF!</v>
      </c>
      <c r="L271" s="26" t="e">
        <f t="shared" si="69"/>
        <v>#REF!</v>
      </c>
      <c r="M271" s="23" t="e">
        <f t="shared" si="70"/>
        <v>#REF!</v>
      </c>
      <c r="N271" s="26" t="e">
        <f t="shared" si="73"/>
        <v>#REF!</v>
      </c>
      <c r="O271" s="23" t="e">
        <f t="shared" si="71"/>
        <v>#REF!</v>
      </c>
      <c r="P271" s="23" t="e">
        <f t="shared" si="77"/>
        <v>#REF!</v>
      </c>
      <c r="Q271" s="23" t="e">
        <f t="shared" si="78"/>
        <v>#REF!</v>
      </c>
      <c r="R271" s="23" t="e">
        <f t="shared" si="79"/>
        <v>#REF!</v>
      </c>
      <c r="S271" s="23" t="e">
        <f t="shared" si="74"/>
        <v>#REF!</v>
      </c>
      <c r="T271" s="23" t="e">
        <f t="shared" si="75"/>
        <v>#REF!</v>
      </c>
      <c r="U271" s="23" t="e">
        <f>_xlfn.XLOOKUP(A271,'[1]AM 12,28'!A:A,'[1]AM 12,28'!B:B,"",0)</f>
        <v>#REF!</v>
      </c>
      <c r="V271" s="23" t="e">
        <f t="shared" si="72"/>
        <v>#REF!</v>
      </c>
    </row>
    <row r="272" spans="1:22" x14ac:dyDescent="0.25">
      <c r="A272" s="23" t="e">
        <f>'Export AM'!#REF!&amp;" "&amp;'Export AM'!#REF!</f>
        <v>#REF!</v>
      </c>
      <c r="B272" s="27" t="e">
        <f>'Export AM'!#REF!</f>
        <v>#REF!</v>
      </c>
      <c r="C272" s="28" t="e">
        <f>'Export AM'!#REF!</f>
        <v>#REF!</v>
      </c>
      <c r="D272" s="29" t="e">
        <f t="shared" ca="1" si="76"/>
        <v>#REF!</v>
      </c>
      <c r="E272" s="28" t="e">
        <f>'Export AM'!#REF!</f>
        <v>#REF!</v>
      </c>
      <c r="F272" s="30" t="e">
        <f t="shared" si="64"/>
        <v>#REF!</v>
      </c>
      <c r="G272" s="30" t="e">
        <f t="shared" si="65"/>
        <v>#REF!</v>
      </c>
      <c r="H272" s="30" t="e">
        <f t="shared" si="66"/>
        <v>#REF!</v>
      </c>
      <c r="I272" s="25">
        <v>44617</v>
      </c>
      <c r="J272" s="26" t="e">
        <f t="shared" si="67"/>
        <v>#REF!</v>
      </c>
      <c r="K272" s="26" t="e">
        <f t="shared" si="68"/>
        <v>#REF!</v>
      </c>
      <c r="L272" s="26" t="e">
        <f t="shared" si="69"/>
        <v>#REF!</v>
      </c>
      <c r="M272" s="23" t="e">
        <f t="shared" si="70"/>
        <v>#REF!</v>
      </c>
      <c r="N272" s="26" t="e">
        <f t="shared" si="73"/>
        <v>#REF!</v>
      </c>
      <c r="O272" s="23" t="e">
        <f t="shared" si="71"/>
        <v>#REF!</v>
      </c>
      <c r="P272" s="23" t="e">
        <f t="shared" si="77"/>
        <v>#REF!</v>
      </c>
      <c r="Q272" s="23" t="e">
        <f t="shared" si="78"/>
        <v>#REF!</v>
      </c>
      <c r="R272" s="23" t="e">
        <f t="shared" si="79"/>
        <v>#REF!</v>
      </c>
      <c r="S272" s="23" t="e">
        <f t="shared" si="74"/>
        <v>#REF!</v>
      </c>
      <c r="T272" s="23" t="e">
        <f t="shared" si="75"/>
        <v>#REF!</v>
      </c>
      <c r="U272" s="23" t="e">
        <f>_xlfn.XLOOKUP(A272,'[1]AM 12,28'!A:A,'[1]AM 12,28'!B:B,"",0)</f>
        <v>#REF!</v>
      </c>
      <c r="V272" s="23" t="e">
        <f t="shared" si="72"/>
        <v>#REF!</v>
      </c>
    </row>
    <row r="273" spans="1:22" x14ac:dyDescent="0.25">
      <c r="A273" s="23" t="e">
        <f>'Export AM'!#REF!&amp;" "&amp;'Export AM'!#REF!</f>
        <v>#REF!</v>
      </c>
      <c r="B273" s="27" t="e">
        <f>'Export AM'!#REF!</f>
        <v>#REF!</v>
      </c>
      <c r="C273" s="28" t="e">
        <f>'Export AM'!#REF!</f>
        <v>#REF!</v>
      </c>
      <c r="D273" s="29" t="e">
        <f t="shared" ca="1" si="76"/>
        <v>#REF!</v>
      </c>
      <c r="E273" s="28" t="e">
        <f>'Export AM'!#REF!</f>
        <v>#REF!</v>
      </c>
      <c r="F273" s="30" t="e">
        <f t="shared" si="64"/>
        <v>#REF!</v>
      </c>
      <c r="G273" s="30" t="e">
        <f t="shared" si="65"/>
        <v>#REF!</v>
      </c>
      <c r="H273" s="30" t="e">
        <f t="shared" si="66"/>
        <v>#REF!</v>
      </c>
      <c r="I273" s="25">
        <v>44618</v>
      </c>
      <c r="J273" s="26" t="e">
        <f t="shared" si="67"/>
        <v>#REF!</v>
      </c>
      <c r="K273" s="26" t="e">
        <f t="shared" si="68"/>
        <v>#REF!</v>
      </c>
      <c r="L273" s="26" t="e">
        <f t="shared" si="69"/>
        <v>#REF!</v>
      </c>
      <c r="M273" s="23" t="e">
        <f t="shared" si="70"/>
        <v>#REF!</v>
      </c>
      <c r="N273" s="26" t="e">
        <f t="shared" si="73"/>
        <v>#REF!</v>
      </c>
      <c r="O273" s="23" t="e">
        <f t="shared" si="71"/>
        <v>#REF!</v>
      </c>
      <c r="P273" s="23" t="e">
        <f t="shared" si="77"/>
        <v>#REF!</v>
      </c>
      <c r="Q273" s="23" t="e">
        <f t="shared" si="78"/>
        <v>#REF!</v>
      </c>
      <c r="R273" s="23" t="e">
        <f t="shared" si="79"/>
        <v>#REF!</v>
      </c>
      <c r="S273" s="23" t="e">
        <f t="shared" si="74"/>
        <v>#REF!</v>
      </c>
      <c r="T273" s="23" t="e">
        <f t="shared" si="75"/>
        <v>#REF!</v>
      </c>
      <c r="U273" s="23" t="e">
        <f>_xlfn.XLOOKUP(A273,'[1]AM 12,28'!A:A,'[1]AM 12,28'!B:B,"",0)</f>
        <v>#REF!</v>
      </c>
      <c r="V273" s="23" t="e">
        <f t="shared" si="72"/>
        <v>#REF!</v>
      </c>
    </row>
    <row r="274" spans="1:22" x14ac:dyDescent="0.25">
      <c r="A274" s="23" t="e">
        <f>'Export AM'!#REF!&amp;" "&amp;'Export AM'!#REF!</f>
        <v>#REF!</v>
      </c>
      <c r="B274" s="27" t="e">
        <f>'Export AM'!#REF!</f>
        <v>#REF!</v>
      </c>
      <c r="C274" s="28" t="e">
        <f>'Export AM'!#REF!</f>
        <v>#REF!</v>
      </c>
      <c r="D274" s="29" t="e">
        <f t="shared" ca="1" si="76"/>
        <v>#REF!</v>
      </c>
      <c r="E274" s="28" t="e">
        <f>'Export AM'!#REF!</f>
        <v>#REF!</v>
      </c>
      <c r="F274" s="30" t="e">
        <f t="shared" si="64"/>
        <v>#REF!</v>
      </c>
      <c r="G274" s="30" t="e">
        <f t="shared" si="65"/>
        <v>#REF!</v>
      </c>
      <c r="H274" s="30" t="e">
        <f t="shared" si="66"/>
        <v>#REF!</v>
      </c>
      <c r="I274" s="25">
        <v>44619</v>
      </c>
      <c r="J274" s="26" t="e">
        <f t="shared" si="67"/>
        <v>#REF!</v>
      </c>
      <c r="K274" s="26" t="e">
        <f t="shared" si="68"/>
        <v>#REF!</v>
      </c>
      <c r="L274" s="26" t="e">
        <f t="shared" si="69"/>
        <v>#REF!</v>
      </c>
      <c r="M274" s="23" t="e">
        <f t="shared" si="70"/>
        <v>#REF!</v>
      </c>
      <c r="N274" s="26" t="e">
        <f t="shared" si="73"/>
        <v>#REF!</v>
      </c>
      <c r="O274" s="23" t="e">
        <f t="shared" si="71"/>
        <v>#REF!</v>
      </c>
      <c r="P274" s="23" t="e">
        <f t="shared" si="77"/>
        <v>#REF!</v>
      </c>
      <c r="Q274" s="23" t="e">
        <f t="shared" si="78"/>
        <v>#REF!</v>
      </c>
      <c r="R274" s="23" t="e">
        <f t="shared" si="79"/>
        <v>#REF!</v>
      </c>
      <c r="S274" s="23" t="e">
        <f t="shared" si="74"/>
        <v>#REF!</v>
      </c>
      <c r="T274" s="23" t="e">
        <f t="shared" si="75"/>
        <v>#REF!</v>
      </c>
      <c r="U274" s="23" t="e">
        <f>_xlfn.XLOOKUP(A274,'[1]AM 12,28'!A:A,'[1]AM 12,28'!B:B,"",0)</f>
        <v>#REF!</v>
      </c>
      <c r="V274" s="23" t="e">
        <f t="shared" si="72"/>
        <v>#REF!</v>
      </c>
    </row>
    <row r="275" spans="1:22" x14ac:dyDescent="0.25">
      <c r="A275" s="23" t="e">
        <f>'Export AM'!#REF!&amp;" "&amp;'Export AM'!#REF!</f>
        <v>#REF!</v>
      </c>
      <c r="B275" s="27" t="e">
        <f>'Export AM'!#REF!</f>
        <v>#REF!</v>
      </c>
      <c r="C275" s="28" t="e">
        <f>'Export AM'!#REF!</f>
        <v>#REF!</v>
      </c>
      <c r="D275" s="29" t="e">
        <f t="shared" ca="1" si="76"/>
        <v>#REF!</v>
      </c>
      <c r="E275" s="28" t="e">
        <f>'Export AM'!#REF!</f>
        <v>#REF!</v>
      </c>
      <c r="F275" s="30" t="e">
        <f t="shared" si="64"/>
        <v>#REF!</v>
      </c>
      <c r="G275" s="30" t="e">
        <f t="shared" si="65"/>
        <v>#REF!</v>
      </c>
      <c r="H275" s="30" t="e">
        <f t="shared" si="66"/>
        <v>#REF!</v>
      </c>
      <c r="I275" s="25">
        <v>44620</v>
      </c>
      <c r="J275" s="26" t="e">
        <f t="shared" si="67"/>
        <v>#REF!</v>
      </c>
      <c r="K275" s="26" t="e">
        <f t="shared" si="68"/>
        <v>#REF!</v>
      </c>
      <c r="L275" s="26" t="e">
        <f t="shared" si="69"/>
        <v>#REF!</v>
      </c>
      <c r="M275" s="23" t="e">
        <f t="shared" si="70"/>
        <v>#REF!</v>
      </c>
      <c r="N275" s="26" t="e">
        <f t="shared" si="73"/>
        <v>#REF!</v>
      </c>
      <c r="O275" s="23" t="e">
        <f t="shared" si="71"/>
        <v>#REF!</v>
      </c>
      <c r="P275" s="23" t="e">
        <f t="shared" si="77"/>
        <v>#REF!</v>
      </c>
      <c r="Q275" s="23" t="e">
        <f t="shared" si="78"/>
        <v>#REF!</v>
      </c>
      <c r="R275" s="23" t="e">
        <f t="shared" si="79"/>
        <v>#REF!</v>
      </c>
      <c r="S275" s="23" t="e">
        <f t="shared" si="74"/>
        <v>#REF!</v>
      </c>
      <c r="T275" s="23" t="e">
        <f t="shared" si="75"/>
        <v>#REF!</v>
      </c>
      <c r="U275" s="23" t="e">
        <f>_xlfn.XLOOKUP(A275,'[1]AM 12,28'!A:A,'[1]AM 12,28'!B:B,"",0)</f>
        <v>#REF!</v>
      </c>
      <c r="V275" s="23" t="e">
        <f t="shared" si="72"/>
        <v>#REF!</v>
      </c>
    </row>
    <row r="276" spans="1:22" x14ac:dyDescent="0.25">
      <c r="A276" s="23" t="e">
        <f>'Export AM'!#REF!&amp;" "&amp;'Export AM'!#REF!</f>
        <v>#REF!</v>
      </c>
      <c r="B276" s="27" t="e">
        <f>'Export AM'!#REF!</f>
        <v>#REF!</v>
      </c>
      <c r="C276" s="28" t="e">
        <f>'Export AM'!#REF!</f>
        <v>#REF!</v>
      </c>
      <c r="D276" s="29" t="e">
        <f t="shared" ca="1" si="76"/>
        <v>#REF!</v>
      </c>
      <c r="E276" s="28" t="e">
        <f>'Export AM'!#REF!</f>
        <v>#REF!</v>
      </c>
      <c r="F276" s="30" t="e">
        <f t="shared" si="64"/>
        <v>#REF!</v>
      </c>
      <c r="G276" s="30" t="e">
        <f t="shared" si="65"/>
        <v>#REF!</v>
      </c>
      <c r="H276" s="30" t="e">
        <f t="shared" si="66"/>
        <v>#REF!</v>
      </c>
      <c r="I276" s="25">
        <v>44621</v>
      </c>
      <c r="J276" s="26" t="e">
        <f t="shared" si="67"/>
        <v>#REF!</v>
      </c>
      <c r="K276" s="26" t="e">
        <f t="shared" si="68"/>
        <v>#REF!</v>
      </c>
      <c r="L276" s="26" t="e">
        <f t="shared" si="69"/>
        <v>#REF!</v>
      </c>
      <c r="M276" s="23" t="e">
        <f t="shared" si="70"/>
        <v>#REF!</v>
      </c>
      <c r="N276" s="26" t="e">
        <f t="shared" si="73"/>
        <v>#REF!</v>
      </c>
      <c r="O276" s="23" t="e">
        <f t="shared" si="71"/>
        <v>#REF!</v>
      </c>
      <c r="P276" s="23" t="e">
        <f t="shared" si="77"/>
        <v>#REF!</v>
      </c>
      <c r="Q276" s="23" t="e">
        <f t="shared" si="78"/>
        <v>#REF!</v>
      </c>
      <c r="R276" s="23" t="e">
        <f t="shared" si="79"/>
        <v>#REF!</v>
      </c>
      <c r="S276" s="23" t="e">
        <f t="shared" si="74"/>
        <v>#REF!</v>
      </c>
      <c r="T276" s="23" t="e">
        <f t="shared" si="75"/>
        <v>#REF!</v>
      </c>
      <c r="U276" s="23" t="e">
        <f>_xlfn.XLOOKUP(A276,'[1]AM 12,28'!A:A,'[1]AM 12,28'!B:B,"",0)</f>
        <v>#REF!</v>
      </c>
      <c r="V276" s="23" t="e">
        <f t="shared" si="72"/>
        <v>#REF!</v>
      </c>
    </row>
    <row r="277" spans="1:22" x14ac:dyDescent="0.25">
      <c r="A277" s="23" t="e">
        <f>'Export AM'!#REF!&amp;" "&amp;'Export AM'!#REF!</f>
        <v>#REF!</v>
      </c>
      <c r="B277" s="27" t="e">
        <f>'Export AM'!#REF!</f>
        <v>#REF!</v>
      </c>
      <c r="C277" s="28" t="e">
        <f>'Export AM'!#REF!</f>
        <v>#REF!</v>
      </c>
      <c r="D277" s="29" t="e">
        <f t="shared" ca="1" si="76"/>
        <v>#REF!</v>
      </c>
      <c r="E277" s="28" t="e">
        <f>'Export AM'!#REF!</f>
        <v>#REF!</v>
      </c>
      <c r="F277" s="30" t="e">
        <f t="shared" si="64"/>
        <v>#REF!</v>
      </c>
      <c r="G277" s="30" t="e">
        <f t="shared" si="65"/>
        <v>#REF!</v>
      </c>
      <c r="H277" s="30" t="e">
        <f t="shared" si="66"/>
        <v>#REF!</v>
      </c>
      <c r="I277" s="25">
        <v>44622</v>
      </c>
      <c r="J277" s="26" t="e">
        <f t="shared" si="67"/>
        <v>#REF!</v>
      </c>
      <c r="K277" s="26" t="e">
        <f t="shared" si="68"/>
        <v>#REF!</v>
      </c>
      <c r="L277" s="26" t="e">
        <f t="shared" si="69"/>
        <v>#REF!</v>
      </c>
      <c r="M277" s="23" t="e">
        <f t="shared" si="70"/>
        <v>#REF!</v>
      </c>
      <c r="N277" s="26" t="e">
        <f t="shared" si="73"/>
        <v>#REF!</v>
      </c>
      <c r="O277" s="23" t="e">
        <f t="shared" si="71"/>
        <v>#REF!</v>
      </c>
      <c r="P277" s="23" t="e">
        <f t="shared" si="77"/>
        <v>#REF!</v>
      </c>
      <c r="Q277" s="23" t="e">
        <f t="shared" si="78"/>
        <v>#REF!</v>
      </c>
      <c r="R277" s="23" t="e">
        <f t="shared" si="79"/>
        <v>#REF!</v>
      </c>
      <c r="S277" s="23" t="e">
        <f t="shared" si="74"/>
        <v>#REF!</v>
      </c>
      <c r="T277" s="23" t="e">
        <f t="shared" si="75"/>
        <v>#REF!</v>
      </c>
      <c r="U277" s="23" t="e">
        <f>_xlfn.XLOOKUP(A277,'[1]AM 12,28'!A:A,'[1]AM 12,28'!B:B,"",0)</f>
        <v>#REF!</v>
      </c>
      <c r="V277" s="23" t="e">
        <f t="shared" si="72"/>
        <v>#REF!</v>
      </c>
    </row>
    <row r="278" spans="1:22" x14ac:dyDescent="0.25">
      <c r="A278" s="23" t="e">
        <f>'Export AM'!#REF!&amp;" "&amp;'Export AM'!#REF!</f>
        <v>#REF!</v>
      </c>
      <c r="B278" s="27" t="e">
        <f>'Export AM'!#REF!</f>
        <v>#REF!</v>
      </c>
      <c r="C278" s="28" t="e">
        <f>'Export AM'!#REF!</f>
        <v>#REF!</v>
      </c>
      <c r="D278" s="29" t="e">
        <f t="shared" ca="1" si="76"/>
        <v>#REF!</v>
      </c>
      <c r="E278" s="28" t="e">
        <f>'Export AM'!#REF!</f>
        <v>#REF!</v>
      </c>
      <c r="F278" s="30" t="e">
        <f t="shared" si="64"/>
        <v>#REF!</v>
      </c>
      <c r="G278" s="30" t="e">
        <f t="shared" si="65"/>
        <v>#REF!</v>
      </c>
      <c r="H278" s="30" t="e">
        <f t="shared" si="66"/>
        <v>#REF!</v>
      </c>
      <c r="I278" s="25">
        <v>44623</v>
      </c>
      <c r="J278" s="26" t="e">
        <f t="shared" si="67"/>
        <v>#REF!</v>
      </c>
      <c r="K278" s="26" t="e">
        <f t="shared" si="68"/>
        <v>#REF!</v>
      </c>
      <c r="L278" s="26" t="e">
        <f t="shared" si="69"/>
        <v>#REF!</v>
      </c>
      <c r="M278" s="23" t="e">
        <f t="shared" si="70"/>
        <v>#REF!</v>
      </c>
      <c r="N278" s="26" t="e">
        <f t="shared" si="73"/>
        <v>#REF!</v>
      </c>
      <c r="O278" s="23" t="e">
        <f t="shared" si="71"/>
        <v>#REF!</v>
      </c>
      <c r="P278" s="23" t="e">
        <f t="shared" si="77"/>
        <v>#REF!</v>
      </c>
      <c r="Q278" s="23" t="e">
        <f t="shared" si="78"/>
        <v>#REF!</v>
      </c>
      <c r="R278" s="23" t="e">
        <f t="shared" si="79"/>
        <v>#REF!</v>
      </c>
      <c r="S278" s="23" t="e">
        <f t="shared" si="74"/>
        <v>#REF!</v>
      </c>
      <c r="T278" s="23" t="e">
        <f t="shared" si="75"/>
        <v>#REF!</v>
      </c>
      <c r="U278" s="23" t="e">
        <f>_xlfn.XLOOKUP(A278,'[1]AM 12,28'!A:A,'[1]AM 12,28'!B:B,"",0)</f>
        <v>#REF!</v>
      </c>
      <c r="V278" s="23" t="e">
        <f t="shared" si="72"/>
        <v>#REF!</v>
      </c>
    </row>
    <row r="279" spans="1:22" x14ac:dyDescent="0.25">
      <c r="A279" s="23" t="e">
        <f>'Export AM'!#REF!&amp;" "&amp;'Export AM'!#REF!</f>
        <v>#REF!</v>
      </c>
      <c r="B279" s="27" t="e">
        <f>'Export AM'!#REF!</f>
        <v>#REF!</v>
      </c>
      <c r="C279" s="28" t="e">
        <f>'Export AM'!#REF!</f>
        <v>#REF!</v>
      </c>
      <c r="D279" s="29" t="e">
        <f t="shared" ca="1" si="76"/>
        <v>#REF!</v>
      </c>
      <c r="E279" s="28" t="e">
        <f>'Export AM'!#REF!</f>
        <v>#REF!</v>
      </c>
      <c r="F279" s="30" t="e">
        <f t="shared" si="64"/>
        <v>#REF!</v>
      </c>
      <c r="G279" s="30" t="e">
        <f t="shared" si="65"/>
        <v>#REF!</v>
      </c>
      <c r="H279" s="30" t="e">
        <f t="shared" si="66"/>
        <v>#REF!</v>
      </c>
      <c r="I279" s="25">
        <v>44624</v>
      </c>
      <c r="J279" s="26" t="e">
        <f t="shared" si="67"/>
        <v>#REF!</v>
      </c>
      <c r="K279" s="26" t="e">
        <f t="shared" si="68"/>
        <v>#REF!</v>
      </c>
      <c r="L279" s="26" t="e">
        <f t="shared" si="69"/>
        <v>#REF!</v>
      </c>
      <c r="M279" s="23" t="e">
        <f t="shared" si="70"/>
        <v>#REF!</v>
      </c>
      <c r="N279" s="26" t="e">
        <f t="shared" si="73"/>
        <v>#REF!</v>
      </c>
      <c r="O279" s="23" t="e">
        <f t="shared" si="71"/>
        <v>#REF!</v>
      </c>
      <c r="P279" s="23" t="e">
        <f t="shared" si="77"/>
        <v>#REF!</v>
      </c>
      <c r="Q279" s="23" t="e">
        <f t="shared" si="78"/>
        <v>#REF!</v>
      </c>
      <c r="R279" s="23" t="e">
        <f t="shared" si="79"/>
        <v>#REF!</v>
      </c>
      <c r="S279" s="23" t="e">
        <f t="shared" si="74"/>
        <v>#REF!</v>
      </c>
      <c r="T279" s="23" t="e">
        <f t="shared" si="75"/>
        <v>#REF!</v>
      </c>
      <c r="U279" s="23" t="e">
        <f>_xlfn.XLOOKUP(A279,'[1]AM 12,28'!A:A,'[1]AM 12,28'!B:B,"",0)</f>
        <v>#REF!</v>
      </c>
      <c r="V279" s="23" t="e">
        <f t="shared" si="72"/>
        <v>#REF!</v>
      </c>
    </row>
    <row r="280" spans="1:22" x14ac:dyDescent="0.25">
      <c r="A280" s="23" t="e">
        <f>'Export AM'!#REF!&amp;" "&amp;'Export AM'!#REF!</f>
        <v>#REF!</v>
      </c>
      <c r="B280" s="27" t="e">
        <f>'Export AM'!#REF!</f>
        <v>#REF!</v>
      </c>
      <c r="C280" s="28" t="e">
        <f>'Export AM'!#REF!</f>
        <v>#REF!</v>
      </c>
      <c r="D280" s="29" t="e">
        <f t="shared" ca="1" si="76"/>
        <v>#REF!</v>
      </c>
      <c r="E280" s="28" t="e">
        <f>'Export AM'!#REF!</f>
        <v>#REF!</v>
      </c>
      <c r="F280" s="30" t="e">
        <f t="shared" si="64"/>
        <v>#REF!</v>
      </c>
      <c r="G280" s="30" t="e">
        <f t="shared" si="65"/>
        <v>#REF!</v>
      </c>
      <c r="H280" s="30" t="e">
        <f t="shared" si="66"/>
        <v>#REF!</v>
      </c>
      <c r="I280" s="25">
        <v>44625</v>
      </c>
      <c r="J280" s="26" t="e">
        <f t="shared" si="67"/>
        <v>#REF!</v>
      </c>
      <c r="K280" s="26" t="e">
        <f t="shared" si="68"/>
        <v>#REF!</v>
      </c>
      <c r="L280" s="26" t="e">
        <f t="shared" si="69"/>
        <v>#REF!</v>
      </c>
      <c r="M280" s="23" t="e">
        <f t="shared" si="70"/>
        <v>#REF!</v>
      </c>
      <c r="N280" s="26" t="e">
        <f t="shared" si="73"/>
        <v>#REF!</v>
      </c>
      <c r="O280" s="23" t="e">
        <f t="shared" si="71"/>
        <v>#REF!</v>
      </c>
      <c r="P280" s="23" t="e">
        <f t="shared" si="77"/>
        <v>#REF!</v>
      </c>
      <c r="Q280" s="23" t="e">
        <f t="shared" si="78"/>
        <v>#REF!</v>
      </c>
      <c r="R280" s="23" t="e">
        <f t="shared" si="79"/>
        <v>#REF!</v>
      </c>
      <c r="S280" s="23" t="e">
        <f t="shared" si="74"/>
        <v>#REF!</v>
      </c>
      <c r="T280" s="23" t="e">
        <f t="shared" si="75"/>
        <v>#REF!</v>
      </c>
      <c r="U280" s="23" t="e">
        <f>_xlfn.XLOOKUP(A280,'[1]AM 12,28'!A:A,'[1]AM 12,28'!B:B,"",0)</f>
        <v>#REF!</v>
      </c>
      <c r="V280" s="23" t="e">
        <f t="shared" si="72"/>
        <v>#REF!</v>
      </c>
    </row>
    <row r="281" spans="1:22" x14ac:dyDescent="0.25">
      <c r="A281" s="23" t="e">
        <f>'Export AM'!#REF!&amp;" "&amp;'Export AM'!#REF!</f>
        <v>#REF!</v>
      </c>
      <c r="B281" s="27" t="e">
        <f>'Export AM'!#REF!</f>
        <v>#REF!</v>
      </c>
      <c r="C281" s="28" t="e">
        <f>'Export AM'!#REF!</f>
        <v>#REF!</v>
      </c>
      <c r="D281" s="29" t="e">
        <f t="shared" ca="1" si="76"/>
        <v>#REF!</v>
      </c>
      <c r="E281" s="28" t="e">
        <f>'Export AM'!#REF!</f>
        <v>#REF!</v>
      </c>
      <c r="F281" s="30" t="e">
        <f t="shared" si="64"/>
        <v>#REF!</v>
      </c>
      <c r="G281" s="30" t="e">
        <f t="shared" si="65"/>
        <v>#REF!</v>
      </c>
      <c r="H281" s="30" t="e">
        <f t="shared" si="66"/>
        <v>#REF!</v>
      </c>
      <c r="I281" s="25">
        <v>44626</v>
      </c>
      <c r="J281" s="26" t="e">
        <f t="shared" si="67"/>
        <v>#REF!</v>
      </c>
      <c r="K281" s="26" t="e">
        <f t="shared" si="68"/>
        <v>#REF!</v>
      </c>
      <c r="L281" s="26" t="e">
        <f t="shared" si="69"/>
        <v>#REF!</v>
      </c>
      <c r="M281" s="23" t="e">
        <f t="shared" si="70"/>
        <v>#REF!</v>
      </c>
      <c r="N281" s="26" t="e">
        <f t="shared" si="73"/>
        <v>#REF!</v>
      </c>
      <c r="O281" s="23" t="e">
        <f t="shared" si="71"/>
        <v>#REF!</v>
      </c>
      <c r="P281" s="23" t="e">
        <f t="shared" si="77"/>
        <v>#REF!</v>
      </c>
      <c r="Q281" s="23" t="e">
        <f t="shared" si="78"/>
        <v>#REF!</v>
      </c>
      <c r="R281" s="23" t="e">
        <f t="shared" si="79"/>
        <v>#REF!</v>
      </c>
      <c r="S281" s="23" t="e">
        <f t="shared" si="74"/>
        <v>#REF!</v>
      </c>
      <c r="T281" s="23" t="e">
        <f t="shared" si="75"/>
        <v>#REF!</v>
      </c>
      <c r="U281" s="23" t="e">
        <f>_xlfn.XLOOKUP(A281,'[1]AM 12,28'!A:A,'[1]AM 12,28'!B:B,"",0)</f>
        <v>#REF!</v>
      </c>
      <c r="V281" s="23" t="e">
        <f t="shared" si="72"/>
        <v>#REF!</v>
      </c>
    </row>
    <row r="282" spans="1:22" x14ac:dyDescent="0.25">
      <c r="A282" s="23" t="e">
        <f>'Export AM'!#REF!&amp;" "&amp;'Export AM'!#REF!</f>
        <v>#REF!</v>
      </c>
      <c r="B282" s="27" t="e">
        <f>'Export AM'!#REF!</f>
        <v>#REF!</v>
      </c>
      <c r="C282" s="28" t="e">
        <f>'Export AM'!#REF!</f>
        <v>#REF!</v>
      </c>
      <c r="D282" s="29" t="e">
        <f t="shared" ca="1" si="76"/>
        <v>#REF!</v>
      </c>
      <c r="E282" s="28" t="e">
        <f>'Export AM'!#REF!</f>
        <v>#REF!</v>
      </c>
      <c r="F282" s="30" t="e">
        <f t="shared" si="64"/>
        <v>#REF!</v>
      </c>
      <c r="G282" s="30" t="e">
        <f t="shared" si="65"/>
        <v>#REF!</v>
      </c>
      <c r="H282" s="30" t="e">
        <f t="shared" si="66"/>
        <v>#REF!</v>
      </c>
      <c r="I282" s="25">
        <v>44627</v>
      </c>
      <c r="J282" s="26" t="e">
        <f t="shared" si="67"/>
        <v>#REF!</v>
      </c>
      <c r="K282" s="26" t="e">
        <f t="shared" si="68"/>
        <v>#REF!</v>
      </c>
      <c r="L282" s="26" t="e">
        <f t="shared" si="69"/>
        <v>#REF!</v>
      </c>
      <c r="M282" s="23" t="e">
        <f t="shared" si="70"/>
        <v>#REF!</v>
      </c>
      <c r="N282" s="26" t="e">
        <f t="shared" si="73"/>
        <v>#REF!</v>
      </c>
      <c r="O282" s="23" t="e">
        <f t="shared" si="71"/>
        <v>#REF!</v>
      </c>
      <c r="P282" s="23" t="e">
        <f t="shared" si="77"/>
        <v>#REF!</v>
      </c>
      <c r="Q282" s="23" t="e">
        <f t="shared" si="78"/>
        <v>#REF!</v>
      </c>
      <c r="R282" s="23" t="e">
        <f t="shared" si="79"/>
        <v>#REF!</v>
      </c>
      <c r="S282" s="23" t="e">
        <f t="shared" si="74"/>
        <v>#REF!</v>
      </c>
      <c r="T282" s="23" t="e">
        <f t="shared" si="75"/>
        <v>#REF!</v>
      </c>
      <c r="U282" s="23" t="e">
        <f>_xlfn.XLOOKUP(A282,'[1]AM 12,28'!A:A,'[1]AM 12,28'!B:B,"",0)</f>
        <v>#REF!</v>
      </c>
      <c r="V282" s="23" t="e">
        <f t="shared" si="72"/>
        <v>#REF!</v>
      </c>
    </row>
    <row r="283" spans="1:22" x14ac:dyDescent="0.25">
      <c r="A283" s="23" t="e">
        <f>'Export AM'!#REF!&amp;" "&amp;'Export AM'!#REF!</f>
        <v>#REF!</v>
      </c>
      <c r="B283" s="27" t="e">
        <f>'Export AM'!#REF!</f>
        <v>#REF!</v>
      </c>
      <c r="C283" s="28" t="e">
        <f>'Export AM'!#REF!</f>
        <v>#REF!</v>
      </c>
      <c r="D283" s="29" t="e">
        <f t="shared" ca="1" si="76"/>
        <v>#REF!</v>
      </c>
      <c r="E283" s="28" t="e">
        <f>'Export AM'!#REF!</f>
        <v>#REF!</v>
      </c>
      <c r="F283" s="30" t="e">
        <f t="shared" si="64"/>
        <v>#REF!</v>
      </c>
      <c r="G283" s="30" t="e">
        <f t="shared" si="65"/>
        <v>#REF!</v>
      </c>
      <c r="H283" s="30" t="e">
        <f t="shared" si="66"/>
        <v>#REF!</v>
      </c>
      <c r="I283" s="25">
        <v>44628</v>
      </c>
      <c r="J283" s="26" t="e">
        <f t="shared" si="67"/>
        <v>#REF!</v>
      </c>
      <c r="K283" s="26" t="e">
        <f t="shared" si="68"/>
        <v>#REF!</v>
      </c>
      <c r="L283" s="26" t="e">
        <f t="shared" si="69"/>
        <v>#REF!</v>
      </c>
      <c r="M283" s="23" t="e">
        <f t="shared" si="70"/>
        <v>#REF!</v>
      </c>
      <c r="N283" s="26" t="e">
        <f t="shared" si="73"/>
        <v>#REF!</v>
      </c>
      <c r="O283" s="23" t="e">
        <f t="shared" si="71"/>
        <v>#REF!</v>
      </c>
      <c r="P283" s="23" t="e">
        <f t="shared" si="77"/>
        <v>#REF!</v>
      </c>
      <c r="Q283" s="23" t="e">
        <f t="shared" si="78"/>
        <v>#REF!</v>
      </c>
      <c r="R283" s="23" t="e">
        <f t="shared" si="79"/>
        <v>#REF!</v>
      </c>
      <c r="S283" s="23" t="e">
        <f t="shared" si="74"/>
        <v>#REF!</v>
      </c>
      <c r="T283" s="23" t="e">
        <f t="shared" si="75"/>
        <v>#REF!</v>
      </c>
      <c r="U283" s="23" t="e">
        <f>_xlfn.XLOOKUP(A283,'[1]AM 12,28'!A:A,'[1]AM 12,28'!B:B,"",0)</f>
        <v>#REF!</v>
      </c>
      <c r="V283" s="23" t="e">
        <f t="shared" si="72"/>
        <v>#REF!</v>
      </c>
    </row>
    <row r="284" spans="1:22" x14ac:dyDescent="0.25">
      <c r="A284" s="23" t="e">
        <f>'Export AM'!#REF!&amp;" "&amp;'Export AM'!#REF!</f>
        <v>#REF!</v>
      </c>
      <c r="B284" s="27" t="e">
        <f>'Export AM'!#REF!</f>
        <v>#REF!</v>
      </c>
      <c r="C284" s="28" t="e">
        <f>'Export AM'!#REF!</f>
        <v>#REF!</v>
      </c>
      <c r="D284" s="29" t="e">
        <f t="shared" ca="1" si="76"/>
        <v>#REF!</v>
      </c>
      <c r="E284" s="28" t="e">
        <f>'Export AM'!#REF!</f>
        <v>#REF!</v>
      </c>
      <c r="F284" s="30" t="e">
        <f t="shared" si="64"/>
        <v>#REF!</v>
      </c>
      <c r="G284" s="30" t="e">
        <f t="shared" si="65"/>
        <v>#REF!</v>
      </c>
      <c r="H284" s="30" t="e">
        <f t="shared" si="66"/>
        <v>#REF!</v>
      </c>
      <c r="I284" s="25">
        <v>44629</v>
      </c>
      <c r="J284" s="26" t="e">
        <f t="shared" si="67"/>
        <v>#REF!</v>
      </c>
      <c r="K284" s="26" t="e">
        <f t="shared" si="68"/>
        <v>#REF!</v>
      </c>
      <c r="L284" s="26" t="e">
        <f t="shared" si="69"/>
        <v>#REF!</v>
      </c>
      <c r="M284" s="23" t="e">
        <f t="shared" si="70"/>
        <v>#REF!</v>
      </c>
      <c r="N284" s="26" t="e">
        <f t="shared" si="73"/>
        <v>#REF!</v>
      </c>
      <c r="O284" s="23" t="e">
        <f t="shared" si="71"/>
        <v>#REF!</v>
      </c>
      <c r="P284" s="23" t="e">
        <f t="shared" si="77"/>
        <v>#REF!</v>
      </c>
      <c r="Q284" s="23" t="e">
        <f t="shared" si="78"/>
        <v>#REF!</v>
      </c>
      <c r="R284" s="23" t="e">
        <f t="shared" si="79"/>
        <v>#REF!</v>
      </c>
      <c r="S284" s="23" t="e">
        <f t="shared" si="74"/>
        <v>#REF!</v>
      </c>
      <c r="T284" s="23" t="e">
        <f t="shared" si="75"/>
        <v>#REF!</v>
      </c>
      <c r="U284" s="23" t="e">
        <f>_xlfn.XLOOKUP(A284,'[1]AM 12,28'!A:A,'[1]AM 12,28'!B:B,"",0)</f>
        <v>#REF!</v>
      </c>
      <c r="V284" s="23" t="e">
        <f t="shared" si="72"/>
        <v>#REF!</v>
      </c>
    </row>
    <row r="285" spans="1:22" x14ac:dyDescent="0.25">
      <c r="A285" s="23" t="e">
        <f>'Export AM'!#REF!&amp;" "&amp;'Export AM'!#REF!</f>
        <v>#REF!</v>
      </c>
      <c r="B285" s="27" t="e">
        <f>'Export AM'!#REF!</f>
        <v>#REF!</v>
      </c>
      <c r="C285" s="28" t="e">
        <f>'Export AM'!#REF!</f>
        <v>#REF!</v>
      </c>
      <c r="D285" s="29" t="e">
        <f t="shared" ca="1" si="76"/>
        <v>#REF!</v>
      </c>
      <c r="E285" s="28" t="e">
        <f>'Export AM'!#REF!</f>
        <v>#REF!</v>
      </c>
      <c r="F285" s="30" t="e">
        <f t="shared" si="64"/>
        <v>#REF!</v>
      </c>
      <c r="G285" s="30" t="e">
        <f t="shared" si="65"/>
        <v>#REF!</v>
      </c>
      <c r="H285" s="30" t="e">
        <f t="shared" si="66"/>
        <v>#REF!</v>
      </c>
      <c r="I285" s="25">
        <v>44630</v>
      </c>
      <c r="J285" s="26" t="e">
        <f t="shared" si="67"/>
        <v>#REF!</v>
      </c>
      <c r="K285" s="26" t="e">
        <f t="shared" si="68"/>
        <v>#REF!</v>
      </c>
      <c r="L285" s="26" t="e">
        <f t="shared" si="69"/>
        <v>#REF!</v>
      </c>
      <c r="M285" s="23" t="e">
        <f t="shared" si="70"/>
        <v>#REF!</v>
      </c>
      <c r="N285" s="26" t="e">
        <f t="shared" si="73"/>
        <v>#REF!</v>
      </c>
      <c r="O285" s="23" t="e">
        <f t="shared" si="71"/>
        <v>#REF!</v>
      </c>
      <c r="P285" s="23" t="e">
        <f t="shared" si="77"/>
        <v>#REF!</v>
      </c>
      <c r="Q285" s="23" t="e">
        <f t="shared" si="78"/>
        <v>#REF!</v>
      </c>
      <c r="R285" s="23" t="e">
        <f t="shared" si="79"/>
        <v>#REF!</v>
      </c>
      <c r="S285" s="23" t="e">
        <f t="shared" si="74"/>
        <v>#REF!</v>
      </c>
      <c r="T285" s="23" t="e">
        <f t="shared" si="75"/>
        <v>#REF!</v>
      </c>
      <c r="U285" s="23" t="e">
        <f>_xlfn.XLOOKUP(A285,'[1]AM 12,28'!A:A,'[1]AM 12,28'!B:B,"",0)</f>
        <v>#REF!</v>
      </c>
      <c r="V285" s="23" t="e">
        <f t="shared" si="72"/>
        <v>#REF!</v>
      </c>
    </row>
    <row r="286" spans="1:22" x14ac:dyDescent="0.25">
      <c r="A286" s="23" t="e">
        <f>'Export AM'!#REF!&amp;" "&amp;'Export AM'!#REF!</f>
        <v>#REF!</v>
      </c>
      <c r="B286" s="27" t="e">
        <f>'Export AM'!#REF!</f>
        <v>#REF!</v>
      </c>
      <c r="C286" s="28" t="e">
        <f>'Export AM'!#REF!</f>
        <v>#REF!</v>
      </c>
      <c r="D286" s="29" t="e">
        <f t="shared" ca="1" si="76"/>
        <v>#REF!</v>
      </c>
      <c r="E286" s="28" t="e">
        <f>'Export AM'!#REF!</f>
        <v>#REF!</v>
      </c>
      <c r="F286" s="30" t="e">
        <f t="shared" si="64"/>
        <v>#REF!</v>
      </c>
      <c r="G286" s="30" t="e">
        <f t="shared" si="65"/>
        <v>#REF!</v>
      </c>
      <c r="H286" s="30" t="e">
        <f t="shared" si="66"/>
        <v>#REF!</v>
      </c>
      <c r="I286" s="25">
        <v>44631</v>
      </c>
      <c r="J286" s="26" t="e">
        <f t="shared" si="67"/>
        <v>#REF!</v>
      </c>
      <c r="K286" s="26" t="e">
        <f t="shared" si="68"/>
        <v>#REF!</v>
      </c>
      <c r="L286" s="26" t="e">
        <f t="shared" si="69"/>
        <v>#REF!</v>
      </c>
      <c r="M286" s="23" t="e">
        <f t="shared" si="70"/>
        <v>#REF!</v>
      </c>
      <c r="N286" s="26" t="e">
        <f t="shared" si="73"/>
        <v>#REF!</v>
      </c>
      <c r="O286" s="23" t="e">
        <f t="shared" si="71"/>
        <v>#REF!</v>
      </c>
      <c r="P286" s="23" t="e">
        <f t="shared" si="77"/>
        <v>#REF!</v>
      </c>
      <c r="Q286" s="23" t="e">
        <f t="shared" si="78"/>
        <v>#REF!</v>
      </c>
      <c r="R286" s="23" t="e">
        <f t="shared" si="79"/>
        <v>#REF!</v>
      </c>
      <c r="S286" s="23" t="e">
        <f t="shared" si="74"/>
        <v>#REF!</v>
      </c>
      <c r="T286" s="23" t="e">
        <f t="shared" si="75"/>
        <v>#REF!</v>
      </c>
      <c r="U286" s="23" t="e">
        <f>_xlfn.XLOOKUP(A286,'[1]AM 12,28'!A:A,'[1]AM 12,28'!B:B,"",0)</f>
        <v>#REF!</v>
      </c>
      <c r="V286" s="23" t="e">
        <f t="shared" si="72"/>
        <v>#REF!</v>
      </c>
    </row>
    <row r="287" spans="1:22" x14ac:dyDescent="0.25">
      <c r="A287" s="23" t="e">
        <f>'Export AM'!#REF!&amp;" "&amp;'Export AM'!#REF!</f>
        <v>#REF!</v>
      </c>
      <c r="B287" s="27" t="e">
        <f>'Export AM'!#REF!</f>
        <v>#REF!</v>
      </c>
      <c r="C287" s="28" t="e">
        <f>'Export AM'!#REF!</f>
        <v>#REF!</v>
      </c>
      <c r="D287" s="29" t="e">
        <f t="shared" ca="1" si="76"/>
        <v>#REF!</v>
      </c>
      <c r="E287" s="28" t="e">
        <f>'Export AM'!#REF!</f>
        <v>#REF!</v>
      </c>
      <c r="F287" s="30" t="e">
        <f t="shared" si="64"/>
        <v>#REF!</v>
      </c>
      <c r="G287" s="30" t="e">
        <f t="shared" si="65"/>
        <v>#REF!</v>
      </c>
      <c r="H287" s="30" t="e">
        <f t="shared" si="66"/>
        <v>#REF!</v>
      </c>
      <c r="I287" s="25">
        <v>44632</v>
      </c>
      <c r="J287" s="26" t="e">
        <f t="shared" si="67"/>
        <v>#REF!</v>
      </c>
      <c r="K287" s="26" t="e">
        <f t="shared" si="68"/>
        <v>#REF!</v>
      </c>
      <c r="L287" s="26" t="e">
        <f t="shared" si="69"/>
        <v>#REF!</v>
      </c>
      <c r="M287" s="23" t="e">
        <f t="shared" si="70"/>
        <v>#REF!</v>
      </c>
      <c r="N287" s="26" t="e">
        <f t="shared" si="73"/>
        <v>#REF!</v>
      </c>
      <c r="O287" s="23" t="e">
        <f t="shared" si="71"/>
        <v>#REF!</v>
      </c>
      <c r="P287" s="23" t="e">
        <f t="shared" si="77"/>
        <v>#REF!</v>
      </c>
      <c r="Q287" s="23" t="e">
        <f t="shared" si="78"/>
        <v>#REF!</v>
      </c>
      <c r="R287" s="23" t="e">
        <f t="shared" si="79"/>
        <v>#REF!</v>
      </c>
      <c r="S287" s="23" t="e">
        <f t="shared" si="74"/>
        <v>#REF!</v>
      </c>
      <c r="T287" s="23" t="e">
        <f t="shared" si="75"/>
        <v>#REF!</v>
      </c>
      <c r="U287" s="23" t="e">
        <f>_xlfn.XLOOKUP(A287,'[1]AM 12,28'!A:A,'[1]AM 12,28'!B:B,"",0)</f>
        <v>#REF!</v>
      </c>
      <c r="V287" s="23" t="e">
        <f t="shared" si="72"/>
        <v>#REF!</v>
      </c>
    </row>
    <row r="288" spans="1:22" x14ac:dyDescent="0.25">
      <c r="A288" s="23" t="e">
        <f>'Export AM'!#REF!&amp;" "&amp;'Export AM'!#REF!</f>
        <v>#REF!</v>
      </c>
      <c r="B288" s="27" t="e">
        <f>'Export AM'!#REF!</f>
        <v>#REF!</v>
      </c>
      <c r="C288" s="28" t="e">
        <f>'Export AM'!#REF!</f>
        <v>#REF!</v>
      </c>
      <c r="D288" s="29" t="e">
        <f t="shared" ca="1" si="76"/>
        <v>#REF!</v>
      </c>
      <c r="E288" s="28" t="e">
        <f>'Export AM'!#REF!</f>
        <v>#REF!</v>
      </c>
      <c r="F288" s="30" t="e">
        <f t="shared" si="64"/>
        <v>#REF!</v>
      </c>
      <c r="G288" s="30" t="e">
        <f t="shared" si="65"/>
        <v>#REF!</v>
      </c>
      <c r="H288" s="30" t="e">
        <f t="shared" si="66"/>
        <v>#REF!</v>
      </c>
      <c r="I288" s="25">
        <v>44633</v>
      </c>
      <c r="J288" s="26" t="e">
        <f t="shared" si="67"/>
        <v>#REF!</v>
      </c>
      <c r="K288" s="26" t="e">
        <f t="shared" si="68"/>
        <v>#REF!</v>
      </c>
      <c r="L288" s="26" t="e">
        <f t="shared" si="69"/>
        <v>#REF!</v>
      </c>
      <c r="M288" s="23" t="e">
        <f t="shared" si="70"/>
        <v>#REF!</v>
      </c>
      <c r="N288" s="26" t="e">
        <f t="shared" si="73"/>
        <v>#REF!</v>
      </c>
      <c r="O288" s="23" t="e">
        <f t="shared" si="71"/>
        <v>#REF!</v>
      </c>
      <c r="P288" s="23" t="e">
        <f t="shared" si="77"/>
        <v>#REF!</v>
      </c>
      <c r="Q288" s="23" t="e">
        <f t="shared" si="78"/>
        <v>#REF!</v>
      </c>
      <c r="R288" s="23" t="e">
        <f t="shared" si="79"/>
        <v>#REF!</v>
      </c>
      <c r="S288" s="23" t="e">
        <f t="shared" si="74"/>
        <v>#REF!</v>
      </c>
      <c r="T288" s="23" t="e">
        <f t="shared" si="75"/>
        <v>#REF!</v>
      </c>
      <c r="U288" s="23" t="e">
        <f>_xlfn.XLOOKUP(A288,'[1]AM 12,28'!A:A,'[1]AM 12,28'!B:B,"",0)</f>
        <v>#REF!</v>
      </c>
      <c r="V288" s="23" t="e">
        <f t="shared" si="72"/>
        <v>#REF!</v>
      </c>
    </row>
    <row r="289" spans="1:22" x14ac:dyDescent="0.25">
      <c r="A289" s="23" t="e">
        <f>'Export AM'!#REF!&amp;" "&amp;'Export AM'!#REF!</f>
        <v>#REF!</v>
      </c>
      <c r="B289" s="27" t="e">
        <f>'Export AM'!#REF!</f>
        <v>#REF!</v>
      </c>
      <c r="C289" s="28" t="e">
        <f>'Export AM'!#REF!</f>
        <v>#REF!</v>
      </c>
      <c r="D289" s="29" t="e">
        <f t="shared" ca="1" si="76"/>
        <v>#REF!</v>
      </c>
      <c r="E289" s="28" t="e">
        <f>'Export AM'!#REF!</f>
        <v>#REF!</v>
      </c>
      <c r="F289" s="30" t="e">
        <f t="shared" si="64"/>
        <v>#REF!</v>
      </c>
      <c r="G289" s="30" t="e">
        <f t="shared" si="65"/>
        <v>#REF!</v>
      </c>
      <c r="H289" s="30" t="e">
        <f t="shared" si="66"/>
        <v>#REF!</v>
      </c>
      <c r="I289" s="25">
        <v>44634</v>
      </c>
      <c r="J289" s="26" t="e">
        <f t="shared" si="67"/>
        <v>#REF!</v>
      </c>
      <c r="K289" s="26" t="e">
        <f t="shared" si="68"/>
        <v>#REF!</v>
      </c>
      <c r="L289" s="26" t="e">
        <f t="shared" si="69"/>
        <v>#REF!</v>
      </c>
      <c r="M289" s="23" t="e">
        <f t="shared" si="70"/>
        <v>#REF!</v>
      </c>
      <c r="N289" s="26" t="e">
        <f t="shared" si="73"/>
        <v>#REF!</v>
      </c>
      <c r="O289" s="23" t="e">
        <f t="shared" si="71"/>
        <v>#REF!</v>
      </c>
      <c r="P289" s="23" t="e">
        <f t="shared" si="77"/>
        <v>#REF!</v>
      </c>
      <c r="Q289" s="23" t="e">
        <f t="shared" si="78"/>
        <v>#REF!</v>
      </c>
      <c r="R289" s="23" t="e">
        <f t="shared" si="79"/>
        <v>#REF!</v>
      </c>
      <c r="S289" s="23" t="e">
        <f t="shared" si="74"/>
        <v>#REF!</v>
      </c>
      <c r="T289" s="23" t="e">
        <f t="shared" si="75"/>
        <v>#REF!</v>
      </c>
      <c r="U289" s="23" t="e">
        <f>_xlfn.XLOOKUP(A289,'[1]AM 12,28'!A:A,'[1]AM 12,28'!B:B,"",0)</f>
        <v>#REF!</v>
      </c>
      <c r="V289" s="23" t="e">
        <f t="shared" si="72"/>
        <v>#REF!</v>
      </c>
    </row>
    <row r="290" spans="1:22" x14ac:dyDescent="0.25">
      <c r="A290" s="23" t="e">
        <f>'Export AM'!#REF!&amp;" "&amp;'Export AM'!#REF!</f>
        <v>#REF!</v>
      </c>
      <c r="B290" s="27" t="e">
        <f>'Export AM'!#REF!</f>
        <v>#REF!</v>
      </c>
      <c r="C290" s="28" t="e">
        <f>'Export AM'!#REF!</f>
        <v>#REF!</v>
      </c>
      <c r="D290" s="29" t="e">
        <f t="shared" ca="1" si="76"/>
        <v>#REF!</v>
      </c>
      <c r="E290" s="28" t="e">
        <f>'Export AM'!#REF!</f>
        <v>#REF!</v>
      </c>
      <c r="F290" s="30" t="e">
        <f t="shared" si="64"/>
        <v>#REF!</v>
      </c>
      <c r="G290" s="30" t="e">
        <f t="shared" si="65"/>
        <v>#REF!</v>
      </c>
      <c r="H290" s="30" t="e">
        <f t="shared" si="66"/>
        <v>#REF!</v>
      </c>
      <c r="I290" s="25">
        <v>44635</v>
      </c>
      <c r="J290" s="26" t="e">
        <f t="shared" si="67"/>
        <v>#REF!</v>
      </c>
      <c r="K290" s="26" t="e">
        <f t="shared" si="68"/>
        <v>#REF!</v>
      </c>
      <c r="L290" s="26" t="e">
        <f t="shared" si="69"/>
        <v>#REF!</v>
      </c>
      <c r="M290" s="23" t="e">
        <f t="shared" si="70"/>
        <v>#REF!</v>
      </c>
      <c r="N290" s="26" t="e">
        <f t="shared" si="73"/>
        <v>#REF!</v>
      </c>
      <c r="O290" s="23" t="e">
        <f t="shared" si="71"/>
        <v>#REF!</v>
      </c>
      <c r="P290" s="23" t="e">
        <f t="shared" si="77"/>
        <v>#REF!</v>
      </c>
      <c r="Q290" s="23" t="e">
        <f t="shared" si="78"/>
        <v>#REF!</v>
      </c>
      <c r="R290" s="23" t="e">
        <f t="shared" si="79"/>
        <v>#REF!</v>
      </c>
      <c r="S290" s="23" t="e">
        <f t="shared" si="74"/>
        <v>#REF!</v>
      </c>
      <c r="T290" s="23" t="e">
        <f t="shared" si="75"/>
        <v>#REF!</v>
      </c>
      <c r="U290" s="23" t="e">
        <f>_xlfn.XLOOKUP(A290,'[1]AM 12,28'!A:A,'[1]AM 12,28'!B:B,"",0)</f>
        <v>#REF!</v>
      </c>
      <c r="V290" s="23" t="e">
        <f t="shared" si="72"/>
        <v>#REF!</v>
      </c>
    </row>
    <row r="291" spans="1:22" x14ac:dyDescent="0.25">
      <c r="A291" s="23" t="e">
        <f>'Export AM'!#REF!&amp;" "&amp;'Export AM'!#REF!</f>
        <v>#REF!</v>
      </c>
      <c r="B291" s="27" t="e">
        <f>'Export AM'!#REF!</f>
        <v>#REF!</v>
      </c>
      <c r="C291" s="28" t="e">
        <f>'Export AM'!#REF!</f>
        <v>#REF!</v>
      </c>
      <c r="D291" s="29" t="e">
        <f t="shared" ca="1" si="76"/>
        <v>#REF!</v>
      </c>
      <c r="E291" s="28" t="e">
        <f>'Export AM'!#REF!</f>
        <v>#REF!</v>
      </c>
      <c r="F291" s="30" t="e">
        <f t="shared" si="64"/>
        <v>#REF!</v>
      </c>
      <c r="G291" s="30" t="e">
        <f t="shared" si="65"/>
        <v>#REF!</v>
      </c>
      <c r="H291" s="30" t="e">
        <f t="shared" si="66"/>
        <v>#REF!</v>
      </c>
      <c r="I291" s="25">
        <v>44636</v>
      </c>
      <c r="J291" s="26" t="e">
        <f t="shared" si="67"/>
        <v>#REF!</v>
      </c>
      <c r="K291" s="26" t="e">
        <f t="shared" si="68"/>
        <v>#REF!</v>
      </c>
      <c r="L291" s="26" t="e">
        <f t="shared" si="69"/>
        <v>#REF!</v>
      </c>
      <c r="M291" s="23" t="e">
        <f t="shared" si="70"/>
        <v>#REF!</v>
      </c>
      <c r="N291" s="26" t="e">
        <f t="shared" si="73"/>
        <v>#REF!</v>
      </c>
      <c r="O291" s="23" t="e">
        <f t="shared" si="71"/>
        <v>#REF!</v>
      </c>
      <c r="P291" s="23" t="e">
        <f t="shared" si="77"/>
        <v>#REF!</v>
      </c>
      <c r="Q291" s="23" t="e">
        <f t="shared" si="78"/>
        <v>#REF!</v>
      </c>
      <c r="R291" s="23" t="e">
        <f t="shared" si="79"/>
        <v>#REF!</v>
      </c>
      <c r="S291" s="23" t="e">
        <f t="shared" si="74"/>
        <v>#REF!</v>
      </c>
      <c r="T291" s="23" t="e">
        <f t="shared" si="75"/>
        <v>#REF!</v>
      </c>
      <c r="U291" s="23" t="e">
        <f>_xlfn.XLOOKUP(A291,'[1]AM 12,28'!A:A,'[1]AM 12,28'!B:B,"",0)</f>
        <v>#REF!</v>
      </c>
      <c r="V291" s="23" t="e">
        <f t="shared" si="72"/>
        <v>#REF!</v>
      </c>
    </row>
    <row r="292" spans="1:22" x14ac:dyDescent="0.25">
      <c r="A292" s="23" t="e">
        <f>'Export AM'!#REF!&amp;" "&amp;'Export AM'!#REF!</f>
        <v>#REF!</v>
      </c>
      <c r="B292" s="27" t="e">
        <f>'Export AM'!#REF!</f>
        <v>#REF!</v>
      </c>
      <c r="C292" s="28" t="e">
        <f>'Export AM'!#REF!</f>
        <v>#REF!</v>
      </c>
      <c r="D292" s="29" t="e">
        <f t="shared" ca="1" si="76"/>
        <v>#REF!</v>
      </c>
      <c r="E292" s="28" t="e">
        <f>'Export AM'!#REF!</f>
        <v>#REF!</v>
      </c>
      <c r="F292" s="30" t="e">
        <f t="shared" ref="F292:F355" si="80">DATE(YEAR(E292)+1,MONTH(E292),DAY(E292))</f>
        <v>#REF!</v>
      </c>
      <c r="G292" s="30" t="e">
        <f t="shared" ref="G292:G355" si="81">DATE(YEAR(E292)+2,MONTH(E292),DAY(E292))</f>
        <v>#REF!</v>
      </c>
      <c r="H292" s="30" t="e">
        <f t="shared" ref="H292:H355" si="82">DATE(YEAR(E292)+3,MONTH(E292),DAY(E292))</f>
        <v>#REF!</v>
      </c>
      <c r="I292" s="25">
        <v>44637</v>
      </c>
      <c r="J292" s="26" t="e">
        <f t="shared" ref="J292:J355" si="83">AND(MONTH(F292)=MONTH(I292),YEAR(F292)=YEAR(I292))</f>
        <v>#REF!</v>
      </c>
      <c r="K292" s="26" t="e">
        <f t="shared" ref="K292:K355" si="84">AND(MONTH(G292)=MONTH(I292),YEAR(G292)=YEAR(I292))</f>
        <v>#REF!</v>
      </c>
      <c r="L292" s="26" t="e">
        <f t="shared" ref="L292:L355" si="85">AND(MONTH(H292)=MONTH(I292),YEAR(H292)=YEAR(I292))</f>
        <v>#REF!</v>
      </c>
      <c r="M292" s="23" t="e">
        <f t="shared" ref="M292:M355" si="86">IF(AND(J292=FALSE,K292=FALSE,L292=FALSE)," ","OUI")</f>
        <v>#REF!</v>
      </c>
      <c r="N292" s="26" t="e">
        <f t="shared" si="73"/>
        <v>#REF!</v>
      </c>
      <c r="O292" s="23" t="e">
        <f t="shared" ref="O292:O355" si="87">IF(AND(M292="OUI",N292="1 ère quinzaine"),"oui","")</f>
        <v>#REF!</v>
      </c>
      <c r="P292" s="23" t="e">
        <f t="shared" si="77"/>
        <v>#REF!</v>
      </c>
      <c r="Q292" s="23" t="e">
        <f t="shared" si="78"/>
        <v>#REF!</v>
      </c>
      <c r="R292" s="23" t="e">
        <f t="shared" si="79"/>
        <v>#REF!</v>
      </c>
      <c r="S292" s="23" t="e">
        <f t="shared" si="74"/>
        <v>#REF!</v>
      </c>
      <c r="T292" s="23" t="e">
        <f t="shared" si="75"/>
        <v>#REF!</v>
      </c>
      <c r="U292" s="23" t="e">
        <f>_xlfn.XLOOKUP(A292,'[1]AM 12,28'!A:A,'[1]AM 12,28'!B:B,"",0)</f>
        <v>#REF!</v>
      </c>
      <c r="V292" s="23" t="e">
        <f t="shared" ref="V292:V355" si="88">IF(U292=12.28,U292,T292)</f>
        <v>#REF!</v>
      </c>
    </row>
    <row r="293" spans="1:22" x14ac:dyDescent="0.25">
      <c r="A293" s="23" t="e">
        <f>'Export AM'!#REF!&amp;" "&amp;'Export AM'!#REF!</f>
        <v>#REF!</v>
      </c>
      <c r="B293" s="27" t="e">
        <f>'Export AM'!#REF!</f>
        <v>#REF!</v>
      </c>
      <c r="C293" s="28" t="e">
        <f>'Export AM'!#REF!</f>
        <v>#REF!</v>
      </c>
      <c r="D293" s="29" t="e">
        <f t="shared" ca="1" si="76"/>
        <v>#REF!</v>
      </c>
      <c r="E293" s="28" t="e">
        <f>'Export AM'!#REF!</f>
        <v>#REF!</v>
      </c>
      <c r="F293" s="30" t="e">
        <f t="shared" si="80"/>
        <v>#REF!</v>
      </c>
      <c r="G293" s="30" t="e">
        <f t="shared" si="81"/>
        <v>#REF!</v>
      </c>
      <c r="H293" s="30" t="e">
        <f t="shared" si="82"/>
        <v>#REF!</v>
      </c>
      <c r="I293" s="25">
        <v>44638</v>
      </c>
      <c r="J293" s="26" t="e">
        <f t="shared" si="83"/>
        <v>#REF!</v>
      </c>
      <c r="K293" s="26" t="e">
        <f t="shared" si="84"/>
        <v>#REF!</v>
      </c>
      <c r="L293" s="26" t="e">
        <f t="shared" si="85"/>
        <v>#REF!</v>
      </c>
      <c r="M293" s="23" t="e">
        <f t="shared" si="86"/>
        <v>#REF!</v>
      </c>
      <c r="N293" s="26" t="e">
        <f t="shared" si="73"/>
        <v>#REF!</v>
      </c>
      <c r="O293" s="23" t="e">
        <f t="shared" si="87"/>
        <v>#REF!</v>
      </c>
      <c r="P293" s="23" t="e">
        <f t="shared" si="77"/>
        <v>#REF!</v>
      </c>
      <c r="Q293" s="23" t="e">
        <f t="shared" si="78"/>
        <v>#REF!</v>
      </c>
      <c r="R293" s="23" t="e">
        <f t="shared" si="79"/>
        <v>#REF!</v>
      </c>
      <c r="S293" s="23" t="e">
        <f t="shared" si="74"/>
        <v>#REF!</v>
      </c>
      <c r="T293" s="23" t="e">
        <f t="shared" si="75"/>
        <v>#REF!</v>
      </c>
      <c r="U293" s="23" t="e">
        <f>_xlfn.XLOOKUP(A293,'[1]AM 12,28'!A:A,'[1]AM 12,28'!B:B,"",0)</f>
        <v>#REF!</v>
      </c>
      <c r="V293" s="23" t="e">
        <f t="shared" si="88"/>
        <v>#REF!</v>
      </c>
    </row>
    <row r="294" spans="1:22" x14ac:dyDescent="0.25">
      <c r="A294" s="23" t="e">
        <f>'Export AM'!#REF!&amp;" "&amp;'Export AM'!#REF!</f>
        <v>#REF!</v>
      </c>
      <c r="B294" s="27" t="e">
        <f>'Export AM'!#REF!</f>
        <v>#REF!</v>
      </c>
      <c r="C294" s="28" t="e">
        <f>'Export AM'!#REF!</f>
        <v>#REF!</v>
      </c>
      <c r="D294" s="29" t="e">
        <f t="shared" ca="1" si="76"/>
        <v>#REF!</v>
      </c>
      <c r="E294" s="28" t="e">
        <f>'Export AM'!#REF!</f>
        <v>#REF!</v>
      </c>
      <c r="F294" s="30" t="e">
        <f t="shared" si="80"/>
        <v>#REF!</v>
      </c>
      <c r="G294" s="30" t="e">
        <f t="shared" si="81"/>
        <v>#REF!</v>
      </c>
      <c r="H294" s="30" t="e">
        <f t="shared" si="82"/>
        <v>#REF!</v>
      </c>
      <c r="I294" s="25">
        <v>44639</v>
      </c>
      <c r="J294" s="26" t="e">
        <f t="shared" si="83"/>
        <v>#REF!</v>
      </c>
      <c r="K294" s="26" t="e">
        <f t="shared" si="84"/>
        <v>#REF!</v>
      </c>
      <c r="L294" s="26" t="e">
        <f t="shared" si="85"/>
        <v>#REF!</v>
      </c>
      <c r="M294" s="23" t="e">
        <f t="shared" si="86"/>
        <v>#REF!</v>
      </c>
      <c r="N294" s="26" t="e">
        <f t="shared" si="73"/>
        <v>#REF!</v>
      </c>
      <c r="O294" s="23" t="e">
        <f t="shared" si="87"/>
        <v>#REF!</v>
      </c>
      <c r="P294" s="23" t="e">
        <f t="shared" si="77"/>
        <v>#REF!</v>
      </c>
      <c r="Q294" s="23" t="e">
        <f t="shared" si="78"/>
        <v>#REF!</v>
      </c>
      <c r="R294" s="23" t="e">
        <f t="shared" si="79"/>
        <v>#REF!</v>
      </c>
      <c r="S294" s="23" t="e">
        <f t="shared" si="74"/>
        <v>#REF!</v>
      </c>
      <c r="T294" s="23" t="e">
        <f t="shared" si="75"/>
        <v>#REF!</v>
      </c>
      <c r="U294" s="23" t="e">
        <f>_xlfn.XLOOKUP(A294,'[1]AM 12,28'!A:A,'[1]AM 12,28'!B:B,"",0)</f>
        <v>#REF!</v>
      </c>
      <c r="V294" s="23" t="e">
        <f t="shared" si="88"/>
        <v>#REF!</v>
      </c>
    </row>
    <row r="295" spans="1:22" x14ac:dyDescent="0.25">
      <c r="A295" s="23" t="e">
        <f>'Export AM'!#REF!&amp;" "&amp;'Export AM'!#REF!</f>
        <v>#REF!</v>
      </c>
      <c r="B295" s="27" t="e">
        <f>'Export AM'!#REF!</f>
        <v>#REF!</v>
      </c>
      <c r="C295" s="28" t="e">
        <f>'Export AM'!#REF!</f>
        <v>#REF!</v>
      </c>
      <c r="D295" s="29" t="e">
        <f t="shared" ca="1" si="76"/>
        <v>#REF!</v>
      </c>
      <c r="E295" s="28" t="e">
        <f>'Export AM'!#REF!</f>
        <v>#REF!</v>
      </c>
      <c r="F295" s="30" t="e">
        <f t="shared" si="80"/>
        <v>#REF!</v>
      </c>
      <c r="G295" s="30" t="e">
        <f t="shared" si="81"/>
        <v>#REF!</v>
      </c>
      <c r="H295" s="30" t="e">
        <f t="shared" si="82"/>
        <v>#REF!</v>
      </c>
      <c r="I295" s="25">
        <v>44640</v>
      </c>
      <c r="J295" s="26" t="e">
        <f t="shared" si="83"/>
        <v>#REF!</v>
      </c>
      <c r="K295" s="26" t="e">
        <f t="shared" si="84"/>
        <v>#REF!</v>
      </c>
      <c r="L295" s="26" t="e">
        <f t="shared" si="85"/>
        <v>#REF!</v>
      </c>
      <c r="M295" s="23" t="e">
        <f t="shared" si="86"/>
        <v>#REF!</v>
      </c>
      <c r="N295" s="26" t="e">
        <f t="shared" si="73"/>
        <v>#REF!</v>
      </c>
      <c r="O295" s="23" t="e">
        <f t="shared" si="87"/>
        <v>#REF!</v>
      </c>
      <c r="P295" s="23" t="e">
        <f t="shared" si="77"/>
        <v>#REF!</v>
      </c>
      <c r="Q295" s="23" t="e">
        <f t="shared" si="78"/>
        <v>#REF!</v>
      </c>
      <c r="R295" s="23" t="e">
        <f t="shared" si="79"/>
        <v>#REF!</v>
      </c>
      <c r="S295" s="23" t="e">
        <f t="shared" si="74"/>
        <v>#REF!</v>
      </c>
      <c r="T295" s="23" t="e">
        <f t="shared" si="75"/>
        <v>#REF!</v>
      </c>
      <c r="U295" s="23" t="e">
        <f>_xlfn.XLOOKUP(A295,'[1]AM 12,28'!A:A,'[1]AM 12,28'!B:B,"",0)</f>
        <v>#REF!</v>
      </c>
      <c r="V295" s="23" t="e">
        <f t="shared" si="88"/>
        <v>#REF!</v>
      </c>
    </row>
    <row r="296" spans="1:22" x14ac:dyDescent="0.25">
      <c r="A296" s="23" t="e">
        <f>'Export AM'!#REF!&amp;" "&amp;'Export AM'!#REF!</f>
        <v>#REF!</v>
      </c>
      <c r="B296" s="27" t="e">
        <f>'Export AM'!#REF!</f>
        <v>#REF!</v>
      </c>
      <c r="C296" s="28" t="e">
        <f>'Export AM'!#REF!</f>
        <v>#REF!</v>
      </c>
      <c r="D296" s="29" t="e">
        <f t="shared" ca="1" si="76"/>
        <v>#REF!</v>
      </c>
      <c r="E296" s="28" t="e">
        <f>'Export AM'!#REF!</f>
        <v>#REF!</v>
      </c>
      <c r="F296" s="30" t="e">
        <f t="shared" si="80"/>
        <v>#REF!</v>
      </c>
      <c r="G296" s="30" t="e">
        <f t="shared" si="81"/>
        <v>#REF!</v>
      </c>
      <c r="H296" s="30" t="e">
        <f t="shared" si="82"/>
        <v>#REF!</v>
      </c>
      <c r="I296" s="25">
        <v>44641</v>
      </c>
      <c r="J296" s="26" t="e">
        <f t="shared" si="83"/>
        <v>#REF!</v>
      </c>
      <c r="K296" s="26" t="e">
        <f t="shared" si="84"/>
        <v>#REF!</v>
      </c>
      <c r="L296" s="26" t="e">
        <f t="shared" si="85"/>
        <v>#REF!</v>
      </c>
      <c r="M296" s="23" t="e">
        <f t="shared" si="86"/>
        <v>#REF!</v>
      </c>
      <c r="N296" s="26" t="e">
        <f t="shared" si="73"/>
        <v>#REF!</v>
      </c>
      <c r="O296" s="23" t="e">
        <f t="shared" si="87"/>
        <v>#REF!</v>
      </c>
      <c r="P296" s="23" t="e">
        <f t="shared" si="77"/>
        <v>#REF!</v>
      </c>
      <c r="Q296" s="23" t="e">
        <f t="shared" si="78"/>
        <v>#REF!</v>
      </c>
      <c r="R296" s="23" t="e">
        <f t="shared" si="79"/>
        <v>#REF!</v>
      </c>
      <c r="S296" s="23" t="e">
        <f t="shared" si="74"/>
        <v>#REF!</v>
      </c>
      <c r="T296" s="23" t="e">
        <f t="shared" si="75"/>
        <v>#REF!</v>
      </c>
      <c r="U296" s="23" t="e">
        <f>_xlfn.XLOOKUP(A296,'[1]AM 12,28'!A:A,'[1]AM 12,28'!B:B,"",0)</f>
        <v>#REF!</v>
      </c>
      <c r="V296" s="23" t="e">
        <f t="shared" si="88"/>
        <v>#REF!</v>
      </c>
    </row>
    <row r="297" spans="1:22" x14ac:dyDescent="0.25">
      <c r="A297" s="23" t="e">
        <f>'Export AM'!#REF!&amp;" "&amp;'Export AM'!#REF!</f>
        <v>#REF!</v>
      </c>
      <c r="B297" s="27" t="e">
        <f>'Export AM'!#REF!</f>
        <v>#REF!</v>
      </c>
      <c r="C297" s="28" t="e">
        <f>'Export AM'!#REF!</f>
        <v>#REF!</v>
      </c>
      <c r="D297" s="29" t="e">
        <f t="shared" ca="1" si="76"/>
        <v>#REF!</v>
      </c>
      <c r="E297" s="28" t="e">
        <f>'Export AM'!#REF!</f>
        <v>#REF!</v>
      </c>
      <c r="F297" s="30" t="e">
        <f t="shared" si="80"/>
        <v>#REF!</v>
      </c>
      <c r="G297" s="30" t="e">
        <f t="shared" si="81"/>
        <v>#REF!</v>
      </c>
      <c r="H297" s="30" t="e">
        <f t="shared" si="82"/>
        <v>#REF!</v>
      </c>
      <c r="I297" s="25">
        <v>44642</v>
      </c>
      <c r="J297" s="26" t="e">
        <f t="shared" si="83"/>
        <v>#REF!</v>
      </c>
      <c r="K297" s="26" t="e">
        <f t="shared" si="84"/>
        <v>#REF!</v>
      </c>
      <c r="L297" s="26" t="e">
        <f t="shared" si="85"/>
        <v>#REF!</v>
      </c>
      <c r="M297" s="23" t="e">
        <f t="shared" si="86"/>
        <v>#REF!</v>
      </c>
      <c r="N297" s="26" t="e">
        <f t="shared" si="73"/>
        <v>#REF!</v>
      </c>
      <c r="O297" s="23" t="e">
        <f t="shared" si="87"/>
        <v>#REF!</v>
      </c>
      <c r="P297" s="23" t="e">
        <f t="shared" si="77"/>
        <v>#REF!</v>
      </c>
      <c r="Q297" s="23" t="e">
        <f t="shared" si="78"/>
        <v>#REF!</v>
      </c>
      <c r="R297" s="23" t="e">
        <f t="shared" si="79"/>
        <v>#REF!</v>
      </c>
      <c r="S297" s="23" t="e">
        <f t="shared" si="74"/>
        <v>#REF!</v>
      </c>
      <c r="T297" s="23" t="e">
        <f t="shared" si="75"/>
        <v>#REF!</v>
      </c>
      <c r="U297" s="23" t="e">
        <f>_xlfn.XLOOKUP(A297,'[1]AM 12,28'!A:A,'[1]AM 12,28'!B:B,"",0)</f>
        <v>#REF!</v>
      </c>
      <c r="V297" s="23" t="e">
        <f t="shared" si="88"/>
        <v>#REF!</v>
      </c>
    </row>
    <row r="298" spans="1:22" x14ac:dyDescent="0.25">
      <c r="A298" s="23" t="e">
        <f>'Export AM'!#REF!&amp;" "&amp;'Export AM'!#REF!</f>
        <v>#REF!</v>
      </c>
      <c r="B298" s="27" t="e">
        <f>'Export AM'!#REF!</f>
        <v>#REF!</v>
      </c>
      <c r="C298" s="28" t="e">
        <f>'Export AM'!#REF!</f>
        <v>#REF!</v>
      </c>
      <c r="D298" s="29" t="e">
        <f t="shared" ca="1" si="76"/>
        <v>#REF!</v>
      </c>
      <c r="E298" s="28" t="e">
        <f>'Export AM'!#REF!</f>
        <v>#REF!</v>
      </c>
      <c r="F298" s="30" t="e">
        <f t="shared" si="80"/>
        <v>#REF!</v>
      </c>
      <c r="G298" s="30" t="e">
        <f t="shared" si="81"/>
        <v>#REF!</v>
      </c>
      <c r="H298" s="30" t="e">
        <f t="shared" si="82"/>
        <v>#REF!</v>
      </c>
      <c r="I298" s="25">
        <v>44643</v>
      </c>
      <c r="J298" s="26" t="e">
        <f t="shared" si="83"/>
        <v>#REF!</v>
      </c>
      <c r="K298" s="26" t="e">
        <f t="shared" si="84"/>
        <v>#REF!</v>
      </c>
      <c r="L298" s="26" t="e">
        <f t="shared" si="85"/>
        <v>#REF!</v>
      </c>
      <c r="M298" s="23" t="e">
        <f t="shared" si="86"/>
        <v>#REF!</v>
      </c>
      <c r="N298" s="26" t="e">
        <f t="shared" si="73"/>
        <v>#REF!</v>
      </c>
      <c r="O298" s="23" t="e">
        <f t="shared" si="87"/>
        <v>#REF!</v>
      </c>
      <c r="P298" s="23" t="e">
        <f t="shared" si="77"/>
        <v>#REF!</v>
      </c>
      <c r="Q298" s="23" t="e">
        <f t="shared" si="78"/>
        <v>#REF!</v>
      </c>
      <c r="R298" s="23" t="e">
        <f t="shared" si="79"/>
        <v>#REF!</v>
      </c>
      <c r="S298" s="23" t="e">
        <f t="shared" si="74"/>
        <v>#REF!</v>
      </c>
      <c r="T298" s="23" t="e">
        <f t="shared" si="75"/>
        <v>#REF!</v>
      </c>
      <c r="U298" s="23" t="e">
        <f>_xlfn.XLOOKUP(A298,'[1]AM 12,28'!A:A,'[1]AM 12,28'!B:B,"",0)</f>
        <v>#REF!</v>
      </c>
      <c r="V298" s="23" t="e">
        <f t="shared" si="88"/>
        <v>#REF!</v>
      </c>
    </row>
    <row r="299" spans="1:22" x14ac:dyDescent="0.25">
      <c r="A299" s="23" t="e">
        <f>'Export AM'!#REF!&amp;" "&amp;'Export AM'!#REF!</f>
        <v>#REF!</v>
      </c>
      <c r="B299" s="27" t="e">
        <f>'Export AM'!#REF!</f>
        <v>#REF!</v>
      </c>
      <c r="C299" s="28" t="e">
        <f>'Export AM'!#REF!</f>
        <v>#REF!</v>
      </c>
      <c r="D299" s="29" t="e">
        <f t="shared" ca="1" si="76"/>
        <v>#REF!</v>
      </c>
      <c r="E299" s="28" t="e">
        <f>'Export AM'!#REF!</f>
        <v>#REF!</v>
      </c>
      <c r="F299" s="30" t="e">
        <f t="shared" si="80"/>
        <v>#REF!</v>
      </c>
      <c r="G299" s="30" t="e">
        <f t="shared" si="81"/>
        <v>#REF!</v>
      </c>
      <c r="H299" s="30" t="e">
        <f t="shared" si="82"/>
        <v>#REF!</v>
      </c>
      <c r="I299" s="25">
        <v>44644</v>
      </c>
      <c r="J299" s="26" t="e">
        <f t="shared" si="83"/>
        <v>#REF!</v>
      </c>
      <c r="K299" s="26" t="e">
        <f t="shared" si="84"/>
        <v>#REF!</v>
      </c>
      <c r="L299" s="26" t="e">
        <f t="shared" si="85"/>
        <v>#REF!</v>
      </c>
      <c r="M299" s="23" t="e">
        <f t="shared" si="86"/>
        <v>#REF!</v>
      </c>
      <c r="N299" s="26" t="e">
        <f t="shared" si="73"/>
        <v>#REF!</v>
      </c>
      <c r="O299" s="23" t="e">
        <f t="shared" si="87"/>
        <v>#REF!</v>
      </c>
      <c r="P299" s="23" t="e">
        <f t="shared" si="77"/>
        <v>#REF!</v>
      </c>
      <c r="Q299" s="23" t="e">
        <f t="shared" si="78"/>
        <v>#REF!</v>
      </c>
      <c r="R299" s="23" t="e">
        <f t="shared" si="79"/>
        <v>#REF!</v>
      </c>
      <c r="S299" s="23" t="e">
        <f t="shared" si="74"/>
        <v>#REF!</v>
      </c>
      <c r="T299" s="23" t="e">
        <f t="shared" si="75"/>
        <v>#REF!</v>
      </c>
      <c r="U299" s="23" t="e">
        <f>_xlfn.XLOOKUP(A299,'[1]AM 12,28'!A:A,'[1]AM 12,28'!B:B,"",0)</f>
        <v>#REF!</v>
      </c>
      <c r="V299" s="23" t="e">
        <f t="shared" si="88"/>
        <v>#REF!</v>
      </c>
    </row>
    <row r="300" spans="1:22" x14ac:dyDescent="0.25">
      <c r="A300" s="23" t="e">
        <f>'Export AM'!#REF!&amp;" "&amp;'Export AM'!#REF!</f>
        <v>#REF!</v>
      </c>
      <c r="B300" s="27" t="e">
        <f>'Export AM'!#REF!</f>
        <v>#REF!</v>
      </c>
      <c r="C300" s="28" t="e">
        <f>'Export AM'!#REF!</f>
        <v>#REF!</v>
      </c>
      <c r="D300" s="29" t="e">
        <f t="shared" ca="1" si="76"/>
        <v>#REF!</v>
      </c>
      <c r="E300" s="28" t="e">
        <f>'Export AM'!#REF!</f>
        <v>#REF!</v>
      </c>
      <c r="F300" s="30" t="e">
        <f t="shared" si="80"/>
        <v>#REF!</v>
      </c>
      <c r="G300" s="30" t="e">
        <f t="shared" si="81"/>
        <v>#REF!</v>
      </c>
      <c r="H300" s="30" t="e">
        <f t="shared" si="82"/>
        <v>#REF!</v>
      </c>
      <c r="I300" s="25">
        <v>44645</v>
      </c>
      <c r="J300" s="26" t="e">
        <f t="shared" si="83"/>
        <v>#REF!</v>
      </c>
      <c r="K300" s="26" t="e">
        <f t="shared" si="84"/>
        <v>#REF!</v>
      </c>
      <c r="L300" s="26" t="e">
        <f t="shared" si="85"/>
        <v>#REF!</v>
      </c>
      <c r="M300" s="23" t="e">
        <f t="shared" si="86"/>
        <v>#REF!</v>
      </c>
      <c r="N300" s="26" t="e">
        <f t="shared" si="73"/>
        <v>#REF!</v>
      </c>
      <c r="O300" s="23" t="e">
        <f t="shared" si="87"/>
        <v>#REF!</v>
      </c>
      <c r="P300" s="23" t="e">
        <f t="shared" si="77"/>
        <v>#REF!</v>
      </c>
      <c r="Q300" s="23" t="e">
        <f t="shared" si="78"/>
        <v>#REF!</v>
      </c>
      <c r="R300" s="23" t="e">
        <f t="shared" si="79"/>
        <v>#REF!</v>
      </c>
      <c r="S300" s="23" t="e">
        <f t="shared" si="74"/>
        <v>#REF!</v>
      </c>
      <c r="T300" s="23" t="e">
        <f t="shared" si="75"/>
        <v>#REF!</v>
      </c>
      <c r="U300" s="23" t="e">
        <f>_xlfn.XLOOKUP(A300,'[1]AM 12,28'!A:A,'[1]AM 12,28'!B:B,"",0)</f>
        <v>#REF!</v>
      </c>
      <c r="V300" s="23" t="e">
        <f t="shared" si="88"/>
        <v>#REF!</v>
      </c>
    </row>
    <row r="301" spans="1:22" x14ac:dyDescent="0.25">
      <c r="A301" s="23" t="e">
        <f>'Export AM'!#REF!&amp;" "&amp;'Export AM'!#REF!</f>
        <v>#REF!</v>
      </c>
      <c r="B301" s="27" t="e">
        <f>'Export AM'!#REF!</f>
        <v>#REF!</v>
      </c>
      <c r="C301" s="28" t="e">
        <f>'Export AM'!#REF!</f>
        <v>#REF!</v>
      </c>
      <c r="D301" s="29" t="e">
        <f t="shared" ca="1" si="76"/>
        <v>#REF!</v>
      </c>
      <c r="E301" s="28" t="e">
        <f>'Export AM'!#REF!</f>
        <v>#REF!</v>
      </c>
      <c r="F301" s="30" t="e">
        <f t="shared" si="80"/>
        <v>#REF!</v>
      </c>
      <c r="G301" s="30" t="e">
        <f t="shared" si="81"/>
        <v>#REF!</v>
      </c>
      <c r="H301" s="30" t="e">
        <f t="shared" si="82"/>
        <v>#REF!</v>
      </c>
      <c r="I301" s="25">
        <v>44646</v>
      </c>
      <c r="J301" s="26" t="e">
        <f t="shared" si="83"/>
        <v>#REF!</v>
      </c>
      <c r="K301" s="26" t="e">
        <f t="shared" si="84"/>
        <v>#REF!</v>
      </c>
      <c r="L301" s="26" t="e">
        <f t="shared" si="85"/>
        <v>#REF!</v>
      </c>
      <c r="M301" s="23" t="e">
        <f t="shared" si="86"/>
        <v>#REF!</v>
      </c>
      <c r="N301" s="26" t="e">
        <f t="shared" si="73"/>
        <v>#REF!</v>
      </c>
      <c r="O301" s="23" t="e">
        <f t="shared" si="87"/>
        <v>#REF!</v>
      </c>
      <c r="P301" s="23" t="e">
        <f t="shared" si="77"/>
        <v>#REF!</v>
      </c>
      <c r="Q301" s="23" t="e">
        <f t="shared" si="78"/>
        <v>#REF!</v>
      </c>
      <c r="R301" s="23" t="e">
        <f t="shared" si="79"/>
        <v>#REF!</v>
      </c>
      <c r="S301" s="23" t="e">
        <f t="shared" si="74"/>
        <v>#REF!</v>
      </c>
      <c r="T301" s="23" t="e">
        <f t="shared" si="75"/>
        <v>#REF!</v>
      </c>
      <c r="U301" s="23" t="e">
        <f>_xlfn.XLOOKUP(A301,'[1]AM 12,28'!A:A,'[1]AM 12,28'!B:B,"",0)</f>
        <v>#REF!</v>
      </c>
      <c r="V301" s="23" t="e">
        <f t="shared" si="88"/>
        <v>#REF!</v>
      </c>
    </row>
    <row r="302" spans="1:22" x14ac:dyDescent="0.25">
      <c r="A302" s="23" t="e">
        <f>'Export AM'!#REF!&amp;" "&amp;'Export AM'!#REF!</f>
        <v>#REF!</v>
      </c>
      <c r="B302" s="27" t="e">
        <f>'Export AM'!#REF!</f>
        <v>#REF!</v>
      </c>
      <c r="C302" s="28" t="e">
        <f>'Export AM'!#REF!</f>
        <v>#REF!</v>
      </c>
      <c r="D302" s="29" t="e">
        <f t="shared" ca="1" si="76"/>
        <v>#REF!</v>
      </c>
      <c r="E302" s="28" t="e">
        <f>'Export AM'!#REF!</f>
        <v>#REF!</v>
      </c>
      <c r="F302" s="30" t="e">
        <f t="shared" si="80"/>
        <v>#REF!</v>
      </c>
      <c r="G302" s="30" t="e">
        <f t="shared" si="81"/>
        <v>#REF!</v>
      </c>
      <c r="H302" s="30" t="e">
        <f t="shared" si="82"/>
        <v>#REF!</v>
      </c>
      <c r="I302" s="25">
        <v>44647</v>
      </c>
      <c r="J302" s="26" t="e">
        <f t="shared" si="83"/>
        <v>#REF!</v>
      </c>
      <c r="K302" s="26" t="e">
        <f t="shared" si="84"/>
        <v>#REF!</v>
      </c>
      <c r="L302" s="26" t="e">
        <f t="shared" si="85"/>
        <v>#REF!</v>
      </c>
      <c r="M302" s="23" t="e">
        <f t="shared" si="86"/>
        <v>#REF!</v>
      </c>
      <c r="N302" s="26" t="e">
        <f t="shared" si="73"/>
        <v>#REF!</v>
      </c>
      <c r="O302" s="23" t="e">
        <f t="shared" si="87"/>
        <v>#REF!</v>
      </c>
      <c r="P302" s="23" t="e">
        <f t="shared" si="77"/>
        <v>#REF!</v>
      </c>
      <c r="Q302" s="23" t="e">
        <f t="shared" si="78"/>
        <v>#REF!</v>
      </c>
      <c r="R302" s="23" t="e">
        <f t="shared" si="79"/>
        <v>#REF!</v>
      </c>
      <c r="S302" s="23" t="e">
        <f t="shared" si="74"/>
        <v>#REF!</v>
      </c>
      <c r="T302" s="23" t="e">
        <f t="shared" si="75"/>
        <v>#REF!</v>
      </c>
      <c r="U302" s="23" t="e">
        <f>_xlfn.XLOOKUP(A302,'[1]AM 12,28'!A:A,'[1]AM 12,28'!B:B,"",0)</f>
        <v>#REF!</v>
      </c>
      <c r="V302" s="23" t="e">
        <f t="shared" si="88"/>
        <v>#REF!</v>
      </c>
    </row>
    <row r="303" spans="1:22" x14ac:dyDescent="0.25">
      <c r="A303" s="23" t="e">
        <f>'Export AM'!#REF!&amp;" "&amp;'Export AM'!#REF!</f>
        <v>#REF!</v>
      </c>
      <c r="B303" s="27" t="e">
        <f>'Export AM'!#REF!</f>
        <v>#REF!</v>
      </c>
      <c r="C303" s="28" t="e">
        <f>'Export AM'!#REF!</f>
        <v>#REF!</v>
      </c>
      <c r="D303" s="29" t="e">
        <f t="shared" ca="1" si="76"/>
        <v>#REF!</v>
      </c>
      <c r="E303" s="28" t="e">
        <f>'Export AM'!#REF!</f>
        <v>#REF!</v>
      </c>
      <c r="F303" s="30" t="e">
        <f t="shared" si="80"/>
        <v>#REF!</v>
      </c>
      <c r="G303" s="30" t="e">
        <f t="shared" si="81"/>
        <v>#REF!</v>
      </c>
      <c r="H303" s="30" t="e">
        <f t="shared" si="82"/>
        <v>#REF!</v>
      </c>
      <c r="I303" s="25">
        <v>44648</v>
      </c>
      <c r="J303" s="26" t="e">
        <f t="shared" si="83"/>
        <v>#REF!</v>
      </c>
      <c r="K303" s="26" t="e">
        <f t="shared" si="84"/>
        <v>#REF!</v>
      </c>
      <c r="L303" s="26" t="e">
        <f t="shared" si="85"/>
        <v>#REF!</v>
      </c>
      <c r="M303" s="23" t="e">
        <f t="shared" si="86"/>
        <v>#REF!</v>
      </c>
      <c r="N303" s="26" t="e">
        <f t="shared" si="73"/>
        <v>#REF!</v>
      </c>
      <c r="O303" s="23" t="e">
        <f t="shared" si="87"/>
        <v>#REF!</v>
      </c>
      <c r="P303" s="23" t="e">
        <f t="shared" si="77"/>
        <v>#REF!</v>
      </c>
      <c r="Q303" s="23" t="e">
        <f t="shared" si="78"/>
        <v>#REF!</v>
      </c>
      <c r="R303" s="23" t="e">
        <f t="shared" si="79"/>
        <v>#REF!</v>
      </c>
      <c r="S303" s="23" t="e">
        <f t="shared" si="74"/>
        <v>#REF!</v>
      </c>
      <c r="T303" s="23" t="e">
        <f t="shared" si="75"/>
        <v>#REF!</v>
      </c>
      <c r="U303" s="23" t="e">
        <f>_xlfn.XLOOKUP(A303,'[1]AM 12,28'!A:A,'[1]AM 12,28'!B:B,"",0)</f>
        <v>#REF!</v>
      </c>
      <c r="V303" s="23" t="e">
        <f t="shared" si="88"/>
        <v>#REF!</v>
      </c>
    </row>
    <row r="304" spans="1:22" x14ac:dyDescent="0.25">
      <c r="A304" s="23" t="e">
        <f>'Export AM'!#REF!&amp;" "&amp;'Export AM'!#REF!</f>
        <v>#REF!</v>
      </c>
      <c r="B304" s="27" t="e">
        <f>'Export AM'!#REF!</f>
        <v>#REF!</v>
      </c>
      <c r="C304" s="28" t="e">
        <f>'Export AM'!#REF!</f>
        <v>#REF!</v>
      </c>
      <c r="D304" s="29" t="e">
        <f t="shared" ca="1" si="76"/>
        <v>#REF!</v>
      </c>
      <c r="E304" s="28" t="e">
        <f>'Export AM'!#REF!</f>
        <v>#REF!</v>
      </c>
      <c r="F304" s="30" t="e">
        <f t="shared" si="80"/>
        <v>#REF!</v>
      </c>
      <c r="G304" s="30" t="e">
        <f t="shared" si="81"/>
        <v>#REF!</v>
      </c>
      <c r="H304" s="30" t="e">
        <f t="shared" si="82"/>
        <v>#REF!</v>
      </c>
      <c r="I304" s="25">
        <v>44649</v>
      </c>
      <c r="J304" s="26" t="e">
        <f t="shared" si="83"/>
        <v>#REF!</v>
      </c>
      <c r="K304" s="26" t="e">
        <f t="shared" si="84"/>
        <v>#REF!</v>
      </c>
      <c r="L304" s="26" t="e">
        <f t="shared" si="85"/>
        <v>#REF!</v>
      </c>
      <c r="M304" s="23" t="e">
        <f t="shared" si="86"/>
        <v>#REF!</v>
      </c>
      <c r="N304" s="26" t="e">
        <f t="shared" si="73"/>
        <v>#REF!</v>
      </c>
      <c r="O304" s="23" t="e">
        <f t="shared" si="87"/>
        <v>#REF!</v>
      </c>
      <c r="P304" s="23" t="e">
        <f t="shared" si="77"/>
        <v>#REF!</v>
      </c>
      <c r="Q304" s="23" t="e">
        <f t="shared" si="78"/>
        <v>#REF!</v>
      </c>
      <c r="R304" s="23" t="e">
        <f t="shared" si="79"/>
        <v>#REF!</v>
      </c>
      <c r="S304" s="23" t="e">
        <f t="shared" si="74"/>
        <v>#REF!</v>
      </c>
      <c r="T304" s="23" t="e">
        <f t="shared" si="75"/>
        <v>#REF!</v>
      </c>
      <c r="U304" s="23" t="e">
        <f>_xlfn.XLOOKUP(A304,'[1]AM 12,28'!A:A,'[1]AM 12,28'!B:B,"",0)</f>
        <v>#REF!</v>
      </c>
      <c r="V304" s="23" t="e">
        <f t="shared" si="88"/>
        <v>#REF!</v>
      </c>
    </row>
    <row r="305" spans="1:22" x14ac:dyDescent="0.25">
      <c r="A305" s="23" t="e">
        <f>'Export AM'!#REF!&amp;" "&amp;'Export AM'!#REF!</f>
        <v>#REF!</v>
      </c>
      <c r="B305" s="27" t="e">
        <f>'Export AM'!#REF!</f>
        <v>#REF!</v>
      </c>
      <c r="C305" s="28" t="e">
        <f>'Export AM'!#REF!</f>
        <v>#REF!</v>
      </c>
      <c r="D305" s="29" t="e">
        <f t="shared" ca="1" si="76"/>
        <v>#REF!</v>
      </c>
      <c r="E305" s="28" t="e">
        <f>'Export AM'!#REF!</f>
        <v>#REF!</v>
      </c>
      <c r="F305" s="30" t="e">
        <f t="shared" si="80"/>
        <v>#REF!</v>
      </c>
      <c r="G305" s="30" t="e">
        <f t="shared" si="81"/>
        <v>#REF!</v>
      </c>
      <c r="H305" s="30" t="e">
        <f t="shared" si="82"/>
        <v>#REF!</v>
      </c>
      <c r="I305" s="25">
        <v>44650</v>
      </c>
      <c r="J305" s="26" t="e">
        <f t="shared" si="83"/>
        <v>#REF!</v>
      </c>
      <c r="K305" s="26" t="e">
        <f t="shared" si="84"/>
        <v>#REF!</v>
      </c>
      <c r="L305" s="26" t="e">
        <f t="shared" si="85"/>
        <v>#REF!</v>
      </c>
      <c r="M305" s="23" t="e">
        <f t="shared" si="86"/>
        <v>#REF!</v>
      </c>
      <c r="N305" s="26" t="e">
        <f t="shared" si="73"/>
        <v>#REF!</v>
      </c>
      <c r="O305" s="23" t="e">
        <f t="shared" si="87"/>
        <v>#REF!</v>
      </c>
      <c r="P305" s="23" t="e">
        <f t="shared" si="77"/>
        <v>#REF!</v>
      </c>
      <c r="Q305" s="23" t="e">
        <f t="shared" si="78"/>
        <v>#REF!</v>
      </c>
      <c r="R305" s="23" t="e">
        <f t="shared" si="79"/>
        <v>#REF!</v>
      </c>
      <c r="S305" s="23" t="e">
        <f t="shared" si="74"/>
        <v>#REF!</v>
      </c>
      <c r="T305" s="23" t="e">
        <f t="shared" si="75"/>
        <v>#REF!</v>
      </c>
      <c r="U305" s="23" t="e">
        <f>_xlfn.XLOOKUP(A305,'[1]AM 12,28'!A:A,'[1]AM 12,28'!B:B,"",0)</f>
        <v>#REF!</v>
      </c>
      <c r="V305" s="23" t="e">
        <f t="shared" si="88"/>
        <v>#REF!</v>
      </c>
    </row>
    <row r="306" spans="1:22" x14ac:dyDescent="0.25">
      <c r="A306" s="23" t="e">
        <f>'Export AM'!#REF!&amp;" "&amp;'Export AM'!#REF!</f>
        <v>#REF!</v>
      </c>
      <c r="B306" s="27" t="e">
        <f>'Export AM'!#REF!</f>
        <v>#REF!</v>
      </c>
      <c r="C306" s="28" t="e">
        <f>'Export AM'!#REF!</f>
        <v>#REF!</v>
      </c>
      <c r="D306" s="29" t="e">
        <f t="shared" ca="1" si="76"/>
        <v>#REF!</v>
      </c>
      <c r="E306" s="28" t="e">
        <f>'Export AM'!#REF!</f>
        <v>#REF!</v>
      </c>
      <c r="F306" s="30" t="e">
        <f t="shared" si="80"/>
        <v>#REF!</v>
      </c>
      <c r="G306" s="30" t="e">
        <f t="shared" si="81"/>
        <v>#REF!</v>
      </c>
      <c r="H306" s="30" t="e">
        <f t="shared" si="82"/>
        <v>#REF!</v>
      </c>
      <c r="I306" s="25">
        <v>44651</v>
      </c>
      <c r="J306" s="26" t="e">
        <f t="shared" si="83"/>
        <v>#REF!</v>
      </c>
      <c r="K306" s="26" t="e">
        <f t="shared" si="84"/>
        <v>#REF!</v>
      </c>
      <c r="L306" s="26" t="e">
        <f t="shared" si="85"/>
        <v>#REF!</v>
      </c>
      <c r="M306" s="23" t="e">
        <f t="shared" si="86"/>
        <v>#REF!</v>
      </c>
      <c r="N306" s="26" t="e">
        <f t="shared" si="73"/>
        <v>#REF!</v>
      </c>
      <c r="O306" s="23" t="e">
        <f t="shared" si="87"/>
        <v>#REF!</v>
      </c>
      <c r="P306" s="23" t="e">
        <f t="shared" si="77"/>
        <v>#REF!</v>
      </c>
      <c r="Q306" s="23" t="e">
        <f t="shared" si="78"/>
        <v>#REF!</v>
      </c>
      <c r="R306" s="23" t="e">
        <f t="shared" si="79"/>
        <v>#REF!</v>
      </c>
      <c r="S306" s="23" t="e">
        <f t="shared" si="74"/>
        <v>#REF!</v>
      </c>
      <c r="T306" s="23" t="e">
        <f t="shared" si="75"/>
        <v>#REF!</v>
      </c>
      <c r="U306" s="23" t="e">
        <f>_xlfn.XLOOKUP(A306,'[1]AM 12,28'!A:A,'[1]AM 12,28'!B:B,"",0)</f>
        <v>#REF!</v>
      </c>
      <c r="V306" s="23" t="e">
        <f t="shared" si="88"/>
        <v>#REF!</v>
      </c>
    </row>
    <row r="307" spans="1:22" x14ac:dyDescent="0.25">
      <c r="A307" s="23" t="e">
        <f>'Export AM'!#REF!&amp;" "&amp;'Export AM'!#REF!</f>
        <v>#REF!</v>
      </c>
      <c r="B307" s="27" t="e">
        <f>'Export AM'!#REF!</f>
        <v>#REF!</v>
      </c>
      <c r="C307" s="28" t="e">
        <f>'Export AM'!#REF!</f>
        <v>#REF!</v>
      </c>
      <c r="D307" s="29" t="e">
        <f t="shared" ca="1" si="76"/>
        <v>#REF!</v>
      </c>
      <c r="E307" s="28" t="e">
        <f>'Export AM'!#REF!</f>
        <v>#REF!</v>
      </c>
      <c r="F307" s="30" t="e">
        <f t="shared" si="80"/>
        <v>#REF!</v>
      </c>
      <c r="G307" s="30" t="e">
        <f t="shared" si="81"/>
        <v>#REF!</v>
      </c>
      <c r="H307" s="30" t="e">
        <f t="shared" si="82"/>
        <v>#REF!</v>
      </c>
      <c r="I307" s="25">
        <v>44652</v>
      </c>
      <c r="J307" s="26" t="e">
        <f t="shared" si="83"/>
        <v>#REF!</v>
      </c>
      <c r="K307" s="26" t="e">
        <f t="shared" si="84"/>
        <v>#REF!</v>
      </c>
      <c r="L307" s="26" t="e">
        <f t="shared" si="85"/>
        <v>#REF!</v>
      </c>
      <c r="M307" s="23" t="e">
        <f t="shared" si="86"/>
        <v>#REF!</v>
      </c>
      <c r="N307" s="26" t="e">
        <f t="shared" si="73"/>
        <v>#REF!</v>
      </c>
      <c r="O307" s="23" t="e">
        <f t="shared" si="87"/>
        <v>#REF!</v>
      </c>
      <c r="P307" s="23" t="e">
        <f t="shared" si="77"/>
        <v>#REF!</v>
      </c>
      <c r="Q307" s="23" t="e">
        <f t="shared" si="78"/>
        <v>#REF!</v>
      </c>
      <c r="R307" s="23" t="e">
        <f t="shared" si="79"/>
        <v>#REF!</v>
      </c>
      <c r="S307" s="23" t="e">
        <f t="shared" si="74"/>
        <v>#REF!</v>
      </c>
      <c r="T307" s="23" t="e">
        <f t="shared" si="75"/>
        <v>#REF!</v>
      </c>
      <c r="U307" s="23" t="e">
        <f>_xlfn.XLOOKUP(A307,'[1]AM 12,28'!A:A,'[1]AM 12,28'!B:B,"",0)</f>
        <v>#REF!</v>
      </c>
      <c r="V307" s="23" t="e">
        <f t="shared" si="88"/>
        <v>#REF!</v>
      </c>
    </row>
    <row r="308" spans="1:22" x14ac:dyDescent="0.25">
      <c r="A308" s="23" t="e">
        <f>'Export AM'!#REF!&amp;" "&amp;'Export AM'!#REF!</f>
        <v>#REF!</v>
      </c>
      <c r="B308" s="27" t="e">
        <f>'Export AM'!#REF!</f>
        <v>#REF!</v>
      </c>
      <c r="C308" s="28" t="e">
        <f>'Export AM'!#REF!</f>
        <v>#REF!</v>
      </c>
      <c r="D308" s="29" t="e">
        <f t="shared" ca="1" si="76"/>
        <v>#REF!</v>
      </c>
      <c r="E308" s="28" t="e">
        <f>'Export AM'!#REF!</f>
        <v>#REF!</v>
      </c>
      <c r="F308" s="30" t="e">
        <f t="shared" si="80"/>
        <v>#REF!</v>
      </c>
      <c r="G308" s="30" t="e">
        <f t="shared" si="81"/>
        <v>#REF!</v>
      </c>
      <c r="H308" s="30" t="e">
        <f t="shared" si="82"/>
        <v>#REF!</v>
      </c>
      <c r="I308" s="25">
        <v>44653</v>
      </c>
      <c r="J308" s="26" t="e">
        <f t="shared" si="83"/>
        <v>#REF!</v>
      </c>
      <c r="K308" s="26" t="e">
        <f t="shared" si="84"/>
        <v>#REF!</v>
      </c>
      <c r="L308" s="26" t="e">
        <f t="shared" si="85"/>
        <v>#REF!</v>
      </c>
      <c r="M308" s="23" t="e">
        <f t="shared" si="86"/>
        <v>#REF!</v>
      </c>
      <c r="N308" s="26" t="e">
        <f t="shared" si="73"/>
        <v>#REF!</v>
      </c>
      <c r="O308" s="23" t="e">
        <f t="shared" si="87"/>
        <v>#REF!</v>
      </c>
      <c r="P308" s="23" t="e">
        <f t="shared" si="77"/>
        <v>#REF!</v>
      </c>
      <c r="Q308" s="23" t="e">
        <f t="shared" si="78"/>
        <v>#REF!</v>
      </c>
      <c r="R308" s="23" t="e">
        <f t="shared" si="79"/>
        <v>#REF!</v>
      </c>
      <c r="S308" s="23" t="e">
        <f t="shared" si="74"/>
        <v>#REF!</v>
      </c>
      <c r="T308" s="23" t="e">
        <f t="shared" si="75"/>
        <v>#REF!</v>
      </c>
      <c r="U308" s="23" t="e">
        <f>_xlfn.XLOOKUP(A308,'[1]AM 12,28'!A:A,'[1]AM 12,28'!B:B,"",0)</f>
        <v>#REF!</v>
      </c>
      <c r="V308" s="23" t="e">
        <f t="shared" si="88"/>
        <v>#REF!</v>
      </c>
    </row>
    <row r="309" spans="1:22" x14ac:dyDescent="0.25">
      <c r="A309" s="23" t="e">
        <f>'Export AM'!#REF!&amp;" "&amp;'Export AM'!#REF!</f>
        <v>#REF!</v>
      </c>
      <c r="B309" s="27" t="e">
        <f>'Export AM'!#REF!</f>
        <v>#REF!</v>
      </c>
      <c r="C309" s="28" t="e">
        <f>'Export AM'!#REF!</f>
        <v>#REF!</v>
      </c>
      <c r="D309" s="29" t="e">
        <f t="shared" ca="1" si="76"/>
        <v>#REF!</v>
      </c>
      <c r="E309" s="28" t="e">
        <f>'Export AM'!#REF!</f>
        <v>#REF!</v>
      </c>
      <c r="F309" s="30" t="e">
        <f t="shared" si="80"/>
        <v>#REF!</v>
      </c>
      <c r="G309" s="30" t="e">
        <f t="shared" si="81"/>
        <v>#REF!</v>
      </c>
      <c r="H309" s="30" t="e">
        <f t="shared" si="82"/>
        <v>#REF!</v>
      </c>
      <c r="I309" s="25">
        <v>44654</v>
      </c>
      <c r="J309" s="26" t="e">
        <f t="shared" si="83"/>
        <v>#REF!</v>
      </c>
      <c r="K309" s="26" t="e">
        <f t="shared" si="84"/>
        <v>#REF!</v>
      </c>
      <c r="L309" s="26" t="e">
        <f t="shared" si="85"/>
        <v>#REF!</v>
      </c>
      <c r="M309" s="23" t="e">
        <f t="shared" si="86"/>
        <v>#REF!</v>
      </c>
      <c r="N309" s="26" t="e">
        <f t="shared" si="73"/>
        <v>#REF!</v>
      </c>
      <c r="O309" s="23" t="e">
        <f t="shared" si="87"/>
        <v>#REF!</v>
      </c>
      <c r="P309" s="23" t="e">
        <f t="shared" si="77"/>
        <v>#REF!</v>
      </c>
      <c r="Q309" s="23" t="e">
        <f t="shared" si="78"/>
        <v>#REF!</v>
      </c>
      <c r="R309" s="23" t="e">
        <f t="shared" si="79"/>
        <v>#REF!</v>
      </c>
      <c r="S309" s="23" t="e">
        <f t="shared" si="74"/>
        <v>#REF!</v>
      </c>
      <c r="T309" s="23" t="e">
        <f t="shared" si="75"/>
        <v>#REF!</v>
      </c>
      <c r="U309" s="23" t="e">
        <f>_xlfn.XLOOKUP(A309,'[1]AM 12,28'!A:A,'[1]AM 12,28'!B:B,"",0)</f>
        <v>#REF!</v>
      </c>
      <c r="V309" s="23" t="e">
        <f t="shared" si="88"/>
        <v>#REF!</v>
      </c>
    </row>
    <row r="310" spans="1:22" x14ac:dyDescent="0.25">
      <c r="A310" s="23" t="e">
        <f>'Export AM'!#REF!&amp;" "&amp;'Export AM'!#REF!</f>
        <v>#REF!</v>
      </c>
      <c r="B310" s="27" t="e">
        <f>'Export AM'!#REF!</f>
        <v>#REF!</v>
      </c>
      <c r="C310" s="28" t="e">
        <f>'Export AM'!#REF!</f>
        <v>#REF!</v>
      </c>
      <c r="D310" s="29" t="e">
        <f t="shared" ca="1" si="76"/>
        <v>#REF!</v>
      </c>
      <c r="E310" s="28" t="e">
        <f>'Export AM'!#REF!</f>
        <v>#REF!</v>
      </c>
      <c r="F310" s="30" t="e">
        <f t="shared" si="80"/>
        <v>#REF!</v>
      </c>
      <c r="G310" s="30" t="e">
        <f t="shared" si="81"/>
        <v>#REF!</v>
      </c>
      <c r="H310" s="30" t="e">
        <f t="shared" si="82"/>
        <v>#REF!</v>
      </c>
      <c r="I310" s="25">
        <v>44655</v>
      </c>
      <c r="J310" s="26" t="e">
        <f t="shared" si="83"/>
        <v>#REF!</v>
      </c>
      <c r="K310" s="26" t="e">
        <f t="shared" si="84"/>
        <v>#REF!</v>
      </c>
      <c r="L310" s="26" t="e">
        <f t="shared" si="85"/>
        <v>#REF!</v>
      </c>
      <c r="M310" s="23" t="e">
        <f t="shared" si="86"/>
        <v>#REF!</v>
      </c>
      <c r="N310" s="26" t="e">
        <f t="shared" si="73"/>
        <v>#REF!</v>
      </c>
      <c r="O310" s="23" t="e">
        <f t="shared" si="87"/>
        <v>#REF!</v>
      </c>
      <c r="P310" s="23" t="e">
        <f t="shared" si="77"/>
        <v>#REF!</v>
      </c>
      <c r="Q310" s="23" t="e">
        <f t="shared" si="78"/>
        <v>#REF!</v>
      </c>
      <c r="R310" s="23" t="e">
        <f t="shared" si="79"/>
        <v>#REF!</v>
      </c>
      <c r="S310" s="23" t="e">
        <f t="shared" si="74"/>
        <v>#REF!</v>
      </c>
      <c r="T310" s="23" t="e">
        <f t="shared" si="75"/>
        <v>#REF!</v>
      </c>
      <c r="U310" s="23" t="e">
        <f>_xlfn.XLOOKUP(A310,'[1]AM 12,28'!A:A,'[1]AM 12,28'!B:B,"",0)</f>
        <v>#REF!</v>
      </c>
      <c r="V310" s="23" t="e">
        <f t="shared" si="88"/>
        <v>#REF!</v>
      </c>
    </row>
    <row r="311" spans="1:22" x14ac:dyDescent="0.25">
      <c r="A311" s="23" t="e">
        <f>'Export AM'!#REF!&amp;" "&amp;'Export AM'!#REF!</f>
        <v>#REF!</v>
      </c>
      <c r="B311" s="27" t="e">
        <f>'Export AM'!#REF!</f>
        <v>#REF!</v>
      </c>
      <c r="C311" s="28" t="e">
        <f>'Export AM'!#REF!</f>
        <v>#REF!</v>
      </c>
      <c r="D311" s="29" t="e">
        <f t="shared" ca="1" si="76"/>
        <v>#REF!</v>
      </c>
      <c r="E311" s="28" t="e">
        <f>'Export AM'!#REF!</f>
        <v>#REF!</v>
      </c>
      <c r="F311" s="30" t="e">
        <f t="shared" si="80"/>
        <v>#REF!</v>
      </c>
      <c r="G311" s="30" t="e">
        <f t="shared" si="81"/>
        <v>#REF!</v>
      </c>
      <c r="H311" s="30" t="e">
        <f t="shared" si="82"/>
        <v>#REF!</v>
      </c>
      <c r="I311" s="25">
        <v>44656</v>
      </c>
      <c r="J311" s="26" t="e">
        <f t="shared" si="83"/>
        <v>#REF!</v>
      </c>
      <c r="K311" s="26" t="e">
        <f t="shared" si="84"/>
        <v>#REF!</v>
      </c>
      <c r="L311" s="26" t="e">
        <f t="shared" si="85"/>
        <v>#REF!</v>
      </c>
      <c r="M311" s="23" t="e">
        <f t="shared" si="86"/>
        <v>#REF!</v>
      </c>
      <c r="N311" s="26" t="e">
        <f t="shared" si="73"/>
        <v>#REF!</v>
      </c>
      <c r="O311" s="23" t="e">
        <f t="shared" si="87"/>
        <v>#REF!</v>
      </c>
      <c r="P311" s="23" t="e">
        <f t="shared" si="77"/>
        <v>#REF!</v>
      </c>
      <c r="Q311" s="23" t="e">
        <f t="shared" si="78"/>
        <v>#REF!</v>
      </c>
      <c r="R311" s="23" t="e">
        <f t="shared" si="79"/>
        <v>#REF!</v>
      </c>
      <c r="S311" s="23" t="e">
        <f t="shared" si="74"/>
        <v>#REF!</v>
      </c>
      <c r="T311" s="23" t="e">
        <f t="shared" si="75"/>
        <v>#REF!</v>
      </c>
      <c r="U311" s="23" t="e">
        <f>_xlfn.XLOOKUP(A311,'[1]AM 12,28'!A:A,'[1]AM 12,28'!B:B,"",0)</f>
        <v>#REF!</v>
      </c>
      <c r="V311" s="23" t="e">
        <f t="shared" si="88"/>
        <v>#REF!</v>
      </c>
    </row>
    <row r="312" spans="1:22" x14ac:dyDescent="0.25">
      <c r="A312" s="23" t="e">
        <f>'Export AM'!#REF!&amp;" "&amp;'Export AM'!#REF!</f>
        <v>#REF!</v>
      </c>
      <c r="B312" s="27" t="e">
        <f>'Export AM'!#REF!</f>
        <v>#REF!</v>
      </c>
      <c r="C312" s="28" t="e">
        <f>'Export AM'!#REF!</f>
        <v>#REF!</v>
      </c>
      <c r="D312" s="29" t="e">
        <f t="shared" ca="1" si="76"/>
        <v>#REF!</v>
      </c>
      <c r="E312" s="28" t="e">
        <f>'Export AM'!#REF!</f>
        <v>#REF!</v>
      </c>
      <c r="F312" s="30" t="e">
        <f t="shared" si="80"/>
        <v>#REF!</v>
      </c>
      <c r="G312" s="30" t="e">
        <f t="shared" si="81"/>
        <v>#REF!</v>
      </c>
      <c r="H312" s="30" t="e">
        <f t="shared" si="82"/>
        <v>#REF!</v>
      </c>
      <c r="I312" s="25">
        <v>44657</v>
      </c>
      <c r="J312" s="26" t="e">
        <f t="shared" si="83"/>
        <v>#REF!</v>
      </c>
      <c r="K312" s="26" t="e">
        <f t="shared" si="84"/>
        <v>#REF!</v>
      </c>
      <c r="L312" s="26" t="e">
        <f t="shared" si="85"/>
        <v>#REF!</v>
      </c>
      <c r="M312" s="23" t="e">
        <f t="shared" si="86"/>
        <v>#REF!</v>
      </c>
      <c r="N312" s="26" t="e">
        <f t="shared" si="73"/>
        <v>#REF!</v>
      </c>
      <c r="O312" s="23" t="e">
        <f t="shared" si="87"/>
        <v>#REF!</v>
      </c>
      <c r="P312" s="23" t="e">
        <f t="shared" si="77"/>
        <v>#REF!</v>
      </c>
      <c r="Q312" s="23" t="e">
        <f t="shared" si="78"/>
        <v>#REF!</v>
      </c>
      <c r="R312" s="23" t="e">
        <f t="shared" si="79"/>
        <v>#REF!</v>
      </c>
      <c r="S312" s="23" t="e">
        <f t="shared" si="74"/>
        <v>#REF!</v>
      </c>
      <c r="T312" s="23" t="e">
        <f t="shared" si="75"/>
        <v>#REF!</v>
      </c>
      <c r="U312" s="23" t="e">
        <f>_xlfn.XLOOKUP(A312,'[1]AM 12,28'!A:A,'[1]AM 12,28'!B:B,"",0)</f>
        <v>#REF!</v>
      </c>
      <c r="V312" s="23" t="e">
        <f t="shared" si="88"/>
        <v>#REF!</v>
      </c>
    </row>
    <row r="313" spans="1:22" x14ac:dyDescent="0.25">
      <c r="A313" s="23" t="e">
        <f>'Export AM'!#REF!&amp;" "&amp;'Export AM'!#REF!</f>
        <v>#REF!</v>
      </c>
      <c r="B313" s="27" t="e">
        <f>'Export AM'!#REF!</f>
        <v>#REF!</v>
      </c>
      <c r="C313" s="28" t="e">
        <f>'Export AM'!#REF!</f>
        <v>#REF!</v>
      </c>
      <c r="D313" s="29" t="e">
        <f t="shared" ca="1" si="76"/>
        <v>#REF!</v>
      </c>
      <c r="E313" s="28" t="e">
        <f>'Export AM'!#REF!</f>
        <v>#REF!</v>
      </c>
      <c r="F313" s="30" t="e">
        <f t="shared" si="80"/>
        <v>#REF!</v>
      </c>
      <c r="G313" s="30" t="e">
        <f t="shared" si="81"/>
        <v>#REF!</v>
      </c>
      <c r="H313" s="30" t="e">
        <f t="shared" si="82"/>
        <v>#REF!</v>
      </c>
      <c r="I313" s="25">
        <v>44658</v>
      </c>
      <c r="J313" s="26" t="e">
        <f t="shared" si="83"/>
        <v>#REF!</v>
      </c>
      <c r="K313" s="26" t="e">
        <f t="shared" si="84"/>
        <v>#REF!</v>
      </c>
      <c r="L313" s="26" t="e">
        <f t="shared" si="85"/>
        <v>#REF!</v>
      </c>
      <c r="M313" s="23" t="e">
        <f t="shared" si="86"/>
        <v>#REF!</v>
      </c>
      <c r="N313" s="26" t="e">
        <f t="shared" si="73"/>
        <v>#REF!</v>
      </c>
      <c r="O313" s="23" t="e">
        <f t="shared" si="87"/>
        <v>#REF!</v>
      </c>
      <c r="P313" s="23" t="e">
        <f t="shared" si="77"/>
        <v>#REF!</v>
      </c>
      <c r="Q313" s="23" t="e">
        <f t="shared" si="78"/>
        <v>#REF!</v>
      </c>
      <c r="R313" s="23" t="e">
        <f t="shared" si="79"/>
        <v>#REF!</v>
      </c>
      <c r="S313" s="23" t="e">
        <f t="shared" si="74"/>
        <v>#REF!</v>
      </c>
      <c r="T313" s="23" t="e">
        <f t="shared" si="75"/>
        <v>#REF!</v>
      </c>
      <c r="U313" s="23" t="e">
        <f>_xlfn.XLOOKUP(A313,'[1]AM 12,28'!A:A,'[1]AM 12,28'!B:B,"",0)</f>
        <v>#REF!</v>
      </c>
      <c r="V313" s="23" t="e">
        <f t="shared" si="88"/>
        <v>#REF!</v>
      </c>
    </row>
    <row r="314" spans="1:22" x14ac:dyDescent="0.25">
      <c r="A314" s="23" t="e">
        <f>'Export AM'!#REF!&amp;" "&amp;'Export AM'!#REF!</f>
        <v>#REF!</v>
      </c>
      <c r="B314" s="27" t="e">
        <f>'Export AM'!#REF!</f>
        <v>#REF!</v>
      </c>
      <c r="C314" s="28" t="e">
        <f>'Export AM'!#REF!</f>
        <v>#REF!</v>
      </c>
      <c r="D314" s="29" t="e">
        <f t="shared" ca="1" si="76"/>
        <v>#REF!</v>
      </c>
      <c r="E314" s="28" t="e">
        <f>'Export AM'!#REF!</f>
        <v>#REF!</v>
      </c>
      <c r="F314" s="30" t="e">
        <f t="shared" si="80"/>
        <v>#REF!</v>
      </c>
      <c r="G314" s="30" t="e">
        <f t="shared" si="81"/>
        <v>#REF!</v>
      </c>
      <c r="H314" s="30" t="e">
        <f t="shared" si="82"/>
        <v>#REF!</v>
      </c>
      <c r="I314" s="25">
        <v>44659</v>
      </c>
      <c r="J314" s="26" t="e">
        <f t="shared" si="83"/>
        <v>#REF!</v>
      </c>
      <c r="K314" s="26" t="e">
        <f t="shared" si="84"/>
        <v>#REF!</v>
      </c>
      <c r="L314" s="26" t="e">
        <f t="shared" si="85"/>
        <v>#REF!</v>
      </c>
      <c r="M314" s="23" t="e">
        <f t="shared" si="86"/>
        <v>#REF!</v>
      </c>
      <c r="N314" s="26" t="e">
        <f t="shared" si="73"/>
        <v>#REF!</v>
      </c>
      <c r="O314" s="23" t="e">
        <f t="shared" si="87"/>
        <v>#REF!</v>
      </c>
      <c r="P314" s="23" t="e">
        <f t="shared" si="77"/>
        <v>#REF!</v>
      </c>
      <c r="Q314" s="23" t="e">
        <f t="shared" si="78"/>
        <v>#REF!</v>
      </c>
      <c r="R314" s="23" t="e">
        <f t="shared" si="79"/>
        <v>#REF!</v>
      </c>
      <c r="S314" s="23" t="e">
        <f t="shared" si="74"/>
        <v>#REF!</v>
      </c>
      <c r="T314" s="23" t="e">
        <f t="shared" si="75"/>
        <v>#REF!</v>
      </c>
      <c r="U314" s="23" t="e">
        <f>_xlfn.XLOOKUP(A314,'[1]AM 12,28'!A:A,'[1]AM 12,28'!B:B,"",0)</f>
        <v>#REF!</v>
      </c>
      <c r="V314" s="23" t="e">
        <f t="shared" si="88"/>
        <v>#REF!</v>
      </c>
    </row>
    <row r="315" spans="1:22" x14ac:dyDescent="0.25">
      <c r="A315" s="23" t="e">
        <f>'Export AM'!#REF!&amp;" "&amp;'Export AM'!#REF!</f>
        <v>#REF!</v>
      </c>
      <c r="B315" s="27" t="e">
        <f>'Export AM'!#REF!</f>
        <v>#REF!</v>
      </c>
      <c r="C315" s="28" t="e">
        <f>'Export AM'!#REF!</f>
        <v>#REF!</v>
      </c>
      <c r="D315" s="29" t="e">
        <f t="shared" ca="1" si="76"/>
        <v>#REF!</v>
      </c>
      <c r="E315" s="28" t="e">
        <f>'Export AM'!#REF!</f>
        <v>#REF!</v>
      </c>
      <c r="F315" s="30" t="e">
        <f t="shared" si="80"/>
        <v>#REF!</v>
      </c>
      <c r="G315" s="30" t="e">
        <f t="shared" si="81"/>
        <v>#REF!</v>
      </c>
      <c r="H315" s="30" t="e">
        <f t="shared" si="82"/>
        <v>#REF!</v>
      </c>
      <c r="I315" s="25">
        <v>44660</v>
      </c>
      <c r="J315" s="26" t="e">
        <f t="shared" si="83"/>
        <v>#REF!</v>
      </c>
      <c r="K315" s="26" t="e">
        <f t="shared" si="84"/>
        <v>#REF!</v>
      </c>
      <c r="L315" s="26" t="e">
        <f t="shared" si="85"/>
        <v>#REF!</v>
      </c>
      <c r="M315" s="23" t="e">
        <f t="shared" si="86"/>
        <v>#REF!</v>
      </c>
      <c r="N315" s="26" t="e">
        <f t="shared" si="73"/>
        <v>#REF!</v>
      </c>
      <c r="O315" s="23" t="e">
        <f t="shared" si="87"/>
        <v>#REF!</v>
      </c>
      <c r="P315" s="23" t="e">
        <f t="shared" si="77"/>
        <v>#REF!</v>
      </c>
      <c r="Q315" s="23" t="e">
        <f t="shared" si="78"/>
        <v>#REF!</v>
      </c>
      <c r="R315" s="23" t="e">
        <f t="shared" si="79"/>
        <v>#REF!</v>
      </c>
      <c r="S315" s="23" t="e">
        <f t="shared" si="74"/>
        <v>#REF!</v>
      </c>
      <c r="T315" s="23" t="e">
        <f t="shared" si="75"/>
        <v>#REF!</v>
      </c>
      <c r="U315" s="23" t="e">
        <f>_xlfn.XLOOKUP(A315,'[1]AM 12,28'!A:A,'[1]AM 12,28'!B:B,"",0)</f>
        <v>#REF!</v>
      </c>
      <c r="V315" s="23" t="e">
        <f t="shared" si="88"/>
        <v>#REF!</v>
      </c>
    </row>
    <row r="316" spans="1:22" x14ac:dyDescent="0.25">
      <c r="A316" s="23" t="e">
        <f>'Export AM'!#REF!&amp;" "&amp;'Export AM'!#REF!</f>
        <v>#REF!</v>
      </c>
      <c r="B316" s="27" t="e">
        <f>'Export AM'!#REF!</f>
        <v>#REF!</v>
      </c>
      <c r="C316" s="28" t="e">
        <f>'Export AM'!#REF!</f>
        <v>#REF!</v>
      </c>
      <c r="D316" s="29" t="e">
        <f t="shared" ca="1" si="76"/>
        <v>#REF!</v>
      </c>
      <c r="E316" s="28" t="e">
        <f>'Export AM'!#REF!</f>
        <v>#REF!</v>
      </c>
      <c r="F316" s="30" t="e">
        <f t="shared" si="80"/>
        <v>#REF!</v>
      </c>
      <c r="G316" s="30" t="e">
        <f t="shared" si="81"/>
        <v>#REF!</v>
      </c>
      <c r="H316" s="30" t="e">
        <f t="shared" si="82"/>
        <v>#REF!</v>
      </c>
      <c r="I316" s="25">
        <v>44661</v>
      </c>
      <c r="J316" s="26" t="e">
        <f t="shared" si="83"/>
        <v>#REF!</v>
      </c>
      <c r="K316" s="26" t="e">
        <f t="shared" si="84"/>
        <v>#REF!</v>
      </c>
      <c r="L316" s="26" t="e">
        <f t="shared" si="85"/>
        <v>#REF!</v>
      </c>
      <c r="M316" s="23" t="e">
        <f t="shared" si="86"/>
        <v>#REF!</v>
      </c>
      <c r="N316" s="26" t="e">
        <f t="shared" si="73"/>
        <v>#REF!</v>
      </c>
      <c r="O316" s="23" t="e">
        <f t="shared" si="87"/>
        <v>#REF!</v>
      </c>
      <c r="P316" s="23" t="e">
        <f t="shared" si="77"/>
        <v>#REF!</v>
      </c>
      <c r="Q316" s="23" t="e">
        <f t="shared" si="78"/>
        <v>#REF!</v>
      </c>
      <c r="R316" s="23" t="e">
        <f t="shared" si="79"/>
        <v>#REF!</v>
      </c>
      <c r="S316" s="23" t="e">
        <f t="shared" si="74"/>
        <v>#REF!</v>
      </c>
      <c r="T316" s="23" t="e">
        <f t="shared" si="75"/>
        <v>#REF!</v>
      </c>
      <c r="U316" s="23" t="e">
        <f>_xlfn.XLOOKUP(A316,'[1]AM 12,28'!A:A,'[1]AM 12,28'!B:B,"",0)</f>
        <v>#REF!</v>
      </c>
      <c r="V316" s="23" t="e">
        <f t="shared" si="88"/>
        <v>#REF!</v>
      </c>
    </row>
    <row r="317" spans="1:22" x14ac:dyDescent="0.25">
      <c r="A317" s="23" t="e">
        <f>'Export AM'!#REF!&amp;" "&amp;'Export AM'!#REF!</f>
        <v>#REF!</v>
      </c>
      <c r="B317" s="27" t="e">
        <f>'Export AM'!#REF!</f>
        <v>#REF!</v>
      </c>
      <c r="C317" s="28" t="e">
        <f>'Export AM'!#REF!</f>
        <v>#REF!</v>
      </c>
      <c r="D317" s="29" t="e">
        <f t="shared" ca="1" si="76"/>
        <v>#REF!</v>
      </c>
      <c r="E317" s="28" t="e">
        <f>'Export AM'!#REF!</f>
        <v>#REF!</v>
      </c>
      <c r="F317" s="30" t="e">
        <f t="shared" si="80"/>
        <v>#REF!</v>
      </c>
      <c r="G317" s="30" t="e">
        <f t="shared" si="81"/>
        <v>#REF!</v>
      </c>
      <c r="H317" s="30" t="e">
        <f t="shared" si="82"/>
        <v>#REF!</v>
      </c>
      <c r="I317" s="25">
        <v>44662</v>
      </c>
      <c r="J317" s="26" t="e">
        <f t="shared" si="83"/>
        <v>#REF!</v>
      </c>
      <c r="K317" s="26" t="e">
        <f t="shared" si="84"/>
        <v>#REF!</v>
      </c>
      <c r="L317" s="26" t="e">
        <f t="shared" si="85"/>
        <v>#REF!</v>
      </c>
      <c r="M317" s="23" t="e">
        <f t="shared" si="86"/>
        <v>#REF!</v>
      </c>
      <c r="N317" s="26" t="e">
        <f t="shared" si="73"/>
        <v>#REF!</v>
      </c>
      <c r="O317" s="23" t="e">
        <f t="shared" si="87"/>
        <v>#REF!</v>
      </c>
      <c r="P317" s="23" t="e">
        <f t="shared" si="77"/>
        <v>#REF!</v>
      </c>
      <c r="Q317" s="23" t="e">
        <f t="shared" si="78"/>
        <v>#REF!</v>
      </c>
      <c r="R317" s="23" t="e">
        <f t="shared" si="79"/>
        <v>#REF!</v>
      </c>
      <c r="S317" s="23" t="e">
        <f t="shared" si="74"/>
        <v>#REF!</v>
      </c>
      <c r="T317" s="23" t="e">
        <f t="shared" si="75"/>
        <v>#REF!</v>
      </c>
      <c r="U317" s="23" t="e">
        <f>_xlfn.XLOOKUP(A317,'[1]AM 12,28'!A:A,'[1]AM 12,28'!B:B,"",0)</f>
        <v>#REF!</v>
      </c>
      <c r="V317" s="23" t="e">
        <f t="shared" si="88"/>
        <v>#REF!</v>
      </c>
    </row>
    <row r="318" spans="1:22" x14ac:dyDescent="0.25">
      <c r="A318" s="23" t="e">
        <f>'Export AM'!#REF!&amp;" "&amp;'Export AM'!#REF!</f>
        <v>#REF!</v>
      </c>
      <c r="B318" s="27" t="e">
        <f>'Export AM'!#REF!</f>
        <v>#REF!</v>
      </c>
      <c r="C318" s="28" t="e">
        <f>'Export AM'!#REF!</f>
        <v>#REF!</v>
      </c>
      <c r="D318" s="29" t="e">
        <f t="shared" ca="1" si="76"/>
        <v>#REF!</v>
      </c>
      <c r="E318" s="28" t="e">
        <f>'Export AM'!#REF!</f>
        <v>#REF!</v>
      </c>
      <c r="F318" s="30" t="e">
        <f t="shared" si="80"/>
        <v>#REF!</v>
      </c>
      <c r="G318" s="30" t="e">
        <f t="shared" si="81"/>
        <v>#REF!</v>
      </c>
      <c r="H318" s="30" t="e">
        <f t="shared" si="82"/>
        <v>#REF!</v>
      </c>
      <c r="I318" s="25">
        <v>44663</v>
      </c>
      <c r="J318" s="26" t="e">
        <f t="shared" si="83"/>
        <v>#REF!</v>
      </c>
      <c r="K318" s="26" t="e">
        <f t="shared" si="84"/>
        <v>#REF!</v>
      </c>
      <c r="L318" s="26" t="e">
        <f t="shared" si="85"/>
        <v>#REF!</v>
      </c>
      <c r="M318" s="23" t="e">
        <f t="shared" si="86"/>
        <v>#REF!</v>
      </c>
      <c r="N318" s="26" t="e">
        <f t="shared" si="73"/>
        <v>#REF!</v>
      </c>
      <c r="O318" s="23" t="e">
        <f t="shared" si="87"/>
        <v>#REF!</v>
      </c>
      <c r="P318" s="23" t="e">
        <f t="shared" si="77"/>
        <v>#REF!</v>
      </c>
      <c r="Q318" s="23" t="e">
        <f t="shared" si="78"/>
        <v>#REF!</v>
      </c>
      <c r="R318" s="23" t="e">
        <f t="shared" si="79"/>
        <v>#REF!</v>
      </c>
      <c r="S318" s="23" t="e">
        <f t="shared" si="74"/>
        <v>#REF!</v>
      </c>
      <c r="T318" s="23" t="e">
        <f t="shared" si="75"/>
        <v>#REF!</v>
      </c>
      <c r="U318" s="23" t="e">
        <f>_xlfn.XLOOKUP(A318,'[1]AM 12,28'!A:A,'[1]AM 12,28'!B:B,"",0)</f>
        <v>#REF!</v>
      </c>
      <c r="V318" s="23" t="e">
        <f t="shared" si="88"/>
        <v>#REF!</v>
      </c>
    </row>
    <row r="319" spans="1:22" x14ac:dyDescent="0.25">
      <c r="A319" s="23" t="e">
        <f>'Export AM'!#REF!&amp;" "&amp;'Export AM'!#REF!</f>
        <v>#REF!</v>
      </c>
      <c r="B319" s="27" t="e">
        <f>'Export AM'!#REF!</f>
        <v>#REF!</v>
      </c>
      <c r="C319" s="28" t="e">
        <f>'Export AM'!#REF!</f>
        <v>#REF!</v>
      </c>
      <c r="D319" s="29" t="e">
        <f t="shared" ca="1" si="76"/>
        <v>#REF!</v>
      </c>
      <c r="E319" s="28" t="e">
        <f>'Export AM'!#REF!</f>
        <v>#REF!</v>
      </c>
      <c r="F319" s="30" t="e">
        <f t="shared" si="80"/>
        <v>#REF!</v>
      </c>
      <c r="G319" s="30" t="e">
        <f t="shared" si="81"/>
        <v>#REF!</v>
      </c>
      <c r="H319" s="30" t="e">
        <f t="shared" si="82"/>
        <v>#REF!</v>
      </c>
      <c r="I319" s="25">
        <v>44664</v>
      </c>
      <c r="J319" s="26" t="e">
        <f t="shared" si="83"/>
        <v>#REF!</v>
      </c>
      <c r="K319" s="26" t="e">
        <f t="shared" si="84"/>
        <v>#REF!</v>
      </c>
      <c r="L319" s="26" t="e">
        <f t="shared" si="85"/>
        <v>#REF!</v>
      </c>
      <c r="M319" s="23" t="e">
        <f t="shared" si="86"/>
        <v>#REF!</v>
      </c>
      <c r="N319" s="26" t="e">
        <f t="shared" si="73"/>
        <v>#REF!</v>
      </c>
      <c r="O319" s="23" t="e">
        <f t="shared" si="87"/>
        <v>#REF!</v>
      </c>
      <c r="P319" s="23" t="e">
        <f t="shared" si="77"/>
        <v>#REF!</v>
      </c>
      <c r="Q319" s="23" t="e">
        <f t="shared" si="78"/>
        <v>#REF!</v>
      </c>
      <c r="R319" s="23" t="e">
        <f t="shared" si="79"/>
        <v>#REF!</v>
      </c>
      <c r="S319" s="23" t="e">
        <f t="shared" si="74"/>
        <v>#REF!</v>
      </c>
      <c r="T319" s="23" t="e">
        <f t="shared" si="75"/>
        <v>#REF!</v>
      </c>
      <c r="U319" s="23" t="e">
        <f>_xlfn.XLOOKUP(A319,'[1]AM 12,28'!A:A,'[1]AM 12,28'!B:B,"",0)</f>
        <v>#REF!</v>
      </c>
      <c r="V319" s="23" t="e">
        <f t="shared" si="88"/>
        <v>#REF!</v>
      </c>
    </row>
    <row r="320" spans="1:22" x14ac:dyDescent="0.25">
      <c r="A320" s="23" t="e">
        <f>'Export AM'!#REF!&amp;" "&amp;'Export AM'!#REF!</f>
        <v>#REF!</v>
      </c>
      <c r="B320" s="27" t="e">
        <f>'Export AM'!#REF!</f>
        <v>#REF!</v>
      </c>
      <c r="C320" s="28" t="e">
        <f>'Export AM'!#REF!</f>
        <v>#REF!</v>
      </c>
      <c r="D320" s="29" t="e">
        <f t="shared" ca="1" si="76"/>
        <v>#REF!</v>
      </c>
      <c r="E320" s="28" t="e">
        <f>'Export AM'!#REF!</f>
        <v>#REF!</v>
      </c>
      <c r="F320" s="30" t="e">
        <f t="shared" si="80"/>
        <v>#REF!</v>
      </c>
      <c r="G320" s="30" t="e">
        <f t="shared" si="81"/>
        <v>#REF!</v>
      </c>
      <c r="H320" s="30" t="e">
        <f t="shared" si="82"/>
        <v>#REF!</v>
      </c>
      <c r="I320" s="25">
        <v>44665</v>
      </c>
      <c r="J320" s="26" t="e">
        <f t="shared" si="83"/>
        <v>#REF!</v>
      </c>
      <c r="K320" s="26" t="e">
        <f t="shared" si="84"/>
        <v>#REF!</v>
      </c>
      <c r="L320" s="26" t="e">
        <f t="shared" si="85"/>
        <v>#REF!</v>
      </c>
      <c r="M320" s="23" t="e">
        <f t="shared" si="86"/>
        <v>#REF!</v>
      </c>
      <c r="N320" s="26" t="e">
        <f t="shared" si="73"/>
        <v>#REF!</v>
      </c>
      <c r="O320" s="23" t="e">
        <f t="shared" si="87"/>
        <v>#REF!</v>
      </c>
      <c r="P320" s="23" t="e">
        <f t="shared" si="77"/>
        <v>#REF!</v>
      </c>
      <c r="Q320" s="23" t="e">
        <f t="shared" si="78"/>
        <v>#REF!</v>
      </c>
      <c r="R320" s="23" t="e">
        <f t="shared" si="79"/>
        <v>#REF!</v>
      </c>
      <c r="S320" s="23" t="e">
        <f t="shared" si="74"/>
        <v>#REF!</v>
      </c>
      <c r="T320" s="23" t="e">
        <f t="shared" si="75"/>
        <v>#REF!</v>
      </c>
      <c r="U320" s="23" t="e">
        <f>_xlfn.XLOOKUP(A320,'[1]AM 12,28'!A:A,'[1]AM 12,28'!B:B,"",0)</f>
        <v>#REF!</v>
      </c>
      <c r="V320" s="23" t="e">
        <f t="shared" si="88"/>
        <v>#REF!</v>
      </c>
    </row>
    <row r="321" spans="1:22" x14ac:dyDescent="0.25">
      <c r="A321" s="23" t="e">
        <f>'Export AM'!#REF!&amp;" "&amp;'Export AM'!#REF!</f>
        <v>#REF!</v>
      </c>
      <c r="B321" s="27" t="e">
        <f>'Export AM'!#REF!</f>
        <v>#REF!</v>
      </c>
      <c r="C321" s="28" t="e">
        <f>'Export AM'!#REF!</f>
        <v>#REF!</v>
      </c>
      <c r="D321" s="29" t="e">
        <f t="shared" ca="1" si="76"/>
        <v>#REF!</v>
      </c>
      <c r="E321" s="28" t="e">
        <f>'Export AM'!#REF!</f>
        <v>#REF!</v>
      </c>
      <c r="F321" s="30" t="e">
        <f t="shared" si="80"/>
        <v>#REF!</v>
      </c>
      <c r="G321" s="30" t="e">
        <f t="shared" si="81"/>
        <v>#REF!</v>
      </c>
      <c r="H321" s="30" t="e">
        <f t="shared" si="82"/>
        <v>#REF!</v>
      </c>
      <c r="I321" s="25">
        <v>44666</v>
      </c>
      <c r="J321" s="26" t="e">
        <f t="shared" si="83"/>
        <v>#REF!</v>
      </c>
      <c r="K321" s="26" t="e">
        <f t="shared" si="84"/>
        <v>#REF!</v>
      </c>
      <c r="L321" s="26" t="e">
        <f t="shared" si="85"/>
        <v>#REF!</v>
      </c>
      <c r="M321" s="23" t="e">
        <f t="shared" si="86"/>
        <v>#REF!</v>
      </c>
      <c r="N321" s="26" t="e">
        <f t="shared" si="73"/>
        <v>#REF!</v>
      </c>
      <c r="O321" s="23" t="e">
        <f t="shared" si="87"/>
        <v>#REF!</v>
      </c>
      <c r="P321" s="23" t="e">
        <f t="shared" si="77"/>
        <v>#REF!</v>
      </c>
      <c r="Q321" s="23" t="e">
        <f t="shared" si="78"/>
        <v>#REF!</v>
      </c>
      <c r="R321" s="23" t="e">
        <f t="shared" si="79"/>
        <v>#REF!</v>
      </c>
      <c r="S321" s="23" t="e">
        <f t="shared" si="74"/>
        <v>#REF!</v>
      </c>
      <c r="T321" s="23" t="e">
        <f t="shared" si="75"/>
        <v>#REF!</v>
      </c>
      <c r="U321" s="23" t="e">
        <f>_xlfn.XLOOKUP(A321,'[1]AM 12,28'!A:A,'[1]AM 12,28'!B:B,"",0)</f>
        <v>#REF!</v>
      </c>
      <c r="V321" s="23" t="e">
        <f t="shared" si="88"/>
        <v>#REF!</v>
      </c>
    </row>
    <row r="322" spans="1:22" x14ac:dyDescent="0.25">
      <c r="A322" s="23" t="e">
        <f>'Export AM'!#REF!&amp;" "&amp;'Export AM'!#REF!</f>
        <v>#REF!</v>
      </c>
      <c r="B322" s="27" t="e">
        <f>'Export AM'!#REF!</f>
        <v>#REF!</v>
      </c>
      <c r="C322" s="28" t="e">
        <f>'Export AM'!#REF!</f>
        <v>#REF!</v>
      </c>
      <c r="D322" s="29" t="e">
        <f t="shared" ca="1" si="76"/>
        <v>#REF!</v>
      </c>
      <c r="E322" s="28" t="e">
        <f>'Export AM'!#REF!</f>
        <v>#REF!</v>
      </c>
      <c r="F322" s="30" t="e">
        <f t="shared" si="80"/>
        <v>#REF!</v>
      </c>
      <c r="G322" s="30" t="e">
        <f t="shared" si="81"/>
        <v>#REF!</v>
      </c>
      <c r="H322" s="30" t="e">
        <f t="shared" si="82"/>
        <v>#REF!</v>
      </c>
      <c r="I322" s="25">
        <v>44667</v>
      </c>
      <c r="J322" s="26" t="e">
        <f t="shared" si="83"/>
        <v>#REF!</v>
      </c>
      <c r="K322" s="26" t="e">
        <f t="shared" si="84"/>
        <v>#REF!</v>
      </c>
      <c r="L322" s="26" t="e">
        <f t="shared" si="85"/>
        <v>#REF!</v>
      </c>
      <c r="M322" s="23" t="e">
        <f t="shared" si="86"/>
        <v>#REF!</v>
      </c>
      <c r="N322" s="26" t="e">
        <f t="shared" ref="N322:N385" si="89">IF(DAY(DATE(YEAR(E322),MONTH(E322)+1,1)-1)/2&gt;=DAY(E322),"1 ère quinzaine","2èmequinzaine")</f>
        <v>#REF!</v>
      </c>
      <c r="O322" s="23" t="e">
        <f t="shared" si="87"/>
        <v>#REF!</v>
      </c>
      <c r="P322" s="23" t="e">
        <f t="shared" si="77"/>
        <v>#REF!</v>
      </c>
      <c r="Q322" s="23" t="e">
        <f t="shared" si="78"/>
        <v>#REF!</v>
      </c>
      <c r="R322" s="23" t="e">
        <f t="shared" si="79"/>
        <v>#REF!</v>
      </c>
      <c r="S322" s="23" t="e">
        <f t="shared" ref="S322:S385" si="90">P322&amp;Q322&amp;R322</f>
        <v>#REF!</v>
      </c>
      <c r="T322" s="23" t="e">
        <f t="shared" ref="T322:T385" si="91">IF(S322="123","12,06",IF(S322="120","11,93",IF(S322="100","11,78",IF(S322="000","11,35","faux"))))</f>
        <v>#REF!</v>
      </c>
      <c r="U322" s="23" t="e">
        <f>_xlfn.XLOOKUP(A322,'[1]AM 12,28'!A:A,'[1]AM 12,28'!B:B,"",0)</f>
        <v>#REF!</v>
      </c>
      <c r="V322" s="23" t="e">
        <f t="shared" si="88"/>
        <v>#REF!</v>
      </c>
    </row>
    <row r="323" spans="1:22" x14ac:dyDescent="0.25">
      <c r="A323" s="23" t="e">
        <f>'Export AM'!#REF!&amp;" "&amp;'Export AM'!#REF!</f>
        <v>#REF!</v>
      </c>
      <c r="B323" s="27" t="e">
        <f>'Export AM'!#REF!</f>
        <v>#REF!</v>
      </c>
      <c r="C323" s="28" t="e">
        <f>'Export AM'!#REF!</f>
        <v>#REF!</v>
      </c>
      <c r="D323" s="29" t="e">
        <f t="shared" ref="D323:D386" ca="1" si="92">DATEDIF(C323,TODAY(),"Y")</f>
        <v>#REF!</v>
      </c>
      <c r="E323" s="28" t="e">
        <f>'Export AM'!#REF!</f>
        <v>#REF!</v>
      </c>
      <c r="F323" s="30" t="e">
        <f t="shared" si="80"/>
        <v>#REF!</v>
      </c>
      <c r="G323" s="30" t="e">
        <f t="shared" si="81"/>
        <v>#REF!</v>
      </c>
      <c r="H323" s="30" t="e">
        <f t="shared" si="82"/>
        <v>#REF!</v>
      </c>
      <c r="I323" s="25">
        <v>44668</v>
      </c>
      <c r="J323" s="26" t="e">
        <f t="shared" si="83"/>
        <v>#REF!</v>
      </c>
      <c r="K323" s="26" t="e">
        <f t="shared" si="84"/>
        <v>#REF!</v>
      </c>
      <c r="L323" s="26" t="e">
        <f t="shared" si="85"/>
        <v>#REF!</v>
      </c>
      <c r="M323" s="23" t="e">
        <f t="shared" si="86"/>
        <v>#REF!</v>
      </c>
      <c r="N323" s="26" t="e">
        <f t="shared" si="89"/>
        <v>#REF!</v>
      </c>
      <c r="O323" s="23" t="e">
        <f t="shared" si="87"/>
        <v>#REF!</v>
      </c>
      <c r="P323" s="23" t="e">
        <f t="shared" ref="P323:P386" si="93">IF(F323&lt;I323,1,0)</f>
        <v>#REF!</v>
      </c>
      <c r="Q323" s="23" t="e">
        <f t="shared" ref="Q323:Q386" si="94">IF(G323&lt;I323,2,0)</f>
        <v>#REF!</v>
      </c>
      <c r="R323" s="23" t="e">
        <f t="shared" ref="R323:R386" si="95">IF(H323&lt;I323,3,0)</f>
        <v>#REF!</v>
      </c>
      <c r="S323" s="23" t="e">
        <f t="shared" si="90"/>
        <v>#REF!</v>
      </c>
      <c r="T323" s="23" t="e">
        <f t="shared" si="91"/>
        <v>#REF!</v>
      </c>
      <c r="U323" s="23" t="e">
        <f>_xlfn.XLOOKUP(A323,'[1]AM 12,28'!A:A,'[1]AM 12,28'!B:B,"",0)</f>
        <v>#REF!</v>
      </c>
      <c r="V323" s="23" t="e">
        <f t="shared" si="88"/>
        <v>#REF!</v>
      </c>
    </row>
    <row r="324" spans="1:22" x14ac:dyDescent="0.25">
      <c r="A324" s="23" t="e">
        <f>'Export AM'!#REF!&amp;" "&amp;'Export AM'!#REF!</f>
        <v>#REF!</v>
      </c>
      <c r="B324" s="27" t="e">
        <f>'Export AM'!#REF!</f>
        <v>#REF!</v>
      </c>
      <c r="C324" s="28" t="e">
        <f>'Export AM'!#REF!</f>
        <v>#REF!</v>
      </c>
      <c r="D324" s="29" t="e">
        <f t="shared" ca="1" si="92"/>
        <v>#REF!</v>
      </c>
      <c r="E324" s="28" t="e">
        <f>'Export AM'!#REF!</f>
        <v>#REF!</v>
      </c>
      <c r="F324" s="30" t="e">
        <f t="shared" si="80"/>
        <v>#REF!</v>
      </c>
      <c r="G324" s="30" t="e">
        <f t="shared" si="81"/>
        <v>#REF!</v>
      </c>
      <c r="H324" s="30" t="e">
        <f t="shared" si="82"/>
        <v>#REF!</v>
      </c>
      <c r="I324" s="25">
        <v>44669</v>
      </c>
      <c r="J324" s="26" t="e">
        <f t="shared" si="83"/>
        <v>#REF!</v>
      </c>
      <c r="K324" s="26" t="e">
        <f t="shared" si="84"/>
        <v>#REF!</v>
      </c>
      <c r="L324" s="26" t="e">
        <f t="shared" si="85"/>
        <v>#REF!</v>
      </c>
      <c r="M324" s="23" t="e">
        <f t="shared" si="86"/>
        <v>#REF!</v>
      </c>
      <c r="N324" s="26" t="e">
        <f t="shared" si="89"/>
        <v>#REF!</v>
      </c>
      <c r="O324" s="23" t="e">
        <f t="shared" si="87"/>
        <v>#REF!</v>
      </c>
      <c r="P324" s="23" t="e">
        <f t="shared" si="93"/>
        <v>#REF!</v>
      </c>
      <c r="Q324" s="23" t="e">
        <f t="shared" si="94"/>
        <v>#REF!</v>
      </c>
      <c r="R324" s="23" t="e">
        <f t="shared" si="95"/>
        <v>#REF!</v>
      </c>
      <c r="S324" s="23" t="e">
        <f t="shared" si="90"/>
        <v>#REF!</v>
      </c>
      <c r="T324" s="23" t="e">
        <f t="shared" si="91"/>
        <v>#REF!</v>
      </c>
      <c r="U324" s="23" t="e">
        <f>_xlfn.XLOOKUP(A324,'[1]AM 12,28'!A:A,'[1]AM 12,28'!B:B,"",0)</f>
        <v>#REF!</v>
      </c>
      <c r="V324" s="23" t="e">
        <f t="shared" si="88"/>
        <v>#REF!</v>
      </c>
    </row>
    <row r="325" spans="1:22" x14ac:dyDescent="0.25">
      <c r="A325" s="23" t="e">
        <f>'Export AM'!#REF!&amp;" "&amp;'Export AM'!#REF!</f>
        <v>#REF!</v>
      </c>
      <c r="B325" s="27" t="e">
        <f>'Export AM'!#REF!</f>
        <v>#REF!</v>
      </c>
      <c r="C325" s="28" t="e">
        <f>'Export AM'!#REF!</f>
        <v>#REF!</v>
      </c>
      <c r="D325" s="29" t="e">
        <f t="shared" ca="1" si="92"/>
        <v>#REF!</v>
      </c>
      <c r="E325" s="28" t="e">
        <f>'Export AM'!#REF!</f>
        <v>#REF!</v>
      </c>
      <c r="F325" s="30" t="e">
        <f t="shared" si="80"/>
        <v>#REF!</v>
      </c>
      <c r="G325" s="30" t="e">
        <f t="shared" si="81"/>
        <v>#REF!</v>
      </c>
      <c r="H325" s="30" t="e">
        <f t="shared" si="82"/>
        <v>#REF!</v>
      </c>
      <c r="I325" s="25">
        <v>44670</v>
      </c>
      <c r="J325" s="26" t="e">
        <f t="shared" si="83"/>
        <v>#REF!</v>
      </c>
      <c r="K325" s="26" t="e">
        <f t="shared" si="84"/>
        <v>#REF!</v>
      </c>
      <c r="L325" s="26" t="e">
        <f t="shared" si="85"/>
        <v>#REF!</v>
      </c>
      <c r="M325" s="23" t="e">
        <f t="shared" si="86"/>
        <v>#REF!</v>
      </c>
      <c r="N325" s="26" t="e">
        <f t="shared" si="89"/>
        <v>#REF!</v>
      </c>
      <c r="O325" s="23" t="e">
        <f t="shared" si="87"/>
        <v>#REF!</v>
      </c>
      <c r="P325" s="23" t="e">
        <f t="shared" si="93"/>
        <v>#REF!</v>
      </c>
      <c r="Q325" s="23" t="e">
        <f t="shared" si="94"/>
        <v>#REF!</v>
      </c>
      <c r="R325" s="23" t="e">
        <f t="shared" si="95"/>
        <v>#REF!</v>
      </c>
      <c r="S325" s="23" t="e">
        <f t="shared" si="90"/>
        <v>#REF!</v>
      </c>
      <c r="T325" s="23" t="e">
        <f t="shared" si="91"/>
        <v>#REF!</v>
      </c>
      <c r="U325" s="23" t="e">
        <f>_xlfn.XLOOKUP(A325,'[1]AM 12,28'!A:A,'[1]AM 12,28'!B:B,"",0)</f>
        <v>#REF!</v>
      </c>
      <c r="V325" s="23" t="e">
        <f t="shared" si="88"/>
        <v>#REF!</v>
      </c>
    </row>
    <row r="326" spans="1:22" x14ac:dyDescent="0.25">
      <c r="A326" s="23" t="e">
        <f>'Export AM'!#REF!&amp;" "&amp;'Export AM'!#REF!</f>
        <v>#REF!</v>
      </c>
      <c r="B326" s="27" t="e">
        <f>'Export AM'!#REF!</f>
        <v>#REF!</v>
      </c>
      <c r="C326" s="28" t="e">
        <f>'Export AM'!#REF!</f>
        <v>#REF!</v>
      </c>
      <c r="D326" s="29" t="e">
        <f t="shared" ca="1" si="92"/>
        <v>#REF!</v>
      </c>
      <c r="E326" s="28" t="e">
        <f>'Export AM'!#REF!</f>
        <v>#REF!</v>
      </c>
      <c r="F326" s="30" t="e">
        <f t="shared" si="80"/>
        <v>#REF!</v>
      </c>
      <c r="G326" s="30" t="e">
        <f t="shared" si="81"/>
        <v>#REF!</v>
      </c>
      <c r="H326" s="30" t="e">
        <f t="shared" si="82"/>
        <v>#REF!</v>
      </c>
      <c r="I326" s="25">
        <v>44671</v>
      </c>
      <c r="J326" s="26" t="e">
        <f t="shared" si="83"/>
        <v>#REF!</v>
      </c>
      <c r="K326" s="26" t="e">
        <f t="shared" si="84"/>
        <v>#REF!</v>
      </c>
      <c r="L326" s="26" t="e">
        <f t="shared" si="85"/>
        <v>#REF!</v>
      </c>
      <c r="M326" s="23" t="e">
        <f t="shared" si="86"/>
        <v>#REF!</v>
      </c>
      <c r="N326" s="26" t="e">
        <f t="shared" si="89"/>
        <v>#REF!</v>
      </c>
      <c r="O326" s="23" t="e">
        <f t="shared" si="87"/>
        <v>#REF!</v>
      </c>
      <c r="P326" s="23" t="e">
        <f t="shared" si="93"/>
        <v>#REF!</v>
      </c>
      <c r="Q326" s="23" t="e">
        <f t="shared" si="94"/>
        <v>#REF!</v>
      </c>
      <c r="R326" s="23" t="e">
        <f t="shared" si="95"/>
        <v>#REF!</v>
      </c>
      <c r="S326" s="23" t="e">
        <f t="shared" si="90"/>
        <v>#REF!</v>
      </c>
      <c r="T326" s="23" t="e">
        <f t="shared" si="91"/>
        <v>#REF!</v>
      </c>
      <c r="U326" s="23" t="e">
        <f>_xlfn.XLOOKUP(A326,'[1]AM 12,28'!A:A,'[1]AM 12,28'!B:B,"",0)</f>
        <v>#REF!</v>
      </c>
      <c r="V326" s="23" t="e">
        <f t="shared" si="88"/>
        <v>#REF!</v>
      </c>
    </row>
    <row r="327" spans="1:22" x14ac:dyDescent="0.25">
      <c r="A327" s="23" t="e">
        <f>'Export AM'!#REF!&amp;" "&amp;'Export AM'!#REF!</f>
        <v>#REF!</v>
      </c>
      <c r="B327" s="27" t="e">
        <f>'Export AM'!#REF!</f>
        <v>#REF!</v>
      </c>
      <c r="C327" s="28" t="e">
        <f>'Export AM'!#REF!</f>
        <v>#REF!</v>
      </c>
      <c r="D327" s="29" t="e">
        <f t="shared" ca="1" si="92"/>
        <v>#REF!</v>
      </c>
      <c r="E327" s="28" t="e">
        <f>'Export AM'!#REF!</f>
        <v>#REF!</v>
      </c>
      <c r="F327" s="30" t="e">
        <f t="shared" si="80"/>
        <v>#REF!</v>
      </c>
      <c r="G327" s="30" t="e">
        <f t="shared" si="81"/>
        <v>#REF!</v>
      </c>
      <c r="H327" s="30" t="e">
        <f t="shared" si="82"/>
        <v>#REF!</v>
      </c>
      <c r="I327" s="25">
        <v>44672</v>
      </c>
      <c r="J327" s="26" t="e">
        <f t="shared" si="83"/>
        <v>#REF!</v>
      </c>
      <c r="K327" s="26" t="e">
        <f t="shared" si="84"/>
        <v>#REF!</v>
      </c>
      <c r="L327" s="26" t="e">
        <f t="shared" si="85"/>
        <v>#REF!</v>
      </c>
      <c r="M327" s="23" t="e">
        <f t="shared" si="86"/>
        <v>#REF!</v>
      </c>
      <c r="N327" s="26" t="e">
        <f t="shared" si="89"/>
        <v>#REF!</v>
      </c>
      <c r="O327" s="23" t="e">
        <f t="shared" si="87"/>
        <v>#REF!</v>
      </c>
      <c r="P327" s="23" t="e">
        <f t="shared" si="93"/>
        <v>#REF!</v>
      </c>
      <c r="Q327" s="23" t="e">
        <f t="shared" si="94"/>
        <v>#REF!</v>
      </c>
      <c r="R327" s="23" t="e">
        <f t="shared" si="95"/>
        <v>#REF!</v>
      </c>
      <c r="S327" s="23" t="e">
        <f t="shared" si="90"/>
        <v>#REF!</v>
      </c>
      <c r="T327" s="23" t="e">
        <f t="shared" si="91"/>
        <v>#REF!</v>
      </c>
      <c r="U327" s="23" t="e">
        <f>_xlfn.XLOOKUP(A327,'[1]AM 12,28'!A:A,'[1]AM 12,28'!B:B,"",0)</f>
        <v>#REF!</v>
      </c>
      <c r="V327" s="23" t="e">
        <f t="shared" si="88"/>
        <v>#REF!</v>
      </c>
    </row>
    <row r="328" spans="1:22" x14ac:dyDescent="0.25">
      <c r="A328" s="23" t="e">
        <f>'Export AM'!#REF!&amp;" "&amp;'Export AM'!#REF!</f>
        <v>#REF!</v>
      </c>
      <c r="B328" s="27" t="e">
        <f>'Export AM'!#REF!</f>
        <v>#REF!</v>
      </c>
      <c r="C328" s="28" t="e">
        <f>'Export AM'!#REF!</f>
        <v>#REF!</v>
      </c>
      <c r="D328" s="29" t="e">
        <f t="shared" ca="1" si="92"/>
        <v>#REF!</v>
      </c>
      <c r="E328" s="28" t="e">
        <f>'Export AM'!#REF!</f>
        <v>#REF!</v>
      </c>
      <c r="F328" s="30" t="e">
        <f t="shared" si="80"/>
        <v>#REF!</v>
      </c>
      <c r="G328" s="30" t="e">
        <f t="shared" si="81"/>
        <v>#REF!</v>
      </c>
      <c r="H328" s="30" t="e">
        <f t="shared" si="82"/>
        <v>#REF!</v>
      </c>
      <c r="I328" s="25">
        <v>44673</v>
      </c>
      <c r="J328" s="26" t="e">
        <f t="shared" si="83"/>
        <v>#REF!</v>
      </c>
      <c r="K328" s="26" t="e">
        <f t="shared" si="84"/>
        <v>#REF!</v>
      </c>
      <c r="L328" s="26" t="e">
        <f t="shared" si="85"/>
        <v>#REF!</v>
      </c>
      <c r="M328" s="23" t="e">
        <f t="shared" si="86"/>
        <v>#REF!</v>
      </c>
      <c r="N328" s="26" t="e">
        <f t="shared" si="89"/>
        <v>#REF!</v>
      </c>
      <c r="O328" s="23" t="e">
        <f t="shared" si="87"/>
        <v>#REF!</v>
      </c>
      <c r="P328" s="23" t="e">
        <f t="shared" si="93"/>
        <v>#REF!</v>
      </c>
      <c r="Q328" s="23" t="e">
        <f t="shared" si="94"/>
        <v>#REF!</v>
      </c>
      <c r="R328" s="23" t="e">
        <f t="shared" si="95"/>
        <v>#REF!</v>
      </c>
      <c r="S328" s="23" t="e">
        <f t="shared" si="90"/>
        <v>#REF!</v>
      </c>
      <c r="T328" s="23" t="e">
        <f t="shared" si="91"/>
        <v>#REF!</v>
      </c>
      <c r="U328" s="23" t="e">
        <f>_xlfn.XLOOKUP(A328,'[1]AM 12,28'!A:A,'[1]AM 12,28'!B:B,"",0)</f>
        <v>#REF!</v>
      </c>
      <c r="V328" s="23" t="e">
        <f t="shared" si="88"/>
        <v>#REF!</v>
      </c>
    </row>
    <row r="329" spans="1:22" x14ac:dyDescent="0.25">
      <c r="A329" s="23" t="e">
        <f>'Export AM'!#REF!&amp;" "&amp;'Export AM'!#REF!</f>
        <v>#REF!</v>
      </c>
      <c r="B329" s="27" t="e">
        <f>'Export AM'!#REF!</f>
        <v>#REF!</v>
      </c>
      <c r="C329" s="28" t="e">
        <f>'Export AM'!#REF!</f>
        <v>#REF!</v>
      </c>
      <c r="D329" s="29" t="e">
        <f t="shared" ca="1" si="92"/>
        <v>#REF!</v>
      </c>
      <c r="E329" s="28" t="e">
        <f>'Export AM'!#REF!</f>
        <v>#REF!</v>
      </c>
      <c r="F329" s="30" t="e">
        <f t="shared" si="80"/>
        <v>#REF!</v>
      </c>
      <c r="G329" s="30" t="e">
        <f t="shared" si="81"/>
        <v>#REF!</v>
      </c>
      <c r="H329" s="30" t="e">
        <f t="shared" si="82"/>
        <v>#REF!</v>
      </c>
      <c r="I329" s="25">
        <v>44674</v>
      </c>
      <c r="J329" s="26" t="e">
        <f t="shared" si="83"/>
        <v>#REF!</v>
      </c>
      <c r="K329" s="26" t="e">
        <f t="shared" si="84"/>
        <v>#REF!</v>
      </c>
      <c r="L329" s="26" t="e">
        <f t="shared" si="85"/>
        <v>#REF!</v>
      </c>
      <c r="M329" s="23" t="e">
        <f t="shared" si="86"/>
        <v>#REF!</v>
      </c>
      <c r="N329" s="26" t="e">
        <f t="shared" si="89"/>
        <v>#REF!</v>
      </c>
      <c r="O329" s="23" t="e">
        <f t="shared" si="87"/>
        <v>#REF!</v>
      </c>
      <c r="P329" s="23" t="e">
        <f t="shared" si="93"/>
        <v>#REF!</v>
      </c>
      <c r="Q329" s="23" t="e">
        <f t="shared" si="94"/>
        <v>#REF!</v>
      </c>
      <c r="R329" s="23" t="e">
        <f t="shared" si="95"/>
        <v>#REF!</v>
      </c>
      <c r="S329" s="23" t="e">
        <f t="shared" si="90"/>
        <v>#REF!</v>
      </c>
      <c r="T329" s="23" t="e">
        <f t="shared" si="91"/>
        <v>#REF!</v>
      </c>
      <c r="U329" s="23" t="e">
        <f>_xlfn.XLOOKUP(A329,'[1]AM 12,28'!A:A,'[1]AM 12,28'!B:B,"",0)</f>
        <v>#REF!</v>
      </c>
      <c r="V329" s="23" t="e">
        <f t="shared" si="88"/>
        <v>#REF!</v>
      </c>
    </row>
    <row r="330" spans="1:22" x14ac:dyDescent="0.25">
      <c r="A330" s="23" t="e">
        <f>'Export AM'!#REF!&amp;" "&amp;'Export AM'!#REF!</f>
        <v>#REF!</v>
      </c>
      <c r="B330" s="27" t="e">
        <f>'Export AM'!#REF!</f>
        <v>#REF!</v>
      </c>
      <c r="C330" s="28" t="e">
        <f>'Export AM'!#REF!</f>
        <v>#REF!</v>
      </c>
      <c r="D330" s="29" t="e">
        <f t="shared" ca="1" si="92"/>
        <v>#REF!</v>
      </c>
      <c r="E330" s="28" t="e">
        <f>'Export AM'!#REF!</f>
        <v>#REF!</v>
      </c>
      <c r="F330" s="30" t="e">
        <f t="shared" si="80"/>
        <v>#REF!</v>
      </c>
      <c r="G330" s="30" t="e">
        <f t="shared" si="81"/>
        <v>#REF!</v>
      </c>
      <c r="H330" s="30" t="e">
        <f t="shared" si="82"/>
        <v>#REF!</v>
      </c>
      <c r="I330" s="25">
        <v>44675</v>
      </c>
      <c r="J330" s="26" t="e">
        <f t="shared" si="83"/>
        <v>#REF!</v>
      </c>
      <c r="K330" s="26" t="e">
        <f t="shared" si="84"/>
        <v>#REF!</v>
      </c>
      <c r="L330" s="26" t="e">
        <f t="shared" si="85"/>
        <v>#REF!</v>
      </c>
      <c r="M330" s="23" t="e">
        <f t="shared" si="86"/>
        <v>#REF!</v>
      </c>
      <c r="N330" s="26" t="e">
        <f t="shared" si="89"/>
        <v>#REF!</v>
      </c>
      <c r="O330" s="23" t="e">
        <f t="shared" si="87"/>
        <v>#REF!</v>
      </c>
      <c r="P330" s="23" t="e">
        <f t="shared" si="93"/>
        <v>#REF!</v>
      </c>
      <c r="Q330" s="23" t="e">
        <f t="shared" si="94"/>
        <v>#REF!</v>
      </c>
      <c r="R330" s="23" t="e">
        <f t="shared" si="95"/>
        <v>#REF!</v>
      </c>
      <c r="S330" s="23" t="e">
        <f t="shared" si="90"/>
        <v>#REF!</v>
      </c>
      <c r="T330" s="23" t="e">
        <f t="shared" si="91"/>
        <v>#REF!</v>
      </c>
      <c r="U330" s="23" t="e">
        <f>_xlfn.XLOOKUP(A330,'[1]AM 12,28'!A:A,'[1]AM 12,28'!B:B,"",0)</f>
        <v>#REF!</v>
      </c>
      <c r="V330" s="23" t="e">
        <f t="shared" si="88"/>
        <v>#REF!</v>
      </c>
    </row>
    <row r="331" spans="1:22" x14ac:dyDescent="0.25">
      <c r="A331" s="23" t="e">
        <f>'Export AM'!#REF!&amp;" "&amp;'Export AM'!#REF!</f>
        <v>#REF!</v>
      </c>
      <c r="B331" s="27" t="e">
        <f>'Export AM'!#REF!</f>
        <v>#REF!</v>
      </c>
      <c r="C331" s="28" t="e">
        <f>'Export AM'!#REF!</f>
        <v>#REF!</v>
      </c>
      <c r="D331" s="29" t="e">
        <f t="shared" ca="1" si="92"/>
        <v>#REF!</v>
      </c>
      <c r="E331" s="28" t="e">
        <f>'Export AM'!#REF!</f>
        <v>#REF!</v>
      </c>
      <c r="F331" s="30" t="e">
        <f t="shared" si="80"/>
        <v>#REF!</v>
      </c>
      <c r="G331" s="30" t="e">
        <f t="shared" si="81"/>
        <v>#REF!</v>
      </c>
      <c r="H331" s="30" t="e">
        <f t="shared" si="82"/>
        <v>#REF!</v>
      </c>
      <c r="I331" s="25">
        <v>44676</v>
      </c>
      <c r="J331" s="26" t="e">
        <f t="shared" si="83"/>
        <v>#REF!</v>
      </c>
      <c r="K331" s="26" t="e">
        <f t="shared" si="84"/>
        <v>#REF!</v>
      </c>
      <c r="L331" s="26" t="e">
        <f t="shared" si="85"/>
        <v>#REF!</v>
      </c>
      <c r="M331" s="23" t="e">
        <f t="shared" si="86"/>
        <v>#REF!</v>
      </c>
      <c r="N331" s="26" t="e">
        <f t="shared" si="89"/>
        <v>#REF!</v>
      </c>
      <c r="O331" s="23" t="e">
        <f t="shared" si="87"/>
        <v>#REF!</v>
      </c>
      <c r="P331" s="23" t="e">
        <f t="shared" si="93"/>
        <v>#REF!</v>
      </c>
      <c r="Q331" s="23" t="e">
        <f t="shared" si="94"/>
        <v>#REF!</v>
      </c>
      <c r="R331" s="23" t="e">
        <f t="shared" si="95"/>
        <v>#REF!</v>
      </c>
      <c r="S331" s="23" t="e">
        <f t="shared" si="90"/>
        <v>#REF!</v>
      </c>
      <c r="T331" s="23" t="e">
        <f t="shared" si="91"/>
        <v>#REF!</v>
      </c>
      <c r="U331" s="23" t="e">
        <f>_xlfn.XLOOKUP(A331,'[1]AM 12,28'!A:A,'[1]AM 12,28'!B:B,"",0)</f>
        <v>#REF!</v>
      </c>
      <c r="V331" s="23" t="e">
        <f t="shared" si="88"/>
        <v>#REF!</v>
      </c>
    </row>
    <row r="332" spans="1:22" x14ac:dyDescent="0.25">
      <c r="A332" s="23" t="e">
        <f>'Export AM'!#REF!&amp;" "&amp;'Export AM'!#REF!</f>
        <v>#REF!</v>
      </c>
      <c r="B332" s="27" t="e">
        <f>'Export AM'!#REF!</f>
        <v>#REF!</v>
      </c>
      <c r="C332" s="28" t="e">
        <f>'Export AM'!#REF!</f>
        <v>#REF!</v>
      </c>
      <c r="D332" s="29" t="e">
        <f t="shared" ca="1" si="92"/>
        <v>#REF!</v>
      </c>
      <c r="E332" s="28" t="e">
        <f>'Export AM'!#REF!</f>
        <v>#REF!</v>
      </c>
      <c r="F332" s="30" t="e">
        <f t="shared" si="80"/>
        <v>#REF!</v>
      </c>
      <c r="G332" s="30" t="e">
        <f t="shared" si="81"/>
        <v>#REF!</v>
      </c>
      <c r="H332" s="30" t="e">
        <f t="shared" si="82"/>
        <v>#REF!</v>
      </c>
      <c r="I332" s="25">
        <v>44677</v>
      </c>
      <c r="J332" s="26" t="e">
        <f t="shared" si="83"/>
        <v>#REF!</v>
      </c>
      <c r="K332" s="26" t="e">
        <f t="shared" si="84"/>
        <v>#REF!</v>
      </c>
      <c r="L332" s="26" t="e">
        <f t="shared" si="85"/>
        <v>#REF!</v>
      </c>
      <c r="M332" s="23" t="e">
        <f t="shared" si="86"/>
        <v>#REF!</v>
      </c>
      <c r="N332" s="26" t="e">
        <f t="shared" si="89"/>
        <v>#REF!</v>
      </c>
      <c r="O332" s="23" t="e">
        <f t="shared" si="87"/>
        <v>#REF!</v>
      </c>
      <c r="P332" s="23" t="e">
        <f t="shared" si="93"/>
        <v>#REF!</v>
      </c>
      <c r="Q332" s="23" t="e">
        <f t="shared" si="94"/>
        <v>#REF!</v>
      </c>
      <c r="R332" s="23" t="e">
        <f t="shared" si="95"/>
        <v>#REF!</v>
      </c>
      <c r="S332" s="23" t="e">
        <f t="shared" si="90"/>
        <v>#REF!</v>
      </c>
      <c r="T332" s="23" t="e">
        <f t="shared" si="91"/>
        <v>#REF!</v>
      </c>
      <c r="U332" s="23" t="e">
        <f>_xlfn.XLOOKUP(A332,'[1]AM 12,28'!A:A,'[1]AM 12,28'!B:B,"",0)</f>
        <v>#REF!</v>
      </c>
      <c r="V332" s="23" t="e">
        <f t="shared" si="88"/>
        <v>#REF!</v>
      </c>
    </row>
    <row r="333" spans="1:22" x14ac:dyDescent="0.25">
      <c r="A333" s="23" t="e">
        <f>'Export AM'!#REF!&amp;" "&amp;'Export AM'!#REF!</f>
        <v>#REF!</v>
      </c>
      <c r="B333" s="27" t="e">
        <f>'Export AM'!#REF!</f>
        <v>#REF!</v>
      </c>
      <c r="C333" s="28" t="e">
        <f>'Export AM'!#REF!</f>
        <v>#REF!</v>
      </c>
      <c r="D333" s="29" t="e">
        <f t="shared" ca="1" si="92"/>
        <v>#REF!</v>
      </c>
      <c r="E333" s="28" t="e">
        <f>'Export AM'!#REF!</f>
        <v>#REF!</v>
      </c>
      <c r="F333" s="30" t="e">
        <f t="shared" si="80"/>
        <v>#REF!</v>
      </c>
      <c r="G333" s="30" t="e">
        <f t="shared" si="81"/>
        <v>#REF!</v>
      </c>
      <c r="H333" s="30" t="e">
        <f t="shared" si="82"/>
        <v>#REF!</v>
      </c>
      <c r="I333" s="25">
        <v>44678</v>
      </c>
      <c r="J333" s="26" t="e">
        <f t="shared" si="83"/>
        <v>#REF!</v>
      </c>
      <c r="K333" s="26" t="e">
        <f t="shared" si="84"/>
        <v>#REF!</v>
      </c>
      <c r="L333" s="26" t="e">
        <f t="shared" si="85"/>
        <v>#REF!</v>
      </c>
      <c r="M333" s="23" t="e">
        <f t="shared" si="86"/>
        <v>#REF!</v>
      </c>
      <c r="N333" s="26" t="e">
        <f t="shared" si="89"/>
        <v>#REF!</v>
      </c>
      <c r="O333" s="23" t="e">
        <f t="shared" si="87"/>
        <v>#REF!</v>
      </c>
      <c r="P333" s="23" t="e">
        <f t="shared" si="93"/>
        <v>#REF!</v>
      </c>
      <c r="Q333" s="23" t="e">
        <f t="shared" si="94"/>
        <v>#REF!</v>
      </c>
      <c r="R333" s="23" t="e">
        <f t="shared" si="95"/>
        <v>#REF!</v>
      </c>
      <c r="S333" s="23" t="e">
        <f t="shared" si="90"/>
        <v>#REF!</v>
      </c>
      <c r="T333" s="23" t="e">
        <f t="shared" si="91"/>
        <v>#REF!</v>
      </c>
      <c r="U333" s="23" t="e">
        <f>_xlfn.XLOOKUP(A333,'[1]AM 12,28'!A:A,'[1]AM 12,28'!B:B,"",0)</f>
        <v>#REF!</v>
      </c>
      <c r="V333" s="23" t="e">
        <f t="shared" si="88"/>
        <v>#REF!</v>
      </c>
    </row>
    <row r="334" spans="1:22" x14ac:dyDescent="0.25">
      <c r="A334" s="23" t="e">
        <f>'Export AM'!#REF!&amp;" "&amp;'Export AM'!#REF!</f>
        <v>#REF!</v>
      </c>
      <c r="B334" s="27" t="e">
        <f>'Export AM'!#REF!</f>
        <v>#REF!</v>
      </c>
      <c r="C334" s="28" t="e">
        <f>'Export AM'!#REF!</f>
        <v>#REF!</v>
      </c>
      <c r="D334" s="29" t="e">
        <f t="shared" ca="1" si="92"/>
        <v>#REF!</v>
      </c>
      <c r="E334" s="28" t="e">
        <f>'Export AM'!#REF!</f>
        <v>#REF!</v>
      </c>
      <c r="F334" s="30" t="e">
        <f t="shared" si="80"/>
        <v>#REF!</v>
      </c>
      <c r="G334" s="30" t="e">
        <f t="shared" si="81"/>
        <v>#REF!</v>
      </c>
      <c r="H334" s="30" t="e">
        <f t="shared" si="82"/>
        <v>#REF!</v>
      </c>
      <c r="I334" s="25">
        <v>44679</v>
      </c>
      <c r="J334" s="26" t="e">
        <f t="shared" si="83"/>
        <v>#REF!</v>
      </c>
      <c r="K334" s="26" t="e">
        <f t="shared" si="84"/>
        <v>#REF!</v>
      </c>
      <c r="L334" s="26" t="e">
        <f t="shared" si="85"/>
        <v>#REF!</v>
      </c>
      <c r="M334" s="23" t="e">
        <f t="shared" si="86"/>
        <v>#REF!</v>
      </c>
      <c r="N334" s="26" t="e">
        <f t="shared" si="89"/>
        <v>#REF!</v>
      </c>
      <c r="O334" s="23" t="e">
        <f t="shared" si="87"/>
        <v>#REF!</v>
      </c>
      <c r="P334" s="23" t="e">
        <f t="shared" si="93"/>
        <v>#REF!</v>
      </c>
      <c r="Q334" s="23" t="e">
        <f t="shared" si="94"/>
        <v>#REF!</v>
      </c>
      <c r="R334" s="23" t="e">
        <f t="shared" si="95"/>
        <v>#REF!</v>
      </c>
      <c r="S334" s="23" t="e">
        <f t="shared" si="90"/>
        <v>#REF!</v>
      </c>
      <c r="T334" s="23" t="e">
        <f t="shared" si="91"/>
        <v>#REF!</v>
      </c>
      <c r="U334" s="23" t="e">
        <f>_xlfn.XLOOKUP(A334,'[1]AM 12,28'!A:A,'[1]AM 12,28'!B:B,"",0)</f>
        <v>#REF!</v>
      </c>
      <c r="V334" s="23" t="e">
        <f t="shared" si="88"/>
        <v>#REF!</v>
      </c>
    </row>
    <row r="335" spans="1:22" x14ac:dyDescent="0.25">
      <c r="A335" s="23" t="e">
        <f>'Export AM'!#REF!&amp;" "&amp;'Export AM'!#REF!</f>
        <v>#REF!</v>
      </c>
      <c r="B335" s="27" t="e">
        <f>'Export AM'!#REF!</f>
        <v>#REF!</v>
      </c>
      <c r="C335" s="28" t="e">
        <f>'Export AM'!#REF!</f>
        <v>#REF!</v>
      </c>
      <c r="D335" s="29" t="e">
        <f t="shared" ca="1" si="92"/>
        <v>#REF!</v>
      </c>
      <c r="E335" s="28" t="e">
        <f>'Export AM'!#REF!</f>
        <v>#REF!</v>
      </c>
      <c r="F335" s="30" t="e">
        <f t="shared" si="80"/>
        <v>#REF!</v>
      </c>
      <c r="G335" s="30" t="e">
        <f t="shared" si="81"/>
        <v>#REF!</v>
      </c>
      <c r="H335" s="30" t="e">
        <f t="shared" si="82"/>
        <v>#REF!</v>
      </c>
      <c r="I335" s="25">
        <v>44680</v>
      </c>
      <c r="J335" s="26" t="e">
        <f t="shared" si="83"/>
        <v>#REF!</v>
      </c>
      <c r="K335" s="26" t="e">
        <f t="shared" si="84"/>
        <v>#REF!</v>
      </c>
      <c r="L335" s="26" t="e">
        <f t="shared" si="85"/>
        <v>#REF!</v>
      </c>
      <c r="M335" s="23" t="e">
        <f t="shared" si="86"/>
        <v>#REF!</v>
      </c>
      <c r="N335" s="26" t="e">
        <f t="shared" si="89"/>
        <v>#REF!</v>
      </c>
      <c r="O335" s="23" t="e">
        <f t="shared" si="87"/>
        <v>#REF!</v>
      </c>
      <c r="P335" s="23" t="e">
        <f t="shared" si="93"/>
        <v>#REF!</v>
      </c>
      <c r="Q335" s="23" t="e">
        <f t="shared" si="94"/>
        <v>#REF!</v>
      </c>
      <c r="R335" s="23" t="e">
        <f t="shared" si="95"/>
        <v>#REF!</v>
      </c>
      <c r="S335" s="23" t="e">
        <f t="shared" si="90"/>
        <v>#REF!</v>
      </c>
      <c r="T335" s="23" t="e">
        <f t="shared" si="91"/>
        <v>#REF!</v>
      </c>
      <c r="U335" s="23" t="e">
        <f>_xlfn.XLOOKUP(A335,'[1]AM 12,28'!A:A,'[1]AM 12,28'!B:B,"",0)</f>
        <v>#REF!</v>
      </c>
      <c r="V335" s="23" t="e">
        <f t="shared" si="88"/>
        <v>#REF!</v>
      </c>
    </row>
    <row r="336" spans="1:22" x14ac:dyDescent="0.25">
      <c r="A336" s="23" t="e">
        <f>'Export AM'!#REF!&amp;" "&amp;'Export AM'!#REF!</f>
        <v>#REF!</v>
      </c>
      <c r="B336" s="27" t="e">
        <f>'Export AM'!#REF!</f>
        <v>#REF!</v>
      </c>
      <c r="C336" s="28" t="e">
        <f>'Export AM'!#REF!</f>
        <v>#REF!</v>
      </c>
      <c r="D336" s="29" t="e">
        <f t="shared" ca="1" si="92"/>
        <v>#REF!</v>
      </c>
      <c r="E336" s="28" t="e">
        <f>'Export AM'!#REF!</f>
        <v>#REF!</v>
      </c>
      <c r="F336" s="30" t="e">
        <f t="shared" si="80"/>
        <v>#REF!</v>
      </c>
      <c r="G336" s="30" t="e">
        <f t="shared" si="81"/>
        <v>#REF!</v>
      </c>
      <c r="H336" s="30" t="e">
        <f t="shared" si="82"/>
        <v>#REF!</v>
      </c>
      <c r="I336" s="25">
        <v>44681</v>
      </c>
      <c r="J336" s="26" t="e">
        <f t="shared" si="83"/>
        <v>#REF!</v>
      </c>
      <c r="K336" s="26" t="e">
        <f t="shared" si="84"/>
        <v>#REF!</v>
      </c>
      <c r="L336" s="26" t="e">
        <f t="shared" si="85"/>
        <v>#REF!</v>
      </c>
      <c r="M336" s="23" t="e">
        <f t="shared" si="86"/>
        <v>#REF!</v>
      </c>
      <c r="N336" s="26" t="e">
        <f t="shared" si="89"/>
        <v>#REF!</v>
      </c>
      <c r="O336" s="23" t="e">
        <f t="shared" si="87"/>
        <v>#REF!</v>
      </c>
      <c r="P336" s="23" t="e">
        <f t="shared" si="93"/>
        <v>#REF!</v>
      </c>
      <c r="Q336" s="23" t="e">
        <f t="shared" si="94"/>
        <v>#REF!</v>
      </c>
      <c r="R336" s="23" t="e">
        <f t="shared" si="95"/>
        <v>#REF!</v>
      </c>
      <c r="S336" s="23" t="e">
        <f t="shared" si="90"/>
        <v>#REF!</v>
      </c>
      <c r="T336" s="23" t="e">
        <f t="shared" si="91"/>
        <v>#REF!</v>
      </c>
      <c r="U336" s="23" t="e">
        <f>_xlfn.XLOOKUP(A336,'[1]AM 12,28'!A:A,'[1]AM 12,28'!B:B,"",0)</f>
        <v>#REF!</v>
      </c>
      <c r="V336" s="23" t="e">
        <f t="shared" si="88"/>
        <v>#REF!</v>
      </c>
    </row>
    <row r="337" spans="1:22" x14ac:dyDescent="0.25">
      <c r="A337" s="23" t="e">
        <f>'Export AM'!#REF!&amp;" "&amp;'Export AM'!#REF!</f>
        <v>#REF!</v>
      </c>
      <c r="B337" s="27" t="e">
        <f>'Export AM'!#REF!</f>
        <v>#REF!</v>
      </c>
      <c r="C337" s="28" t="e">
        <f>'Export AM'!#REF!</f>
        <v>#REF!</v>
      </c>
      <c r="D337" s="29" t="e">
        <f t="shared" ca="1" si="92"/>
        <v>#REF!</v>
      </c>
      <c r="E337" s="28" t="e">
        <f>'Export AM'!#REF!</f>
        <v>#REF!</v>
      </c>
      <c r="F337" s="30" t="e">
        <f t="shared" si="80"/>
        <v>#REF!</v>
      </c>
      <c r="G337" s="30" t="e">
        <f t="shared" si="81"/>
        <v>#REF!</v>
      </c>
      <c r="H337" s="30" t="e">
        <f t="shared" si="82"/>
        <v>#REF!</v>
      </c>
      <c r="I337" s="25">
        <v>44682</v>
      </c>
      <c r="J337" s="26" t="e">
        <f t="shared" si="83"/>
        <v>#REF!</v>
      </c>
      <c r="K337" s="26" t="e">
        <f t="shared" si="84"/>
        <v>#REF!</v>
      </c>
      <c r="L337" s="26" t="e">
        <f t="shared" si="85"/>
        <v>#REF!</v>
      </c>
      <c r="M337" s="23" t="e">
        <f t="shared" si="86"/>
        <v>#REF!</v>
      </c>
      <c r="N337" s="26" t="e">
        <f t="shared" si="89"/>
        <v>#REF!</v>
      </c>
      <c r="O337" s="23" t="e">
        <f t="shared" si="87"/>
        <v>#REF!</v>
      </c>
      <c r="P337" s="23" t="e">
        <f t="shared" si="93"/>
        <v>#REF!</v>
      </c>
      <c r="Q337" s="23" t="e">
        <f t="shared" si="94"/>
        <v>#REF!</v>
      </c>
      <c r="R337" s="23" t="e">
        <f t="shared" si="95"/>
        <v>#REF!</v>
      </c>
      <c r="S337" s="23" t="e">
        <f t="shared" si="90"/>
        <v>#REF!</v>
      </c>
      <c r="T337" s="23" t="e">
        <f t="shared" si="91"/>
        <v>#REF!</v>
      </c>
      <c r="U337" s="23" t="e">
        <f>_xlfn.XLOOKUP(A337,'[1]AM 12,28'!A:A,'[1]AM 12,28'!B:B,"",0)</f>
        <v>#REF!</v>
      </c>
      <c r="V337" s="23" t="e">
        <f t="shared" si="88"/>
        <v>#REF!</v>
      </c>
    </row>
    <row r="338" spans="1:22" x14ac:dyDescent="0.25">
      <c r="A338" s="23" t="e">
        <f>'Export AM'!#REF!&amp;" "&amp;'Export AM'!#REF!</f>
        <v>#REF!</v>
      </c>
      <c r="B338" s="27" t="e">
        <f>'Export AM'!#REF!</f>
        <v>#REF!</v>
      </c>
      <c r="C338" s="28" t="e">
        <f>'Export AM'!#REF!</f>
        <v>#REF!</v>
      </c>
      <c r="D338" s="29" t="e">
        <f t="shared" ca="1" si="92"/>
        <v>#REF!</v>
      </c>
      <c r="E338" s="28" t="e">
        <f>'Export AM'!#REF!</f>
        <v>#REF!</v>
      </c>
      <c r="F338" s="30" t="e">
        <f t="shared" si="80"/>
        <v>#REF!</v>
      </c>
      <c r="G338" s="30" t="e">
        <f t="shared" si="81"/>
        <v>#REF!</v>
      </c>
      <c r="H338" s="30" t="e">
        <f t="shared" si="82"/>
        <v>#REF!</v>
      </c>
      <c r="I338" s="25">
        <v>44683</v>
      </c>
      <c r="J338" s="26" t="e">
        <f t="shared" si="83"/>
        <v>#REF!</v>
      </c>
      <c r="K338" s="26" t="e">
        <f t="shared" si="84"/>
        <v>#REF!</v>
      </c>
      <c r="L338" s="26" t="e">
        <f t="shared" si="85"/>
        <v>#REF!</v>
      </c>
      <c r="M338" s="23" t="e">
        <f t="shared" si="86"/>
        <v>#REF!</v>
      </c>
      <c r="N338" s="26" t="e">
        <f t="shared" si="89"/>
        <v>#REF!</v>
      </c>
      <c r="O338" s="23" t="e">
        <f t="shared" si="87"/>
        <v>#REF!</v>
      </c>
      <c r="P338" s="23" t="e">
        <f t="shared" si="93"/>
        <v>#REF!</v>
      </c>
      <c r="Q338" s="23" t="e">
        <f t="shared" si="94"/>
        <v>#REF!</v>
      </c>
      <c r="R338" s="23" t="e">
        <f t="shared" si="95"/>
        <v>#REF!</v>
      </c>
      <c r="S338" s="23" t="e">
        <f t="shared" si="90"/>
        <v>#REF!</v>
      </c>
      <c r="T338" s="23" t="e">
        <f t="shared" si="91"/>
        <v>#REF!</v>
      </c>
      <c r="U338" s="23" t="e">
        <f>_xlfn.XLOOKUP(A338,'[1]AM 12,28'!A:A,'[1]AM 12,28'!B:B,"",0)</f>
        <v>#REF!</v>
      </c>
      <c r="V338" s="23" t="e">
        <f t="shared" si="88"/>
        <v>#REF!</v>
      </c>
    </row>
    <row r="339" spans="1:22" x14ac:dyDescent="0.25">
      <c r="A339" s="23" t="e">
        <f>'Export AM'!#REF!&amp;" "&amp;'Export AM'!#REF!</f>
        <v>#REF!</v>
      </c>
      <c r="B339" s="27" t="e">
        <f>'Export AM'!#REF!</f>
        <v>#REF!</v>
      </c>
      <c r="C339" s="28" t="e">
        <f>'Export AM'!#REF!</f>
        <v>#REF!</v>
      </c>
      <c r="D339" s="29" t="e">
        <f t="shared" ca="1" si="92"/>
        <v>#REF!</v>
      </c>
      <c r="E339" s="28" t="e">
        <f>'Export AM'!#REF!</f>
        <v>#REF!</v>
      </c>
      <c r="F339" s="30" t="e">
        <f t="shared" si="80"/>
        <v>#REF!</v>
      </c>
      <c r="G339" s="30" t="e">
        <f t="shared" si="81"/>
        <v>#REF!</v>
      </c>
      <c r="H339" s="30" t="e">
        <f t="shared" si="82"/>
        <v>#REF!</v>
      </c>
      <c r="I339" s="25">
        <v>44684</v>
      </c>
      <c r="J339" s="26" t="e">
        <f t="shared" si="83"/>
        <v>#REF!</v>
      </c>
      <c r="K339" s="26" t="e">
        <f t="shared" si="84"/>
        <v>#REF!</v>
      </c>
      <c r="L339" s="26" t="e">
        <f t="shared" si="85"/>
        <v>#REF!</v>
      </c>
      <c r="M339" s="23" t="e">
        <f t="shared" si="86"/>
        <v>#REF!</v>
      </c>
      <c r="N339" s="26" t="e">
        <f t="shared" si="89"/>
        <v>#REF!</v>
      </c>
      <c r="O339" s="23" t="e">
        <f t="shared" si="87"/>
        <v>#REF!</v>
      </c>
      <c r="P339" s="23" t="e">
        <f t="shared" si="93"/>
        <v>#REF!</v>
      </c>
      <c r="Q339" s="23" t="e">
        <f t="shared" si="94"/>
        <v>#REF!</v>
      </c>
      <c r="R339" s="23" t="e">
        <f t="shared" si="95"/>
        <v>#REF!</v>
      </c>
      <c r="S339" s="23" t="e">
        <f t="shared" si="90"/>
        <v>#REF!</v>
      </c>
      <c r="T339" s="23" t="e">
        <f t="shared" si="91"/>
        <v>#REF!</v>
      </c>
      <c r="U339" s="23" t="e">
        <f>_xlfn.XLOOKUP(A339,'[1]AM 12,28'!A:A,'[1]AM 12,28'!B:B,"",0)</f>
        <v>#REF!</v>
      </c>
      <c r="V339" s="23" t="e">
        <f t="shared" si="88"/>
        <v>#REF!</v>
      </c>
    </row>
    <row r="340" spans="1:22" x14ac:dyDescent="0.25">
      <c r="A340" s="23" t="e">
        <f>'Export AM'!#REF!&amp;" "&amp;'Export AM'!#REF!</f>
        <v>#REF!</v>
      </c>
      <c r="B340" s="27" t="e">
        <f>'Export AM'!#REF!</f>
        <v>#REF!</v>
      </c>
      <c r="C340" s="28" t="e">
        <f>'Export AM'!#REF!</f>
        <v>#REF!</v>
      </c>
      <c r="D340" s="29" t="e">
        <f t="shared" ca="1" si="92"/>
        <v>#REF!</v>
      </c>
      <c r="E340" s="28" t="e">
        <f>'Export AM'!#REF!</f>
        <v>#REF!</v>
      </c>
      <c r="F340" s="30" t="e">
        <f t="shared" si="80"/>
        <v>#REF!</v>
      </c>
      <c r="G340" s="30" t="e">
        <f t="shared" si="81"/>
        <v>#REF!</v>
      </c>
      <c r="H340" s="30" t="e">
        <f t="shared" si="82"/>
        <v>#REF!</v>
      </c>
      <c r="I340" s="25">
        <v>44685</v>
      </c>
      <c r="J340" s="26" t="e">
        <f t="shared" si="83"/>
        <v>#REF!</v>
      </c>
      <c r="K340" s="26" t="e">
        <f t="shared" si="84"/>
        <v>#REF!</v>
      </c>
      <c r="L340" s="26" t="e">
        <f t="shared" si="85"/>
        <v>#REF!</v>
      </c>
      <c r="M340" s="23" t="e">
        <f t="shared" si="86"/>
        <v>#REF!</v>
      </c>
      <c r="N340" s="26" t="e">
        <f t="shared" si="89"/>
        <v>#REF!</v>
      </c>
      <c r="O340" s="23" t="e">
        <f t="shared" si="87"/>
        <v>#REF!</v>
      </c>
      <c r="P340" s="23" t="e">
        <f t="shared" si="93"/>
        <v>#REF!</v>
      </c>
      <c r="Q340" s="23" t="e">
        <f t="shared" si="94"/>
        <v>#REF!</v>
      </c>
      <c r="R340" s="23" t="e">
        <f t="shared" si="95"/>
        <v>#REF!</v>
      </c>
      <c r="S340" s="23" t="e">
        <f t="shared" si="90"/>
        <v>#REF!</v>
      </c>
      <c r="T340" s="23" t="e">
        <f t="shared" si="91"/>
        <v>#REF!</v>
      </c>
      <c r="U340" s="23" t="e">
        <f>_xlfn.XLOOKUP(A340,'[1]AM 12,28'!A:A,'[1]AM 12,28'!B:B,"",0)</f>
        <v>#REF!</v>
      </c>
      <c r="V340" s="23" t="e">
        <f t="shared" si="88"/>
        <v>#REF!</v>
      </c>
    </row>
    <row r="341" spans="1:22" x14ac:dyDescent="0.25">
      <c r="A341" s="23" t="e">
        <f>'Export AM'!#REF!&amp;" "&amp;'Export AM'!#REF!</f>
        <v>#REF!</v>
      </c>
      <c r="B341" s="27" t="e">
        <f>'Export AM'!#REF!</f>
        <v>#REF!</v>
      </c>
      <c r="C341" s="28" t="e">
        <f>'Export AM'!#REF!</f>
        <v>#REF!</v>
      </c>
      <c r="D341" s="29" t="e">
        <f t="shared" ca="1" si="92"/>
        <v>#REF!</v>
      </c>
      <c r="E341" s="28" t="e">
        <f>'Export AM'!#REF!</f>
        <v>#REF!</v>
      </c>
      <c r="F341" s="30" t="e">
        <f t="shared" si="80"/>
        <v>#REF!</v>
      </c>
      <c r="G341" s="30" t="e">
        <f t="shared" si="81"/>
        <v>#REF!</v>
      </c>
      <c r="H341" s="30" t="e">
        <f t="shared" si="82"/>
        <v>#REF!</v>
      </c>
      <c r="I341" s="25">
        <v>44686</v>
      </c>
      <c r="J341" s="26" t="e">
        <f t="shared" si="83"/>
        <v>#REF!</v>
      </c>
      <c r="K341" s="26" t="e">
        <f t="shared" si="84"/>
        <v>#REF!</v>
      </c>
      <c r="L341" s="26" t="e">
        <f t="shared" si="85"/>
        <v>#REF!</v>
      </c>
      <c r="M341" s="23" t="e">
        <f t="shared" si="86"/>
        <v>#REF!</v>
      </c>
      <c r="N341" s="26" t="e">
        <f t="shared" si="89"/>
        <v>#REF!</v>
      </c>
      <c r="O341" s="23" t="e">
        <f t="shared" si="87"/>
        <v>#REF!</v>
      </c>
      <c r="P341" s="23" t="e">
        <f t="shared" si="93"/>
        <v>#REF!</v>
      </c>
      <c r="Q341" s="23" t="e">
        <f t="shared" si="94"/>
        <v>#REF!</v>
      </c>
      <c r="R341" s="23" t="e">
        <f t="shared" si="95"/>
        <v>#REF!</v>
      </c>
      <c r="S341" s="23" t="e">
        <f t="shared" si="90"/>
        <v>#REF!</v>
      </c>
      <c r="T341" s="23" t="e">
        <f t="shared" si="91"/>
        <v>#REF!</v>
      </c>
      <c r="U341" s="23" t="e">
        <f>_xlfn.XLOOKUP(A341,'[1]AM 12,28'!A:A,'[1]AM 12,28'!B:B,"",0)</f>
        <v>#REF!</v>
      </c>
      <c r="V341" s="23" t="e">
        <f t="shared" si="88"/>
        <v>#REF!</v>
      </c>
    </row>
    <row r="342" spans="1:22" x14ac:dyDescent="0.25">
      <c r="A342" s="23" t="e">
        <f>'Export AM'!#REF!&amp;" "&amp;'Export AM'!#REF!</f>
        <v>#REF!</v>
      </c>
      <c r="B342" s="27" t="e">
        <f>'Export AM'!#REF!</f>
        <v>#REF!</v>
      </c>
      <c r="C342" s="28" t="e">
        <f>'Export AM'!#REF!</f>
        <v>#REF!</v>
      </c>
      <c r="D342" s="29" t="e">
        <f t="shared" ca="1" si="92"/>
        <v>#REF!</v>
      </c>
      <c r="E342" s="28" t="e">
        <f>'Export AM'!#REF!</f>
        <v>#REF!</v>
      </c>
      <c r="F342" s="30" t="e">
        <f t="shared" si="80"/>
        <v>#REF!</v>
      </c>
      <c r="G342" s="30" t="e">
        <f t="shared" si="81"/>
        <v>#REF!</v>
      </c>
      <c r="H342" s="30" t="e">
        <f t="shared" si="82"/>
        <v>#REF!</v>
      </c>
      <c r="I342" s="25">
        <v>44687</v>
      </c>
      <c r="J342" s="26" t="e">
        <f t="shared" si="83"/>
        <v>#REF!</v>
      </c>
      <c r="K342" s="26" t="e">
        <f t="shared" si="84"/>
        <v>#REF!</v>
      </c>
      <c r="L342" s="26" t="e">
        <f t="shared" si="85"/>
        <v>#REF!</v>
      </c>
      <c r="M342" s="23" t="e">
        <f t="shared" si="86"/>
        <v>#REF!</v>
      </c>
      <c r="N342" s="26" t="e">
        <f t="shared" si="89"/>
        <v>#REF!</v>
      </c>
      <c r="O342" s="23" t="e">
        <f t="shared" si="87"/>
        <v>#REF!</v>
      </c>
      <c r="P342" s="23" t="e">
        <f t="shared" si="93"/>
        <v>#REF!</v>
      </c>
      <c r="Q342" s="23" t="e">
        <f t="shared" si="94"/>
        <v>#REF!</v>
      </c>
      <c r="R342" s="23" t="e">
        <f t="shared" si="95"/>
        <v>#REF!</v>
      </c>
      <c r="S342" s="23" t="e">
        <f t="shared" si="90"/>
        <v>#REF!</v>
      </c>
      <c r="T342" s="23" t="e">
        <f t="shared" si="91"/>
        <v>#REF!</v>
      </c>
      <c r="U342" s="23" t="e">
        <f>_xlfn.XLOOKUP(A342,'[1]AM 12,28'!A:A,'[1]AM 12,28'!B:B,"",0)</f>
        <v>#REF!</v>
      </c>
      <c r="V342" s="23" t="e">
        <f t="shared" si="88"/>
        <v>#REF!</v>
      </c>
    </row>
    <row r="343" spans="1:22" x14ac:dyDescent="0.25">
      <c r="A343" s="23" t="e">
        <f>'Export AM'!#REF!&amp;" "&amp;'Export AM'!#REF!</f>
        <v>#REF!</v>
      </c>
      <c r="B343" s="27" t="e">
        <f>'Export AM'!#REF!</f>
        <v>#REF!</v>
      </c>
      <c r="C343" s="28" t="e">
        <f>'Export AM'!#REF!</f>
        <v>#REF!</v>
      </c>
      <c r="D343" s="29" t="e">
        <f t="shared" ca="1" si="92"/>
        <v>#REF!</v>
      </c>
      <c r="E343" s="28" t="e">
        <f>'Export AM'!#REF!</f>
        <v>#REF!</v>
      </c>
      <c r="F343" s="30" t="e">
        <f t="shared" si="80"/>
        <v>#REF!</v>
      </c>
      <c r="G343" s="30" t="e">
        <f t="shared" si="81"/>
        <v>#REF!</v>
      </c>
      <c r="H343" s="30" t="e">
        <f t="shared" si="82"/>
        <v>#REF!</v>
      </c>
      <c r="I343" s="25">
        <v>44688</v>
      </c>
      <c r="J343" s="26" t="e">
        <f t="shared" si="83"/>
        <v>#REF!</v>
      </c>
      <c r="K343" s="26" t="e">
        <f t="shared" si="84"/>
        <v>#REF!</v>
      </c>
      <c r="L343" s="26" t="e">
        <f t="shared" si="85"/>
        <v>#REF!</v>
      </c>
      <c r="M343" s="23" t="e">
        <f t="shared" si="86"/>
        <v>#REF!</v>
      </c>
      <c r="N343" s="26" t="e">
        <f t="shared" si="89"/>
        <v>#REF!</v>
      </c>
      <c r="O343" s="23" t="e">
        <f t="shared" si="87"/>
        <v>#REF!</v>
      </c>
      <c r="P343" s="23" t="e">
        <f t="shared" si="93"/>
        <v>#REF!</v>
      </c>
      <c r="Q343" s="23" t="e">
        <f t="shared" si="94"/>
        <v>#REF!</v>
      </c>
      <c r="R343" s="23" t="e">
        <f t="shared" si="95"/>
        <v>#REF!</v>
      </c>
      <c r="S343" s="23" t="e">
        <f t="shared" si="90"/>
        <v>#REF!</v>
      </c>
      <c r="T343" s="23" t="e">
        <f t="shared" si="91"/>
        <v>#REF!</v>
      </c>
      <c r="U343" s="23" t="e">
        <f>_xlfn.XLOOKUP(A343,'[1]AM 12,28'!A:A,'[1]AM 12,28'!B:B,"",0)</f>
        <v>#REF!</v>
      </c>
      <c r="V343" s="23" t="e">
        <f t="shared" si="88"/>
        <v>#REF!</v>
      </c>
    </row>
    <row r="344" spans="1:22" x14ac:dyDescent="0.25">
      <c r="A344" s="23" t="e">
        <f>'Export AM'!#REF!&amp;" "&amp;'Export AM'!#REF!</f>
        <v>#REF!</v>
      </c>
      <c r="B344" s="27" t="e">
        <f>'Export AM'!#REF!</f>
        <v>#REF!</v>
      </c>
      <c r="C344" s="28" t="e">
        <f>'Export AM'!#REF!</f>
        <v>#REF!</v>
      </c>
      <c r="D344" s="29" t="e">
        <f t="shared" ca="1" si="92"/>
        <v>#REF!</v>
      </c>
      <c r="E344" s="28" t="e">
        <f>'Export AM'!#REF!</f>
        <v>#REF!</v>
      </c>
      <c r="F344" s="30" t="e">
        <f t="shared" si="80"/>
        <v>#REF!</v>
      </c>
      <c r="G344" s="30" t="e">
        <f t="shared" si="81"/>
        <v>#REF!</v>
      </c>
      <c r="H344" s="30" t="e">
        <f t="shared" si="82"/>
        <v>#REF!</v>
      </c>
      <c r="I344" s="25">
        <v>44689</v>
      </c>
      <c r="J344" s="26" t="e">
        <f t="shared" si="83"/>
        <v>#REF!</v>
      </c>
      <c r="K344" s="26" t="e">
        <f t="shared" si="84"/>
        <v>#REF!</v>
      </c>
      <c r="L344" s="26" t="e">
        <f t="shared" si="85"/>
        <v>#REF!</v>
      </c>
      <c r="M344" s="23" t="e">
        <f t="shared" si="86"/>
        <v>#REF!</v>
      </c>
      <c r="N344" s="26" t="e">
        <f t="shared" si="89"/>
        <v>#REF!</v>
      </c>
      <c r="O344" s="23" t="e">
        <f t="shared" si="87"/>
        <v>#REF!</v>
      </c>
      <c r="P344" s="23" t="e">
        <f t="shared" si="93"/>
        <v>#REF!</v>
      </c>
      <c r="Q344" s="23" t="e">
        <f t="shared" si="94"/>
        <v>#REF!</v>
      </c>
      <c r="R344" s="23" t="e">
        <f t="shared" si="95"/>
        <v>#REF!</v>
      </c>
      <c r="S344" s="23" t="e">
        <f t="shared" si="90"/>
        <v>#REF!</v>
      </c>
      <c r="T344" s="23" t="e">
        <f t="shared" si="91"/>
        <v>#REF!</v>
      </c>
      <c r="U344" s="23" t="e">
        <f>_xlfn.XLOOKUP(A344,'[1]AM 12,28'!A:A,'[1]AM 12,28'!B:B,"",0)</f>
        <v>#REF!</v>
      </c>
      <c r="V344" s="23" t="e">
        <f t="shared" si="88"/>
        <v>#REF!</v>
      </c>
    </row>
    <row r="345" spans="1:22" x14ac:dyDescent="0.25">
      <c r="A345" s="23" t="e">
        <f>'Export AM'!#REF!&amp;" "&amp;'Export AM'!#REF!</f>
        <v>#REF!</v>
      </c>
      <c r="B345" s="27" t="e">
        <f>'Export AM'!#REF!</f>
        <v>#REF!</v>
      </c>
      <c r="C345" s="28" t="e">
        <f>'Export AM'!#REF!</f>
        <v>#REF!</v>
      </c>
      <c r="D345" s="29" t="e">
        <f t="shared" ca="1" si="92"/>
        <v>#REF!</v>
      </c>
      <c r="E345" s="28" t="e">
        <f>'Export AM'!#REF!</f>
        <v>#REF!</v>
      </c>
      <c r="F345" s="30" t="e">
        <f t="shared" si="80"/>
        <v>#REF!</v>
      </c>
      <c r="G345" s="30" t="e">
        <f t="shared" si="81"/>
        <v>#REF!</v>
      </c>
      <c r="H345" s="30" t="e">
        <f t="shared" si="82"/>
        <v>#REF!</v>
      </c>
      <c r="I345" s="25">
        <v>44690</v>
      </c>
      <c r="J345" s="26" t="e">
        <f t="shared" si="83"/>
        <v>#REF!</v>
      </c>
      <c r="K345" s="26" t="e">
        <f t="shared" si="84"/>
        <v>#REF!</v>
      </c>
      <c r="L345" s="26" t="e">
        <f t="shared" si="85"/>
        <v>#REF!</v>
      </c>
      <c r="M345" s="23" t="e">
        <f t="shared" si="86"/>
        <v>#REF!</v>
      </c>
      <c r="N345" s="26" t="e">
        <f t="shared" si="89"/>
        <v>#REF!</v>
      </c>
      <c r="O345" s="23" t="e">
        <f t="shared" si="87"/>
        <v>#REF!</v>
      </c>
      <c r="P345" s="23" t="e">
        <f t="shared" si="93"/>
        <v>#REF!</v>
      </c>
      <c r="Q345" s="23" t="e">
        <f t="shared" si="94"/>
        <v>#REF!</v>
      </c>
      <c r="R345" s="23" t="e">
        <f t="shared" si="95"/>
        <v>#REF!</v>
      </c>
      <c r="S345" s="23" t="e">
        <f t="shared" si="90"/>
        <v>#REF!</v>
      </c>
      <c r="T345" s="23" t="e">
        <f t="shared" si="91"/>
        <v>#REF!</v>
      </c>
      <c r="U345" s="23" t="e">
        <f>_xlfn.XLOOKUP(A345,'[1]AM 12,28'!A:A,'[1]AM 12,28'!B:B,"",0)</f>
        <v>#REF!</v>
      </c>
      <c r="V345" s="23" t="e">
        <f t="shared" si="88"/>
        <v>#REF!</v>
      </c>
    </row>
    <row r="346" spans="1:22" x14ac:dyDescent="0.25">
      <c r="A346" s="23" t="e">
        <f>'Export AM'!#REF!&amp;" "&amp;'Export AM'!#REF!</f>
        <v>#REF!</v>
      </c>
      <c r="B346" s="27" t="e">
        <f>'Export AM'!#REF!</f>
        <v>#REF!</v>
      </c>
      <c r="C346" s="28" t="e">
        <f>'Export AM'!#REF!</f>
        <v>#REF!</v>
      </c>
      <c r="D346" s="29" t="e">
        <f t="shared" ca="1" si="92"/>
        <v>#REF!</v>
      </c>
      <c r="E346" s="28" t="e">
        <f>'Export AM'!#REF!</f>
        <v>#REF!</v>
      </c>
      <c r="F346" s="30" t="e">
        <f t="shared" si="80"/>
        <v>#REF!</v>
      </c>
      <c r="G346" s="30" t="e">
        <f t="shared" si="81"/>
        <v>#REF!</v>
      </c>
      <c r="H346" s="30" t="e">
        <f t="shared" si="82"/>
        <v>#REF!</v>
      </c>
      <c r="I346" s="25">
        <v>44691</v>
      </c>
      <c r="J346" s="26" t="e">
        <f t="shared" si="83"/>
        <v>#REF!</v>
      </c>
      <c r="K346" s="26" t="e">
        <f t="shared" si="84"/>
        <v>#REF!</v>
      </c>
      <c r="L346" s="26" t="e">
        <f t="shared" si="85"/>
        <v>#REF!</v>
      </c>
      <c r="M346" s="23" t="e">
        <f t="shared" si="86"/>
        <v>#REF!</v>
      </c>
      <c r="N346" s="26" t="e">
        <f t="shared" si="89"/>
        <v>#REF!</v>
      </c>
      <c r="O346" s="23" t="e">
        <f t="shared" si="87"/>
        <v>#REF!</v>
      </c>
      <c r="P346" s="23" t="e">
        <f t="shared" si="93"/>
        <v>#REF!</v>
      </c>
      <c r="Q346" s="23" t="e">
        <f t="shared" si="94"/>
        <v>#REF!</v>
      </c>
      <c r="R346" s="23" t="e">
        <f t="shared" si="95"/>
        <v>#REF!</v>
      </c>
      <c r="S346" s="23" t="e">
        <f t="shared" si="90"/>
        <v>#REF!</v>
      </c>
      <c r="T346" s="23" t="e">
        <f t="shared" si="91"/>
        <v>#REF!</v>
      </c>
      <c r="U346" s="23" t="e">
        <f>_xlfn.XLOOKUP(A346,'[1]AM 12,28'!A:A,'[1]AM 12,28'!B:B,"",0)</f>
        <v>#REF!</v>
      </c>
      <c r="V346" s="23" t="e">
        <f t="shared" si="88"/>
        <v>#REF!</v>
      </c>
    </row>
    <row r="347" spans="1:22" x14ac:dyDescent="0.25">
      <c r="A347" s="23" t="e">
        <f>'Export AM'!#REF!&amp;" "&amp;'Export AM'!#REF!</f>
        <v>#REF!</v>
      </c>
      <c r="B347" s="27" t="e">
        <f>'Export AM'!#REF!</f>
        <v>#REF!</v>
      </c>
      <c r="C347" s="28" t="e">
        <f>'Export AM'!#REF!</f>
        <v>#REF!</v>
      </c>
      <c r="D347" s="29" t="e">
        <f t="shared" ca="1" si="92"/>
        <v>#REF!</v>
      </c>
      <c r="E347" s="28" t="e">
        <f>'Export AM'!#REF!</f>
        <v>#REF!</v>
      </c>
      <c r="F347" s="30" t="e">
        <f t="shared" si="80"/>
        <v>#REF!</v>
      </c>
      <c r="G347" s="30" t="e">
        <f t="shared" si="81"/>
        <v>#REF!</v>
      </c>
      <c r="H347" s="30" t="e">
        <f t="shared" si="82"/>
        <v>#REF!</v>
      </c>
      <c r="I347" s="25">
        <v>44692</v>
      </c>
      <c r="J347" s="26" t="e">
        <f t="shared" si="83"/>
        <v>#REF!</v>
      </c>
      <c r="K347" s="26" t="e">
        <f t="shared" si="84"/>
        <v>#REF!</v>
      </c>
      <c r="L347" s="26" t="e">
        <f t="shared" si="85"/>
        <v>#REF!</v>
      </c>
      <c r="M347" s="23" t="e">
        <f t="shared" si="86"/>
        <v>#REF!</v>
      </c>
      <c r="N347" s="26" t="e">
        <f t="shared" si="89"/>
        <v>#REF!</v>
      </c>
      <c r="O347" s="23" t="e">
        <f t="shared" si="87"/>
        <v>#REF!</v>
      </c>
      <c r="P347" s="23" t="e">
        <f t="shared" si="93"/>
        <v>#REF!</v>
      </c>
      <c r="Q347" s="23" t="e">
        <f t="shared" si="94"/>
        <v>#REF!</v>
      </c>
      <c r="R347" s="23" t="e">
        <f t="shared" si="95"/>
        <v>#REF!</v>
      </c>
      <c r="S347" s="23" t="e">
        <f t="shared" si="90"/>
        <v>#REF!</v>
      </c>
      <c r="T347" s="23" t="e">
        <f t="shared" si="91"/>
        <v>#REF!</v>
      </c>
      <c r="U347" s="23" t="e">
        <f>_xlfn.XLOOKUP(A347,'[1]AM 12,28'!A:A,'[1]AM 12,28'!B:B,"",0)</f>
        <v>#REF!</v>
      </c>
      <c r="V347" s="23" t="e">
        <f t="shared" si="88"/>
        <v>#REF!</v>
      </c>
    </row>
    <row r="348" spans="1:22" x14ac:dyDescent="0.25">
      <c r="A348" s="23" t="e">
        <f>'Export AM'!#REF!&amp;" "&amp;'Export AM'!#REF!</f>
        <v>#REF!</v>
      </c>
      <c r="B348" s="27" t="e">
        <f>'Export AM'!#REF!</f>
        <v>#REF!</v>
      </c>
      <c r="C348" s="28" t="e">
        <f>'Export AM'!#REF!</f>
        <v>#REF!</v>
      </c>
      <c r="D348" s="29" t="e">
        <f t="shared" ca="1" si="92"/>
        <v>#REF!</v>
      </c>
      <c r="E348" s="28" t="e">
        <f>'Export AM'!#REF!</f>
        <v>#REF!</v>
      </c>
      <c r="F348" s="30" t="e">
        <f t="shared" si="80"/>
        <v>#REF!</v>
      </c>
      <c r="G348" s="30" t="e">
        <f t="shared" si="81"/>
        <v>#REF!</v>
      </c>
      <c r="H348" s="30" t="e">
        <f t="shared" si="82"/>
        <v>#REF!</v>
      </c>
      <c r="I348" s="25">
        <v>44693</v>
      </c>
      <c r="J348" s="26" t="e">
        <f t="shared" si="83"/>
        <v>#REF!</v>
      </c>
      <c r="K348" s="26" t="e">
        <f t="shared" si="84"/>
        <v>#REF!</v>
      </c>
      <c r="L348" s="26" t="e">
        <f t="shared" si="85"/>
        <v>#REF!</v>
      </c>
      <c r="M348" s="23" t="e">
        <f t="shared" si="86"/>
        <v>#REF!</v>
      </c>
      <c r="N348" s="26" t="e">
        <f t="shared" si="89"/>
        <v>#REF!</v>
      </c>
      <c r="O348" s="23" t="e">
        <f t="shared" si="87"/>
        <v>#REF!</v>
      </c>
      <c r="P348" s="23" t="e">
        <f t="shared" si="93"/>
        <v>#REF!</v>
      </c>
      <c r="Q348" s="23" t="e">
        <f t="shared" si="94"/>
        <v>#REF!</v>
      </c>
      <c r="R348" s="23" t="e">
        <f t="shared" si="95"/>
        <v>#REF!</v>
      </c>
      <c r="S348" s="23" t="e">
        <f t="shared" si="90"/>
        <v>#REF!</v>
      </c>
      <c r="T348" s="23" t="e">
        <f t="shared" si="91"/>
        <v>#REF!</v>
      </c>
      <c r="U348" s="23" t="e">
        <f>_xlfn.XLOOKUP(A348,'[1]AM 12,28'!A:A,'[1]AM 12,28'!B:B,"",0)</f>
        <v>#REF!</v>
      </c>
      <c r="V348" s="23" t="e">
        <f t="shared" si="88"/>
        <v>#REF!</v>
      </c>
    </row>
    <row r="349" spans="1:22" x14ac:dyDescent="0.25">
      <c r="A349" s="23" t="e">
        <f>'Export AM'!#REF!&amp;" "&amp;'Export AM'!#REF!</f>
        <v>#REF!</v>
      </c>
      <c r="B349" s="27" t="e">
        <f>'Export AM'!#REF!</f>
        <v>#REF!</v>
      </c>
      <c r="C349" s="28" t="e">
        <f>'Export AM'!#REF!</f>
        <v>#REF!</v>
      </c>
      <c r="D349" s="29" t="e">
        <f t="shared" ca="1" si="92"/>
        <v>#REF!</v>
      </c>
      <c r="E349" s="28" t="e">
        <f>'Export AM'!#REF!</f>
        <v>#REF!</v>
      </c>
      <c r="F349" s="30" t="e">
        <f t="shared" si="80"/>
        <v>#REF!</v>
      </c>
      <c r="G349" s="30" t="e">
        <f t="shared" si="81"/>
        <v>#REF!</v>
      </c>
      <c r="H349" s="30" t="e">
        <f t="shared" si="82"/>
        <v>#REF!</v>
      </c>
      <c r="I349" s="25">
        <v>44694</v>
      </c>
      <c r="J349" s="26" t="e">
        <f t="shared" si="83"/>
        <v>#REF!</v>
      </c>
      <c r="K349" s="26" t="e">
        <f t="shared" si="84"/>
        <v>#REF!</v>
      </c>
      <c r="L349" s="26" t="e">
        <f t="shared" si="85"/>
        <v>#REF!</v>
      </c>
      <c r="M349" s="23" t="e">
        <f t="shared" si="86"/>
        <v>#REF!</v>
      </c>
      <c r="N349" s="26" t="e">
        <f t="shared" si="89"/>
        <v>#REF!</v>
      </c>
      <c r="O349" s="23" t="e">
        <f t="shared" si="87"/>
        <v>#REF!</v>
      </c>
      <c r="P349" s="23" t="e">
        <f t="shared" si="93"/>
        <v>#REF!</v>
      </c>
      <c r="Q349" s="23" t="e">
        <f t="shared" si="94"/>
        <v>#REF!</v>
      </c>
      <c r="R349" s="23" t="e">
        <f t="shared" si="95"/>
        <v>#REF!</v>
      </c>
      <c r="S349" s="23" t="e">
        <f t="shared" si="90"/>
        <v>#REF!</v>
      </c>
      <c r="T349" s="23" t="e">
        <f t="shared" si="91"/>
        <v>#REF!</v>
      </c>
      <c r="U349" s="23" t="e">
        <f>_xlfn.XLOOKUP(A349,'[1]AM 12,28'!A:A,'[1]AM 12,28'!B:B,"",0)</f>
        <v>#REF!</v>
      </c>
      <c r="V349" s="23" t="e">
        <f t="shared" si="88"/>
        <v>#REF!</v>
      </c>
    </row>
    <row r="350" spans="1:22" x14ac:dyDescent="0.25">
      <c r="A350" s="23" t="e">
        <f>'Export AM'!#REF!&amp;" "&amp;'Export AM'!#REF!</f>
        <v>#REF!</v>
      </c>
      <c r="B350" s="27" t="e">
        <f>'Export AM'!#REF!</f>
        <v>#REF!</v>
      </c>
      <c r="C350" s="28" t="e">
        <f>'Export AM'!#REF!</f>
        <v>#REF!</v>
      </c>
      <c r="D350" s="29" t="e">
        <f t="shared" ca="1" si="92"/>
        <v>#REF!</v>
      </c>
      <c r="E350" s="28" t="e">
        <f>'Export AM'!#REF!</f>
        <v>#REF!</v>
      </c>
      <c r="F350" s="30" t="e">
        <f t="shared" si="80"/>
        <v>#REF!</v>
      </c>
      <c r="G350" s="30" t="e">
        <f t="shared" si="81"/>
        <v>#REF!</v>
      </c>
      <c r="H350" s="30" t="e">
        <f t="shared" si="82"/>
        <v>#REF!</v>
      </c>
      <c r="I350" s="25">
        <v>44695</v>
      </c>
      <c r="J350" s="26" t="e">
        <f t="shared" si="83"/>
        <v>#REF!</v>
      </c>
      <c r="K350" s="26" t="e">
        <f t="shared" si="84"/>
        <v>#REF!</v>
      </c>
      <c r="L350" s="26" t="e">
        <f t="shared" si="85"/>
        <v>#REF!</v>
      </c>
      <c r="M350" s="23" t="e">
        <f t="shared" si="86"/>
        <v>#REF!</v>
      </c>
      <c r="N350" s="26" t="e">
        <f t="shared" si="89"/>
        <v>#REF!</v>
      </c>
      <c r="O350" s="23" t="e">
        <f t="shared" si="87"/>
        <v>#REF!</v>
      </c>
      <c r="P350" s="23" t="e">
        <f t="shared" si="93"/>
        <v>#REF!</v>
      </c>
      <c r="Q350" s="23" t="e">
        <f t="shared" si="94"/>
        <v>#REF!</v>
      </c>
      <c r="R350" s="23" t="e">
        <f t="shared" si="95"/>
        <v>#REF!</v>
      </c>
      <c r="S350" s="23" t="e">
        <f t="shared" si="90"/>
        <v>#REF!</v>
      </c>
      <c r="T350" s="23" t="e">
        <f t="shared" si="91"/>
        <v>#REF!</v>
      </c>
      <c r="U350" s="23" t="e">
        <f>_xlfn.XLOOKUP(A350,'[1]AM 12,28'!A:A,'[1]AM 12,28'!B:B,"",0)</f>
        <v>#REF!</v>
      </c>
      <c r="V350" s="23" t="e">
        <f t="shared" si="88"/>
        <v>#REF!</v>
      </c>
    </row>
    <row r="351" spans="1:22" x14ac:dyDescent="0.25">
      <c r="A351" s="23" t="e">
        <f>'Export AM'!#REF!&amp;" "&amp;'Export AM'!#REF!</f>
        <v>#REF!</v>
      </c>
      <c r="B351" s="27" t="e">
        <f>'Export AM'!#REF!</f>
        <v>#REF!</v>
      </c>
      <c r="C351" s="28" t="e">
        <f>'Export AM'!#REF!</f>
        <v>#REF!</v>
      </c>
      <c r="D351" s="29" t="e">
        <f t="shared" ca="1" si="92"/>
        <v>#REF!</v>
      </c>
      <c r="E351" s="28" t="e">
        <f>'Export AM'!#REF!</f>
        <v>#REF!</v>
      </c>
      <c r="F351" s="30" t="e">
        <f t="shared" si="80"/>
        <v>#REF!</v>
      </c>
      <c r="G351" s="30" t="e">
        <f t="shared" si="81"/>
        <v>#REF!</v>
      </c>
      <c r="H351" s="30" t="e">
        <f t="shared" si="82"/>
        <v>#REF!</v>
      </c>
      <c r="I351" s="25">
        <v>44696</v>
      </c>
      <c r="J351" s="26" t="e">
        <f t="shared" si="83"/>
        <v>#REF!</v>
      </c>
      <c r="K351" s="26" t="e">
        <f t="shared" si="84"/>
        <v>#REF!</v>
      </c>
      <c r="L351" s="26" t="e">
        <f t="shared" si="85"/>
        <v>#REF!</v>
      </c>
      <c r="M351" s="23" t="e">
        <f t="shared" si="86"/>
        <v>#REF!</v>
      </c>
      <c r="N351" s="26" t="e">
        <f t="shared" si="89"/>
        <v>#REF!</v>
      </c>
      <c r="O351" s="23" t="e">
        <f t="shared" si="87"/>
        <v>#REF!</v>
      </c>
      <c r="P351" s="23" t="e">
        <f t="shared" si="93"/>
        <v>#REF!</v>
      </c>
      <c r="Q351" s="23" t="e">
        <f t="shared" si="94"/>
        <v>#REF!</v>
      </c>
      <c r="R351" s="23" t="e">
        <f t="shared" si="95"/>
        <v>#REF!</v>
      </c>
      <c r="S351" s="23" t="e">
        <f t="shared" si="90"/>
        <v>#REF!</v>
      </c>
      <c r="T351" s="23" t="e">
        <f t="shared" si="91"/>
        <v>#REF!</v>
      </c>
      <c r="U351" s="23" t="e">
        <f>_xlfn.XLOOKUP(A351,'[1]AM 12,28'!A:A,'[1]AM 12,28'!B:B,"",0)</f>
        <v>#REF!</v>
      </c>
      <c r="V351" s="23" t="e">
        <f t="shared" si="88"/>
        <v>#REF!</v>
      </c>
    </row>
    <row r="352" spans="1:22" x14ac:dyDescent="0.25">
      <c r="A352" s="23" t="e">
        <f>'Export AM'!#REF!&amp;" "&amp;'Export AM'!#REF!</f>
        <v>#REF!</v>
      </c>
      <c r="B352" s="27" t="e">
        <f>'Export AM'!#REF!</f>
        <v>#REF!</v>
      </c>
      <c r="C352" s="28" t="e">
        <f>'Export AM'!#REF!</f>
        <v>#REF!</v>
      </c>
      <c r="D352" s="29" t="e">
        <f t="shared" ca="1" si="92"/>
        <v>#REF!</v>
      </c>
      <c r="E352" s="28" t="e">
        <f>'Export AM'!#REF!</f>
        <v>#REF!</v>
      </c>
      <c r="F352" s="30" t="e">
        <f t="shared" si="80"/>
        <v>#REF!</v>
      </c>
      <c r="G352" s="30" t="e">
        <f t="shared" si="81"/>
        <v>#REF!</v>
      </c>
      <c r="H352" s="30" t="e">
        <f t="shared" si="82"/>
        <v>#REF!</v>
      </c>
      <c r="I352" s="25">
        <v>44697</v>
      </c>
      <c r="J352" s="26" t="e">
        <f t="shared" si="83"/>
        <v>#REF!</v>
      </c>
      <c r="K352" s="26" t="e">
        <f t="shared" si="84"/>
        <v>#REF!</v>
      </c>
      <c r="L352" s="26" t="e">
        <f t="shared" si="85"/>
        <v>#REF!</v>
      </c>
      <c r="M352" s="23" t="e">
        <f t="shared" si="86"/>
        <v>#REF!</v>
      </c>
      <c r="N352" s="26" t="e">
        <f t="shared" si="89"/>
        <v>#REF!</v>
      </c>
      <c r="O352" s="23" t="e">
        <f t="shared" si="87"/>
        <v>#REF!</v>
      </c>
      <c r="P352" s="23" t="e">
        <f t="shared" si="93"/>
        <v>#REF!</v>
      </c>
      <c r="Q352" s="23" t="e">
        <f t="shared" si="94"/>
        <v>#REF!</v>
      </c>
      <c r="R352" s="23" t="e">
        <f t="shared" si="95"/>
        <v>#REF!</v>
      </c>
      <c r="S352" s="23" t="e">
        <f t="shared" si="90"/>
        <v>#REF!</v>
      </c>
      <c r="T352" s="23" t="e">
        <f t="shared" si="91"/>
        <v>#REF!</v>
      </c>
      <c r="U352" s="23" t="e">
        <f>_xlfn.XLOOKUP(A352,'[1]AM 12,28'!A:A,'[1]AM 12,28'!B:B,"",0)</f>
        <v>#REF!</v>
      </c>
      <c r="V352" s="23" t="e">
        <f t="shared" si="88"/>
        <v>#REF!</v>
      </c>
    </row>
    <row r="353" spans="1:22" x14ac:dyDescent="0.25">
      <c r="A353" s="23" t="e">
        <f>'Export AM'!#REF!&amp;" "&amp;'Export AM'!#REF!</f>
        <v>#REF!</v>
      </c>
      <c r="B353" s="27" t="e">
        <f>'Export AM'!#REF!</f>
        <v>#REF!</v>
      </c>
      <c r="C353" s="28" t="e">
        <f>'Export AM'!#REF!</f>
        <v>#REF!</v>
      </c>
      <c r="D353" s="29" t="e">
        <f t="shared" ca="1" si="92"/>
        <v>#REF!</v>
      </c>
      <c r="E353" s="28" t="e">
        <f>'Export AM'!#REF!</f>
        <v>#REF!</v>
      </c>
      <c r="F353" s="30" t="e">
        <f t="shared" si="80"/>
        <v>#REF!</v>
      </c>
      <c r="G353" s="30" t="e">
        <f t="shared" si="81"/>
        <v>#REF!</v>
      </c>
      <c r="H353" s="30" t="e">
        <f t="shared" si="82"/>
        <v>#REF!</v>
      </c>
      <c r="I353" s="25">
        <v>44698</v>
      </c>
      <c r="J353" s="26" t="e">
        <f t="shared" si="83"/>
        <v>#REF!</v>
      </c>
      <c r="K353" s="26" t="e">
        <f t="shared" si="84"/>
        <v>#REF!</v>
      </c>
      <c r="L353" s="26" t="e">
        <f t="shared" si="85"/>
        <v>#REF!</v>
      </c>
      <c r="M353" s="23" t="e">
        <f t="shared" si="86"/>
        <v>#REF!</v>
      </c>
      <c r="N353" s="26" t="e">
        <f t="shared" si="89"/>
        <v>#REF!</v>
      </c>
      <c r="O353" s="23" t="e">
        <f t="shared" si="87"/>
        <v>#REF!</v>
      </c>
      <c r="P353" s="23" t="e">
        <f t="shared" si="93"/>
        <v>#REF!</v>
      </c>
      <c r="Q353" s="23" t="e">
        <f t="shared" si="94"/>
        <v>#REF!</v>
      </c>
      <c r="R353" s="23" t="e">
        <f t="shared" si="95"/>
        <v>#REF!</v>
      </c>
      <c r="S353" s="23" t="e">
        <f t="shared" si="90"/>
        <v>#REF!</v>
      </c>
      <c r="T353" s="23" t="e">
        <f t="shared" si="91"/>
        <v>#REF!</v>
      </c>
      <c r="U353" s="23" t="e">
        <f>_xlfn.XLOOKUP(A353,'[1]AM 12,28'!A:A,'[1]AM 12,28'!B:B,"",0)</f>
        <v>#REF!</v>
      </c>
      <c r="V353" s="23" t="e">
        <f t="shared" si="88"/>
        <v>#REF!</v>
      </c>
    </row>
    <row r="354" spans="1:22" x14ac:dyDescent="0.25">
      <c r="A354" s="23" t="e">
        <f>'Export AM'!#REF!&amp;" "&amp;'Export AM'!#REF!</f>
        <v>#REF!</v>
      </c>
      <c r="B354" s="27" t="e">
        <f>'Export AM'!#REF!</f>
        <v>#REF!</v>
      </c>
      <c r="C354" s="28" t="e">
        <f>'Export AM'!#REF!</f>
        <v>#REF!</v>
      </c>
      <c r="D354" s="29" t="e">
        <f t="shared" ca="1" si="92"/>
        <v>#REF!</v>
      </c>
      <c r="E354" s="28" t="e">
        <f>'Export AM'!#REF!</f>
        <v>#REF!</v>
      </c>
      <c r="F354" s="30" t="e">
        <f t="shared" si="80"/>
        <v>#REF!</v>
      </c>
      <c r="G354" s="30" t="e">
        <f t="shared" si="81"/>
        <v>#REF!</v>
      </c>
      <c r="H354" s="30" t="e">
        <f t="shared" si="82"/>
        <v>#REF!</v>
      </c>
      <c r="I354" s="25">
        <v>44699</v>
      </c>
      <c r="J354" s="26" t="e">
        <f t="shared" si="83"/>
        <v>#REF!</v>
      </c>
      <c r="K354" s="26" t="e">
        <f t="shared" si="84"/>
        <v>#REF!</v>
      </c>
      <c r="L354" s="26" t="e">
        <f t="shared" si="85"/>
        <v>#REF!</v>
      </c>
      <c r="M354" s="23" t="e">
        <f t="shared" si="86"/>
        <v>#REF!</v>
      </c>
      <c r="N354" s="26" t="e">
        <f t="shared" si="89"/>
        <v>#REF!</v>
      </c>
      <c r="O354" s="23" t="e">
        <f t="shared" si="87"/>
        <v>#REF!</v>
      </c>
      <c r="P354" s="23" t="e">
        <f t="shared" si="93"/>
        <v>#REF!</v>
      </c>
      <c r="Q354" s="23" t="e">
        <f t="shared" si="94"/>
        <v>#REF!</v>
      </c>
      <c r="R354" s="23" t="e">
        <f t="shared" si="95"/>
        <v>#REF!</v>
      </c>
      <c r="S354" s="23" t="e">
        <f t="shared" si="90"/>
        <v>#REF!</v>
      </c>
      <c r="T354" s="23" t="e">
        <f t="shared" si="91"/>
        <v>#REF!</v>
      </c>
      <c r="U354" s="23" t="e">
        <f>_xlfn.XLOOKUP(A354,'[1]AM 12,28'!A:A,'[1]AM 12,28'!B:B,"",0)</f>
        <v>#REF!</v>
      </c>
      <c r="V354" s="23" t="e">
        <f t="shared" si="88"/>
        <v>#REF!</v>
      </c>
    </row>
    <row r="355" spans="1:22" x14ac:dyDescent="0.25">
      <c r="A355" s="23" t="e">
        <f>'Export AM'!#REF!&amp;" "&amp;'Export AM'!#REF!</f>
        <v>#REF!</v>
      </c>
      <c r="B355" s="27" t="e">
        <f>'Export AM'!#REF!</f>
        <v>#REF!</v>
      </c>
      <c r="C355" s="28" t="e">
        <f>'Export AM'!#REF!</f>
        <v>#REF!</v>
      </c>
      <c r="D355" s="29" t="e">
        <f t="shared" ca="1" si="92"/>
        <v>#REF!</v>
      </c>
      <c r="E355" s="28" t="e">
        <f>'Export AM'!#REF!</f>
        <v>#REF!</v>
      </c>
      <c r="F355" s="30" t="e">
        <f t="shared" si="80"/>
        <v>#REF!</v>
      </c>
      <c r="G355" s="30" t="e">
        <f t="shared" si="81"/>
        <v>#REF!</v>
      </c>
      <c r="H355" s="30" t="e">
        <f t="shared" si="82"/>
        <v>#REF!</v>
      </c>
      <c r="I355" s="25">
        <v>44700</v>
      </c>
      <c r="J355" s="26" t="e">
        <f t="shared" si="83"/>
        <v>#REF!</v>
      </c>
      <c r="K355" s="26" t="e">
        <f t="shared" si="84"/>
        <v>#REF!</v>
      </c>
      <c r="L355" s="26" t="e">
        <f t="shared" si="85"/>
        <v>#REF!</v>
      </c>
      <c r="M355" s="23" t="e">
        <f t="shared" si="86"/>
        <v>#REF!</v>
      </c>
      <c r="N355" s="26" t="e">
        <f t="shared" si="89"/>
        <v>#REF!</v>
      </c>
      <c r="O355" s="23" t="e">
        <f t="shared" si="87"/>
        <v>#REF!</v>
      </c>
      <c r="P355" s="23" t="e">
        <f t="shared" si="93"/>
        <v>#REF!</v>
      </c>
      <c r="Q355" s="23" t="e">
        <f t="shared" si="94"/>
        <v>#REF!</v>
      </c>
      <c r="R355" s="23" t="e">
        <f t="shared" si="95"/>
        <v>#REF!</v>
      </c>
      <c r="S355" s="23" t="e">
        <f t="shared" si="90"/>
        <v>#REF!</v>
      </c>
      <c r="T355" s="23" t="e">
        <f t="shared" si="91"/>
        <v>#REF!</v>
      </c>
      <c r="U355" s="23" t="e">
        <f>_xlfn.XLOOKUP(A355,'[1]AM 12,28'!A:A,'[1]AM 12,28'!B:B,"",0)</f>
        <v>#REF!</v>
      </c>
      <c r="V355" s="23" t="e">
        <f t="shared" si="88"/>
        <v>#REF!</v>
      </c>
    </row>
    <row r="356" spans="1:22" x14ac:dyDescent="0.25">
      <c r="A356" s="23" t="e">
        <f>'Export AM'!#REF!&amp;" "&amp;'Export AM'!#REF!</f>
        <v>#REF!</v>
      </c>
      <c r="B356" s="27" t="e">
        <f>'Export AM'!#REF!</f>
        <v>#REF!</v>
      </c>
      <c r="C356" s="28" t="e">
        <f>'Export AM'!#REF!</f>
        <v>#REF!</v>
      </c>
      <c r="D356" s="29" t="e">
        <f t="shared" ca="1" si="92"/>
        <v>#REF!</v>
      </c>
      <c r="E356" s="28" t="e">
        <f>'Export AM'!#REF!</f>
        <v>#REF!</v>
      </c>
      <c r="F356" s="30" t="e">
        <f t="shared" ref="F356:F400" si="96">DATE(YEAR(E356)+1,MONTH(E356),DAY(E356))</f>
        <v>#REF!</v>
      </c>
      <c r="G356" s="30" t="e">
        <f t="shared" ref="G356:G400" si="97">DATE(YEAR(E356)+2,MONTH(E356),DAY(E356))</f>
        <v>#REF!</v>
      </c>
      <c r="H356" s="30" t="e">
        <f t="shared" ref="H356:H400" si="98">DATE(YEAR(E356)+3,MONTH(E356),DAY(E356))</f>
        <v>#REF!</v>
      </c>
      <c r="I356" s="25">
        <v>44701</v>
      </c>
      <c r="J356" s="26" t="e">
        <f t="shared" ref="J356:J400" si="99">AND(MONTH(F356)=MONTH(I356),YEAR(F356)=YEAR(I356))</f>
        <v>#REF!</v>
      </c>
      <c r="K356" s="26" t="e">
        <f t="shared" ref="K356:K400" si="100">AND(MONTH(G356)=MONTH(I356),YEAR(G356)=YEAR(I356))</f>
        <v>#REF!</v>
      </c>
      <c r="L356" s="26" t="e">
        <f t="shared" ref="L356:L400" si="101">AND(MONTH(H356)=MONTH(I356),YEAR(H356)=YEAR(I356))</f>
        <v>#REF!</v>
      </c>
      <c r="M356" s="23" t="e">
        <f t="shared" ref="M356:M400" si="102">IF(AND(J356=FALSE,K356=FALSE,L356=FALSE)," ","OUI")</f>
        <v>#REF!</v>
      </c>
      <c r="N356" s="26" t="e">
        <f t="shared" si="89"/>
        <v>#REF!</v>
      </c>
      <c r="O356" s="23" t="e">
        <f t="shared" ref="O356:O400" si="103">IF(AND(M356="OUI",N356="1 ère quinzaine"),"oui","")</f>
        <v>#REF!</v>
      </c>
      <c r="P356" s="23" t="e">
        <f t="shared" si="93"/>
        <v>#REF!</v>
      </c>
      <c r="Q356" s="23" t="e">
        <f t="shared" si="94"/>
        <v>#REF!</v>
      </c>
      <c r="R356" s="23" t="e">
        <f t="shared" si="95"/>
        <v>#REF!</v>
      </c>
      <c r="S356" s="23" t="e">
        <f t="shared" si="90"/>
        <v>#REF!</v>
      </c>
      <c r="T356" s="23" t="e">
        <f t="shared" si="91"/>
        <v>#REF!</v>
      </c>
      <c r="U356" s="23" t="e">
        <f>_xlfn.XLOOKUP(A356,'[1]AM 12,28'!A:A,'[1]AM 12,28'!B:B,"",0)</f>
        <v>#REF!</v>
      </c>
      <c r="V356" s="23" t="e">
        <f t="shared" ref="V356:V400" si="104">IF(U356=12.28,U356,T356)</f>
        <v>#REF!</v>
      </c>
    </row>
    <row r="357" spans="1:22" x14ac:dyDescent="0.25">
      <c r="A357" s="23" t="e">
        <f>'Export AM'!#REF!&amp;" "&amp;'Export AM'!#REF!</f>
        <v>#REF!</v>
      </c>
      <c r="B357" s="27" t="e">
        <f>'Export AM'!#REF!</f>
        <v>#REF!</v>
      </c>
      <c r="C357" s="28" t="e">
        <f>'Export AM'!#REF!</f>
        <v>#REF!</v>
      </c>
      <c r="D357" s="29" t="e">
        <f t="shared" ca="1" si="92"/>
        <v>#REF!</v>
      </c>
      <c r="E357" s="28" t="e">
        <f>'Export AM'!#REF!</f>
        <v>#REF!</v>
      </c>
      <c r="F357" s="30" t="e">
        <f t="shared" si="96"/>
        <v>#REF!</v>
      </c>
      <c r="G357" s="30" t="e">
        <f t="shared" si="97"/>
        <v>#REF!</v>
      </c>
      <c r="H357" s="30" t="e">
        <f t="shared" si="98"/>
        <v>#REF!</v>
      </c>
      <c r="I357" s="25">
        <v>44702</v>
      </c>
      <c r="J357" s="26" t="e">
        <f t="shared" si="99"/>
        <v>#REF!</v>
      </c>
      <c r="K357" s="26" t="e">
        <f t="shared" si="100"/>
        <v>#REF!</v>
      </c>
      <c r="L357" s="26" t="e">
        <f t="shared" si="101"/>
        <v>#REF!</v>
      </c>
      <c r="M357" s="23" t="e">
        <f t="shared" si="102"/>
        <v>#REF!</v>
      </c>
      <c r="N357" s="26" t="e">
        <f t="shared" si="89"/>
        <v>#REF!</v>
      </c>
      <c r="O357" s="23" t="e">
        <f t="shared" si="103"/>
        <v>#REF!</v>
      </c>
      <c r="P357" s="23" t="e">
        <f t="shared" si="93"/>
        <v>#REF!</v>
      </c>
      <c r="Q357" s="23" t="e">
        <f t="shared" si="94"/>
        <v>#REF!</v>
      </c>
      <c r="R357" s="23" t="e">
        <f t="shared" si="95"/>
        <v>#REF!</v>
      </c>
      <c r="S357" s="23" t="e">
        <f t="shared" si="90"/>
        <v>#REF!</v>
      </c>
      <c r="T357" s="23" t="e">
        <f t="shared" si="91"/>
        <v>#REF!</v>
      </c>
      <c r="U357" s="23" t="e">
        <f>_xlfn.XLOOKUP(A357,'[1]AM 12,28'!A:A,'[1]AM 12,28'!B:B,"",0)</f>
        <v>#REF!</v>
      </c>
      <c r="V357" s="23" t="e">
        <f t="shared" si="104"/>
        <v>#REF!</v>
      </c>
    </row>
    <row r="358" spans="1:22" x14ac:dyDescent="0.25">
      <c r="A358" s="23" t="e">
        <f>'Export AM'!#REF!&amp;" "&amp;'Export AM'!#REF!</f>
        <v>#REF!</v>
      </c>
      <c r="B358" s="27" t="e">
        <f>'Export AM'!#REF!</f>
        <v>#REF!</v>
      </c>
      <c r="C358" s="28" t="e">
        <f>'Export AM'!#REF!</f>
        <v>#REF!</v>
      </c>
      <c r="D358" s="29" t="e">
        <f t="shared" ca="1" si="92"/>
        <v>#REF!</v>
      </c>
      <c r="E358" s="28" t="e">
        <f>'Export AM'!#REF!</f>
        <v>#REF!</v>
      </c>
      <c r="F358" s="30" t="e">
        <f t="shared" si="96"/>
        <v>#REF!</v>
      </c>
      <c r="G358" s="30" t="e">
        <f t="shared" si="97"/>
        <v>#REF!</v>
      </c>
      <c r="H358" s="30" t="e">
        <f t="shared" si="98"/>
        <v>#REF!</v>
      </c>
      <c r="I358" s="25">
        <v>44703</v>
      </c>
      <c r="J358" s="26" t="e">
        <f t="shared" si="99"/>
        <v>#REF!</v>
      </c>
      <c r="K358" s="26" t="e">
        <f t="shared" si="100"/>
        <v>#REF!</v>
      </c>
      <c r="L358" s="26" t="e">
        <f t="shared" si="101"/>
        <v>#REF!</v>
      </c>
      <c r="M358" s="23" t="e">
        <f t="shared" si="102"/>
        <v>#REF!</v>
      </c>
      <c r="N358" s="26" t="e">
        <f t="shared" si="89"/>
        <v>#REF!</v>
      </c>
      <c r="O358" s="23" t="e">
        <f t="shared" si="103"/>
        <v>#REF!</v>
      </c>
      <c r="P358" s="23" t="e">
        <f t="shared" si="93"/>
        <v>#REF!</v>
      </c>
      <c r="Q358" s="23" t="e">
        <f t="shared" si="94"/>
        <v>#REF!</v>
      </c>
      <c r="R358" s="23" t="e">
        <f t="shared" si="95"/>
        <v>#REF!</v>
      </c>
      <c r="S358" s="23" t="e">
        <f t="shared" si="90"/>
        <v>#REF!</v>
      </c>
      <c r="T358" s="23" t="e">
        <f t="shared" si="91"/>
        <v>#REF!</v>
      </c>
      <c r="U358" s="23" t="e">
        <f>_xlfn.XLOOKUP(A358,'[1]AM 12,28'!A:A,'[1]AM 12,28'!B:B,"",0)</f>
        <v>#REF!</v>
      </c>
      <c r="V358" s="23" t="e">
        <f t="shared" si="104"/>
        <v>#REF!</v>
      </c>
    </row>
    <row r="359" spans="1:22" x14ac:dyDescent="0.25">
      <c r="A359" s="23" t="e">
        <f>'Export AM'!#REF!&amp;" "&amp;'Export AM'!#REF!</f>
        <v>#REF!</v>
      </c>
      <c r="B359" s="27" t="e">
        <f>'Export AM'!#REF!</f>
        <v>#REF!</v>
      </c>
      <c r="C359" s="28" t="e">
        <f>'Export AM'!#REF!</f>
        <v>#REF!</v>
      </c>
      <c r="D359" s="29" t="e">
        <f t="shared" ca="1" si="92"/>
        <v>#REF!</v>
      </c>
      <c r="E359" s="28" t="e">
        <f>'Export AM'!#REF!</f>
        <v>#REF!</v>
      </c>
      <c r="F359" s="30" t="e">
        <f t="shared" si="96"/>
        <v>#REF!</v>
      </c>
      <c r="G359" s="30" t="e">
        <f t="shared" si="97"/>
        <v>#REF!</v>
      </c>
      <c r="H359" s="30" t="e">
        <f t="shared" si="98"/>
        <v>#REF!</v>
      </c>
      <c r="I359" s="25">
        <v>44704</v>
      </c>
      <c r="J359" s="26" t="e">
        <f t="shared" si="99"/>
        <v>#REF!</v>
      </c>
      <c r="K359" s="26" t="e">
        <f t="shared" si="100"/>
        <v>#REF!</v>
      </c>
      <c r="L359" s="26" t="e">
        <f t="shared" si="101"/>
        <v>#REF!</v>
      </c>
      <c r="M359" s="23" t="e">
        <f t="shared" si="102"/>
        <v>#REF!</v>
      </c>
      <c r="N359" s="26" t="e">
        <f t="shared" si="89"/>
        <v>#REF!</v>
      </c>
      <c r="O359" s="23" t="e">
        <f t="shared" si="103"/>
        <v>#REF!</v>
      </c>
      <c r="P359" s="23" t="e">
        <f t="shared" si="93"/>
        <v>#REF!</v>
      </c>
      <c r="Q359" s="23" t="e">
        <f t="shared" si="94"/>
        <v>#REF!</v>
      </c>
      <c r="R359" s="23" t="e">
        <f t="shared" si="95"/>
        <v>#REF!</v>
      </c>
      <c r="S359" s="23" t="e">
        <f t="shared" si="90"/>
        <v>#REF!</v>
      </c>
      <c r="T359" s="23" t="e">
        <f t="shared" si="91"/>
        <v>#REF!</v>
      </c>
      <c r="U359" s="23" t="e">
        <f>_xlfn.XLOOKUP(A359,'[1]AM 12,28'!A:A,'[1]AM 12,28'!B:B,"",0)</f>
        <v>#REF!</v>
      </c>
      <c r="V359" s="23" t="e">
        <f t="shared" si="104"/>
        <v>#REF!</v>
      </c>
    </row>
    <row r="360" spans="1:22" x14ac:dyDescent="0.25">
      <c r="A360" s="23" t="e">
        <f>'Export AM'!#REF!&amp;" "&amp;'Export AM'!#REF!</f>
        <v>#REF!</v>
      </c>
      <c r="B360" s="27" t="e">
        <f>'Export AM'!#REF!</f>
        <v>#REF!</v>
      </c>
      <c r="C360" s="28" t="e">
        <f>'Export AM'!#REF!</f>
        <v>#REF!</v>
      </c>
      <c r="D360" s="29" t="e">
        <f t="shared" ca="1" si="92"/>
        <v>#REF!</v>
      </c>
      <c r="E360" s="28" t="e">
        <f>'Export AM'!#REF!</f>
        <v>#REF!</v>
      </c>
      <c r="F360" s="30" t="e">
        <f t="shared" si="96"/>
        <v>#REF!</v>
      </c>
      <c r="G360" s="30" t="e">
        <f t="shared" si="97"/>
        <v>#REF!</v>
      </c>
      <c r="H360" s="30" t="e">
        <f t="shared" si="98"/>
        <v>#REF!</v>
      </c>
      <c r="I360" s="25">
        <v>44705</v>
      </c>
      <c r="J360" s="26" t="e">
        <f t="shared" si="99"/>
        <v>#REF!</v>
      </c>
      <c r="K360" s="26" t="e">
        <f t="shared" si="100"/>
        <v>#REF!</v>
      </c>
      <c r="L360" s="26" t="e">
        <f t="shared" si="101"/>
        <v>#REF!</v>
      </c>
      <c r="M360" s="23" t="e">
        <f t="shared" si="102"/>
        <v>#REF!</v>
      </c>
      <c r="N360" s="26" t="e">
        <f t="shared" si="89"/>
        <v>#REF!</v>
      </c>
      <c r="O360" s="23" t="e">
        <f t="shared" si="103"/>
        <v>#REF!</v>
      </c>
      <c r="P360" s="23" t="e">
        <f t="shared" si="93"/>
        <v>#REF!</v>
      </c>
      <c r="Q360" s="23" t="e">
        <f t="shared" si="94"/>
        <v>#REF!</v>
      </c>
      <c r="R360" s="23" t="e">
        <f t="shared" si="95"/>
        <v>#REF!</v>
      </c>
      <c r="S360" s="23" t="e">
        <f t="shared" si="90"/>
        <v>#REF!</v>
      </c>
      <c r="T360" s="23" t="e">
        <f t="shared" si="91"/>
        <v>#REF!</v>
      </c>
      <c r="U360" s="23" t="e">
        <f>_xlfn.XLOOKUP(A360,'[1]AM 12,28'!A:A,'[1]AM 12,28'!B:B,"",0)</f>
        <v>#REF!</v>
      </c>
      <c r="V360" s="23" t="e">
        <f t="shared" si="104"/>
        <v>#REF!</v>
      </c>
    </row>
    <row r="361" spans="1:22" x14ac:dyDescent="0.25">
      <c r="A361" s="23" t="e">
        <f>'Export AM'!#REF!&amp;" "&amp;'Export AM'!#REF!</f>
        <v>#REF!</v>
      </c>
      <c r="B361" s="27" t="e">
        <f>'Export AM'!#REF!</f>
        <v>#REF!</v>
      </c>
      <c r="C361" s="28" t="e">
        <f>'Export AM'!#REF!</f>
        <v>#REF!</v>
      </c>
      <c r="D361" s="29" t="e">
        <f t="shared" ca="1" si="92"/>
        <v>#REF!</v>
      </c>
      <c r="E361" s="28" t="e">
        <f>'Export AM'!#REF!</f>
        <v>#REF!</v>
      </c>
      <c r="F361" s="30" t="e">
        <f t="shared" si="96"/>
        <v>#REF!</v>
      </c>
      <c r="G361" s="30" t="e">
        <f t="shared" si="97"/>
        <v>#REF!</v>
      </c>
      <c r="H361" s="30" t="e">
        <f t="shared" si="98"/>
        <v>#REF!</v>
      </c>
      <c r="I361" s="25">
        <v>44706</v>
      </c>
      <c r="J361" s="26" t="e">
        <f t="shared" si="99"/>
        <v>#REF!</v>
      </c>
      <c r="K361" s="26" t="e">
        <f t="shared" si="100"/>
        <v>#REF!</v>
      </c>
      <c r="L361" s="26" t="e">
        <f t="shared" si="101"/>
        <v>#REF!</v>
      </c>
      <c r="M361" s="23" t="e">
        <f t="shared" si="102"/>
        <v>#REF!</v>
      </c>
      <c r="N361" s="26" t="e">
        <f t="shared" si="89"/>
        <v>#REF!</v>
      </c>
      <c r="O361" s="23" t="e">
        <f t="shared" si="103"/>
        <v>#REF!</v>
      </c>
      <c r="P361" s="23" t="e">
        <f t="shared" si="93"/>
        <v>#REF!</v>
      </c>
      <c r="Q361" s="23" t="e">
        <f t="shared" si="94"/>
        <v>#REF!</v>
      </c>
      <c r="R361" s="23" t="e">
        <f t="shared" si="95"/>
        <v>#REF!</v>
      </c>
      <c r="S361" s="23" t="e">
        <f t="shared" si="90"/>
        <v>#REF!</v>
      </c>
      <c r="T361" s="23" t="e">
        <f t="shared" si="91"/>
        <v>#REF!</v>
      </c>
      <c r="U361" s="23" t="e">
        <f>_xlfn.XLOOKUP(A361,'[1]AM 12,28'!A:A,'[1]AM 12,28'!B:B,"",0)</f>
        <v>#REF!</v>
      </c>
      <c r="V361" s="23" t="e">
        <f t="shared" si="104"/>
        <v>#REF!</v>
      </c>
    </row>
    <row r="362" spans="1:22" x14ac:dyDescent="0.25">
      <c r="A362" s="23" t="e">
        <f>'Export AM'!#REF!&amp;" "&amp;'Export AM'!#REF!</f>
        <v>#REF!</v>
      </c>
      <c r="B362" s="27" t="e">
        <f>'Export AM'!#REF!</f>
        <v>#REF!</v>
      </c>
      <c r="C362" s="28" t="e">
        <f>'Export AM'!#REF!</f>
        <v>#REF!</v>
      </c>
      <c r="D362" s="29" t="e">
        <f t="shared" ca="1" si="92"/>
        <v>#REF!</v>
      </c>
      <c r="E362" s="28" t="e">
        <f>'Export AM'!#REF!</f>
        <v>#REF!</v>
      </c>
      <c r="F362" s="30" t="e">
        <f t="shared" si="96"/>
        <v>#REF!</v>
      </c>
      <c r="G362" s="30" t="e">
        <f t="shared" si="97"/>
        <v>#REF!</v>
      </c>
      <c r="H362" s="30" t="e">
        <f t="shared" si="98"/>
        <v>#REF!</v>
      </c>
      <c r="I362" s="25">
        <v>44707</v>
      </c>
      <c r="J362" s="26" t="e">
        <f t="shared" si="99"/>
        <v>#REF!</v>
      </c>
      <c r="K362" s="26" t="e">
        <f t="shared" si="100"/>
        <v>#REF!</v>
      </c>
      <c r="L362" s="26" t="e">
        <f t="shared" si="101"/>
        <v>#REF!</v>
      </c>
      <c r="M362" s="23" t="e">
        <f t="shared" si="102"/>
        <v>#REF!</v>
      </c>
      <c r="N362" s="26" t="e">
        <f t="shared" si="89"/>
        <v>#REF!</v>
      </c>
      <c r="O362" s="23" t="e">
        <f t="shared" si="103"/>
        <v>#REF!</v>
      </c>
      <c r="P362" s="23" t="e">
        <f t="shared" si="93"/>
        <v>#REF!</v>
      </c>
      <c r="Q362" s="23" t="e">
        <f t="shared" si="94"/>
        <v>#REF!</v>
      </c>
      <c r="R362" s="23" t="e">
        <f t="shared" si="95"/>
        <v>#REF!</v>
      </c>
      <c r="S362" s="23" t="e">
        <f t="shared" si="90"/>
        <v>#REF!</v>
      </c>
      <c r="T362" s="23" t="e">
        <f t="shared" si="91"/>
        <v>#REF!</v>
      </c>
      <c r="U362" s="23" t="e">
        <f>_xlfn.XLOOKUP(A362,'[1]AM 12,28'!A:A,'[1]AM 12,28'!B:B,"",0)</f>
        <v>#REF!</v>
      </c>
      <c r="V362" s="23" t="e">
        <f t="shared" si="104"/>
        <v>#REF!</v>
      </c>
    </row>
    <row r="363" spans="1:22" x14ac:dyDescent="0.25">
      <c r="A363" s="23" t="e">
        <f>'Export AM'!#REF!&amp;" "&amp;'Export AM'!#REF!</f>
        <v>#REF!</v>
      </c>
      <c r="B363" s="27" t="e">
        <f>'Export AM'!#REF!</f>
        <v>#REF!</v>
      </c>
      <c r="C363" s="28" t="e">
        <f>'Export AM'!#REF!</f>
        <v>#REF!</v>
      </c>
      <c r="D363" s="29" t="e">
        <f t="shared" ca="1" si="92"/>
        <v>#REF!</v>
      </c>
      <c r="E363" s="28" t="e">
        <f>'Export AM'!#REF!</f>
        <v>#REF!</v>
      </c>
      <c r="F363" s="30" t="e">
        <f t="shared" si="96"/>
        <v>#REF!</v>
      </c>
      <c r="G363" s="30" t="e">
        <f t="shared" si="97"/>
        <v>#REF!</v>
      </c>
      <c r="H363" s="30" t="e">
        <f t="shared" si="98"/>
        <v>#REF!</v>
      </c>
      <c r="I363" s="25">
        <v>44708</v>
      </c>
      <c r="J363" s="26" t="e">
        <f t="shared" si="99"/>
        <v>#REF!</v>
      </c>
      <c r="K363" s="26" t="e">
        <f t="shared" si="100"/>
        <v>#REF!</v>
      </c>
      <c r="L363" s="26" t="e">
        <f t="shared" si="101"/>
        <v>#REF!</v>
      </c>
      <c r="M363" s="23" t="e">
        <f t="shared" si="102"/>
        <v>#REF!</v>
      </c>
      <c r="N363" s="26" t="e">
        <f t="shared" si="89"/>
        <v>#REF!</v>
      </c>
      <c r="O363" s="23" t="e">
        <f t="shared" si="103"/>
        <v>#REF!</v>
      </c>
      <c r="P363" s="23" t="e">
        <f t="shared" si="93"/>
        <v>#REF!</v>
      </c>
      <c r="Q363" s="23" t="e">
        <f t="shared" si="94"/>
        <v>#REF!</v>
      </c>
      <c r="R363" s="23" t="e">
        <f t="shared" si="95"/>
        <v>#REF!</v>
      </c>
      <c r="S363" s="23" t="e">
        <f t="shared" si="90"/>
        <v>#REF!</v>
      </c>
      <c r="T363" s="23" t="e">
        <f t="shared" si="91"/>
        <v>#REF!</v>
      </c>
      <c r="U363" s="23" t="e">
        <f>_xlfn.XLOOKUP(A363,'[1]AM 12,28'!A:A,'[1]AM 12,28'!B:B,"",0)</f>
        <v>#REF!</v>
      </c>
      <c r="V363" s="23" t="e">
        <f t="shared" si="104"/>
        <v>#REF!</v>
      </c>
    </row>
    <row r="364" spans="1:22" x14ac:dyDescent="0.25">
      <c r="A364" s="23" t="e">
        <f>'Export AM'!#REF!&amp;" "&amp;'Export AM'!#REF!</f>
        <v>#REF!</v>
      </c>
      <c r="B364" s="27" t="e">
        <f>'Export AM'!#REF!</f>
        <v>#REF!</v>
      </c>
      <c r="C364" s="28" t="e">
        <f>'Export AM'!#REF!</f>
        <v>#REF!</v>
      </c>
      <c r="D364" s="29" t="e">
        <f t="shared" ca="1" si="92"/>
        <v>#REF!</v>
      </c>
      <c r="E364" s="28" t="e">
        <f>'Export AM'!#REF!</f>
        <v>#REF!</v>
      </c>
      <c r="F364" s="30" t="e">
        <f t="shared" si="96"/>
        <v>#REF!</v>
      </c>
      <c r="G364" s="30" t="e">
        <f t="shared" si="97"/>
        <v>#REF!</v>
      </c>
      <c r="H364" s="30" t="e">
        <f t="shared" si="98"/>
        <v>#REF!</v>
      </c>
      <c r="I364" s="25">
        <v>44709</v>
      </c>
      <c r="J364" s="26" t="e">
        <f t="shared" si="99"/>
        <v>#REF!</v>
      </c>
      <c r="K364" s="26" t="e">
        <f t="shared" si="100"/>
        <v>#REF!</v>
      </c>
      <c r="L364" s="26" t="e">
        <f t="shared" si="101"/>
        <v>#REF!</v>
      </c>
      <c r="M364" s="23" t="e">
        <f t="shared" si="102"/>
        <v>#REF!</v>
      </c>
      <c r="N364" s="26" t="e">
        <f t="shared" si="89"/>
        <v>#REF!</v>
      </c>
      <c r="O364" s="23" t="e">
        <f t="shared" si="103"/>
        <v>#REF!</v>
      </c>
      <c r="P364" s="23" t="e">
        <f t="shared" si="93"/>
        <v>#REF!</v>
      </c>
      <c r="Q364" s="23" t="e">
        <f t="shared" si="94"/>
        <v>#REF!</v>
      </c>
      <c r="R364" s="23" t="e">
        <f t="shared" si="95"/>
        <v>#REF!</v>
      </c>
      <c r="S364" s="23" t="e">
        <f t="shared" si="90"/>
        <v>#REF!</v>
      </c>
      <c r="T364" s="23" t="e">
        <f t="shared" si="91"/>
        <v>#REF!</v>
      </c>
      <c r="U364" s="23" t="e">
        <f>_xlfn.XLOOKUP(A364,'[1]AM 12,28'!A:A,'[1]AM 12,28'!B:B,"",0)</f>
        <v>#REF!</v>
      </c>
      <c r="V364" s="23" t="e">
        <f t="shared" si="104"/>
        <v>#REF!</v>
      </c>
    </row>
    <row r="365" spans="1:22" x14ac:dyDescent="0.25">
      <c r="A365" s="23" t="e">
        <f>'Export AM'!#REF!&amp;" "&amp;'Export AM'!#REF!</f>
        <v>#REF!</v>
      </c>
      <c r="B365" s="27" t="e">
        <f>'Export AM'!#REF!</f>
        <v>#REF!</v>
      </c>
      <c r="C365" s="28" t="e">
        <f>'Export AM'!#REF!</f>
        <v>#REF!</v>
      </c>
      <c r="D365" s="29" t="e">
        <f t="shared" ca="1" si="92"/>
        <v>#REF!</v>
      </c>
      <c r="E365" s="28" t="e">
        <f>'Export AM'!#REF!</f>
        <v>#REF!</v>
      </c>
      <c r="F365" s="30" t="e">
        <f t="shared" si="96"/>
        <v>#REF!</v>
      </c>
      <c r="G365" s="30" t="e">
        <f t="shared" si="97"/>
        <v>#REF!</v>
      </c>
      <c r="H365" s="30" t="e">
        <f t="shared" si="98"/>
        <v>#REF!</v>
      </c>
      <c r="I365" s="25">
        <v>44710</v>
      </c>
      <c r="J365" s="26" t="e">
        <f t="shared" si="99"/>
        <v>#REF!</v>
      </c>
      <c r="K365" s="26" t="e">
        <f t="shared" si="100"/>
        <v>#REF!</v>
      </c>
      <c r="L365" s="26" t="e">
        <f t="shared" si="101"/>
        <v>#REF!</v>
      </c>
      <c r="M365" s="23" t="e">
        <f t="shared" si="102"/>
        <v>#REF!</v>
      </c>
      <c r="N365" s="26" t="e">
        <f t="shared" si="89"/>
        <v>#REF!</v>
      </c>
      <c r="O365" s="23" t="e">
        <f t="shared" si="103"/>
        <v>#REF!</v>
      </c>
      <c r="P365" s="23" t="e">
        <f t="shared" si="93"/>
        <v>#REF!</v>
      </c>
      <c r="Q365" s="23" t="e">
        <f t="shared" si="94"/>
        <v>#REF!</v>
      </c>
      <c r="R365" s="23" t="e">
        <f t="shared" si="95"/>
        <v>#REF!</v>
      </c>
      <c r="S365" s="23" t="e">
        <f t="shared" si="90"/>
        <v>#REF!</v>
      </c>
      <c r="T365" s="23" t="e">
        <f t="shared" si="91"/>
        <v>#REF!</v>
      </c>
      <c r="U365" s="23" t="e">
        <f>_xlfn.XLOOKUP(A365,'[1]AM 12,28'!A:A,'[1]AM 12,28'!B:B,"",0)</f>
        <v>#REF!</v>
      </c>
      <c r="V365" s="23" t="e">
        <f t="shared" si="104"/>
        <v>#REF!</v>
      </c>
    </row>
    <row r="366" spans="1:22" x14ac:dyDescent="0.25">
      <c r="A366" s="23" t="e">
        <f>'Export AM'!#REF!&amp;" "&amp;'Export AM'!#REF!</f>
        <v>#REF!</v>
      </c>
      <c r="B366" s="27" t="e">
        <f>'Export AM'!#REF!</f>
        <v>#REF!</v>
      </c>
      <c r="C366" s="28" t="e">
        <f>'Export AM'!#REF!</f>
        <v>#REF!</v>
      </c>
      <c r="D366" s="29" t="e">
        <f t="shared" ca="1" si="92"/>
        <v>#REF!</v>
      </c>
      <c r="E366" s="28" t="e">
        <f>'Export AM'!#REF!</f>
        <v>#REF!</v>
      </c>
      <c r="F366" s="30" t="e">
        <f t="shared" si="96"/>
        <v>#REF!</v>
      </c>
      <c r="G366" s="30" t="e">
        <f t="shared" si="97"/>
        <v>#REF!</v>
      </c>
      <c r="H366" s="30" t="e">
        <f t="shared" si="98"/>
        <v>#REF!</v>
      </c>
      <c r="I366" s="25">
        <v>44711</v>
      </c>
      <c r="J366" s="26" t="e">
        <f t="shared" si="99"/>
        <v>#REF!</v>
      </c>
      <c r="K366" s="26" t="e">
        <f t="shared" si="100"/>
        <v>#REF!</v>
      </c>
      <c r="L366" s="26" t="e">
        <f t="shared" si="101"/>
        <v>#REF!</v>
      </c>
      <c r="M366" s="23" t="e">
        <f t="shared" si="102"/>
        <v>#REF!</v>
      </c>
      <c r="N366" s="26" t="e">
        <f t="shared" si="89"/>
        <v>#REF!</v>
      </c>
      <c r="O366" s="23" t="e">
        <f t="shared" si="103"/>
        <v>#REF!</v>
      </c>
      <c r="P366" s="23" t="e">
        <f t="shared" si="93"/>
        <v>#REF!</v>
      </c>
      <c r="Q366" s="23" t="e">
        <f t="shared" si="94"/>
        <v>#REF!</v>
      </c>
      <c r="R366" s="23" t="e">
        <f t="shared" si="95"/>
        <v>#REF!</v>
      </c>
      <c r="S366" s="23" t="e">
        <f t="shared" si="90"/>
        <v>#REF!</v>
      </c>
      <c r="T366" s="23" t="e">
        <f t="shared" si="91"/>
        <v>#REF!</v>
      </c>
      <c r="U366" s="23" t="e">
        <f>_xlfn.XLOOKUP(A366,'[1]AM 12,28'!A:A,'[1]AM 12,28'!B:B,"",0)</f>
        <v>#REF!</v>
      </c>
      <c r="V366" s="23" t="e">
        <f t="shared" si="104"/>
        <v>#REF!</v>
      </c>
    </row>
    <row r="367" spans="1:22" x14ac:dyDescent="0.25">
      <c r="A367" s="23" t="e">
        <f>'Export AM'!#REF!&amp;" "&amp;'Export AM'!#REF!</f>
        <v>#REF!</v>
      </c>
      <c r="B367" s="27" t="e">
        <f>'Export AM'!#REF!</f>
        <v>#REF!</v>
      </c>
      <c r="C367" s="28" t="e">
        <f>'Export AM'!#REF!</f>
        <v>#REF!</v>
      </c>
      <c r="D367" s="29" t="e">
        <f t="shared" ca="1" si="92"/>
        <v>#REF!</v>
      </c>
      <c r="E367" s="28" t="e">
        <f>'Export AM'!#REF!</f>
        <v>#REF!</v>
      </c>
      <c r="F367" s="30" t="e">
        <f t="shared" si="96"/>
        <v>#REF!</v>
      </c>
      <c r="G367" s="30" t="e">
        <f t="shared" si="97"/>
        <v>#REF!</v>
      </c>
      <c r="H367" s="30" t="e">
        <f t="shared" si="98"/>
        <v>#REF!</v>
      </c>
      <c r="I367" s="25">
        <v>44712</v>
      </c>
      <c r="J367" s="26" t="e">
        <f t="shared" si="99"/>
        <v>#REF!</v>
      </c>
      <c r="K367" s="26" t="e">
        <f t="shared" si="100"/>
        <v>#REF!</v>
      </c>
      <c r="L367" s="26" t="e">
        <f t="shared" si="101"/>
        <v>#REF!</v>
      </c>
      <c r="M367" s="23" t="e">
        <f t="shared" si="102"/>
        <v>#REF!</v>
      </c>
      <c r="N367" s="26" t="e">
        <f t="shared" si="89"/>
        <v>#REF!</v>
      </c>
      <c r="O367" s="23" t="e">
        <f t="shared" si="103"/>
        <v>#REF!</v>
      </c>
      <c r="P367" s="23" t="e">
        <f t="shared" si="93"/>
        <v>#REF!</v>
      </c>
      <c r="Q367" s="23" t="e">
        <f t="shared" si="94"/>
        <v>#REF!</v>
      </c>
      <c r="R367" s="23" t="e">
        <f t="shared" si="95"/>
        <v>#REF!</v>
      </c>
      <c r="S367" s="23" t="e">
        <f t="shared" si="90"/>
        <v>#REF!</v>
      </c>
      <c r="T367" s="23" t="e">
        <f t="shared" si="91"/>
        <v>#REF!</v>
      </c>
      <c r="U367" s="23" t="e">
        <f>_xlfn.XLOOKUP(A367,'[1]AM 12,28'!A:A,'[1]AM 12,28'!B:B,"",0)</f>
        <v>#REF!</v>
      </c>
      <c r="V367" s="23" t="e">
        <f t="shared" si="104"/>
        <v>#REF!</v>
      </c>
    </row>
    <row r="368" spans="1:22" x14ac:dyDescent="0.25">
      <c r="A368" s="23" t="e">
        <f>'Export AM'!#REF!&amp;" "&amp;'Export AM'!#REF!</f>
        <v>#REF!</v>
      </c>
      <c r="B368" s="27" t="e">
        <f>'Export AM'!#REF!</f>
        <v>#REF!</v>
      </c>
      <c r="C368" s="28" t="e">
        <f>'Export AM'!#REF!</f>
        <v>#REF!</v>
      </c>
      <c r="D368" s="29" t="e">
        <f t="shared" ca="1" si="92"/>
        <v>#REF!</v>
      </c>
      <c r="E368" s="28" t="e">
        <f>'Export AM'!#REF!</f>
        <v>#REF!</v>
      </c>
      <c r="F368" s="30" t="e">
        <f t="shared" si="96"/>
        <v>#REF!</v>
      </c>
      <c r="G368" s="30" t="e">
        <f t="shared" si="97"/>
        <v>#REF!</v>
      </c>
      <c r="H368" s="30" t="e">
        <f t="shared" si="98"/>
        <v>#REF!</v>
      </c>
      <c r="I368" s="25">
        <v>44713</v>
      </c>
      <c r="J368" s="26" t="e">
        <f t="shared" si="99"/>
        <v>#REF!</v>
      </c>
      <c r="K368" s="26" t="e">
        <f t="shared" si="100"/>
        <v>#REF!</v>
      </c>
      <c r="L368" s="26" t="e">
        <f t="shared" si="101"/>
        <v>#REF!</v>
      </c>
      <c r="M368" s="23" t="e">
        <f t="shared" si="102"/>
        <v>#REF!</v>
      </c>
      <c r="N368" s="26" t="e">
        <f t="shared" si="89"/>
        <v>#REF!</v>
      </c>
      <c r="O368" s="23" t="e">
        <f t="shared" si="103"/>
        <v>#REF!</v>
      </c>
      <c r="P368" s="23" t="e">
        <f t="shared" si="93"/>
        <v>#REF!</v>
      </c>
      <c r="Q368" s="23" t="e">
        <f t="shared" si="94"/>
        <v>#REF!</v>
      </c>
      <c r="R368" s="23" t="e">
        <f t="shared" si="95"/>
        <v>#REF!</v>
      </c>
      <c r="S368" s="23" t="e">
        <f t="shared" si="90"/>
        <v>#REF!</v>
      </c>
      <c r="T368" s="23" t="e">
        <f t="shared" si="91"/>
        <v>#REF!</v>
      </c>
      <c r="U368" s="23" t="e">
        <f>_xlfn.XLOOKUP(A368,'[1]AM 12,28'!A:A,'[1]AM 12,28'!B:B,"",0)</f>
        <v>#REF!</v>
      </c>
      <c r="V368" s="23" t="e">
        <f t="shared" si="104"/>
        <v>#REF!</v>
      </c>
    </row>
    <row r="369" spans="1:22" x14ac:dyDescent="0.25">
      <c r="A369" s="23" t="e">
        <f>'Export AM'!#REF!&amp;" "&amp;'Export AM'!#REF!</f>
        <v>#REF!</v>
      </c>
      <c r="B369" s="27" t="e">
        <f>'Export AM'!#REF!</f>
        <v>#REF!</v>
      </c>
      <c r="C369" s="28" t="e">
        <f>'Export AM'!#REF!</f>
        <v>#REF!</v>
      </c>
      <c r="D369" s="29" t="e">
        <f t="shared" ca="1" si="92"/>
        <v>#REF!</v>
      </c>
      <c r="E369" s="28" t="e">
        <f>'Export AM'!#REF!</f>
        <v>#REF!</v>
      </c>
      <c r="F369" s="30" t="e">
        <f t="shared" si="96"/>
        <v>#REF!</v>
      </c>
      <c r="G369" s="30" t="e">
        <f t="shared" si="97"/>
        <v>#REF!</v>
      </c>
      <c r="H369" s="30" t="e">
        <f t="shared" si="98"/>
        <v>#REF!</v>
      </c>
      <c r="I369" s="25">
        <v>44714</v>
      </c>
      <c r="J369" s="26" t="e">
        <f t="shared" si="99"/>
        <v>#REF!</v>
      </c>
      <c r="K369" s="26" t="e">
        <f t="shared" si="100"/>
        <v>#REF!</v>
      </c>
      <c r="L369" s="26" t="e">
        <f t="shared" si="101"/>
        <v>#REF!</v>
      </c>
      <c r="M369" s="23" t="e">
        <f t="shared" si="102"/>
        <v>#REF!</v>
      </c>
      <c r="N369" s="26" t="e">
        <f t="shared" si="89"/>
        <v>#REF!</v>
      </c>
      <c r="O369" s="23" t="e">
        <f t="shared" si="103"/>
        <v>#REF!</v>
      </c>
      <c r="P369" s="23" t="e">
        <f t="shared" si="93"/>
        <v>#REF!</v>
      </c>
      <c r="Q369" s="23" t="e">
        <f t="shared" si="94"/>
        <v>#REF!</v>
      </c>
      <c r="R369" s="23" t="e">
        <f t="shared" si="95"/>
        <v>#REF!</v>
      </c>
      <c r="S369" s="23" t="e">
        <f t="shared" si="90"/>
        <v>#REF!</v>
      </c>
      <c r="T369" s="23" t="e">
        <f t="shared" si="91"/>
        <v>#REF!</v>
      </c>
      <c r="U369" s="23" t="e">
        <f>_xlfn.XLOOKUP(A369,'[1]AM 12,28'!A:A,'[1]AM 12,28'!B:B,"",0)</f>
        <v>#REF!</v>
      </c>
      <c r="V369" s="23" t="e">
        <f t="shared" si="104"/>
        <v>#REF!</v>
      </c>
    </row>
    <row r="370" spans="1:22" x14ac:dyDescent="0.25">
      <c r="A370" s="23" t="e">
        <f>'Export AM'!#REF!&amp;" "&amp;'Export AM'!#REF!</f>
        <v>#REF!</v>
      </c>
      <c r="B370" s="27" t="e">
        <f>'Export AM'!#REF!</f>
        <v>#REF!</v>
      </c>
      <c r="C370" s="28" t="e">
        <f>'Export AM'!#REF!</f>
        <v>#REF!</v>
      </c>
      <c r="D370" s="29" t="e">
        <f t="shared" ca="1" si="92"/>
        <v>#REF!</v>
      </c>
      <c r="E370" s="28" t="e">
        <f>'Export AM'!#REF!</f>
        <v>#REF!</v>
      </c>
      <c r="F370" s="30" t="e">
        <f t="shared" si="96"/>
        <v>#REF!</v>
      </c>
      <c r="G370" s="30" t="e">
        <f t="shared" si="97"/>
        <v>#REF!</v>
      </c>
      <c r="H370" s="30" t="e">
        <f t="shared" si="98"/>
        <v>#REF!</v>
      </c>
      <c r="I370" s="25">
        <v>44715</v>
      </c>
      <c r="J370" s="26" t="e">
        <f t="shared" si="99"/>
        <v>#REF!</v>
      </c>
      <c r="K370" s="26" t="e">
        <f t="shared" si="100"/>
        <v>#REF!</v>
      </c>
      <c r="L370" s="26" t="e">
        <f t="shared" si="101"/>
        <v>#REF!</v>
      </c>
      <c r="M370" s="23" t="e">
        <f t="shared" si="102"/>
        <v>#REF!</v>
      </c>
      <c r="N370" s="26" t="e">
        <f t="shared" si="89"/>
        <v>#REF!</v>
      </c>
      <c r="O370" s="23" t="e">
        <f t="shared" si="103"/>
        <v>#REF!</v>
      </c>
      <c r="P370" s="23" t="e">
        <f t="shared" si="93"/>
        <v>#REF!</v>
      </c>
      <c r="Q370" s="23" t="e">
        <f t="shared" si="94"/>
        <v>#REF!</v>
      </c>
      <c r="R370" s="23" t="e">
        <f t="shared" si="95"/>
        <v>#REF!</v>
      </c>
      <c r="S370" s="23" t="e">
        <f t="shared" si="90"/>
        <v>#REF!</v>
      </c>
      <c r="T370" s="23" t="e">
        <f t="shared" si="91"/>
        <v>#REF!</v>
      </c>
      <c r="U370" s="23" t="e">
        <f>_xlfn.XLOOKUP(A370,'[1]AM 12,28'!A:A,'[1]AM 12,28'!B:B,"",0)</f>
        <v>#REF!</v>
      </c>
      <c r="V370" s="23" t="e">
        <f t="shared" si="104"/>
        <v>#REF!</v>
      </c>
    </row>
    <row r="371" spans="1:22" x14ac:dyDescent="0.25">
      <c r="A371" s="23" t="e">
        <f>'Export AM'!#REF!&amp;" "&amp;'Export AM'!#REF!</f>
        <v>#REF!</v>
      </c>
      <c r="B371" s="27" t="e">
        <f>'Export AM'!#REF!</f>
        <v>#REF!</v>
      </c>
      <c r="C371" s="28" t="e">
        <f>'Export AM'!#REF!</f>
        <v>#REF!</v>
      </c>
      <c r="D371" s="29" t="e">
        <f t="shared" ca="1" si="92"/>
        <v>#REF!</v>
      </c>
      <c r="E371" s="28" t="e">
        <f>'Export AM'!#REF!</f>
        <v>#REF!</v>
      </c>
      <c r="F371" s="30" t="e">
        <f t="shared" si="96"/>
        <v>#REF!</v>
      </c>
      <c r="G371" s="30" t="e">
        <f t="shared" si="97"/>
        <v>#REF!</v>
      </c>
      <c r="H371" s="30" t="e">
        <f t="shared" si="98"/>
        <v>#REF!</v>
      </c>
      <c r="I371" s="25">
        <v>44716</v>
      </c>
      <c r="J371" s="26" t="e">
        <f t="shared" si="99"/>
        <v>#REF!</v>
      </c>
      <c r="K371" s="26" t="e">
        <f t="shared" si="100"/>
        <v>#REF!</v>
      </c>
      <c r="L371" s="26" t="e">
        <f t="shared" si="101"/>
        <v>#REF!</v>
      </c>
      <c r="M371" s="23" t="e">
        <f t="shared" si="102"/>
        <v>#REF!</v>
      </c>
      <c r="N371" s="26" t="e">
        <f t="shared" si="89"/>
        <v>#REF!</v>
      </c>
      <c r="O371" s="23" t="e">
        <f t="shared" si="103"/>
        <v>#REF!</v>
      </c>
      <c r="P371" s="23" t="e">
        <f t="shared" si="93"/>
        <v>#REF!</v>
      </c>
      <c r="Q371" s="23" t="e">
        <f t="shared" si="94"/>
        <v>#REF!</v>
      </c>
      <c r="R371" s="23" t="e">
        <f t="shared" si="95"/>
        <v>#REF!</v>
      </c>
      <c r="S371" s="23" t="e">
        <f t="shared" si="90"/>
        <v>#REF!</v>
      </c>
      <c r="T371" s="23" t="e">
        <f t="shared" si="91"/>
        <v>#REF!</v>
      </c>
      <c r="U371" s="23" t="e">
        <f>_xlfn.XLOOKUP(A371,'[1]AM 12,28'!A:A,'[1]AM 12,28'!B:B,"",0)</f>
        <v>#REF!</v>
      </c>
      <c r="V371" s="23" t="e">
        <f t="shared" si="104"/>
        <v>#REF!</v>
      </c>
    </row>
    <row r="372" spans="1:22" x14ac:dyDescent="0.25">
      <c r="A372" s="23" t="e">
        <f>'Export AM'!#REF!&amp;" "&amp;'Export AM'!#REF!</f>
        <v>#REF!</v>
      </c>
      <c r="B372" s="27" t="e">
        <f>'Export AM'!#REF!</f>
        <v>#REF!</v>
      </c>
      <c r="C372" s="28" t="e">
        <f>'Export AM'!#REF!</f>
        <v>#REF!</v>
      </c>
      <c r="D372" s="29" t="e">
        <f t="shared" ca="1" si="92"/>
        <v>#REF!</v>
      </c>
      <c r="E372" s="28" t="e">
        <f>'Export AM'!#REF!</f>
        <v>#REF!</v>
      </c>
      <c r="F372" s="30" t="e">
        <f t="shared" si="96"/>
        <v>#REF!</v>
      </c>
      <c r="G372" s="30" t="e">
        <f t="shared" si="97"/>
        <v>#REF!</v>
      </c>
      <c r="H372" s="30" t="e">
        <f t="shared" si="98"/>
        <v>#REF!</v>
      </c>
      <c r="I372" s="25">
        <v>44717</v>
      </c>
      <c r="J372" s="26" t="e">
        <f t="shared" si="99"/>
        <v>#REF!</v>
      </c>
      <c r="K372" s="26" t="e">
        <f t="shared" si="100"/>
        <v>#REF!</v>
      </c>
      <c r="L372" s="26" t="e">
        <f t="shared" si="101"/>
        <v>#REF!</v>
      </c>
      <c r="M372" s="23" t="e">
        <f t="shared" si="102"/>
        <v>#REF!</v>
      </c>
      <c r="N372" s="26" t="e">
        <f t="shared" si="89"/>
        <v>#REF!</v>
      </c>
      <c r="O372" s="23" t="e">
        <f t="shared" si="103"/>
        <v>#REF!</v>
      </c>
      <c r="P372" s="23" t="e">
        <f t="shared" si="93"/>
        <v>#REF!</v>
      </c>
      <c r="Q372" s="23" t="e">
        <f t="shared" si="94"/>
        <v>#REF!</v>
      </c>
      <c r="R372" s="23" t="e">
        <f t="shared" si="95"/>
        <v>#REF!</v>
      </c>
      <c r="S372" s="23" t="e">
        <f t="shared" si="90"/>
        <v>#REF!</v>
      </c>
      <c r="T372" s="23" t="e">
        <f t="shared" si="91"/>
        <v>#REF!</v>
      </c>
      <c r="U372" s="23" t="e">
        <f>_xlfn.XLOOKUP(A372,'[1]AM 12,28'!A:A,'[1]AM 12,28'!B:B,"",0)</f>
        <v>#REF!</v>
      </c>
      <c r="V372" s="23" t="e">
        <f t="shared" si="104"/>
        <v>#REF!</v>
      </c>
    </row>
    <row r="373" spans="1:22" x14ac:dyDescent="0.25">
      <c r="A373" s="23" t="e">
        <f>'Export AM'!#REF!&amp;" "&amp;'Export AM'!#REF!</f>
        <v>#REF!</v>
      </c>
      <c r="B373" s="27" t="e">
        <f>'Export AM'!#REF!</f>
        <v>#REF!</v>
      </c>
      <c r="C373" s="28" t="e">
        <f>'Export AM'!#REF!</f>
        <v>#REF!</v>
      </c>
      <c r="D373" s="29" t="e">
        <f t="shared" ca="1" si="92"/>
        <v>#REF!</v>
      </c>
      <c r="E373" s="28" t="e">
        <f>'Export AM'!#REF!</f>
        <v>#REF!</v>
      </c>
      <c r="F373" s="30" t="e">
        <f t="shared" si="96"/>
        <v>#REF!</v>
      </c>
      <c r="G373" s="30" t="e">
        <f t="shared" si="97"/>
        <v>#REF!</v>
      </c>
      <c r="H373" s="30" t="e">
        <f t="shared" si="98"/>
        <v>#REF!</v>
      </c>
      <c r="I373" s="25">
        <v>44718</v>
      </c>
      <c r="J373" s="26" t="e">
        <f t="shared" si="99"/>
        <v>#REF!</v>
      </c>
      <c r="K373" s="26" t="e">
        <f t="shared" si="100"/>
        <v>#REF!</v>
      </c>
      <c r="L373" s="26" t="e">
        <f t="shared" si="101"/>
        <v>#REF!</v>
      </c>
      <c r="M373" s="23" t="e">
        <f t="shared" si="102"/>
        <v>#REF!</v>
      </c>
      <c r="N373" s="26" t="e">
        <f t="shared" si="89"/>
        <v>#REF!</v>
      </c>
      <c r="O373" s="23" t="e">
        <f t="shared" si="103"/>
        <v>#REF!</v>
      </c>
      <c r="P373" s="23" t="e">
        <f t="shared" si="93"/>
        <v>#REF!</v>
      </c>
      <c r="Q373" s="23" t="e">
        <f t="shared" si="94"/>
        <v>#REF!</v>
      </c>
      <c r="R373" s="23" t="e">
        <f t="shared" si="95"/>
        <v>#REF!</v>
      </c>
      <c r="S373" s="23" t="e">
        <f t="shared" si="90"/>
        <v>#REF!</v>
      </c>
      <c r="T373" s="23" t="e">
        <f t="shared" si="91"/>
        <v>#REF!</v>
      </c>
      <c r="U373" s="23" t="e">
        <f>_xlfn.XLOOKUP(A373,'[1]AM 12,28'!A:A,'[1]AM 12,28'!B:B,"",0)</f>
        <v>#REF!</v>
      </c>
      <c r="V373" s="23" t="e">
        <f t="shared" si="104"/>
        <v>#REF!</v>
      </c>
    </row>
    <row r="374" spans="1:22" x14ac:dyDescent="0.25">
      <c r="A374" s="23" t="e">
        <f>'Export AM'!#REF!&amp;" "&amp;'Export AM'!#REF!</f>
        <v>#REF!</v>
      </c>
      <c r="B374" s="27" t="e">
        <f>'Export AM'!#REF!</f>
        <v>#REF!</v>
      </c>
      <c r="C374" s="28" t="e">
        <f>'Export AM'!#REF!</f>
        <v>#REF!</v>
      </c>
      <c r="D374" s="29" t="e">
        <f t="shared" ca="1" si="92"/>
        <v>#REF!</v>
      </c>
      <c r="E374" s="28" t="e">
        <f>'Export AM'!#REF!</f>
        <v>#REF!</v>
      </c>
      <c r="F374" s="30" t="e">
        <f t="shared" si="96"/>
        <v>#REF!</v>
      </c>
      <c r="G374" s="30" t="e">
        <f t="shared" si="97"/>
        <v>#REF!</v>
      </c>
      <c r="H374" s="30" t="e">
        <f t="shared" si="98"/>
        <v>#REF!</v>
      </c>
      <c r="I374" s="25">
        <v>44719</v>
      </c>
      <c r="J374" s="26" t="e">
        <f t="shared" si="99"/>
        <v>#REF!</v>
      </c>
      <c r="K374" s="26" t="e">
        <f t="shared" si="100"/>
        <v>#REF!</v>
      </c>
      <c r="L374" s="26" t="e">
        <f t="shared" si="101"/>
        <v>#REF!</v>
      </c>
      <c r="M374" s="23" t="e">
        <f t="shared" si="102"/>
        <v>#REF!</v>
      </c>
      <c r="N374" s="26" t="e">
        <f t="shared" si="89"/>
        <v>#REF!</v>
      </c>
      <c r="O374" s="23" t="e">
        <f t="shared" si="103"/>
        <v>#REF!</v>
      </c>
      <c r="P374" s="23" t="e">
        <f t="shared" si="93"/>
        <v>#REF!</v>
      </c>
      <c r="Q374" s="23" t="e">
        <f t="shared" si="94"/>
        <v>#REF!</v>
      </c>
      <c r="R374" s="23" t="e">
        <f t="shared" si="95"/>
        <v>#REF!</v>
      </c>
      <c r="S374" s="23" t="e">
        <f t="shared" si="90"/>
        <v>#REF!</v>
      </c>
      <c r="T374" s="23" t="e">
        <f t="shared" si="91"/>
        <v>#REF!</v>
      </c>
      <c r="U374" s="23" t="e">
        <f>_xlfn.XLOOKUP(A374,'[1]AM 12,28'!A:A,'[1]AM 12,28'!B:B,"",0)</f>
        <v>#REF!</v>
      </c>
      <c r="V374" s="23" t="e">
        <f t="shared" si="104"/>
        <v>#REF!</v>
      </c>
    </row>
    <row r="375" spans="1:22" x14ac:dyDescent="0.25">
      <c r="A375" s="23" t="e">
        <f>'Export AM'!#REF!&amp;" "&amp;'Export AM'!#REF!</f>
        <v>#REF!</v>
      </c>
      <c r="B375" s="27" t="e">
        <f>'Export AM'!#REF!</f>
        <v>#REF!</v>
      </c>
      <c r="C375" s="28" t="e">
        <f>'Export AM'!#REF!</f>
        <v>#REF!</v>
      </c>
      <c r="D375" s="29" t="e">
        <f t="shared" ca="1" si="92"/>
        <v>#REF!</v>
      </c>
      <c r="E375" s="28" t="e">
        <f>'Export AM'!#REF!</f>
        <v>#REF!</v>
      </c>
      <c r="F375" s="30" t="e">
        <f t="shared" si="96"/>
        <v>#REF!</v>
      </c>
      <c r="G375" s="30" t="e">
        <f t="shared" si="97"/>
        <v>#REF!</v>
      </c>
      <c r="H375" s="30" t="e">
        <f t="shared" si="98"/>
        <v>#REF!</v>
      </c>
      <c r="I375" s="25">
        <v>44720</v>
      </c>
      <c r="J375" s="26" t="e">
        <f t="shared" si="99"/>
        <v>#REF!</v>
      </c>
      <c r="K375" s="26" t="e">
        <f t="shared" si="100"/>
        <v>#REF!</v>
      </c>
      <c r="L375" s="26" t="e">
        <f t="shared" si="101"/>
        <v>#REF!</v>
      </c>
      <c r="M375" s="23" t="e">
        <f t="shared" si="102"/>
        <v>#REF!</v>
      </c>
      <c r="N375" s="26" t="e">
        <f t="shared" si="89"/>
        <v>#REF!</v>
      </c>
      <c r="O375" s="23" t="e">
        <f t="shared" si="103"/>
        <v>#REF!</v>
      </c>
      <c r="P375" s="23" t="e">
        <f t="shared" si="93"/>
        <v>#REF!</v>
      </c>
      <c r="Q375" s="23" t="e">
        <f t="shared" si="94"/>
        <v>#REF!</v>
      </c>
      <c r="R375" s="23" t="e">
        <f t="shared" si="95"/>
        <v>#REF!</v>
      </c>
      <c r="S375" s="23" t="e">
        <f t="shared" si="90"/>
        <v>#REF!</v>
      </c>
      <c r="T375" s="23" t="e">
        <f t="shared" si="91"/>
        <v>#REF!</v>
      </c>
      <c r="U375" s="23" t="e">
        <f>_xlfn.XLOOKUP(A375,'[1]AM 12,28'!A:A,'[1]AM 12,28'!B:B,"",0)</f>
        <v>#REF!</v>
      </c>
      <c r="V375" s="23" t="e">
        <f t="shared" si="104"/>
        <v>#REF!</v>
      </c>
    </row>
    <row r="376" spans="1:22" x14ac:dyDescent="0.25">
      <c r="A376" s="23" t="e">
        <f>'Export AM'!#REF!&amp;" "&amp;'Export AM'!#REF!</f>
        <v>#REF!</v>
      </c>
      <c r="B376" s="27" t="e">
        <f>'Export AM'!#REF!</f>
        <v>#REF!</v>
      </c>
      <c r="C376" s="28" t="e">
        <f>'Export AM'!#REF!</f>
        <v>#REF!</v>
      </c>
      <c r="D376" s="29" t="e">
        <f t="shared" ca="1" si="92"/>
        <v>#REF!</v>
      </c>
      <c r="E376" s="28" t="e">
        <f>'Export AM'!#REF!</f>
        <v>#REF!</v>
      </c>
      <c r="F376" s="30" t="e">
        <f t="shared" si="96"/>
        <v>#REF!</v>
      </c>
      <c r="G376" s="30" t="e">
        <f t="shared" si="97"/>
        <v>#REF!</v>
      </c>
      <c r="H376" s="30" t="e">
        <f t="shared" si="98"/>
        <v>#REF!</v>
      </c>
      <c r="I376" s="25">
        <v>44721</v>
      </c>
      <c r="J376" s="26" t="e">
        <f t="shared" si="99"/>
        <v>#REF!</v>
      </c>
      <c r="K376" s="26" t="e">
        <f t="shared" si="100"/>
        <v>#REF!</v>
      </c>
      <c r="L376" s="26" t="e">
        <f t="shared" si="101"/>
        <v>#REF!</v>
      </c>
      <c r="M376" s="23" t="e">
        <f t="shared" si="102"/>
        <v>#REF!</v>
      </c>
      <c r="N376" s="26" t="e">
        <f t="shared" si="89"/>
        <v>#REF!</v>
      </c>
      <c r="O376" s="23" t="e">
        <f t="shared" si="103"/>
        <v>#REF!</v>
      </c>
      <c r="P376" s="23" t="e">
        <f t="shared" si="93"/>
        <v>#REF!</v>
      </c>
      <c r="Q376" s="23" t="e">
        <f t="shared" si="94"/>
        <v>#REF!</v>
      </c>
      <c r="R376" s="23" t="e">
        <f t="shared" si="95"/>
        <v>#REF!</v>
      </c>
      <c r="S376" s="23" t="e">
        <f t="shared" si="90"/>
        <v>#REF!</v>
      </c>
      <c r="T376" s="23" t="e">
        <f t="shared" si="91"/>
        <v>#REF!</v>
      </c>
      <c r="U376" s="23" t="e">
        <f>_xlfn.XLOOKUP(A376,'[1]AM 12,28'!A:A,'[1]AM 12,28'!B:B,"",0)</f>
        <v>#REF!</v>
      </c>
      <c r="V376" s="23" t="e">
        <f t="shared" si="104"/>
        <v>#REF!</v>
      </c>
    </row>
    <row r="377" spans="1:22" x14ac:dyDescent="0.25">
      <c r="A377" s="23" t="e">
        <f>'Export AM'!#REF!&amp;" "&amp;'Export AM'!#REF!</f>
        <v>#REF!</v>
      </c>
      <c r="B377" s="27" t="e">
        <f>'Export AM'!#REF!</f>
        <v>#REF!</v>
      </c>
      <c r="C377" s="28" t="e">
        <f>'Export AM'!#REF!</f>
        <v>#REF!</v>
      </c>
      <c r="D377" s="29" t="e">
        <f t="shared" ca="1" si="92"/>
        <v>#REF!</v>
      </c>
      <c r="E377" s="28" t="e">
        <f>'Export AM'!#REF!</f>
        <v>#REF!</v>
      </c>
      <c r="F377" s="30" t="e">
        <f t="shared" si="96"/>
        <v>#REF!</v>
      </c>
      <c r="G377" s="30" t="e">
        <f t="shared" si="97"/>
        <v>#REF!</v>
      </c>
      <c r="H377" s="30" t="e">
        <f t="shared" si="98"/>
        <v>#REF!</v>
      </c>
      <c r="I377" s="25">
        <v>44722</v>
      </c>
      <c r="J377" s="26" t="e">
        <f t="shared" si="99"/>
        <v>#REF!</v>
      </c>
      <c r="K377" s="26" t="e">
        <f t="shared" si="100"/>
        <v>#REF!</v>
      </c>
      <c r="L377" s="26" t="e">
        <f t="shared" si="101"/>
        <v>#REF!</v>
      </c>
      <c r="M377" s="23" t="e">
        <f t="shared" si="102"/>
        <v>#REF!</v>
      </c>
      <c r="N377" s="26" t="e">
        <f t="shared" si="89"/>
        <v>#REF!</v>
      </c>
      <c r="O377" s="23" t="e">
        <f t="shared" si="103"/>
        <v>#REF!</v>
      </c>
      <c r="P377" s="23" t="e">
        <f t="shared" si="93"/>
        <v>#REF!</v>
      </c>
      <c r="Q377" s="23" t="e">
        <f t="shared" si="94"/>
        <v>#REF!</v>
      </c>
      <c r="R377" s="23" t="e">
        <f t="shared" si="95"/>
        <v>#REF!</v>
      </c>
      <c r="S377" s="23" t="e">
        <f t="shared" si="90"/>
        <v>#REF!</v>
      </c>
      <c r="T377" s="23" t="e">
        <f t="shared" si="91"/>
        <v>#REF!</v>
      </c>
      <c r="U377" s="23" t="e">
        <f>_xlfn.XLOOKUP(A377,'[1]AM 12,28'!A:A,'[1]AM 12,28'!B:B,"",0)</f>
        <v>#REF!</v>
      </c>
      <c r="V377" s="23" t="e">
        <f t="shared" si="104"/>
        <v>#REF!</v>
      </c>
    </row>
    <row r="378" spans="1:22" x14ac:dyDescent="0.25">
      <c r="A378" s="23" t="e">
        <f>'Export AM'!#REF!&amp;" "&amp;'Export AM'!#REF!</f>
        <v>#REF!</v>
      </c>
      <c r="B378" s="27" t="e">
        <f>'Export AM'!#REF!</f>
        <v>#REF!</v>
      </c>
      <c r="C378" s="28" t="e">
        <f>'Export AM'!#REF!</f>
        <v>#REF!</v>
      </c>
      <c r="D378" s="29" t="e">
        <f t="shared" ca="1" si="92"/>
        <v>#REF!</v>
      </c>
      <c r="E378" s="28" t="e">
        <f>'Export AM'!#REF!</f>
        <v>#REF!</v>
      </c>
      <c r="F378" s="30" t="e">
        <f t="shared" si="96"/>
        <v>#REF!</v>
      </c>
      <c r="G378" s="30" t="e">
        <f t="shared" si="97"/>
        <v>#REF!</v>
      </c>
      <c r="H378" s="30" t="e">
        <f t="shared" si="98"/>
        <v>#REF!</v>
      </c>
      <c r="I378" s="25">
        <v>44723</v>
      </c>
      <c r="J378" s="26" t="e">
        <f t="shared" si="99"/>
        <v>#REF!</v>
      </c>
      <c r="K378" s="26" t="e">
        <f t="shared" si="100"/>
        <v>#REF!</v>
      </c>
      <c r="L378" s="26" t="e">
        <f t="shared" si="101"/>
        <v>#REF!</v>
      </c>
      <c r="M378" s="23" t="e">
        <f t="shared" si="102"/>
        <v>#REF!</v>
      </c>
      <c r="N378" s="26" t="e">
        <f t="shared" si="89"/>
        <v>#REF!</v>
      </c>
      <c r="O378" s="23" t="e">
        <f t="shared" si="103"/>
        <v>#REF!</v>
      </c>
      <c r="P378" s="23" t="e">
        <f t="shared" si="93"/>
        <v>#REF!</v>
      </c>
      <c r="Q378" s="23" t="e">
        <f t="shared" si="94"/>
        <v>#REF!</v>
      </c>
      <c r="R378" s="23" t="e">
        <f t="shared" si="95"/>
        <v>#REF!</v>
      </c>
      <c r="S378" s="23" t="e">
        <f t="shared" si="90"/>
        <v>#REF!</v>
      </c>
      <c r="T378" s="23" t="e">
        <f t="shared" si="91"/>
        <v>#REF!</v>
      </c>
      <c r="U378" s="23" t="e">
        <f>_xlfn.XLOOKUP(A378,'[1]AM 12,28'!A:A,'[1]AM 12,28'!B:B,"",0)</f>
        <v>#REF!</v>
      </c>
      <c r="V378" s="23" t="e">
        <f t="shared" si="104"/>
        <v>#REF!</v>
      </c>
    </row>
    <row r="379" spans="1:22" x14ac:dyDescent="0.25">
      <c r="A379" s="23" t="e">
        <f>'Export AM'!#REF!&amp;" "&amp;'Export AM'!#REF!</f>
        <v>#REF!</v>
      </c>
      <c r="B379" s="27" t="e">
        <f>'Export AM'!#REF!</f>
        <v>#REF!</v>
      </c>
      <c r="C379" s="28" t="e">
        <f>'Export AM'!#REF!</f>
        <v>#REF!</v>
      </c>
      <c r="D379" s="29" t="e">
        <f t="shared" ca="1" si="92"/>
        <v>#REF!</v>
      </c>
      <c r="E379" s="28" t="e">
        <f>'Export AM'!#REF!</f>
        <v>#REF!</v>
      </c>
      <c r="F379" s="30" t="e">
        <f t="shared" si="96"/>
        <v>#REF!</v>
      </c>
      <c r="G379" s="30" t="e">
        <f t="shared" si="97"/>
        <v>#REF!</v>
      </c>
      <c r="H379" s="30" t="e">
        <f t="shared" si="98"/>
        <v>#REF!</v>
      </c>
      <c r="I379" s="25">
        <v>44724</v>
      </c>
      <c r="J379" s="26" t="e">
        <f t="shared" si="99"/>
        <v>#REF!</v>
      </c>
      <c r="K379" s="26" t="e">
        <f t="shared" si="100"/>
        <v>#REF!</v>
      </c>
      <c r="L379" s="26" t="e">
        <f t="shared" si="101"/>
        <v>#REF!</v>
      </c>
      <c r="M379" s="23" t="e">
        <f t="shared" si="102"/>
        <v>#REF!</v>
      </c>
      <c r="N379" s="26" t="e">
        <f t="shared" si="89"/>
        <v>#REF!</v>
      </c>
      <c r="O379" s="23" t="e">
        <f t="shared" si="103"/>
        <v>#REF!</v>
      </c>
      <c r="P379" s="23" t="e">
        <f t="shared" si="93"/>
        <v>#REF!</v>
      </c>
      <c r="Q379" s="23" t="e">
        <f t="shared" si="94"/>
        <v>#REF!</v>
      </c>
      <c r="R379" s="23" t="e">
        <f t="shared" si="95"/>
        <v>#REF!</v>
      </c>
      <c r="S379" s="23" t="e">
        <f t="shared" si="90"/>
        <v>#REF!</v>
      </c>
      <c r="T379" s="23" t="e">
        <f t="shared" si="91"/>
        <v>#REF!</v>
      </c>
      <c r="U379" s="23" t="e">
        <f>_xlfn.XLOOKUP(A379,'[1]AM 12,28'!A:A,'[1]AM 12,28'!B:B,"",0)</f>
        <v>#REF!</v>
      </c>
      <c r="V379" s="23" t="e">
        <f t="shared" si="104"/>
        <v>#REF!</v>
      </c>
    </row>
    <row r="380" spans="1:22" x14ac:dyDescent="0.25">
      <c r="A380" s="23" t="e">
        <f>'Export AM'!#REF!&amp;" "&amp;'Export AM'!#REF!</f>
        <v>#REF!</v>
      </c>
      <c r="B380" s="27" t="e">
        <f>'Export AM'!#REF!</f>
        <v>#REF!</v>
      </c>
      <c r="C380" s="28" t="e">
        <f>'Export AM'!#REF!</f>
        <v>#REF!</v>
      </c>
      <c r="D380" s="29" t="e">
        <f t="shared" ca="1" si="92"/>
        <v>#REF!</v>
      </c>
      <c r="E380" s="28" t="e">
        <f>'Export AM'!#REF!</f>
        <v>#REF!</v>
      </c>
      <c r="F380" s="30" t="e">
        <f t="shared" si="96"/>
        <v>#REF!</v>
      </c>
      <c r="G380" s="30" t="e">
        <f t="shared" si="97"/>
        <v>#REF!</v>
      </c>
      <c r="H380" s="30" t="e">
        <f t="shared" si="98"/>
        <v>#REF!</v>
      </c>
      <c r="I380" s="25">
        <v>44725</v>
      </c>
      <c r="J380" s="26" t="e">
        <f t="shared" si="99"/>
        <v>#REF!</v>
      </c>
      <c r="K380" s="26" t="e">
        <f t="shared" si="100"/>
        <v>#REF!</v>
      </c>
      <c r="L380" s="26" t="e">
        <f t="shared" si="101"/>
        <v>#REF!</v>
      </c>
      <c r="M380" s="23" t="e">
        <f t="shared" si="102"/>
        <v>#REF!</v>
      </c>
      <c r="N380" s="26" t="e">
        <f t="shared" si="89"/>
        <v>#REF!</v>
      </c>
      <c r="O380" s="23" t="e">
        <f t="shared" si="103"/>
        <v>#REF!</v>
      </c>
      <c r="P380" s="23" t="e">
        <f t="shared" si="93"/>
        <v>#REF!</v>
      </c>
      <c r="Q380" s="23" t="e">
        <f t="shared" si="94"/>
        <v>#REF!</v>
      </c>
      <c r="R380" s="23" t="e">
        <f t="shared" si="95"/>
        <v>#REF!</v>
      </c>
      <c r="S380" s="23" t="e">
        <f t="shared" si="90"/>
        <v>#REF!</v>
      </c>
      <c r="T380" s="23" t="e">
        <f t="shared" si="91"/>
        <v>#REF!</v>
      </c>
      <c r="U380" s="23" t="e">
        <f>_xlfn.XLOOKUP(A380,'[1]AM 12,28'!A:A,'[1]AM 12,28'!B:B,"",0)</f>
        <v>#REF!</v>
      </c>
      <c r="V380" s="23" t="e">
        <f t="shared" si="104"/>
        <v>#REF!</v>
      </c>
    </row>
    <row r="381" spans="1:22" x14ac:dyDescent="0.25">
      <c r="A381" s="23" t="e">
        <f>'Export AM'!#REF!&amp;" "&amp;'Export AM'!#REF!</f>
        <v>#REF!</v>
      </c>
      <c r="B381" s="27" t="e">
        <f>'Export AM'!#REF!</f>
        <v>#REF!</v>
      </c>
      <c r="C381" s="28" t="e">
        <f>'Export AM'!#REF!</f>
        <v>#REF!</v>
      </c>
      <c r="D381" s="29" t="e">
        <f t="shared" ca="1" si="92"/>
        <v>#REF!</v>
      </c>
      <c r="E381" s="28" t="e">
        <f>'Export AM'!#REF!</f>
        <v>#REF!</v>
      </c>
      <c r="F381" s="30" t="e">
        <f t="shared" si="96"/>
        <v>#REF!</v>
      </c>
      <c r="G381" s="30" t="e">
        <f t="shared" si="97"/>
        <v>#REF!</v>
      </c>
      <c r="H381" s="30" t="e">
        <f t="shared" si="98"/>
        <v>#REF!</v>
      </c>
      <c r="I381" s="25">
        <v>44726</v>
      </c>
      <c r="J381" s="26" t="e">
        <f t="shared" si="99"/>
        <v>#REF!</v>
      </c>
      <c r="K381" s="26" t="e">
        <f t="shared" si="100"/>
        <v>#REF!</v>
      </c>
      <c r="L381" s="26" t="e">
        <f t="shared" si="101"/>
        <v>#REF!</v>
      </c>
      <c r="M381" s="23" t="e">
        <f t="shared" si="102"/>
        <v>#REF!</v>
      </c>
      <c r="N381" s="26" t="e">
        <f t="shared" si="89"/>
        <v>#REF!</v>
      </c>
      <c r="O381" s="23" t="e">
        <f t="shared" si="103"/>
        <v>#REF!</v>
      </c>
      <c r="P381" s="23" t="e">
        <f t="shared" si="93"/>
        <v>#REF!</v>
      </c>
      <c r="Q381" s="23" t="e">
        <f t="shared" si="94"/>
        <v>#REF!</v>
      </c>
      <c r="R381" s="23" t="e">
        <f t="shared" si="95"/>
        <v>#REF!</v>
      </c>
      <c r="S381" s="23" t="e">
        <f t="shared" si="90"/>
        <v>#REF!</v>
      </c>
      <c r="T381" s="23" t="e">
        <f t="shared" si="91"/>
        <v>#REF!</v>
      </c>
      <c r="U381" s="23" t="e">
        <f>_xlfn.XLOOKUP(A381,'[1]AM 12,28'!A:A,'[1]AM 12,28'!B:B,"",0)</f>
        <v>#REF!</v>
      </c>
      <c r="V381" s="23" t="e">
        <f t="shared" si="104"/>
        <v>#REF!</v>
      </c>
    </row>
    <row r="382" spans="1:22" x14ac:dyDescent="0.25">
      <c r="A382" s="23" t="e">
        <f>'Export AM'!#REF!&amp;" "&amp;'Export AM'!#REF!</f>
        <v>#REF!</v>
      </c>
      <c r="B382" s="27" t="e">
        <f>'Export AM'!#REF!</f>
        <v>#REF!</v>
      </c>
      <c r="C382" s="28" t="e">
        <f>'Export AM'!#REF!</f>
        <v>#REF!</v>
      </c>
      <c r="D382" s="29" t="e">
        <f t="shared" ca="1" si="92"/>
        <v>#REF!</v>
      </c>
      <c r="E382" s="28" t="e">
        <f>'Export AM'!#REF!</f>
        <v>#REF!</v>
      </c>
      <c r="F382" s="30" t="e">
        <f t="shared" si="96"/>
        <v>#REF!</v>
      </c>
      <c r="G382" s="30" t="e">
        <f t="shared" si="97"/>
        <v>#REF!</v>
      </c>
      <c r="H382" s="30" t="e">
        <f t="shared" si="98"/>
        <v>#REF!</v>
      </c>
      <c r="I382" s="25">
        <v>44727</v>
      </c>
      <c r="J382" s="26" t="e">
        <f t="shared" si="99"/>
        <v>#REF!</v>
      </c>
      <c r="K382" s="26" t="e">
        <f t="shared" si="100"/>
        <v>#REF!</v>
      </c>
      <c r="L382" s="26" t="e">
        <f t="shared" si="101"/>
        <v>#REF!</v>
      </c>
      <c r="M382" s="23" t="e">
        <f t="shared" si="102"/>
        <v>#REF!</v>
      </c>
      <c r="N382" s="26" t="e">
        <f t="shared" si="89"/>
        <v>#REF!</v>
      </c>
      <c r="O382" s="23" t="e">
        <f t="shared" si="103"/>
        <v>#REF!</v>
      </c>
      <c r="P382" s="23" t="e">
        <f t="shared" si="93"/>
        <v>#REF!</v>
      </c>
      <c r="Q382" s="23" t="e">
        <f t="shared" si="94"/>
        <v>#REF!</v>
      </c>
      <c r="R382" s="23" t="e">
        <f t="shared" si="95"/>
        <v>#REF!</v>
      </c>
      <c r="S382" s="23" t="e">
        <f t="shared" si="90"/>
        <v>#REF!</v>
      </c>
      <c r="T382" s="23" t="e">
        <f t="shared" si="91"/>
        <v>#REF!</v>
      </c>
      <c r="U382" s="23" t="e">
        <f>_xlfn.XLOOKUP(A382,'[1]AM 12,28'!A:A,'[1]AM 12,28'!B:B,"",0)</f>
        <v>#REF!</v>
      </c>
      <c r="V382" s="23" t="e">
        <f t="shared" si="104"/>
        <v>#REF!</v>
      </c>
    </row>
    <row r="383" spans="1:22" x14ac:dyDescent="0.25">
      <c r="A383" s="23" t="e">
        <f>'Export AM'!#REF!&amp;" "&amp;'Export AM'!#REF!</f>
        <v>#REF!</v>
      </c>
      <c r="B383" s="27" t="e">
        <f>'Export AM'!#REF!</f>
        <v>#REF!</v>
      </c>
      <c r="C383" s="28" t="e">
        <f>'Export AM'!#REF!</f>
        <v>#REF!</v>
      </c>
      <c r="D383" s="29" t="e">
        <f t="shared" ca="1" si="92"/>
        <v>#REF!</v>
      </c>
      <c r="E383" s="28" t="e">
        <f>'Export AM'!#REF!</f>
        <v>#REF!</v>
      </c>
      <c r="F383" s="30" t="e">
        <f t="shared" si="96"/>
        <v>#REF!</v>
      </c>
      <c r="G383" s="30" t="e">
        <f t="shared" si="97"/>
        <v>#REF!</v>
      </c>
      <c r="H383" s="30" t="e">
        <f t="shared" si="98"/>
        <v>#REF!</v>
      </c>
      <c r="I383" s="25">
        <v>44728</v>
      </c>
      <c r="J383" s="26" t="e">
        <f t="shared" si="99"/>
        <v>#REF!</v>
      </c>
      <c r="K383" s="26" t="e">
        <f t="shared" si="100"/>
        <v>#REF!</v>
      </c>
      <c r="L383" s="26" t="e">
        <f t="shared" si="101"/>
        <v>#REF!</v>
      </c>
      <c r="M383" s="23" t="e">
        <f t="shared" si="102"/>
        <v>#REF!</v>
      </c>
      <c r="N383" s="26" t="e">
        <f t="shared" si="89"/>
        <v>#REF!</v>
      </c>
      <c r="O383" s="23" t="e">
        <f t="shared" si="103"/>
        <v>#REF!</v>
      </c>
      <c r="P383" s="23" t="e">
        <f t="shared" si="93"/>
        <v>#REF!</v>
      </c>
      <c r="Q383" s="23" t="e">
        <f t="shared" si="94"/>
        <v>#REF!</v>
      </c>
      <c r="R383" s="23" t="e">
        <f t="shared" si="95"/>
        <v>#REF!</v>
      </c>
      <c r="S383" s="23" t="e">
        <f t="shared" si="90"/>
        <v>#REF!</v>
      </c>
      <c r="T383" s="23" t="e">
        <f t="shared" si="91"/>
        <v>#REF!</v>
      </c>
      <c r="U383" s="23" t="e">
        <f>_xlfn.XLOOKUP(A383,'[1]AM 12,28'!A:A,'[1]AM 12,28'!B:B,"",0)</f>
        <v>#REF!</v>
      </c>
      <c r="V383" s="23" t="e">
        <f t="shared" si="104"/>
        <v>#REF!</v>
      </c>
    </row>
    <row r="384" spans="1:22" x14ac:dyDescent="0.25">
      <c r="A384" s="23" t="e">
        <f>'Export AM'!#REF!&amp;" "&amp;'Export AM'!#REF!</f>
        <v>#REF!</v>
      </c>
      <c r="B384" s="27" t="e">
        <f>'Export AM'!#REF!</f>
        <v>#REF!</v>
      </c>
      <c r="C384" s="28" t="e">
        <f>'Export AM'!#REF!</f>
        <v>#REF!</v>
      </c>
      <c r="D384" s="29" t="e">
        <f t="shared" ca="1" si="92"/>
        <v>#REF!</v>
      </c>
      <c r="E384" s="28" t="e">
        <f>'Export AM'!#REF!</f>
        <v>#REF!</v>
      </c>
      <c r="F384" s="30" t="e">
        <f t="shared" si="96"/>
        <v>#REF!</v>
      </c>
      <c r="G384" s="30" t="e">
        <f t="shared" si="97"/>
        <v>#REF!</v>
      </c>
      <c r="H384" s="30" t="e">
        <f t="shared" si="98"/>
        <v>#REF!</v>
      </c>
      <c r="I384" s="25">
        <v>44729</v>
      </c>
      <c r="J384" s="26" t="e">
        <f t="shared" si="99"/>
        <v>#REF!</v>
      </c>
      <c r="K384" s="26" t="e">
        <f t="shared" si="100"/>
        <v>#REF!</v>
      </c>
      <c r="L384" s="26" t="e">
        <f t="shared" si="101"/>
        <v>#REF!</v>
      </c>
      <c r="M384" s="23" t="e">
        <f t="shared" si="102"/>
        <v>#REF!</v>
      </c>
      <c r="N384" s="26" t="e">
        <f t="shared" si="89"/>
        <v>#REF!</v>
      </c>
      <c r="O384" s="23" t="e">
        <f t="shared" si="103"/>
        <v>#REF!</v>
      </c>
      <c r="P384" s="23" t="e">
        <f t="shared" si="93"/>
        <v>#REF!</v>
      </c>
      <c r="Q384" s="23" t="e">
        <f t="shared" si="94"/>
        <v>#REF!</v>
      </c>
      <c r="R384" s="23" t="e">
        <f t="shared" si="95"/>
        <v>#REF!</v>
      </c>
      <c r="S384" s="23" t="e">
        <f t="shared" si="90"/>
        <v>#REF!</v>
      </c>
      <c r="T384" s="23" t="e">
        <f t="shared" si="91"/>
        <v>#REF!</v>
      </c>
      <c r="U384" s="23" t="e">
        <f>_xlfn.XLOOKUP(A384,'[1]AM 12,28'!A:A,'[1]AM 12,28'!B:B,"",0)</f>
        <v>#REF!</v>
      </c>
      <c r="V384" s="23" t="e">
        <f t="shared" si="104"/>
        <v>#REF!</v>
      </c>
    </row>
    <row r="385" spans="1:22" x14ac:dyDescent="0.25">
      <c r="A385" s="23" t="e">
        <f>'Export AM'!#REF!&amp;" "&amp;'Export AM'!#REF!</f>
        <v>#REF!</v>
      </c>
      <c r="B385" s="27" t="e">
        <f>'Export AM'!#REF!</f>
        <v>#REF!</v>
      </c>
      <c r="C385" s="28" t="e">
        <f>'Export AM'!#REF!</f>
        <v>#REF!</v>
      </c>
      <c r="D385" s="29" t="e">
        <f t="shared" ca="1" si="92"/>
        <v>#REF!</v>
      </c>
      <c r="E385" s="28" t="e">
        <f>'Export AM'!#REF!</f>
        <v>#REF!</v>
      </c>
      <c r="F385" s="30" t="e">
        <f t="shared" si="96"/>
        <v>#REF!</v>
      </c>
      <c r="G385" s="30" t="e">
        <f t="shared" si="97"/>
        <v>#REF!</v>
      </c>
      <c r="H385" s="30" t="e">
        <f t="shared" si="98"/>
        <v>#REF!</v>
      </c>
      <c r="I385" s="25">
        <v>44730</v>
      </c>
      <c r="J385" s="26" t="e">
        <f t="shared" si="99"/>
        <v>#REF!</v>
      </c>
      <c r="K385" s="26" t="e">
        <f t="shared" si="100"/>
        <v>#REF!</v>
      </c>
      <c r="L385" s="26" t="e">
        <f t="shared" si="101"/>
        <v>#REF!</v>
      </c>
      <c r="M385" s="23" t="e">
        <f t="shared" si="102"/>
        <v>#REF!</v>
      </c>
      <c r="N385" s="26" t="e">
        <f t="shared" si="89"/>
        <v>#REF!</v>
      </c>
      <c r="O385" s="23" t="e">
        <f t="shared" si="103"/>
        <v>#REF!</v>
      </c>
      <c r="P385" s="23" t="e">
        <f t="shared" si="93"/>
        <v>#REF!</v>
      </c>
      <c r="Q385" s="23" t="e">
        <f t="shared" si="94"/>
        <v>#REF!</v>
      </c>
      <c r="R385" s="23" t="e">
        <f t="shared" si="95"/>
        <v>#REF!</v>
      </c>
      <c r="S385" s="23" t="e">
        <f t="shared" si="90"/>
        <v>#REF!</v>
      </c>
      <c r="T385" s="23" t="e">
        <f t="shared" si="91"/>
        <v>#REF!</v>
      </c>
      <c r="U385" s="23" t="e">
        <f>_xlfn.XLOOKUP(A385,'[1]AM 12,28'!A:A,'[1]AM 12,28'!B:B,"",0)</f>
        <v>#REF!</v>
      </c>
      <c r="V385" s="23" t="e">
        <f t="shared" si="104"/>
        <v>#REF!</v>
      </c>
    </row>
    <row r="386" spans="1:22" x14ac:dyDescent="0.25">
      <c r="A386" s="23" t="e">
        <f>'Export AM'!#REF!&amp;" "&amp;'Export AM'!#REF!</f>
        <v>#REF!</v>
      </c>
      <c r="B386" s="27" t="e">
        <f>'Export AM'!#REF!</f>
        <v>#REF!</v>
      </c>
      <c r="C386" s="28" t="e">
        <f>'Export AM'!#REF!</f>
        <v>#REF!</v>
      </c>
      <c r="D386" s="29" t="e">
        <f t="shared" ca="1" si="92"/>
        <v>#REF!</v>
      </c>
      <c r="E386" s="28" t="e">
        <f>'Export AM'!#REF!</f>
        <v>#REF!</v>
      </c>
      <c r="F386" s="30" t="e">
        <f t="shared" si="96"/>
        <v>#REF!</v>
      </c>
      <c r="G386" s="30" t="e">
        <f t="shared" si="97"/>
        <v>#REF!</v>
      </c>
      <c r="H386" s="30" t="e">
        <f t="shared" si="98"/>
        <v>#REF!</v>
      </c>
      <c r="I386" s="25">
        <v>44731</v>
      </c>
      <c r="J386" s="26" t="e">
        <f t="shared" si="99"/>
        <v>#REF!</v>
      </c>
      <c r="K386" s="26" t="e">
        <f t="shared" si="100"/>
        <v>#REF!</v>
      </c>
      <c r="L386" s="26" t="e">
        <f t="shared" si="101"/>
        <v>#REF!</v>
      </c>
      <c r="M386" s="23" t="e">
        <f t="shared" si="102"/>
        <v>#REF!</v>
      </c>
      <c r="N386" s="26" t="e">
        <f t="shared" ref="N386:N400" si="105">IF(DAY(DATE(YEAR(E386),MONTH(E386)+1,1)-1)/2&gt;=DAY(E386),"1 ère quinzaine","2èmequinzaine")</f>
        <v>#REF!</v>
      </c>
      <c r="O386" s="23" t="e">
        <f t="shared" si="103"/>
        <v>#REF!</v>
      </c>
      <c r="P386" s="23" t="e">
        <f t="shared" si="93"/>
        <v>#REF!</v>
      </c>
      <c r="Q386" s="23" t="e">
        <f t="shared" si="94"/>
        <v>#REF!</v>
      </c>
      <c r="R386" s="23" t="e">
        <f t="shared" si="95"/>
        <v>#REF!</v>
      </c>
      <c r="S386" s="23" t="e">
        <f t="shared" ref="S386:S400" si="106">P386&amp;Q386&amp;R386</f>
        <v>#REF!</v>
      </c>
      <c r="T386" s="23" t="e">
        <f t="shared" ref="T386:T400" si="107">IF(S386="123","12,06",IF(S386="120","11,93",IF(S386="100","11,78",IF(S386="000","11,35","faux"))))</f>
        <v>#REF!</v>
      </c>
      <c r="U386" s="23" t="e">
        <f>_xlfn.XLOOKUP(A386,'[1]AM 12,28'!A:A,'[1]AM 12,28'!B:B,"",0)</f>
        <v>#REF!</v>
      </c>
      <c r="V386" s="23" t="e">
        <f t="shared" si="104"/>
        <v>#REF!</v>
      </c>
    </row>
    <row r="387" spans="1:22" x14ac:dyDescent="0.25">
      <c r="A387" s="23" t="e">
        <f>'Export AM'!#REF!&amp;" "&amp;'Export AM'!#REF!</f>
        <v>#REF!</v>
      </c>
      <c r="B387" s="27" t="e">
        <f>'Export AM'!#REF!</f>
        <v>#REF!</v>
      </c>
      <c r="C387" s="28" t="e">
        <f>'Export AM'!#REF!</f>
        <v>#REF!</v>
      </c>
      <c r="D387" s="29" t="e">
        <f t="shared" ref="D387:D400" ca="1" si="108">DATEDIF(C387,TODAY(),"Y")</f>
        <v>#REF!</v>
      </c>
      <c r="E387" s="28" t="e">
        <f>'Export AM'!#REF!</f>
        <v>#REF!</v>
      </c>
      <c r="F387" s="30" t="e">
        <f t="shared" si="96"/>
        <v>#REF!</v>
      </c>
      <c r="G387" s="30" t="e">
        <f t="shared" si="97"/>
        <v>#REF!</v>
      </c>
      <c r="H387" s="30" t="e">
        <f t="shared" si="98"/>
        <v>#REF!</v>
      </c>
      <c r="I387" s="25">
        <v>44732</v>
      </c>
      <c r="J387" s="26" t="e">
        <f t="shared" si="99"/>
        <v>#REF!</v>
      </c>
      <c r="K387" s="26" t="e">
        <f t="shared" si="100"/>
        <v>#REF!</v>
      </c>
      <c r="L387" s="26" t="e">
        <f t="shared" si="101"/>
        <v>#REF!</v>
      </c>
      <c r="M387" s="23" t="e">
        <f t="shared" si="102"/>
        <v>#REF!</v>
      </c>
      <c r="N387" s="26" t="e">
        <f t="shared" si="105"/>
        <v>#REF!</v>
      </c>
      <c r="O387" s="23" t="e">
        <f t="shared" si="103"/>
        <v>#REF!</v>
      </c>
      <c r="P387" s="23" t="e">
        <f t="shared" ref="P387:P400" si="109">IF(F387&lt;I387,1,0)</f>
        <v>#REF!</v>
      </c>
      <c r="Q387" s="23" t="e">
        <f t="shared" ref="Q387:Q400" si="110">IF(G387&lt;I387,2,0)</f>
        <v>#REF!</v>
      </c>
      <c r="R387" s="23" t="e">
        <f t="shared" ref="R387:R400" si="111">IF(H387&lt;I387,3,0)</f>
        <v>#REF!</v>
      </c>
      <c r="S387" s="23" t="e">
        <f t="shared" si="106"/>
        <v>#REF!</v>
      </c>
      <c r="T387" s="23" t="e">
        <f t="shared" si="107"/>
        <v>#REF!</v>
      </c>
      <c r="U387" s="23" t="e">
        <f>_xlfn.XLOOKUP(A387,'[1]AM 12,28'!A:A,'[1]AM 12,28'!B:B,"",0)</f>
        <v>#REF!</v>
      </c>
      <c r="V387" s="23" t="e">
        <f t="shared" si="104"/>
        <v>#REF!</v>
      </c>
    </row>
    <row r="388" spans="1:22" x14ac:dyDescent="0.25">
      <c r="A388" s="23" t="e">
        <f>'Export AM'!#REF!&amp;" "&amp;'Export AM'!#REF!</f>
        <v>#REF!</v>
      </c>
      <c r="B388" s="27" t="e">
        <f>'Export AM'!#REF!</f>
        <v>#REF!</v>
      </c>
      <c r="C388" s="28" t="e">
        <f>'Export AM'!#REF!</f>
        <v>#REF!</v>
      </c>
      <c r="D388" s="29" t="e">
        <f t="shared" ca="1" si="108"/>
        <v>#REF!</v>
      </c>
      <c r="E388" s="28" t="e">
        <f>'Export AM'!#REF!</f>
        <v>#REF!</v>
      </c>
      <c r="F388" s="30" t="e">
        <f t="shared" si="96"/>
        <v>#REF!</v>
      </c>
      <c r="G388" s="30" t="e">
        <f t="shared" si="97"/>
        <v>#REF!</v>
      </c>
      <c r="H388" s="30" t="e">
        <f t="shared" si="98"/>
        <v>#REF!</v>
      </c>
      <c r="I388" s="25">
        <v>44733</v>
      </c>
      <c r="J388" s="26" t="e">
        <f t="shared" si="99"/>
        <v>#REF!</v>
      </c>
      <c r="K388" s="26" t="e">
        <f t="shared" si="100"/>
        <v>#REF!</v>
      </c>
      <c r="L388" s="26" t="e">
        <f t="shared" si="101"/>
        <v>#REF!</v>
      </c>
      <c r="M388" s="23" t="e">
        <f t="shared" si="102"/>
        <v>#REF!</v>
      </c>
      <c r="N388" s="26" t="e">
        <f t="shared" si="105"/>
        <v>#REF!</v>
      </c>
      <c r="O388" s="23" t="e">
        <f t="shared" si="103"/>
        <v>#REF!</v>
      </c>
      <c r="P388" s="23" t="e">
        <f t="shared" si="109"/>
        <v>#REF!</v>
      </c>
      <c r="Q388" s="23" t="e">
        <f t="shared" si="110"/>
        <v>#REF!</v>
      </c>
      <c r="R388" s="23" t="e">
        <f t="shared" si="111"/>
        <v>#REF!</v>
      </c>
      <c r="S388" s="23" t="e">
        <f t="shared" si="106"/>
        <v>#REF!</v>
      </c>
      <c r="T388" s="23" t="e">
        <f t="shared" si="107"/>
        <v>#REF!</v>
      </c>
      <c r="U388" s="23" t="e">
        <f>_xlfn.XLOOKUP(A388,'[1]AM 12,28'!A:A,'[1]AM 12,28'!B:B,"",0)</f>
        <v>#REF!</v>
      </c>
      <c r="V388" s="23" t="e">
        <f t="shared" si="104"/>
        <v>#REF!</v>
      </c>
    </row>
    <row r="389" spans="1:22" x14ac:dyDescent="0.25">
      <c r="A389" s="23" t="e">
        <f>'Export AM'!#REF!&amp;" "&amp;'Export AM'!#REF!</f>
        <v>#REF!</v>
      </c>
      <c r="B389" s="27" t="e">
        <f>'Export AM'!#REF!</f>
        <v>#REF!</v>
      </c>
      <c r="C389" s="28" t="e">
        <f>'Export AM'!#REF!</f>
        <v>#REF!</v>
      </c>
      <c r="D389" s="29" t="e">
        <f t="shared" ca="1" si="108"/>
        <v>#REF!</v>
      </c>
      <c r="E389" s="28" t="e">
        <f>'Export AM'!#REF!</f>
        <v>#REF!</v>
      </c>
      <c r="F389" s="30" t="e">
        <f t="shared" si="96"/>
        <v>#REF!</v>
      </c>
      <c r="G389" s="30" t="e">
        <f t="shared" si="97"/>
        <v>#REF!</v>
      </c>
      <c r="H389" s="30" t="e">
        <f t="shared" si="98"/>
        <v>#REF!</v>
      </c>
      <c r="I389" s="25">
        <v>44734</v>
      </c>
      <c r="J389" s="26" t="e">
        <f t="shared" si="99"/>
        <v>#REF!</v>
      </c>
      <c r="K389" s="26" t="e">
        <f t="shared" si="100"/>
        <v>#REF!</v>
      </c>
      <c r="L389" s="26" t="e">
        <f t="shared" si="101"/>
        <v>#REF!</v>
      </c>
      <c r="M389" s="23" t="e">
        <f t="shared" si="102"/>
        <v>#REF!</v>
      </c>
      <c r="N389" s="26" t="e">
        <f t="shared" si="105"/>
        <v>#REF!</v>
      </c>
      <c r="O389" s="23" t="e">
        <f t="shared" si="103"/>
        <v>#REF!</v>
      </c>
      <c r="P389" s="23" t="e">
        <f t="shared" si="109"/>
        <v>#REF!</v>
      </c>
      <c r="Q389" s="23" t="e">
        <f t="shared" si="110"/>
        <v>#REF!</v>
      </c>
      <c r="R389" s="23" t="e">
        <f t="shared" si="111"/>
        <v>#REF!</v>
      </c>
      <c r="S389" s="23" t="e">
        <f t="shared" si="106"/>
        <v>#REF!</v>
      </c>
      <c r="T389" s="23" t="e">
        <f t="shared" si="107"/>
        <v>#REF!</v>
      </c>
      <c r="U389" s="23" t="e">
        <f>_xlfn.XLOOKUP(A389,'[1]AM 12,28'!A:A,'[1]AM 12,28'!B:B,"",0)</f>
        <v>#REF!</v>
      </c>
      <c r="V389" s="23" t="e">
        <f t="shared" si="104"/>
        <v>#REF!</v>
      </c>
    </row>
    <row r="390" spans="1:22" x14ac:dyDescent="0.25">
      <c r="A390" s="23" t="e">
        <f>'Export AM'!#REF!&amp;" "&amp;'Export AM'!#REF!</f>
        <v>#REF!</v>
      </c>
      <c r="B390" s="27" t="e">
        <f>'Export AM'!#REF!</f>
        <v>#REF!</v>
      </c>
      <c r="C390" s="28" t="e">
        <f>'Export AM'!#REF!</f>
        <v>#REF!</v>
      </c>
      <c r="D390" s="29" t="e">
        <f t="shared" ca="1" si="108"/>
        <v>#REF!</v>
      </c>
      <c r="E390" s="28" t="e">
        <f>'Export AM'!#REF!</f>
        <v>#REF!</v>
      </c>
      <c r="F390" s="30" t="e">
        <f t="shared" si="96"/>
        <v>#REF!</v>
      </c>
      <c r="G390" s="30" t="e">
        <f t="shared" si="97"/>
        <v>#REF!</v>
      </c>
      <c r="H390" s="30" t="e">
        <f t="shared" si="98"/>
        <v>#REF!</v>
      </c>
      <c r="I390" s="25">
        <v>44735</v>
      </c>
      <c r="J390" s="26" t="e">
        <f t="shared" si="99"/>
        <v>#REF!</v>
      </c>
      <c r="K390" s="26" t="e">
        <f t="shared" si="100"/>
        <v>#REF!</v>
      </c>
      <c r="L390" s="26" t="e">
        <f t="shared" si="101"/>
        <v>#REF!</v>
      </c>
      <c r="M390" s="23" t="e">
        <f t="shared" si="102"/>
        <v>#REF!</v>
      </c>
      <c r="N390" s="26" t="e">
        <f t="shared" si="105"/>
        <v>#REF!</v>
      </c>
      <c r="O390" s="23" t="e">
        <f t="shared" si="103"/>
        <v>#REF!</v>
      </c>
      <c r="P390" s="23" t="e">
        <f t="shared" si="109"/>
        <v>#REF!</v>
      </c>
      <c r="Q390" s="23" t="e">
        <f t="shared" si="110"/>
        <v>#REF!</v>
      </c>
      <c r="R390" s="23" t="e">
        <f t="shared" si="111"/>
        <v>#REF!</v>
      </c>
      <c r="S390" s="23" t="e">
        <f t="shared" si="106"/>
        <v>#REF!</v>
      </c>
      <c r="T390" s="23" t="e">
        <f t="shared" si="107"/>
        <v>#REF!</v>
      </c>
      <c r="U390" s="23" t="e">
        <f>_xlfn.XLOOKUP(A390,'[1]AM 12,28'!A:A,'[1]AM 12,28'!B:B,"",0)</f>
        <v>#REF!</v>
      </c>
      <c r="V390" s="23" t="e">
        <f t="shared" si="104"/>
        <v>#REF!</v>
      </c>
    </row>
    <row r="391" spans="1:22" x14ac:dyDescent="0.25">
      <c r="A391" s="23" t="e">
        <f>'Export AM'!#REF!&amp;" "&amp;'Export AM'!#REF!</f>
        <v>#REF!</v>
      </c>
      <c r="B391" s="27" t="e">
        <f>'Export AM'!#REF!</f>
        <v>#REF!</v>
      </c>
      <c r="C391" s="28" t="e">
        <f>'Export AM'!#REF!</f>
        <v>#REF!</v>
      </c>
      <c r="D391" s="29" t="e">
        <f t="shared" ca="1" si="108"/>
        <v>#REF!</v>
      </c>
      <c r="E391" s="28" t="e">
        <f>'Export AM'!#REF!</f>
        <v>#REF!</v>
      </c>
      <c r="F391" s="30" t="e">
        <f t="shared" si="96"/>
        <v>#REF!</v>
      </c>
      <c r="G391" s="30" t="e">
        <f t="shared" si="97"/>
        <v>#REF!</v>
      </c>
      <c r="H391" s="30" t="e">
        <f t="shared" si="98"/>
        <v>#REF!</v>
      </c>
      <c r="I391" s="25">
        <v>44736</v>
      </c>
      <c r="J391" s="26" t="e">
        <f t="shared" si="99"/>
        <v>#REF!</v>
      </c>
      <c r="K391" s="26" t="e">
        <f t="shared" si="100"/>
        <v>#REF!</v>
      </c>
      <c r="L391" s="26" t="e">
        <f t="shared" si="101"/>
        <v>#REF!</v>
      </c>
      <c r="M391" s="23" t="e">
        <f t="shared" si="102"/>
        <v>#REF!</v>
      </c>
      <c r="N391" s="26" t="e">
        <f t="shared" si="105"/>
        <v>#REF!</v>
      </c>
      <c r="O391" s="23" t="e">
        <f t="shared" si="103"/>
        <v>#REF!</v>
      </c>
      <c r="P391" s="23" t="e">
        <f t="shared" si="109"/>
        <v>#REF!</v>
      </c>
      <c r="Q391" s="23" t="e">
        <f t="shared" si="110"/>
        <v>#REF!</v>
      </c>
      <c r="R391" s="23" t="e">
        <f t="shared" si="111"/>
        <v>#REF!</v>
      </c>
      <c r="S391" s="23" t="e">
        <f t="shared" si="106"/>
        <v>#REF!</v>
      </c>
      <c r="T391" s="23" t="e">
        <f t="shared" si="107"/>
        <v>#REF!</v>
      </c>
      <c r="U391" s="23" t="e">
        <f>_xlfn.XLOOKUP(A391,'[1]AM 12,28'!A:A,'[1]AM 12,28'!B:B,"",0)</f>
        <v>#REF!</v>
      </c>
      <c r="V391" s="23" t="e">
        <f t="shared" si="104"/>
        <v>#REF!</v>
      </c>
    </row>
    <row r="392" spans="1:22" x14ac:dyDescent="0.25">
      <c r="A392" s="23" t="e">
        <f>'Export AM'!#REF!&amp;" "&amp;'Export AM'!#REF!</f>
        <v>#REF!</v>
      </c>
      <c r="B392" s="27" t="e">
        <f>'Export AM'!#REF!</f>
        <v>#REF!</v>
      </c>
      <c r="C392" s="28" t="e">
        <f>'Export AM'!#REF!</f>
        <v>#REF!</v>
      </c>
      <c r="D392" s="29" t="e">
        <f t="shared" ca="1" si="108"/>
        <v>#REF!</v>
      </c>
      <c r="E392" s="28" t="e">
        <f>'Export AM'!#REF!</f>
        <v>#REF!</v>
      </c>
      <c r="F392" s="30" t="e">
        <f t="shared" si="96"/>
        <v>#REF!</v>
      </c>
      <c r="G392" s="30" t="e">
        <f t="shared" si="97"/>
        <v>#REF!</v>
      </c>
      <c r="H392" s="30" t="e">
        <f t="shared" si="98"/>
        <v>#REF!</v>
      </c>
      <c r="I392" s="25">
        <v>44737</v>
      </c>
      <c r="J392" s="26" t="e">
        <f t="shared" si="99"/>
        <v>#REF!</v>
      </c>
      <c r="K392" s="26" t="e">
        <f t="shared" si="100"/>
        <v>#REF!</v>
      </c>
      <c r="L392" s="26" t="e">
        <f t="shared" si="101"/>
        <v>#REF!</v>
      </c>
      <c r="M392" s="23" t="e">
        <f t="shared" si="102"/>
        <v>#REF!</v>
      </c>
      <c r="N392" s="26" t="e">
        <f t="shared" si="105"/>
        <v>#REF!</v>
      </c>
      <c r="O392" s="23" t="e">
        <f t="shared" si="103"/>
        <v>#REF!</v>
      </c>
      <c r="P392" s="23" t="e">
        <f t="shared" si="109"/>
        <v>#REF!</v>
      </c>
      <c r="Q392" s="23" t="e">
        <f t="shared" si="110"/>
        <v>#REF!</v>
      </c>
      <c r="R392" s="23" t="e">
        <f t="shared" si="111"/>
        <v>#REF!</v>
      </c>
      <c r="S392" s="23" t="e">
        <f t="shared" si="106"/>
        <v>#REF!</v>
      </c>
      <c r="T392" s="23" t="e">
        <f t="shared" si="107"/>
        <v>#REF!</v>
      </c>
      <c r="U392" s="23" t="e">
        <f>_xlfn.XLOOKUP(A392,'[1]AM 12,28'!A:A,'[1]AM 12,28'!B:B,"",0)</f>
        <v>#REF!</v>
      </c>
      <c r="V392" s="23" t="e">
        <f t="shared" si="104"/>
        <v>#REF!</v>
      </c>
    </row>
    <row r="393" spans="1:22" x14ac:dyDescent="0.25">
      <c r="A393" s="23" t="e">
        <f>'Export AM'!#REF!&amp;" "&amp;'Export AM'!#REF!</f>
        <v>#REF!</v>
      </c>
      <c r="B393" s="27" t="e">
        <f>'Export AM'!#REF!</f>
        <v>#REF!</v>
      </c>
      <c r="C393" s="28" t="e">
        <f>'Export AM'!#REF!</f>
        <v>#REF!</v>
      </c>
      <c r="D393" s="29" t="e">
        <f t="shared" ca="1" si="108"/>
        <v>#REF!</v>
      </c>
      <c r="E393" s="28" t="e">
        <f>'Export AM'!#REF!</f>
        <v>#REF!</v>
      </c>
      <c r="F393" s="30" t="e">
        <f t="shared" si="96"/>
        <v>#REF!</v>
      </c>
      <c r="G393" s="30" t="e">
        <f t="shared" si="97"/>
        <v>#REF!</v>
      </c>
      <c r="H393" s="30" t="e">
        <f t="shared" si="98"/>
        <v>#REF!</v>
      </c>
      <c r="I393" s="25">
        <v>44738</v>
      </c>
      <c r="J393" s="26" t="e">
        <f t="shared" si="99"/>
        <v>#REF!</v>
      </c>
      <c r="K393" s="26" t="e">
        <f t="shared" si="100"/>
        <v>#REF!</v>
      </c>
      <c r="L393" s="26" t="e">
        <f t="shared" si="101"/>
        <v>#REF!</v>
      </c>
      <c r="M393" s="23" t="e">
        <f t="shared" si="102"/>
        <v>#REF!</v>
      </c>
      <c r="N393" s="26" t="e">
        <f t="shared" si="105"/>
        <v>#REF!</v>
      </c>
      <c r="O393" s="23" t="e">
        <f t="shared" si="103"/>
        <v>#REF!</v>
      </c>
      <c r="P393" s="23" t="e">
        <f t="shared" si="109"/>
        <v>#REF!</v>
      </c>
      <c r="Q393" s="23" t="e">
        <f t="shared" si="110"/>
        <v>#REF!</v>
      </c>
      <c r="R393" s="23" t="e">
        <f t="shared" si="111"/>
        <v>#REF!</v>
      </c>
      <c r="S393" s="23" t="e">
        <f t="shared" si="106"/>
        <v>#REF!</v>
      </c>
      <c r="T393" s="23" t="e">
        <f t="shared" si="107"/>
        <v>#REF!</v>
      </c>
      <c r="U393" s="23" t="e">
        <f>_xlfn.XLOOKUP(A393,'[1]AM 12,28'!A:A,'[1]AM 12,28'!B:B,"",0)</f>
        <v>#REF!</v>
      </c>
      <c r="V393" s="23" t="e">
        <f t="shared" si="104"/>
        <v>#REF!</v>
      </c>
    </row>
    <row r="394" spans="1:22" x14ac:dyDescent="0.25">
      <c r="A394" s="23" t="e">
        <f>'Export AM'!#REF!&amp;" "&amp;'Export AM'!#REF!</f>
        <v>#REF!</v>
      </c>
      <c r="B394" s="27" t="e">
        <f>'Export AM'!#REF!</f>
        <v>#REF!</v>
      </c>
      <c r="C394" s="28" t="e">
        <f>'Export AM'!#REF!</f>
        <v>#REF!</v>
      </c>
      <c r="D394" s="29" t="e">
        <f t="shared" ca="1" si="108"/>
        <v>#REF!</v>
      </c>
      <c r="E394" s="28" t="e">
        <f>'Export AM'!#REF!</f>
        <v>#REF!</v>
      </c>
      <c r="F394" s="30" t="e">
        <f t="shared" si="96"/>
        <v>#REF!</v>
      </c>
      <c r="G394" s="30" t="e">
        <f t="shared" si="97"/>
        <v>#REF!</v>
      </c>
      <c r="H394" s="30" t="e">
        <f t="shared" si="98"/>
        <v>#REF!</v>
      </c>
      <c r="I394" s="25">
        <v>44739</v>
      </c>
      <c r="J394" s="26" t="e">
        <f t="shared" si="99"/>
        <v>#REF!</v>
      </c>
      <c r="K394" s="26" t="e">
        <f t="shared" si="100"/>
        <v>#REF!</v>
      </c>
      <c r="L394" s="26" t="e">
        <f t="shared" si="101"/>
        <v>#REF!</v>
      </c>
      <c r="M394" s="23" t="e">
        <f t="shared" si="102"/>
        <v>#REF!</v>
      </c>
      <c r="N394" s="26" t="e">
        <f t="shared" si="105"/>
        <v>#REF!</v>
      </c>
      <c r="O394" s="23" t="e">
        <f t="shared" si="103"/>
        <v>#REF!</v>
      </c>
      <c r="P394" s="23" t="e">
        <f t="shared" si="109"/>
        <v>#REF!</v>
      </c>
      <c r="Q394" s="23" t="e">
        <f t="shared" si="110"/>
        <v>#REF!</v>
      </c>
      <c r="R394" s="23" t="e">
        <f t="shared" si="111"/>
        <v>#REF!</v>
      </c>
      <c r="S394" s="23" t="e">
        <f t="shared" si="106"/>
        <v>#REF!</v>
      </c>
      <c r="T394" s="23" t="e">
        <f t="shared" si="107"/>
        <v>#REF!</v>
      </c>
      <c r="U394" s="23" t="e">
        <f>_xlfn.XLOOKUP(A394,'[1]AM 12,28'!A:A,'[1]AM 12,28'!B:B,"",0)</f>
        <v>#REF!</v>
      </c>
      <c r="V394" s="23" t="e">
        <f t="shared" si="104"/>
        <v>#REF!</v>
      </c>
    </row>
    <row r="395" spans="1:22" x14ac:dyDescent="0.25">
      <c r="A395" s="23" t="e">
        <f>'Export AM'!#REF!&amp;" "&amp;'Export AM'!#REF!</f>
        <v>#REF!</v>
      </c>
      <c r="B395" s="27" t="e">
        <f>'Export AM'!#REF!</f>
        <v>#REF!</v>
      </c>
      <c r="C395" s="28" t="e">
        <f>'Export AM'!#REF!</f>
        <v>#REF!</v>
      </c>
      <c r="D395" s="29" t="e">
        <f t="shared" ca="1" si="108"/>
        <v>#REF!</v>
      </c>
      <c r="E395" s="28" t="e">
        <f>'Export AM'!#REF!</f>
        <v>#REF!</v>
      </c>
      <c r="F395" s="30" t="e">
        <f t="shared" si="96"/>
        <v>#REF!</v>
      </c>
      <c r="G395" s="30" t="e">
        <f t="shared" si="97"/>
        <v>#REF!</v>
      </c>
      <c r="H395" s="30" t="e">
        <f t="shared" si="98"/>
        <v>#REF!</v>
      </c>
      <c r="I395" s="25">
        <v>44740</v>
      </c>
      <c r="J395" s="26" t="e">
        <f t="shared" si="99"/>
        <v>#REF!</v>
      </c>
      <c r="K395" s="26" t="e">
        <f t="shared" si="100"/>
        <v>#REF!</v>
      </c>
      <c r="L395" s="26" t="e">
        <f t="shared" si="101"/>
        <v>#REF!</v>
      </c>
      <c r="M395" s="23" t="e">
        <f t="shared" si="102"/>
        <v>#REF!</v>
      </c>
      <c r="N395" s="26" t="e">
        <f t="shared" si="105"/>
        <v>#REF!</v>
      </c>
      <c r="O395" s="23" t="e">
        <f t="shared" si="103"/>
        <v>#REF!</v>
      </c>
      <c r="P395" s="23" t="e">
        <f t="shared" si="109"/>
        <v>#REF!</v>
      </c>
      <c r="Q395" s="23" t="e">
        <f t="shared" si="110"/>
        <v>#REF!</v>
      </c>
      <c r="R395" s="23" t="e">
        <f t="shared" si="111"/>
        <v>#REF!</v>
      </c>
      <c r="S395" s="23" t="e">
        <f t="shared" si="106"/>
        <v>#REF!</v>
      </c>
      <c r="T395" s="23" t="e">
        <f t="shared" si="107"/>
        <v>#REF!</v>
      </c>
      <c r="U395" s="23" t="e">
        <f>_xlfn.XLOOKUP(A395,'[1]AM 12,28'!A:A,'[1]AM 12,28'!B:B,"",0)</f>
        <v>#REF!</v>
      </c>
      <c r="V395" s="23" t="e">
        <f t="shared" si="104"/>
        <v>#REF!</v>
      </c>
    </row>
    <row r="396" spans="1:22" x14ac:dyDescent="0.25">
      <c r="A396" s="23" t="e">
        <f>'Export AM'!#REF!&amp;" "&amp;'Export AM'!#REF!</f>
        <v>#REF!</v>
      </c>
      <c r="B396" s="27" t="e">
        <f>'Export AM'!#REF!</f>
        <v>#REF!</v>
      </c>
      <c r="C396" s="28" t="e">
        <f>'Export AM'!#REF!</f>
        <v>#REF!</v>
      </c>
      <c r="D396" s="29" t="e">
        <f t="shared" ca="1" si="108"/>
        <v>#REF!</v>
      </c>
      <c r="E396" s="28" t="e">
        <f>'Export AM'!#REF!</f>
        <v>#REF!</v>
      </c>
      <c r="F396" s="30" t="e">
        <f t="shared" si="96"/>
        <v>#REF!</v>
      </c>
      <c r="G396" s="30" t="e">
        <f t="shared" si="97"/>
        <v>#REF!</v>
      </c>
      <c r="H396" s="30" t="e">
        <f t="shared" si="98"/>
        <v>#REF!</v>
      </c>
      <c r="I396" s="25">
        <v>44741</v>
      </c>
      <c r="J396" s="26" t="e">
        <f t="shared" si="99"/>
        <v>#REF!</v>
      </c>
      <c r="K396" s="26" t="e">
        <f t="shared" si="100"/>
        <v>#REF!</v>
      </c>
      <c r="L396" s="26" t="e">
        <f t="shared" si="101"/>
        <v>#REF!</v>
      </c>
      <c r="M396" s="23" t="e">
        <f t="shared" si="102"/>
        <v>#REF!</v>
      </c>
      <c r="N396" s="26" t="e">
        <f t="shared" si="105"/>
        <v>#REF!</v>
      </c>
      <c r="O396" s="23" t="e">
        <f t="shared" si="103"/>
        <v>#REF!</v>
      </c>
      <c r="P396" s="23" t="e">
        <f t="shared" si="109"/>
        <v>#REF!</v>
      </c>
      <c r="Q396" s="23" t="e">
        <f t="shared" si="110"/>
        <v>#REF!</v>
      </c>
      <c r="R396" s="23" t="e">
        <f t="shared" si="111"/>
        <v>#REF!</v>
      </c>
      <c r="S396" s="23" t="e">
        <f t="shared" si="106"/>
        <v>#REF!</v>
      </c>
      <c r="T396" s="23" t="e">
        <f t="shared" si="107"/>
        <v>#REF!</v>
      </c>
      <c r="U396" s="23" t="e">
        <f>_xlfn.XLOOKUP(A396,'[1]AM 12,28'!A:A,'[1]AM 12,28'!B:B,"",0)</f>
        <v>#REF!</v>
      </c>
      <c r="V396" s="23" t="e">
        <f t="shared" si="104"/>
        <v>#REF!</v>
      </c>
    </row>
    <row r="397" spans="1:22" x14ac:dyDescent="0.25">
      <c r="A397" s="23" t="e">
        <f>'Export AM'!#REF!&amp;" "&amp;'Export AM'!#REF!</f>
        <v>#REF!</v>
      </c>
      <c r="B397" s="27" t="e">
        <f>'Export AM'!#REF!</f>
        <v>#REF!</v>
      </c>
      <c r="C397" s="28" t="e">
        <f>'Export AM'!#REF!</f>
        <v>#REF!</v>
      </c>
      <c r="D397" s="29" t="e">
        <f t="shared" ca="1" si="108"/>
        <v>#REF!</v>
      </c>
      <c r="E397" s="28" t="e">
        <f>'Export AM'!#REF!</f>
        <v>#REF!</v>
      </c>
      <c r="F397" s="30" t="e">
        <f t="shared" si="96"/>
        <v>#REF!</v>
      </c>
      <c r="G397" s="30" t="e">
        <f t="shared" si="97"/>
        <v>#REF!</v>
      </c>
      <c r="H397" s="30" t="e">
        <f t="shared" si="98"/>
        <v>#REF!</v>
      </c>
      <c r="I397" s="25">
        <v>44742</v>
      </c>
      <c r="J397" s="26" t="e">
        <f t="shared" si="99"/>
        <v>#REF!</v>
      </c>
      <c r="K397" s="26" t="e">
        <f t="shared" si="100"/>
        <v>#REF!</v>
      </c>
      <c r="L397" s="26" t="e">
        <f t="shared" si="101"/>
        <v>#REF!</v>
      </c>
      <c r="M397" s="23" t="e">
        <f t="shared" si="102"/>
        <v>#REF!</v>
      </c>
      <c r="N397" s="26" t="e">
        <f t="shared" si="105"/>
        <v>#REF!</v>
      </c>
      <c r="O397" s="23" t="e">
        <f t="shared" si="103"/>
        <v>#REF!</v>
      </c>
      <c r="P397" s="23" t="e">
        <f t="shared" si="109"/>
        <v>#REF!</v>
      </c>
      <c r="Q397" s="23" t="e">
        <f t="shared" si="110"/>
        <v>#REF!</v>
      </c>
      <c r="R397" s="23" t="e">
        <f t="shared" si="111"/>
        <v>#REF!</v>
      </c>
      <c r="S397" s="23" t="e">
        <f t="shared" si="106"/>
        <v>#REF!</v>
      </c>
      <c r="T397" s="23" t="e">
        <f t="shared" si="107"/>
        <v>#REF!</v>
      </c>
      <c r="U397" s="23" t="e">
        <f>_xlfn.XLOOKUP(A397,'[1]AM 12,28'!A:A,'[1]AM 12,28'!B:B,"",0)</f>
        <v>#REF!</v>
      </c>
      <c r="V397" s="23" t="e">
        <f t="shared" si="104"/>
        <v>#REF!</v>
      </c>
    </row>
    <row r="398" spans="1:22" x14ac:dyDescent="0.25">
      <c r="A398" s="23" t="e">
        <f>'Export AM'!#REF!&amp;" "&amp;'Export AM'!#REF!</f>
        <v>#REF!</v>
      </c>
      <c r="B398" s="27" t="e">
        <f>'Export AM'!#REF!</f>
        <v>#REF!</v>
      </c>
      <c r="C398" s="28" t="e">
        <f>'Export AM'!#REF!</f>
        <v>#REF!</v>
      </c>
      <c r="D398" s="29" t="e">
        <f t="shared" ca="1" si="108"/>
        <v>#REF!</v>
      </c>
      <c r="E398" s="28" t="e">
        <f>'Export AM'!#REF!</f>
        <v>#REF!</v>
      </c>
      <c r="F398" s="30" t="e">
        <f t="shared" si="96"/>
        <v>#REF!</v>
      </c>
      <c r="G398" s="30" t="e">
        <f t="shared" si="97"/>
        <v>#REF!</v>
      </c>
      <c r="H398" s="30" t="e">
        <f t="shared" si="98"/>
        <v>#REF!</v>
      </c>
      <c r="I398" s="25">
        <v>44743</v>
      </c>
      <c r="J398" s="26" t="e">
        <f t="shared" si="99"/>
        <v>#REF!</v>
      </c>
      <c r="K398" s="26" t="e">
        <f t="shared" si="100"/>
        <v>#REF!</v>
      </c>
      <c r="L398" s="26" t="e">
        <f t="shared" si="101"/>
        <v>#REF!</v>
      </c>
      <c r="M398" s="23" t="e">
        <f t="shared" si="102"/>
        <v>#REF!</v>
      </c>
      <c r="N398" s="26" t="e">
        <f t="shared" si="105"/>
        <v>#REF!</v>
      </c>
      <c r="O398" s="23" t="e">
        <f t="shared" si="103"/>
        <v>#REF!</v>
      </c>
      <c r="P398" s="23" t="e">
        <f t="shared" si="109"/>
        <v>#REF!</v>
      </c>
      <c r="Q398" s="23" t="e">
        <f t="shared" si="110"/>
        <v>#REF!</v>
      </c>
      <c r="R398" s="23" t="e">
        <f t="shared" si="111"/>
        <v>#REF!</v>
      </c>
      <c r="S398" s="23" t="e">
        <f t="shared" si="106"/>
        <v>#REF!</v>
      </c>
      <c r="T398" s="23" t="e">
        <f t="shared" si="107"/>
        <v>#REF!</v>
      </c>
      <c r="U398" s="23" t="e">
        <f>_xlfn.XLOOKUP(A398,'[1]AM 12,28'!A:A,'[1]AM 12,28'!B:B,"",0)</f>
        <v>#REF!</v>
      </c>
      <c r="V398" s="23" t="e">
        <f t="shared" si="104"/>
        <v>#REF!</v>
      </c>
    </row>
    <row r="399" spans="1:22" x14ac:dyDescent="0.25">
      <c r="A399" s="23" t="e">
        <f>'Export AM'!#REF!&amp;" "&amp;'Export AM'!#REF!</f>
        <v>#REF!</v>
      </c>
      <c r="B399" s="27" t="e">
        <f>'Export AM'!#REF!</f>
        <v>#REF!</v>
      </c>
      <c r="C399" s="28" t="e">
        <f>'Export AM'!#REF!</f>
        <v>#REF!</v>
      </c>
      <c r="D399" s="29" t="e">
        <f t="shared" ca="1" si="108"/>
        <v>#REF!</v>
      </c>
      <c r="E399" s="28" t="e">
        <f>'Export AM'!#REF!</f>
        <v>#REF!</v>
      </c>
      <c r="F399" s="30" t="e">
        <f t="shared" si="96"/>
        <v>#REF!</v>
      </c>
      <c r="G399" s="30" t="e">
        <f t="shared" si="97"/>
        <v>#REF!</v>
      </c>
      <c r="H399" s="30" t="e">
        <f t="shared" si="98"/>
        <v>#REF!</v>
      </c>
      <c r="I399" s="25">
        <v>44744</v>
      </c>
      <c r="J399" s="26" t="e">
        <f t="shared" si="99"/>
        <v>#REF!</v>
      </c>
      <c r="K399" s="26" t="e">
        <f t="shared" si="100"/>
        <v>#REF!</v>
      </c>
      <c r="L399" s="26" t="e">
        <f t="shared" si="101"/>
        <v>#REF!</v>
      </c>
      <c r="M399" s="23" t="e">
        <f t="shared" si="102"/>
        <v>#REF!</v>
      </c>
      <c r="N399" s="26" t="e">
        <f t="shared" si="105"/>
        <v>#REF!</v>
      </c>
      <c r="O399" s="23" t="e">
        <f t="shared" si="103"/>
        <v>#REF!</v>
      </c>
      <c r="P399" s="23" t="e">
        <f t="shared" si="109"/>
        <v>#REF!</v>
      </c>
      <c r="Q399" s="23" t="e">
        <f t="shared" si="110"/>
        <v>#REF!</v>
      </c>
      <c r="R399" s="23" t="e">
        <f t="shared" si="111"/>
        <v>#REF!</v>
      </c>
      <c r="S399" s="23" t="e">
        <f t="shared" si="106"/>
        <v>#REF!</v>
      </c>
      <c r="T399" s="23" t="e">
        <f t="shared" si="107"/>
        <v>#REF!</v>
      </c>
      <c r="U399" s="23" t="e">
        <f>_xlfn.XLOOKUP(A399,'[1]AM 12,28'!A:A,'[1]AM 12,28'!B:B,"",0)</f>
        <v>#REF!</v>
      </c>
      <c r="V399" s="23" t="e">
        <f t="shared" si="104"/>
        <v>#REF!</v>
      </c>
    </row>
    <row r="400" spans="1:22" x14ac:dyDescent="0.25">
      <c r="A400" s="23" t="e">
        <f>'Export AM'!#REF!&amp;" "&amp;'Export AM'!#REF!</f>
        <v>#REF!</v>
      </c>
      <c r="B400" s="27" t="e">
        <f>'Export AM'!#REF!</f>
        <v>#REF!</v>
      </c>
      <c r="C400" s="28" t="e">
        <f>'Export AM'!#REF!</f>
        <v>#REF!</v>
      </c>
      <c r="D400" s="29" t="e">
        <f t="shared" ca="1" si="108"/>
        <v>#REF!</v>
      </c>
      <c r="E400" s="28" t="e">
        <f>'Export AM'!#REF!</f>
        <v>#REF!</v>
      </c>
      <c r="F400" s="30" t="e">
        <f t="shared" si="96"/>
        <v>#REF!</v>
      </c>
      <c r="G400" s="30" t="e">
        <f t="shared" si="97"/>
        <v>#REF!</v>
      </c>
      <c r="H400" s="30" t="e">
        <f t="shared" si="98"/>
        <v>#REF!</v>
      </c>
      <c r="I400" s="25">
        <v>44745</v>
      </c>
      <c r="J400" s="26" t="e">
        <f t="shared" si="99"/>
        <v>#REF!</v>
      </c>
      <c r="K400" s="26" t="e">
        <f t="shared" si="100"/>
        <v>#REF!</v>
      </c>
      <c r="L400" s="26" t="e">
        <f t="shared" si="101"/>
        <v>#REF!</v>
      </c>
      <c r="M400" s="23" t="e">
        <f t="shared" si="102"/>
        <v>#REF!</v>
      </c>
      <c r="N400" s="26" t="e">
        <f t="shared" si="105"/>
        <v>#REF!</v>
      </c>
      <c r="O400" s="23" t="e">
        <f t="shared" si="103"/>
        <v>#REF!</v>
      </c>
      <c r="P400" s="23" t="e">
        <f t="shared" si="109"/>
        <v>#REF!</v>
      </c>
      <c r="Q400" s="23" t="e">
        <f t="shared" si="110"/>
        <v>#REF!</v>
      </c>
      <c r="R400" s="23" t="e">
        <f t="shared" si="111"/>
        <v>#REF!</v>
      </c>
      <c r="S400" s="23" t="e">
        <f t="shared" si="106"/>
        <v>#REF!</v>
      </c>
      <c r="T400" s="23" t="e">
        <f t="shared" si="107"/>
        <v>#REF!</v>
      </c>
      <c r="U400" s="23" t="e">
        <f>_xlfn.XLOOKUP(A400,'[1]AM 12,28'!A:A,'[1]AM 12,28'!B:B,"",0)</f>
        <v>#REF!</v>
      </c>
      <c r="V400" s="23" t="e">
        <f t="shared" si="104"/>
        <v>#REF!</v>
      </c>
    </row>
  </sheetData>
  <conditionalFormatting sqref="J2:M400">
    <cfRule type="containsText" dxfId="1" priority="2" operator="containsText" text="VRAI">
      <formula>NOT(ISERROR(SEARCH("VRAI",J2)))</formula>
    </cfRule>
  </conditionalFormatting>
  <conditionalFormatting sqref="O1:O1048576">
    <cfRule type="containsText" dxfId="0" priority="1" operator="containsText" text="non">
      <formula>NOT(ISERROR(SEARCH("non",O1)))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658C-DAB5-4698-8DD3-CAE4B132336A}">
  <sheetPr codeName="Feuil1"/>
  <dimension ref="A1:O2"/>
  <sheetViews>
    <sheetView workbookViewId="0">
      <selection activeCell="K4" sqref="K4"/>
    </sheetView>
  </sheetViews>
  <sheetFormatPr defaultColWidth="11.42578125" defaultRowHeight="15" x14ac:dyDescent="0.25"/>
  <sheetData>
    <row r="1" spans="1:15" x14ac:dyDescent="0.25">
      <c r="E1" s="22">
        <f>EDATE('AM et barème'!I1,-1)</f>
        <v>44408</v>
      </c>
    </row>
    <row r="2" spans="1:15" x14ac:dyDescent="0.25">
      <c r="A2" t="s">
        <v>163</v>
      </c>
      <c r="B2">
        <v>8092800</v>
      </c>
      <c r="C2">
        <v>189102</v>
      </c>
      <c r="D2">
        <v>2021</v>
      </c>
      <c r="E2" s="22">
        <v>44409</v>
      </c>
      <c r="F2" s="22">
        <v>44439</v>
      </c>
      <c r="G2" s="22">
        <v>44441</v>
      </c>
      <c r="H2">
        <v>8092804</v>
      </c>
      <c r="I2">
        <v>41</v>
      </c>
      <c r="J2">
        <v>351</v>
      </c>
      <c r="K2" t="s">
        <v>311</v>
      </c>
      <c r="L2">
        <v>1</v>
      </c>
      <c r="M2" t="s">
        <v>165</v>
      </c>
      <c r="N2" t="s">
        <v>166</v>
      </c>
      <c r="O2" t="s">
        <v>204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043B0-DC52-41C2-B759-4F748429D167}">
  <sheetPr codeName="Feuil10"/>
  <dimension ref="A1:K67"/>
  <sheetViews>
    <sheetView tabSelected="1" topLeftCell="A49" workbookViewId="0">
      <selection activeCell="D10" sqref="D10"/>
    </sheetView>
  </sheetViews>
  <sheetFormatPr defaultColWidth="11.42578125" defaultRowHeight="15" x14ac:dyDescent="0.25"/>
  <cols>
    <col min="1" max="1" width="33.42578125" bestFit="1" customWidth="1"/>
    <col min="2" max="2" width="13.5703125" bestFit="1" customWidth="1"/>
    <col min="11" max="11" width="23.28515625" bestFit="1" customWidth="1"/>
  </cols>
  <sheetData>
    <row r="1" spans="1:11" x14ac:dyDescent="0.25">
      <c r="A1" t="s">
        <v>293</v>
      </c>
      <c r="B1" t="s">
        <v>312</v>
      </c>
      <c r="C1" t="s">
        <v>318</v>
      </c>
      <c r="D1" t="s">
        <v>320</v>
      </c>
      <c r="E1" t="s">
        <v>321</v>
      </c>
      <c r="F1" t="s">
        <v>322</v>
      </c>
      <c r="G1" t="s">
        <v>324</v>
      </c>
      <c r="H1" t="s">
        <v>326</v>
      </c>
      <c r="I1" t="s">
        <v>327</v>
      </c>
    </row>
    <row r="2" spans="1:11" x14ac:dyDescent="0.25">
      <c r="B2" s="31">
        <v>7010</v>
      </c>
      <c r="C2">
        <v>1010</v>
      </c>
      <c r="D2">
        <v>3800</v>
      </c>
      <c r="E2">
        <v>4990</v>
      </c>
      <c r="F2">
        <v>10</v>
      </c>
      <c r="G2">
        <v>3661</v>
      </c>
      <c r="H2">
        <v>3666</v>
      </c>
      <c r="K2" t="s">
        <v>323</v>
      </c>
    </row>
    <row r="3" spans="1:11" x14ac:dyDescent="0.25">
      <c r="A3" t="s">
        <v>289</v>
      </c>
      <c r="B3" s="34" cm="1">
        <f t="array" ref="B3">SUM(_xlfn._xlws.FILTER(t_CSV[MONTANT],(t_CSV[CODE SAL.]=B$2)*(t_CSV[NOM TRAV.]=$A3),0))</f>
        <v>71</v>
      </c>
      <c r="C3" s="34" cm="1">
        <f t="array" ref="C3">SUM(_xlfn._xlws.FILTER(t_CSV[MONTANT],(t_CSV[CODE SAL.]=C$2)*(t_CSV[NOM TRAV.]=$A3),0))</f>
        <v>805.85</v>
      </c>
      <c r="D3" s="34" cm="1">
        <f t="array" ref="D3">SUM(_xlfn._xlws.FILTER(t_CSV[MONTANT],(t_CSV[CODE SAL.]=D$2)*(t_CSV[NOM TRAV.]=$A3),0))</f>
        <v>0</v>
      </c>
      <c r="E3" s="34" cm="1">
        <f t="array" ref="E3">SUM(_xlfn._xlws.FILTER(t_CSV[MONTANT],(t_CSV[CODE SAL.]=E$2)*(t_CSV[NOM TRAV.]=$A3),0))</f>
        <v>831.72</v>
      </c>
      <c r="F3" s="34" cm="1">
        <f t="array" ref="F3">SUM(_xlfn._xlws.FILTER(t_CSV[MONTANT],(t_CSV[CODE SAL.]=F$2)*(t_CSV[NOM TRAV.]=$A3),0))</f>
        <v>14</v>
      </c>
      <c r="G3" s="34" cm="1">
        <f t="array" ref="G3">SUM(_xlfn._xlws.FILTER(t_CSV[MONTANT],(t_CSV[CODE SAL.]=G$2)*(t_CSV[NOM TRAV.]=$A3),0))</f>
        <v>0</v>
      </c>
      <c r="H3" s="34" cm="1">
        <f t="array" ref="H3">SUM(_xlfn._xlws.FILTER(t_CSV[MONTANT],(t_CSV[CODE SAL.]=H$2)*(t_CSV[NOM TRAV.]=$A3),0))</f>
        <v>0</v>
      </c>
      <c r="I3" s="34">
        <f>G3+H3</f>
        <v>0</v>
      </c>
    </row>
    <row r="4" spans="1:11" x14ac:dyDescent="0.25">
      <c r="A4" t="s">
        <v>226</v>
      </c>
      <c r="B4" s="34" cm="1">
        <f t="array" ref="B4">SUM(_xlfn._xlws.FILTER(t_CSV[MONTANT],(t_CSV[CODE SAL.]=B$2)*(t_CSV[NOM TRAV.]=$A4),0))</f>
        <v>0</v>
      </c>
      <c r="C4" s="34" cm="1">
        <f t="array" ref="C4">SUM(_xlfn._xlws.FILTER(t_CSV[MONTANT],(t_CSV[CODE SAL.]=C$2)*(t_CSV[NOM TRAV.]=$A4),0))</f>
        <v>0</v>
      </c>
      <c r="D4" s="34" cm="1">
        <f t="array" ref="D4">SUM(_xlfn._xlws.FILTER(t_CSV[MONTANT],(t_CSV[CODE SAL.]=D$2)*(t_CSV[NOM TRAV.]=$A4),0))</f>
        <v>0</v>
      </c>
      <c r="E4" s="34" cm="1">
        <f t="array" ref="E4">SUM(_xlfn._xlws.FILTER(t_CSV[MONTANT],(t_CSV[CODE SAL.]=E$2)*(t_CSV[NOM TRAV.]=$A4),0))</f>
        <v>0</v>
      </c>
      <c r="F4" s="34" cm="1">
        <f t="array" ref="F4">SUM(_xlfn._xlws.FILTER(t_CSV[MONTANT],(t_CSV[CODE SAL.]=F$2)*(t_CSV[NOM TRAV.]=$A4),0))</f>
        <v>0</v>
      </c>
      <c r="G4" s="34" cm="1">
        <f t="array" ref="G4">SUM(_xlfn._xlws.FILTER(t_CSV[MONTANT],(t_CSV[CODE SAL.]=G$2)*(t_CSV[NOM TRAV.]=$A4),0))</f>
        <v>0</v>
      </c>
      <c r="H4" s="34" cm="1">
        <f t="array" ref="H4">SUM(_xlfn._xlws.FILTER(t_CSV[MONTANT],(t_CSV[CODE SAL.]=H$2)*(t_CSV[NOM TRAV.]=$A4),0))</f>
        <v>0</v>
      </c>
      <c r="I4" s="34">
        <f t="shared" ref="I4:I67" si="0">G4+H4</f>
        <v>0</v>
      </c>
      <c r="K4" t="str">
        <f>A5&amp;","&amp;B4&amp;","&amp;D4</f>
        <v>ANDRONIK NATALIIA,0,0</v>
      </c>
    </row>
    <row r="5" spans="1:11" x14ac:dyDescent="0.25">
      <c r="A5" t="s">
        <v>228</v>
      </c>
      <c r="B5" s="34" cm="1">
        <f t="array" ref="B5">SUM(_xlfn._xlws.FILTER(t_CSV[MONTANT],(t_CSV[CODE SAL.]=B$2)*(t_CSV[NOM TRAV.]=$A5),0))</f>
        <v>114</v>
      </c>
      <c r="C5" s="34" cm="1">
        <f t="array" ref="C5">SUM(_xlfn._xlws.FILTER(t_CSV[MONTANT],(t_CSV[CODE SAL.]=C$2)*(t_CSV[NOM TRAV.]=$A5),0))</f>
        <v>1374.84</v>
      </c>
      <c r="D5" s="34" cm="1">
        <f t="array" ref="D5">SUM(_xlfn._xlws.FILTER(t_CSV[MONTANT],(t_CSV[CODE SAL.]=D$2)*(t_CSV[NOM TRAV.]=$A5),0))</f>
        <v>185</v>
      </c>
      <c r="E5" s="34" cm="1">
        <f t="array" ref="E5">SUM(_xlfn._xlws.FILTER(t_CSV[MONTANT],(t_CSV[CODE SAL.]=E$2)*(t_CSV[NOM TRAV.]=$A5),0))</f>
        <v>1134.1500000000001</v>
      </c>
      <c r="F5" s="34" cm="1">
        <f t="array" ref="F5">SUM(_xlfn._xlws.FILTER(t_CSV[MONTANT],(t_CSV[CODE SAL.]=F$2)*(t_CSV[NOM TRAV.]=$A5),0))</f>
        <v>23</v>
      </c>
      <c r="G5" s="34" cm="1">
        <f t="array" ref="G5">SUM(_xlfn._xlws.FILTER(t_CSV[MONTANT],(t_CSV[CODE SAL.]=G$2)*(t_CSV[NOM TRAV.]=$A5),0))</f>
        <v>0</v>
      </c>
      <c r="H5" s="34" cm="1">
        <f t="array" ref="H5">SUM(_xlfn._xlws.FILTER(t_CSV[MONTANT],(t_CSV[CODE SAL.]=H$2)*(t_CSV[NOM TRAV.]=$A5),0))</f>
        <v>0</v>
      </c>
      <c r="I5" s="34">
        <f t="shared" si="0"/>
        <v>0</v>
      </c>
    </row>
    <row r="6" spans="1:11" x14ac:dyDescent="0.25">
      <c r="A6" t="s">
        <v>315</v>
      </c>
      <c r="B6" s="34" cm="1">
        <f t="array" ref="B6">SUM(_xlfn._xlws.FILTER(t_CSV[MONTANT],(t_CSV[CODE SAL.]=B$2)*(t_CSV[NOM TRAV.]=$A6),0))</f>
        <v>120</v>
      </c>
      <c r="C6" s="34" cm="1">
        <f t="array" ref="C6">SUM(_xlfn._xlws.FILTER(t_CSV[MONTANT],(t_CSV[CODE SAL.]=C$2)*(t_CSV[NOM TRAV.]=$A6),0))</f>
        <v>0</v>
      </c>
      <c r="D6" s="34" cm="1">
        <f t="array" ref="D6">SUM(_xlfn._xlws.FILTER(t_CSV[MONTANT],(t_CSV[CODE SAL.]=D$2)*(t_CSV[NOM TRAV.]=$A6),0))</f>
        <v>0</v>
      </c>
      <c r="E6" s="34" cm="1">
        <f t="array" ref="E6">SUM(_xlfn._xlws.FILTER(t_CSV[MONTANT],(t_CSV[CODE SAL.]=E$2)*(t_CSV[NOM TRAV.]=$A6),0))</f>
        <v>0</v>
      </c>
      <c r="F6" s="34" cm="1">
        <f t="array" ref="F6">SUM(_xlfn._xlws.FILTER(t_CSV[MONTANT],(t_CSV[CODE SAL.]=F$2)*(t_CSV[NOM TRAV.]=$A6),0))</f>
        <v>0</v>
      </c>
      <c r="G6" s="34" cm="1">
        <f t="array" ref="G6">SUM(_xlfn._xlws.FILTER(t_CSV[MONTANT],(t_CSV[CODE SAL.]=G$2)*(t_CSV[NOM TRAV.]=$A6),0))</f>
        <v>0</v>
      </c>
      <c r="H6" s="34" cm="1">
        <f t="array" ref="H6">SUM(_xlfn._xlws.FILTER(t_CSV[MONTANT],(t_CSV[CODE SAL.]=H$2)*(t_CSV[NOM TRAV.]=$A6),0))</f>
        <v>0</v>
      </c>
      <c r="I6" s="34">
        <f t="shared" si="0"/>
        <v>0</v>
      </c>
    </row>
    <row r="7" spans="1:11" x14ac:dyDescent="0.25">
      <c r="A7" t="s">
        <v>267</v>
      </c>
      <c r="B7" s="34" cm="1">
        <f t="array" ref="B7">SUM(_xlfn._xlws.FILTER(t_CSV[MONTANT],(t_CSV[CODE SAL.]=B$2)*(t_CSV[NOM TRAV.]=$A7),0))</f>
        <v>91</v>
      </c>
      <c r="C7" s="34" cm="1">
        <f t="array" ref="C7">SUM(_xlfn._xlws.FILTER(t_CSV[MONTANT],(t_CSV[CODE SAL.]=C$2)*(t_CSV[NOM TRAV.]=$A7),0))</f>
        <v>1032.8499999999999</v>
      </c>
      <c r="D7" s="34" cm="1">
        <f t="array" ref="D7">SUM(_xlfn._xlws.FILTER(t_CSV[MONTANT],(t_CSV[CODE SAL.]=D$2)*(t_CSV[NOM TRAV.]=$A7),0))</f>
        <v>0</v>
      </c>
      <c r="E7" s="34" cm="1">
        <f t="array" ref="E7">SUM(_xlfn._xlws.FILTER(t_CSV[MONTANT],(t_CSV[CODE SAL.]=E$2)*(t_CSV[NOM TRAV.]=$A7),0))</f>
        <v>1043.98</v>
      </c>
      <c r="F7" s="34" cm="1">
        <f t="array" ref="F7">SUM(_xlfn._xlws.FILTER(t_CSV[MONTANT],(t_CSV[CODE SAL.]=F$2)*(t_CSV[NOM TRAV.]=$A7),0))</f>
        <v>16</v>
      </c>
      <c r="G7" s="34" cm="1">
        <f t="array" ref="G7">SUM(_xlfn._xlws.FILTER(t_CSV[MONTANT],(t_CSV[CODE SAL.]=G$2)*(t_CSV[NOM TRAV.]=$A7),0))</f>
        <v>0</v>
      </c>
      <c r="H7" s="34" cm="1">
        <f t="array" ref="H7">SUM(_xlfn._xlws.FILTER(t_CSV[MONTANT],(t_CSV[CODE SAL.]=H$2)*(t_CSV[NOM TRAV.]=$A7),0))</f>
        <v>0</v>
      </c>
      <c r="I7" s="34">
        <f t="shared" si="0"/>
        <v>0</v>
      </c>
    </row>
    <row r="8" spans="1:11" x14ac:dyDescent="0.25">
      <c r="A8" t="s">
        <v>249</v>
      </c>
      <c r="B8" s="34" cm="1">
        <f t="array" ref="B8">SUM(_xlfn._xlws.FILTER(t_CSV[MONTANT],(t_CSV[CODE SAL.]=B$2)*(t_CSV[NOM TRAV.]=$A8),0))</f>
        <v>0</v>
      </c>
      <c r="C8" s="34" cm="1">
        <f t="array" ref="C8">SUM(_xlfn._xlws.FILTER(t_CSV[MONTANT],(t_CSV[CODE SAL.]=C$2)*(t_CSV[NOM TRAV.]=$A8),0))</f>
        <v>0</v>
      </c>
      <c r="D8" s="34" cm="1">
        <f t="array" ref="D8">SUM(_xlfn._xlws.FILTER(t_CSV[MONTANT],(t_CSV[CODE SAL.]=D$2)*(t_CSV[NOM TRAV.]=$A8),0))</f>
        <v>0</v>
      </c>
      <c r="E8" s="34" cm="1">
        <f t="array" ref="E8">SUM(_xlfn._xlws.FILTER(t_CSV[MONTANT],(t_CSV[CODE SAL.]=E$2)*(t_CSV[NOM TRAV.]=$A8),0))</f>
        <v>0</v>
      </c>
      <c r="F8" s="34" cm="1">
        <f t="array" ref="F8">SUM(_xlfn._xlws.FILTER(t_CSV[MONTANT],(t_CSV[CODE SAL.]=F$2)*(t_CSV[NOM TRAV.]=$A8),0))</f>
        <v>0</v>
      </c>
      <c r="G8" s="34" cm="1">
        <f t="array" ref="G8">SUM(_xlfn._xlws.FILTER(t_CSV[MONTANT],(t_CSV[CODE SAL.]=G$2)*(t_CSV[NOM TRAV.]=$A8),0))</f>
        <v>0</v>
      </c>
      <c r="H8" s="34" cm="1">
        <f t="array" ref="H8">SUM(_xlfn._xlws.FILTER(t_CSV[MONTANT],(t_CSV[CODE SAL.]=H$2)*(t_CSV[NOM TRAV.]=$A8),0))</f>
        <v>0</v>
      </c>
      <c r="I8" s="34">
        <f t="shared" si="0"/>
        <v>0</v>
      </c>
    </row>
    <row r="9" spans="1:11" x14ac:dyDescent="0.25">
      <c r="A9" t="s">
        <v>284</v>
      </c>
      <c r="B9" s="34" cm="1">
        <f t="array" ref="B9">SUM(_xlfn._xlws.FILTER(t_CSV[MONTANT],(t_CSV[CODE SAL.]=B$2)*(t_CSV[NOM TRAV.]=$A9),0))</f>
        <v>51</v>
      </c>
      <c r="C9" s="34" cm="1">
        <f t="array" ref="C9">SUM(_xlfn._xlws.FILTER(t_CSV[MONTANT],(t_CSV[CODE SAL.]=C$2)*(t_CSV[NOM TRAV.]=$A9),0))</f>
        <v>578.85</v>
      </c>
      <c r="D9" s="34" cm="1">
        <f t="array" ref="D9">SUM(_xlfn._xlws.FILTER(t_CSV[MONTANT],(t_CSV[CODE SAL.]=D$2)*(t_CSV[NOM TRAV.]=$A9),0))</f>
        <v>0</v>
      </c>
      <c r="E9" s="34" cm="1">
        <f t="array" ref="E9">SUM(_xlfn._xlws.FILTER(t_CSV[MONTANT],(t_CSV[CODE SAL.]=E$2)*(t_CSV[NOM TRAV.]=$A9),0))</f>
        <v>592.33000000000004</v>
      </c>
      <c r="F9" s="34" cm="1">
        <f t="array" ref="F9">SUM(_xlfn._xlws.FILTER(t_CSV[MONTANT],(t_CSV[CODE SAL.]=F$2)*(t_CSV[NOM TRAV.]=$A9),0))</f>
        <v>14</v>
      </c>
      <c r="G9" s="34" cm="1">
        <f t="array" ref="G9">SUM(_xlfn._xlws.FILTER(t_CSV[MONTANT],(t_CSV[CODE SAL.]=G$2)*(t_CSV[NOM TRAV.]=$A9),0))</f>
        <v>0</v>
      </c>
      <c r="H9" s="34" cm="1">
        <f t="array" ref="H9">SUM(_xlfn._xlws.FILTER(t_CSV[MONTANT],(t_CSV[CODE SAL.]=H$2)*(t_CSV[NOM TRAV.]=$A9),0))</f>
        <v>131.25</v>
      </c>
      <c r="I9" s="34">
        <f t="shared" si="0"/>
        <v>131.25</v>
      </c>
    </row>
    <row r="10" spans="1:11" x14ac:dyDescent="0.25">
      <c r="A10" t="s">
        <v>217</v>
      </c>
      <c r="B10" s="34" cm="1">
        <f t="array" ref="B10">SUM(_xlfn._xlws.FILTER(t_CSV[MONTANT],(t_CSV[CODE SAL.]=B$2)*(t_CSV[NOM TRAV.]=$A10),0))</f>
        <v>0</v>
      </c>
      <c r="C10" s="34" cm="1">
        <f t="array" ref="C10">SUM(_xlfn._xlws.FILTER(t_CSV[MONTANT],(t_CSV[CODE SAL.]=C$2)*(t_CSV[NOM TRAV.]=$A10),0))</f>
        <v>0</v>
      </c>
      <c r="D10" s="34" cm="1">
        <f t="array" ref="D10">SUM(_xlfn._xlws.FILTER(t_CSV[MONTANT],(t_CSV[CODE SAL.]=D$2)*(t_CSV[NOM TRAV.]=$A10),0))</f>
        <v>0</v>
      </c>
      <c r="E10" s="34" cm="1">
        <f t="array" ref="E10">SUM(_xlfn._xlws.FILTER(t_CSV[MONTANT],(t_CSV[CODE SAL.]=E$2)*(t_CSV[NOM TRAV.]=$A10),0))</f>
        <v>0</v>
      </c>
      <c r="F10" s="34" cm="1">
        <f t="array" ref="F10">SUM(_xlfn._xlws.FILTER(t_CSV[MONTANT],(t_CSV[CODE SAL.]=F$2)*(t_CSV[NOM TRAV.]=$A10),0))</f>
        <v>0</v>
      </c>
      <c r="G10" s="34" cm="1">
        <f t="array" ref="G10">SUM(_xlfn._xlws.FILTER(t_CSV[MONTANT],(t_CSV[CODE SAL.]=G$2)*(t_CSV[NOM TRAV.]=$A10),0))</f>
        <v>0</v>
      </c>
      <c r="H10" s="34" cm="1">
        <f t="array" ref="H10">SUM(_xlfn._xlws.FILTER(t_CSV[MONTANT],(t_CSV[CODE SAL.]=H$2)*(t_CSV[NOM TRAV.]=$A10),0))</f>
        <v>0</v>
      </c>
      <c r="I10" s="34">
        <f t="shared" si="0"/>
        <v>0</v>
      </c>
    </row>
    <row r="11" spans="1:11" x14ac:dyDescent="0.25">
      <c r="A11" t="s">
        <v>265</v>
      </c>
      <c r="B11" s="34" cm="1">
        <f t="array" ref="B11">SUM(_xlfn._xlws.FILTER(t_CSV[MONTANT],(t_CSV[CODE SAL.]=B$2)*(t_CSV[NOM TRAV.]=$A11),0))</f>
        <v>121</v>
      </c>
      <c r="C11" s="34" cm="1">
        <f t="array" ref="C11">SUM(_xlfn._xlws.FILTER(t_CSV[MONTANT],(t_CSV[CODE SAL.]=C$2)*(t_CSV[NOM TRAV.]=$A11),0))</f>
        <v>1425.38</v>
      </c>
      <c r="D11" s="34" cm="1">
        <f t="array" ref="D11">SUM(_xlfn._xlws.FILTER(t_CSV[MONTANT],(t_CSV[CODE SAL.]=D$2)*(t_CSV[NOM TRAV.]=$A11),0))</f>
        <v>255</v>
      </c>
      <c r="E11" s="34" cm="1">
        <f t="array" ref="E11">SUM(_xlfn._xlws.FILTER(t_CSV[MONTANT],(t_CSV[CODE SAL.]=E$2)*(t_CSV[NOM TRAV.]=$A11),0))</f>
        <v>1065.44</v>
      </c>
      <c r="F11" s="34" cm="1">
        <f t="array" ref="F11">SUM(_xlfn._xlws.FILTER(t_CSV[MONTANT],(t_CSV[CODE SAL.]=F$2)*(t_CSV[NOM TRAV.]=$A11),0))</f>
        <v>18</v>
      </c>
      <c r="G11" s="34" cm="1">
        <f t="array" ref="G11">SUM(_xlfn._xlws.FILTER(t_CSV[MONTANT],(t_CSV[CODE SAL.]=G$2)*(t_CSV[NOM TRAV.]=$A11),0))</f>
        <v>0</v>
      </c>
      <c r="H11" s="34" cm="1">
        <f t="array" ref="H11">SUM(_xlfn._xlws.FILTER(t_CSV[MONTANT],(t_CSV[CODE SAL.]=H$2)*(t_CSV[NOM TRAV.]=$A11),0))</f>
        <v>0</v>
      </c>
      <c r="I11" s="34">
        <f t="shared" si="0"/>
        <v>0</v>
      </c>
    </row>
    <row r="12" spans="1:11" x14ac:dyDescent="0.25">
      <c r="A12" t="s">
        <v>268</v>
      </c>
      <c r="B12" s="34" cm="1">
        <f t="array" ref="B12">SUM(_xlfn._xlws.FILTER(t_CSV[MONTANT],(t_CSV[CODE SAL.]=B$2)*(t_CSV[NOM TRAV.]=$A12),0))</f>
        <v>86</v>
      </c>
      <c r="C12" s="34" cm="1">
        <f t="array" ref="C12">SUM(_xlfn._xlws.FILTER(t_CSV[MONTANT],(t_CSV[CODE SAL.]=C$2)*(t_CSV[NOM TRAV.]=$A12),0))</f>
        <v>976.1</v>
      </c>
      <c r="D12" s="34" cm="1">
        <f t="array" ref="D12">SUM(_xlfn._xlws.FILTER(t_CSV[MONTANT],(t_CSV[CODE SAL.]=D$2)*(t_CSV[NOM TRAV.]=$A12),0))</f>
        <v>0</v>
      </c>
      <c r="E12" s="34" cm="1">
        <f t="array" ref="E12">SUM(_xlfn._xlws.FILTER(t_CSV[MONTANT],(t_CSV[CODE SAL.]=E$2)*(t_CSV[NOM TRAV.]=$A12),0))</f>
        <v>982.18</v>
      </c>
      <c r="F12" s="34" cm="1">
        <f t="array" ref="F12">SUM(_xlfn._xlws.FILTER(t_CSV[MONTANT],(t_CSV[CODE SAL.]=F$2)*(t_CSV[NOM TRAV.]=$A12),0))</f>
        <v>18</v>
      </c>
      <c r="G12" s="34" cm="1">
        <f t="array" ref="G12">SUM(_xlfn._xlws.FILTER(t_CSV[MONTANT],(t_CSV[CODE SAL.]=G$2)*(t_CSV[NOM TRAV.]=$A12),0))</f>
        <v>0</v>
      </c>
      <c r="H12" s="34" cm="1">
        <f t="array" ref="H12">SUM(_xlfn._xlws.FILTER(t_CSV[MONTANT],(t_CSV[CODE SAL.]=H$2)*(t_CSV[NOM TRAV.]=$A12),0))</f>
        <v>0</v>
      </c>
      <c r="I12" s="34">
        <f t="shared" si="0"/>
        <v>0</v>
      </c>
    </row>
    <row r="13" spans="1:11" x14ac:dyDescent="0.25">
      <c r="A13" t="s">
        <v>243</v>
      </c>
      <c r="B13" s="34" cm="1">
        <f t="array" ref="B13">SUM(_xlfn._xlws.FILTER(t_CSV[MONTANT],(t_CSV[CODE SAL.]=B$2)*(t_CSV[NOM TRAV.]=$A13),0))</f>
        <v>117</v>
      </c>
      <c r="C13" s="34" cm="1">
        <f t="array" ref="C13">SUM(_xlfn._xlws.FILTER(t_CSV[MONTANT],(t_CSV[CODE SAL.]=C$2)*(t_CSV[NOM TRAV.]=$A13),0))</f>
        <v>1395.81</v>
      </c>
      <c r="D13" s="34" cm="1">
        <f t="array" ref="D13">SUM(_xlfn._xlws.FILTER(t_CSV[MONTANT],(t_CSV[CODE SAL.]=D$2)*(t_CSV[NOM TRAV.]=$A13),0))</f>
        <v>0</v>
      </c>
      <c r="E13" s="34" cm="1">
        <f t="array" ref="E13">SUM(_xlfn._xlws.FILTER(t_CSV[MONTANT],(t_CSV[CODE SAL.]=E$2)*(t_CSV[NOM TRAV.]=$A13),0))</f>
        <v>1368.5</v>
      </c>
      <c r="F13" s="34" cm="1">
        <f t="array" ref="F13">SUM(_xlfn._xlws.FILTER(t_CSV[MONTANT],(t_CSV[CODE SAL.]=F$2)*(t_CSV[NOM TRAV.]=$A13),0))</f>
        <v>18</v>
      </c>
      <c r="G13" s="34" cm="1">
        <f t="array" ref="G13">SUM(_xlfn._xlws.FILTER(t_CSV[MONTANT],(t_CSV[CODE SAL.]=G$2)*(t_CSV[NOM TRAV.]=$A13),0))</f>
        <v>0</v>
      </c>
      <c r="H13" s="34" cm="1">
        <f t="array" ref="H13">SUM(_xlfn._xlws.FILTER(t_CSV[MONTANT],(t_CSV[CODE SAL.]=H$2)*(t_CSV[NOM TRAV.]=$A13),0))</f>
        <v>0</v>
      </c>
      <c r="I13" s="34">
        <f t="shared" si="0"/>
        <v>0</v>
      </c>
    </row>
    <row r="14" spans="1:11" x14ac:dyDescent="0.25">
      <c r="A14" t="s">
        <v>237</v>
      </c>
      <c r="B14" s="34" cm="1">
        <f t="array" ref="B14">SUM(_xlfn._xlws.FILTER(t_CSV[MONTANT],(t_CSV[CODE SAL.]=B$2)*(t_CSV[NOM TRAV.]=$A14),0))</f>
        <v>0</v>
      </c>
      <c r="C14" s="34" cm="1">
        <f t="array" ref="C14">SUM(_xlfn._xlws.FILTER(t_CSV[MONTANT],(t_CSV[CODE SAL.]=C$2)*(t_CSV[NOM TRAV.]=$A14),0))</f>
        <v>0</v>
      </c>
      <c r="D14" s="34" cm="1">
        <f t="array" ref="D14">SUM(_xlfn._xlws.FILTER(t_CSV[MONTANT],(t_CSV[CODE SAL.]=D$2)*(t_CSV[NOM TRAV.]=$A14),0))</f>
        <v>0</v>
      </c>
      <c r="E14" s="34" cm="1">
        <f t="array" ref="E14">SUM(_xlfn._xlws.FILTER(t_CSV[MONTANT],(t_CSV[CODE SAL.]=E$2)*(t_CSV[NOM TRAV.]=$A14),0))</f>
        <v>78.150000000000006</v>
      </c>
      <c r="F14" s="34" cm="1">
        <f t="array" ref="F14">SUM(_xlfn._xlws.FILTER(t_CSV[MONTANT],(t_CSV[CODE SAL.]=F$2)*(t_CSV[NOM TRAV.]=$A14),0))</f>
        <v>0</v>
      </c>
      <c r="G14" s="34" cm="1">
        <f t="array" ref="G14">SUM(_xlfn._xlws.FILTER(t_CSV[MONTANT],(t_CSV[CODE SAL.]=G$2)*(t_CSV[NOM TRAV.]=$A14),0))</f>
        <v>0</v>
      </c>
      <c r="H14" s="34" cm="1">
        <f t="array" ref="H14">SUM(_xlfn._xlws.FILTER(t_CSV[MONTANT],(t_CSV[CODE SAL.]=H$2)*(t_CSV[NOM TRAV.]=$A14),0))</f>
        <v>0</v>
      </c>
      <c r="I14" s="34">
        <f t="shared" si="0"/>
        <v>0</v>
      </c>
    </row>
    <row r="15" spans="1:11" x14ac:dyDescent="0.25">
      <c r="A15" t="s">
        <v>286</v>
      </c>
      <c r="B15" s="34" cm="1">
        <f t="array" ref="B15">SUM(_xlfn._xlws.FILTER(t_CSV[MONTANT],(t_CSV[CODE SAL.]=B$2)*(t_CSV[NOM TRAV.]=$A15),0))</f>
        <v>67</v>
      </c>
      <c r="C15" s="34" cm="1">
        <f t="array" ref="C15">SUM(_xlfn._xlws.FILTER(t_CSV[MONTANT],(t_CSV[CODE SAL.]=C$2)*(t_CSV[NOM TRAV.]=$A15),0))</f>
        <v>760.45</v>
      </c>
      <c r="D15" s="34" cm="1">
        <f t="array" ref="D15">SUM(_xlfn._xlws.FILTER(t_CSV[MONTANT],(t_CSV[CODE SAL.]=D$2)*(t_CSV[NOM TRAV.]=$A15),0))</f>
        <v>0</v>
      </c>
      <c r="E15" s="34" cm="1">
        <f t="array" ref="E15">SUM(_xlfn._xlws.FILTER(t_CSV[MONTANT],(t_CSV[CODE SAL.]=E$2)*(t_CSV[NOM TRAV.]=$A15),0))</f>
        <v>528.86</v>
      </c>
      <c r="F15" s="34" cm="1">
        <f t="array" ref="F15">SUM(_xlfn._xlws.FILTER(t_CSV[MONTANT],(t_CSV[CODE SAL.]=F$2)*(t_CSV[NOM TRAV.]=$A15),0))</f>
        <v>13</v>
      </c>
      <c r="G15" s="34" cm="1">
        <f t="array" ref="G15">SUM(_xlfn._xlws.FILTER(t_CSV[MONTANT],(t_CSV[CODE SAL.]=G$2)*(t_CSV[NOM TRAV.]=$A15),0))</f>
        <v>0</v>
      </c>
      <c r="H15" s="34" cm="1">
        <f t="array" ref="H15">SUM(_xlfn._xlws.FILTER(t_CSV[MONTANT],(t_CSV[CODE SAL.]=H$2)*(t_CSV[NOM TRAV.]=$A15),0))</f>
        <v>0</v>
      </c>
      <c r="I15" s="34">
        <f t="shared" si="0"/>
        <v>0</v>
      </c>
    </row>
    <row r="16" spans="1:11" x14ac:dyDescent="0.25">
      <c r="A16" t="s">
        <v>218</v>
      </c>
      <c r="B16" s="34" cm="1">
        <f t="array" ref="B16">SUM(_xlfn._xlws.FILTER(t_CSV[MONTANT],(t_CSV[CODE SAL.]=B$2)*(t_CSV[NOM TRAV.]=$A16),0))</f>
        <v>32</v>
      </c>
      <c r="C16" s="34" cm="1">
        <f t="array" ref="C16">SUM(_xlfn._xlws.FILTER(t_CSV[MONTANT],(t_CSV[CODE SAL.]=C$2)*(t_CSV[NOM TRAV.]=$A16),0))</f>
        <v>392.96</v>
      </c>
      <c r="D16" s="34" cm="1">
        <f t="array" ref="D16">SUM(_xlfn._xlws.FILTER(t_CSV[MONTANT],(t_CSV[CODE SAL.]=D$2)*(t_CSV[NOM TRAV.]=$A16),0))</f>
        <v>110</v>
      </c>
      <c r="E16" s="34" cm="1">
        <f t="array" ref="E16">SUM(_xlfn._xlws.FILTER(t_CSV[MONTANT],(t_CSV[CODE SAL.]=E$2)*(t_CSV[NOM TRAV.]=$A16),0))</f>
        <v>314.24</v>
      </c>
      <c r="F16" s="34" cm="1">
        <f t="array" ref="F16">SUM(_xlfn._xlws.FILTER(t_CSV[MONTANT],(t_CSV[CODE SAL.]=F$2)*(t_CSV[NOM TRAV.]=$A16),0))</f>
        <v>8</v>
      </c>
      <c r="G16" s="34" cm="1">
        <f t="array" ref="G16">SUM(_xlfn._xlws.FILTER(t_CSV[MONTANT],(t_CSV[CODE SAL.]=G$2)*(t_CSV[NOM TRAV.]=$A16),0))</f>
        <v>0</v>
      </c>
      <c r="H16" s="34" cm="1">
        <f t="array" ref="H16">SUM(_xlfn._xlws.FILTER(t_CSV[MONTANT],(t_CSV[CODE SAL.]=H$2)*(t_CSV[NOM TRAV.]=$A16),0))</f>
        <v>0</v>
      </c>
      <c r="I16" s="34">
        <f t="shared" si="0"/>
        <v>0</v>
      </c>
    </row>
    <row r="17" spans="1:11" x14ac:dyDescent="0.25">
      <c r="A17" t="s">
        <v>290</v>
      </c>
      <c r="B17" s="34" cm="1">
        <f t="array" ref="B17">SUM(_xlfn._xlws.FILTER(t_CSV[MONTANT],(t_CSV[CODE SAL.]=B$2)*(t_CSV[NOM TRAV.]=$A17),0))</f>
        <v>48</v>
      </c>
      <c r="C17" s="34" cm="1">
        <f t="array" ref="C17">SUM(_xlfn._xlws.FILTER(t_CSV[MONTANT],(t_CSV[CODE SAL.]=C$2)*(t_CSV[NOM TRAV.]=$A17),0))</f>
        <v>544.79999999999995</v>
      </c>
      <c r="D17" s="34" cm="1">
        <f t="array" ref="D17">SUM(_xlfn._xlws.FILTER(t_CSV[MONTANT],(t_CSV[CODE SAL.]=D$2)*(t_CSV[NOM TRAV.]=$A17),0))</f>
        <v>0</v>
      </c>
      <c r="E17" s="34" cm="1">
        <f t="array" ref="E17">SUM(_xlfn._xlws.FILTER(t_CSV[MONTANT],(t_CSV[CODE SAL.]=E$2)*(t_CSV[NOM TRAV.]=$A17),0))</f>
        <v>614.36</v>
      </c>
      <c r="F17" s="34" cm="1">
        <f t="array" ref="F17">SUM(_xlfn._xlws.FILTER(t_CSV[MONTANT],(t_CSV[CODE SAL.]=F$2)*(t_CSV[NOM TRAV.]=$A17),0))</f>
        <v>10</v>
      </c>
      <c r="G17" s="34" cm="1">
        <f t="array" ref="G17">SUM(_xlfn._xlws.FILTER(t_CSV[MONTANT],(t_CSV[CODE SAL.]=G$2)*(t_CSV[NOM TRAV.]=$A17),0))</f>
        <v>0</v>
      </c>
      <c r="H17" s="34" cm="1">
        <f t="array" ref="H17">SUM(_xlfn._xlws.FILTER(t_CSV[MONTANT],(t_CSV[CODE SAL.]=H$2)*(t_CSV[NOM TRAV.]=$A17),0))</f>
        <v>0</v>
      </c>
      <c r="I17" s="34">
        <f t="shared" si="0"/>
        <v>0</v>
      </c>
    </row>
    <row r="18" spans="1:11" x14ac:dyDescent="0.25">
      <c r="A18" t="s">
        <v>232</v>
      </c>
      <c r="B18" s="34" cm="1">
        <f t="array" ref="B18">SUM(_xlfn._xlws.FILTER(t_CSV[MONTANT],(t_CSV[CODE SAL.]=B$2)*(t_CSV[NOM TRAV.]=$A18),0))</f>
        <v>33</v>
      </c>
      <c r="C18" s="34" cm="1">
        <f t="array" ref="C18">SUM(_xlfn._xlws.FILTER(t_CSV[MONTANT],(t_CSV[CODE SAL.]=C$2)*(t_CSV[NOM TRAV.]=$A18),0))</f>
        <v>397.98</v>
      </c>
      <c r="D18" s="34" cm="1">
        <f t="array" ref="D18">SUM(_xlfn._xlws.FILTER(t_CSV[MONTANT],(t_CSV[CODE SAL.]=D$2)*(t_CSV[NOM TRAV.]=$A18),0))</f>
        <v>0</v>
      </c>
      <c r="E18" s="34" cm="1">
        <f t="array" ref="E18">SUM(_xlfn._xlws.FILTER(t_CSV[MONTANT],(t_CSV[CODE SAL.]=E$2)*(t_CSV[NOM TRAV.]=$A18),0))</f>
        <v>480.57</v>
      </c>
      <c r="F18" s="34" cm="1">
        <f t="array" ref="F18">SUM(_xlfn._xlws.FILTER(t_CSV[MONTANT],(t_CSV[CODE SAL.]=F$2)*(t_CSV[NOM TRAV.]=$A18),0))</f>
        <v>6</v>
      </c>
      <c r="G18" s="34" cm="1">
        <f t="array" ref="G18">SUM(_xlfn._xlws.FILTER(t_CSV[MONTANT],(t_CSV[CODE SAL.]=G$2)*(t_CSV[NOM TRAV.]=$A18),0))</f>
        <v>0</v>
      </c>
      <c r="H18" s="34" cm="1">
        <f t="array" ref="H18">SUM(_xlfn._xlws.FILTER(t_CSV[MONTANT],(t_CSV[CODE SAL.]=H$2)*(t_CSV[NOM TRAV.]=$A18),0))</f>
        <v>0</v>
      </c>
      <c r="I18" s="34">
        <f t="shared" si="0"/>
        <v>0</v>
      </c>
    </row>
    <row r="19" spans="1:11" x14ac:dyDescent="0.25">
      <c r="A19" t="s">
        <v>271</v>
      </c>
      <c r="B19" s="34" cm="1">
        <f t="array" ref="B19">SUM(_xlfn._xlws.FILTER(t_CSV[MONTANT],(t_CSV[CODE SAL.]=B$2)*(t_CSV[NOM TRAV.]=$A19),0))</f>
        <v>76</v>
      </c>
      <c r="C19" s="34" cm="1">
        <f t="array" ref="C19">SUM(_xlfn._xlws.FILTER(t_CSV[MONTANT],(t_CSV[CODE SAL.]=C$2)*(t_CSV[NOM TRAV.]=$A19),0))</f>
        <v>862.6</v>
      </c>
      <c r="D19" s="34" cm="1">
        <f t="array" ref="D19">SUM(_xlfn._xlws.FILTER(t_CSV[MONTANT],(t_CSV[CODE SAL.]=D$2)*(t_CSV[NOM TRAV.]=$A19),0))</f>
        <v>0</v>
      </c>
      <c r="E19" s="34" cm="1">
        <f t="array" ref="E19">SUM(_xlfn._xlws.FILTER(t_CSV[MONTANT],(t_CSV[CODE SAL.]=E$2)*(t_CSV[NOM TRAV.]=$A19),0))</f>
        <v>970.42</v>
      </c>
      <c r="F19" s="34" cm="1">
        <f t="array" ref="F19">SUM(_xlfn._xlws.FILTER(t_CSV[MONTANT],(t_CSV[CODE SAL.]=F$2)*(t_CSV[NOM TRAV.]=$A19),0))</f>
        <v>15</v>
      </c>
      <c r="G19" s="34" cm="1">
        <f t="array" ref="G19">SUM(_xlfn._xlws.FILTER(t_CSV[MONTANT],(t_CSV[CODE SAL.]=G$2)*(t_CSV[NOM TRAV.]=$A19),0))</f>
        <v>0</v>
      </c>
      <c r="H19" s="34" cm="1">
        <f t="array" ref="H19">SUM(_xlfn._xlws.FILTER(t_CSV[MONTANT],(t_CSV[CODE SAL.]=H$2)*(t_CSV[NOM TRAV.]=$A19),0))</f>
        <v>0</v>
      </c>
      <c r="I19" s="34">
        <f t="shared" si="0"/>
        <v>0</v>
      </c>
    </row>
    <row r="20" spans="1:11" x14ac:dyDescent="0.25">
      <c r="A20" t="s">
        <v>288</v>
      </c>
      <c r="B20" s="34" cm="1">
        <f t="array" ref="B20">SUM(_xlfn._xlws.FILTER(t_CSV[MONTANT],(t_CSV[CODE SAL.]=B$2)*(t_CSV[NOM TRAV.]=$A20),0))</f>
        <v>77</v>
      </c>
      <c r="C20" s="34" cm="1">
        <f t="array" ref="C20">SUM(_xlfn._xlws.FILTER(t_CSV[MONTANT],(t_CSV[CODE SAL.]=C$2)*(t_CSV[NOM TRAV.]=$A20),0))</f>
        <v>873.95</v>
      </c>
      <c r="D20" s="34" cm="1">
        <f t="array" ref="D20">SUM(_xlfn._xlws.FILTER(t_CSV[MONTANT],(t_CSV[CODE SAL.]=D$2)*(t_CSV[NOM TRAV.]=$A20),0))</f>
        <v>0</v>
      </c>
      <c r="E20" s="34" cm="1">
        <f t="array" ref="E20">SUM(_xlfn._xlws.FILTER(t_CSV[MONTANT],(t_CSV[CODE SAL.]=E$2)*(t_CSV[NOM TRAV.]=$A20),0))</f>
        <v>926.65</v>
      </c>
      <c r="F20" s="34" cm="1">
        <f t="array" ref="F20">SUM(_xlfn._xlws.FILTER(t_CSV[MONTANT],(t_CSV[CODE SAL.]=F$2)*(t_CSV[NOM TRAV.]=$A20),0))</f>
        <v>17</v>
      </c>
      <c r="G20" s="34" cm="1">
        <f t="array" ref="G20">SUM(_xlfn._xlws.FILTER(t_CSV[MONTANT],(t_CSV[CODE SAL.]=G$2)*(t_CSV[NOM TRAV.]=$A20),0))</f>
        <v>0</v>
      </c>
      <c r="H20" s="34" cm="1">
        <f t="array" ref="H20">SUM(_xlfn._xlws.FILTER(t_CSV[MONTANT],(t_CSV[CODE SAL.]=H$2)*(t_CSV[NOM TRAV.]=$A20),0))</f>
        <v>0</v>
      </c>
      <c r="I20" s="34">
        <f t="shared" si="0"/>
        <v>0</v>
      </c>
    </row>
    <row r="21" spans="1:11" x14ac:dyDescent="0.25">
      <c r="A21" t="s">
        <v>262</v>
      </c>
      <c r="B21" s="34" cm="1">
        <f t="array" ref="B21">SUM(_xlfn._xlws.FILTER(t_CSV[MONTANT],(t_CSV[CODE SAL.]=B$2)*(t_CSV[NOM TRAV.]=$A21),0))</f>
        <v>128</v>
      </c>
      <c r="C21" s="34" cm="1">
        <f t="array" ref="C21">SUM(_xlfn._xlws.FILTER(t_CSV[MONTANT],(t_CSV[CODE SAL.]=C$2)*(t_CSV[NOM TRAV.]=$A21),0))</f>
        <v>1507.84</v>
      </c>
      <c r="D21" s="34" cm="1">
        <f t="array" ref="D21">SUM(_xlfn._xlws.FILTER(t_CSV[MONTANT],(t_CSV[CODE SAL.]=D$2)*(t_CSV[NOM TRAV.]=$A21),0))</f>
        <v>370</v>
      </c>
      <c r="E21" s="34" cm="1">
        <f t="array" ref="E21">SUM(_xlfn._xlws.FILTER(t_CSV[MONTANT],(t_CSV[CODE SAL.]=E$2)*(t_CSV[NOM TRAV.]=$A21),0))</f>
        <v>597.74</v>
      </c>
      <c r="F21" s="34" cm="1">
        <f t="array" ref="F21">SUM(_xlfn._xlws.FILTER(t_CSV[MONTANT],(t_CSV[CODE SAL.]=F$2)*(t_CSV[NOM TRAV.]=$A21),0))</f>
        <v>20</v>
      </c>
      <c r="G21" s="34" cm="1">
        <f t="array" ref="G21">SUM(_xlfn._xlws.FILTER(t_CSV[MONTANT],(t_CSV[CODE SAL.]=G$2)*(t_CSV[NOM TRAV.]=$A21),0))</f>
        <v>434.21</v>
      </c>
      <c r="H21" s="34" cm="1">
        <f t="array" ref="H21">SUM(_xlfn._xlws.FILTER(t_CSV[MONTANT],(t_CSV[CODE SAL.]=H$2)*(t_CSV[NOM TRAV.]=$A21),0))</f>
        <v>0</v>
      </c>
      <c r="I21" s="34">
        <f t="shared" si="0"/>
        <v>434.21</v>
      </c>
      <c r="K21" s="31"/>
    </row>
    <row r="22" spans="1:11" x14ac:dyDescent="0.25">
      <c r="A22" t="s">
        <v>234</v>
      </c>
      <c r="B22" s="34" cm="1">
        <f t="array" ref="B22">SUM(_xlfn._xlws.FILTER(t_CSV[MONTANT],(t_CSV[CODE SAL.]=B$2)*(t_CSV[NOM TRAV.]=$A22),0))</f>
        <v>0</v>
      </c>
      <c r="C22" s="34" cm="1">
        <f t="array" ref="C22">SUM(_xlfn._xlws.FILTER(t_CSV[MONTANT],(t_CSV[CODE SAL.]=C$2)*(t_CSV[NOM TRAV.]=$A22),0))</f>
        <v>0</v>
      </c>
      <c r="D22" s="34" cm="1">
        <f t="array" ref="D22">SUM(_xlfn._xlws.FILTER(t_CSV[MONTANT],(t_CSV[CODE SAL.]=D$2)*(t_CSV[NOM TRAV.]=$A22),0))</f>
        <v>0</v>
      </c>
      <c r="E22" s="34" cm="1">
        <f t="array" ref="E22">SUM(_xlfn._xlws.FILTER(t_CSV[MONTANT],(t_CSV[CODE SAL.]=E$2)*(t_CSV[NOM TRAV.]=$A22),0))</f>
        <v>0</v>
      </c>
      <c r="F22" s="34" cm="1">
        <f t="array" ref="F22">SUM(_xlfn._xlws.FILTER(t_CSV[MONTANT],(t_CSV[CODE SAL.]=F$2)*(t_CSV[NOM TRAV.]=$A22),0))</f>
        <v>0</v>
      </c>
      <c r="G22" s="34" cm="1">
        <f t="array" ref="G22">SUM(_xlfn._xlws.FILTER(t_CSV[MONTANT],(t_CSV[CODE SAL.]=G$2)*(t_CSV[NOM TRAV.]=$A22),0))</f>
        <v>0</v>
      </c>
      <c r="H22" s="34" cm="1">
        <f t="array" ref="H22">SUM(_xlfn._xlws.FILTER(t_CSV[MONTANT],(t_CSV[CODE SAL.]=H$2)*(t_CSV[NOM TRAV.]=$A22),0))</f>
        <v>0</v>
      </c>
      <c r="I22" s="34">
        <f t="shared" si="0"/>
        <v>0</v>
      </c>
    </row>
    <row r="23" spans="1:11" x14ac:dyDescent="0.25">
      <c r="A23" t="s">
        <v>285</v>
      </c>
      <c r="B23" s="34" cm="1">
        <f t="array" ref="B23">SUM(_xlfn._xlws.FILTER(t_CSV[MONTANT],(t_CSV[CODE SAL.]=B$2)*(t_CSV[NOM TRAV.]=$A23),0))</f>
        <v>53</v>
      </c>
      <c r="C23" s="34" cm="1">
        <f t="array" ref="C23">SUM(_xlfn._xlws.FILTER(t_CSV[MONTANT],(t_CSV[CODE SAL.]=C$2)*(t_CSV[NOM TRAV.]=$A23),0))</f>
        <v>601.54999999999995</v>
      </c>
      <c r="D23" s="34" cm="1">
        <f t="array" ref="D23">SUM(_xlfn._xlws.FILTER(t_CSV[MONTANT],(t_CSV[CODE SAL.]=D$2)*(t_CSV[NOM TRAV.]=$A23),0))</f>
        <v>0</v>
      </c>
      <c r="E23" s="34" cm="1">
        <f t="array" ref="E23">SUM(_xlfn._xlws.FILTER(t_CSV[MONTANT],(t_CSV[CODE SAL.]=E$2)*(t_CSV[NOM TRAV.]=$A23),0))</f>
        <v>486.62</v>
      </c>
      <c r="F23" s="34" cm="1">
        <f t="array" ref="F23">SUM(_xlfn._xlws.FILTER(t_CSV[MONTANT],(t_CSV[CODE SAL.]=F$2)*(t_CSV[NOM TRAV.]=$A23),0))</f>
        <v>13</v>
      </c>
      <c r="G23" s="34" cm="1">
        <f t="array" ref="G23">SUM(_xlfn._xlws.FILTER(t_CSV[MONTANT],(t_CSV[CODE SAL.]=G$2)*(t_CSV[NOM TRAV.]=$A23),0))</f>
        <v>194.08</v>
      </c>
      <c r="H23" s="34" cm="1">
        <f t="array" ref="H23">SUM(_xlfn._xlws.FILTER(t_CSV[MONTANT],(t_CSV[CODE SAL.]=H$2)*(t_CSV[NOM TRAV.]=$A23),0))</f>
        <v>0</v>
      </c>
      <c r="I23" s="34">
        <f t="shared" si="0"/>
        <v>194.08</v>
      </c>
    </row>
    <row r="24" spans="1:11" x14ac:dyDescent="0.25">
      <c r="A24" t="s">
        <v>239</v>
      </c>
      <c r="B24" s="34" cm="1">
        <f t="array" ref="B24">SUM(_xlfn._xlws.FILTER(t_CSV[MONTANT],(t_CSV[CODE SAL.]=B$2)*(t_CSV[NOM TRAV.]=$A24),0))</f>
        <v>71</v>
      </c>
      <c r="C24" s="34" cm="1">
        <f t="array" ref="C24">SUM(_xlfn._xlws.FILTER(t_CSV[MONTANT],(t_CSV[CODE SAL.]=C$2)*(t_CSV[NOM TRAV.]=$A24),0))</f>
        <v>856.26</v>
      </c>
      <c r="D24" s="34" cm="1">
        <f t="array" ref="D24">SUM(_xlfn._xlws.FILTER(t_CSV[MONTANT],(t_CSV[CODE SAL.]=D$2)*(t_CSV[NOM TRAV.]=$A24),0))</f>
        <v>232.5</v>
      </c>
      <c r="E24" s="34" cm="1">
        <f t="array" ref="E24">SUM(_xlfn._xlws.FILTER(t_CSV[MONTANT],(t_CSV[CODE SAL.]=E$2)*(t_CSV[NOM TRAV.]=$A24),0))</f>
        <v>738.86</v>
      </c>
      <c r="F24" s="34" cm="1">
        <f t="array" ref="F24">SUM(_xlfn._xlws.FILTER(t_CSV[MONTANT],(t_CSV[CODE SAL.]=F$2)*(t_CSV[NOM TRAV.]=$A24),0))</f>
        <v>14</v>
      </c>
      <c r="G24" s="34" cm="1">
        <f t="array" ref="G24">SUM(_xlfn._xlws.FILTER(t_CSV[MONTANT],(t_CSV[CODE SAL.]=G$2)*(t_CSV[NOM TRAV.]=$A24),0))</f>
        <v>0</v>
      </c>
      <c r="H24" s="34" cm="1">
        <f t="array" ref="H24">SUM(_xlfn._xlws.FILTER(t_CSV[MONTANT],(t_CSV[CODE SAL.]=H$2)*(t_CSV[NOM TRAV.]=$A24),0))</f>
        <v>0</v>
      </c>
      <c r="I24" s="34">
        <f t="shared" si="0"/>
        <v>0</v>
      </c>
    </row>
    <row r="25" spans="1:11" x14ac:dyDescent="0.25">
      <c r="A25" t="s">
        <v>261</v>
      </c>
      <c r="B25" s="34" cm="1">
        <f t="array" ref="B25">SUM(_xlfn._xlws.FILTER(t_CSV[MONTANT],(t_CSV[CODE SAL.]=B$2)*(t_CSV[NOM TRAV.]=$A25),0))</f>
        <v>0</v>
      </c>
      <c r="C25" s="34" cm="1">
        <f t="array" ref="C25">SUM(_xlfn._xlws.FILTER(t_CSV[MONTANT],(t_CSV[CODE SAL.]=C$2)*(t_CSV[NOM TRAV.]=$A25),0))</f>
        <v>0</v>
      </c>
      <c r="D25" s="34" cm="1">
        <f t="array" ref="D25">SUM(_xlfn._xlws.FILTER(t_CSV[MONTANT],(t_CSV[CODE SAL.]=D$2)*(t_CSV[NOM TRAV.]=$A25),0))</f>
        <v>0</v>
      </c>
      <c r="E25" s="34" cm="1">
        <f t="array" ref="E25">SUM(_xlfn._xlws.FILTER(t_CSV[MONTANT],(t_CSV[CODE SAL.]=E$2)*(t_CSV[NOM TRAV.]=$A25),0))</f>
        <v>137.61000000000001</v>
      </c>
      <c r="F25" s="34" cm="1">
        <f t="array" ref="F25">SUM(_xlfn._xlws.FILTER(t_CSV[MONTANT],(t_CSV[CODE SAL.]=F$2)*(t_CSV[NOM TRAV.]=$A25),0))</f>
        <v>0</v>
      </c>
      <c r="G25" s="34" cm="1">
        <f t="array" ref="G25">SUM(_xlfn._xlws.FILTER(t_CSV[MONTANT],(t_CSV[CODE SAL.]=G$2)*(t_CSV[NOM TRAV.]=$A25),0))</f>
        <v>0</v>
      </c>
      <c r="H25" s="34" cm="1">
        <f t="array" ref="H25">SUM(_xlfn._xlws.FILTER(t_CSV[MONTANT],(t_CSV[CODE SAL.]=H$2)*(t_CSV[NOM TRAV.]=$A25),0))</f>
        <v>0</v>
      </c>
      <c r="I25" s="34">
        <f t="shared" si="0"/>
        <v>0</v>
      </c>
    </row>
    <row r="26" spans="1:11" x14ac:dyDescent="0.25">
      <c r="A26" t="s">
        <v>317</v>
      </c>
      <c r="B26" s="34" cm="1">
        <f t="array" ref="B26">SUM(_xlfn._xlws.FILTER(t_CSV[MONTANT],(t_CSV[CODE SAL.]=B$2)*(t_CSV[NOM TRAV.]=$A26),0))</f>
        <v>19</v>
      </c>
      <c r="C26" s="34" cm="1">
        <f t="array" ref="C26">SUM(_xlfn._xlws.FILTER(t_CSV[MONTANT],(t_CSV[CODE SAL.]=C$2)*(t_CSV[NOM TRAV.]=$A26),0))</f>
        <v>0</v>
      </c>
      <c r="D26" s="34" cm="1">
        <f t="array" ref="D26">SUM(_xlfn._xlws.FILTER(t_CSV[MONTANT],(t_CSV[CODE SAL.]=D$2)*(t_CSV[NOM TRAV.]=$A26),0))</f>
        <v>0</v>
      </c>
      <c r="E26" s="34" cm="1">
        <f t="array" ref="E26">SUM(_xlfn._xlws.FILTER(t_CSV[MONTANT],(t_CSV[CODE SAL.]=E$2)*(t_CSV[NOM TRAV.]=$A26),0))</f>
        <v>0</v>
      </c>
      <c r="F26" s="34" cm="1">
        <f t="array" ref="F26">SUM(_xlfn._xlws.FILTER(t_CSV[MONTANT],(t_CSV[CODE SAL.]=F$2)*(t_CSV[NOM TRAV.]=$A26),0))</f>
        <v>0</v>
      </c>
      <c r="G26" s="34" cm="1">
        <f t="array" ref="G26">SUM(_xlfn._xlws.FILTER(t_CSV[MONTANT],(t_CSV[CODE SAL.]=G$2)*(t_CSV[NOM TRAV.]=$A26),0))</f>
        <v>0</v>
      </c>
      <c r="H26" s="34" cm="1">
        <f t="array" ref="H26">SUM(_xlfn._xlws.FILTER(t_CSV[MONTANT],(t_CSV[CODE SAL.]=H$2)*(t_CSV[NOM TRAV.]=$A26),0))</f>
        <v>0</v>
      </c>
      <c r="I26" s="34">
        <f t="shared" si="0"/>
        <v>0</v>
      </c>
    </row>
    <row r="27" spans="1:11" x14ac:dyDescent="0.25">
      <c r="A27" t="s">
        <v>254</v>
      </c>
      <c r="B27" s="34" cm="1">
        <f t="array" ref="B27">SUM(_xlfn._xlws.FILTER(t_CSV[MONTANT],(t_CSV[CODE SAL.]=B$2)*(t_CSV[NOM TRAV.]=$A27),0))</f>
        <v>0</v>
      </c>
      <c r="C27" s="34" cm="1">
        <f t="array" ref="C27">SUM(_xlfn._xlws.FILTER(t_CSV[MONTANT],(t_CSV[CODE SAL.]=C$2)*(t_CSV[NOM TRAV.]=$A27),0))</f>
        <v>0</v>
      </c>
      <c r="D27" s="34" cm="1">
        <f t="array" ref="D27">SUM(_xlfn._xlws.FILTER(t_CSV[MONTANT],(t_CSV[CODE SAL.]=D$2)*(t_CSV[NOM TRAV.]=$A27),0))</f>
        <v>0</v>
      </c>
      <c r="E27" s="34" cm="1">
        <f t="array" ref="E27">SUM(_xlfn._xlws.FILTER(t_CSV[MONTANT],(t_CSV[CODE SAL.]=E$2)*(t_CSV[NOM TRAV.]=$A27),0))</f>
        <v>12.09</v>
      </c>
      <c r="F27" s="34" cm="1">
        <f t="array" ref="F27">SUM(_xlfn._xlws.FILTER(t_CSV[MONTANT],(t_CSV[CODE SAL.]=F$2)*(t_CSV[NOM TRAV.]=$A27),0))</f>
        <v>0</v>
      </c>
      <c r="G27" s="34" cm="1">
        <f t="array" ref="G27">SUM(_xlfn._xlws.FILTER(t_CSV[MONTANT],(t_CSV[CODE SAL.]=G$2)*(t_CSV[NOM TRAV.]=$A27),0))</f>
        <v>0</v>
      </c>
      <c r="H27" s="34" cm="1">
        <f t="array" ref="H27">SUM(_xlfn._xlws.FILTER(t_CSV[MONTANT],(t_CSV[CODE SAL.]=H$2)*(t_CSV[NOM TRAV.]=$A27),0))</f>
        <v>0</v>
      </c>
      <c r="I27" s="34">
        <f t="shared" si="0"/>
        <v>0</v>
      </c>
    </row>
    <row r="28" spans="1:11" x14ac:dyDescent="0.25">
      <c r="A28" t="s">
        <v>233</v>
      </c>
      <c r="B28" s="34" cm="1">
        <f t="array" ref="B28">SUM(_xlfn._xlws.FILTER(t_CSV[MONTANT],(t_CSV[CODE SAL.]=B$2)*(t_CSV[NOM TRAV.]=$A28),0))</f>
        <v>82</v>
      </c>
      <c r="C28" s="34" cm="1">
        <f t="array" ref="C28">SUM(_xlfn._xlws.FILTER(t_CSV[MONTANT],(t_CSV[CODE SAL.]=C$2)*(t_CSV[NOM TRAV.]=$A28),0))</f>
        <v>978.26</v>
      </c>
      <c r="D28" s="34" cm="1">
        <f t="array" ref="D28">SUM(_xlfn._xlws.FILTER(t_CSV[MONTANT],(t_CSV[CODE SAL.]=D$2)*(t_CSV[NOM TRAV.]=$A28),0))</f>
        <v>0</v>
      </c>
      <c r="E28" s="34" cm="1">
        <f t="array" ref="E28">SUM(_xlfn._xlws.FILTER(t_CSV[MONTANT],(t_CSV[CODE SAL.]=E$2)*(t_CSV[NOM TRAV.]=$A28),0))</f>
        <v>1056.72</v>
      </c>
      <c r="F28" s="34" cm="1">
        <f t="array" ref="F28">SUM(_xlfn._xlws.FILTER(t_CSV[MONTANT],(t_CSV[CODE SAL.]=F$2)*(t_CSV[NOM TRAV.]=$A28),0))</f>
        <v>11</v>
      </c>
      <c r="G28" s="34" cm="1">
        <f t="array" ref="G28">SUM(_xlfn._xlws.FILTER(t_CSV[MONTANT],(t_CSV[CODE SAL.]=G$2)*(t_CSV[NOM TRAV.]=$A28),0))</f>
        <v>0</v>
      </c>
      <c r="H28" s="34" cm="1">
        <f t="array" ref="H28">SUM(_xlfn._xlws.FILTER(t_CSV[MONTANT],(t_CSV[CODE SAL.]=H$2)*(t_CSV[NOM TRAV.]=$A28),0))</f>
        <v>0</v>
      </c>
      <c r="I28" s="34">
        <f t="shared" si="0"/>
        <v>0</v>
      </c>
    </row>
    <row r="29" spans="1:11" x14ac:dyDescent="0.25">
      <c r="A29" t="s">
        <v>241</v>
      </c>
      <c r="B29" s="34" cm="1">
        <f t="array" ref="B29">SUM(_xlfn._xlws.FILTER(t_CSV[MONTANT],(t_CSV[CODE SAL.]=B$2)*(t_CSV[NOM TRAV.]=$A29),0))</f>
        <v>83</v>
      </c>
      <c r="C29" s="34" cm="1">
        <f t="array" ref="C29">SUM(_xlfn._xlws.FILTER(t_CSV[MONTANT],(t_CSV[CODE SAL.]=C$2)*(t_CSV[NOM TRAV.]=$A29),0))</f>
        <v>990.19</v>
      </c>
      <c r="D29" s="34" cm="1">
        <f t="array" ref="D29">SUM(_xlfn._xlws.FILTER(t_CSV[MONTANT],(t_CSV[CODE SAL.]=D$2)*(t_CSV[NOM TRAV.]=$A29),0))</f>
        <v>267.5</v>
      </c>
      <c r="E29" s="34" cm="1">
        <f t="array" ref="E29">SUM(_xlfn._xlws.FILTER(t_CSV[MONTANT],(t_CSV[CODE SAL.]=E$2)*(t_CSV[NOM TRAV.]=$A29),0))</f>
        <v>752.55</v>
      </c>
      <c r="F29" s="34" cm="1">
        <f t="array" ref="F29">SUM(_xlfn._xlws.FILTER(t_CSV[MONTANT],(t_CSV[CODE SAL.]=F$2)*(t_CSV[NOM TRAV.]=$A29),0))</f>
        <v>15</v>
      </c>
      <c r="G29" s="34" cm="1">
        <f t="array" ref="G29">SUM(_xlfn._xlws.FILTER(t_CSV[MONTANT],(t_CSV[CODE SAL.]=G$2)*(t_CSV[NOM TRAV.]=$A29),0))</f>
        <v>0</v>
      </c>
      <c r="H29" s="34" cm="1">
        <f t="array" ref="H29">SUM(_xlfn._xlws.FILTER(t_CSV[MONTANT],(t_CSV[CODE SAL.]=H$2)*(t_CSV[NOM TRAV.]=$A29),0))</f>
        <v>0</v>
      </c>
      <c r="I29" s="34">
        <f t="shared" si="0"/>
        <v>0</v>
      </c>
    </row>
    <row r="30" spans="1:11" x14ac:dyDescent="0.25">
      <c r="A30" t="s">
        <v>235</v>
      </c>
      <c r="B30" s="34" cm="1">
        <f t="array" ref="B30">SUM(_xlfn._xlws.FILTER(t_CSV[MONTANT],(t_CSV[CODE SAL.]=B$2)*(t_CSV[NOM TRAV.]=$A30),0))</f>
        <v>112</v>
      </c>
      <c r="C30" s="34" cm="1">
        <f t="array" ref="C30">SUM(_xlfn._xlws.FILTER(t_CSV[MONTANT],(t_CSV[CODE SAL.]=C$2)*(t_CSV[NOM TRAV.]=$A30),0))</f>
        <v>1350.72</v>
      </c>
      <c r="D30" s="34" cm="1">
        <f t="array" ref="D30">SUM(_xlfn._xlws.FILTER(t_CSV[MONTANT],(t_CSV[CODE SAL.]=D$2)*(t_CSV[NOM TRAV.]=$A30),0))</f>
        <v>270</v>
      </c>
      <c r="E30" s="34" cm="1">
        <f t="array" ref="E30">SUM(_xlfn._xlws.FILTER(t_CSV[MONTANT],(t_CSV[CODE SAL.]=E$2)*(t_CSV[NOM TRAV.]=$A30),0))</f>
        <v>1134.6099999999999</v>
      </c>
      <c r="F30" s="34" cm="1">
        <f t="array" ref="F30">SUM(_xlfn._xlws.FILTER(t_CSV[MONTANT],(t_CSV[CODE SAL.]=F$2)*(t_CSV[NOM TRAV.]=$A30),0))</f>
        <v>19</v>
      </c>
      <c r="G30" s="34" cm="1">
        <f t="array" ref="G30">SUM(_xlfn._xlws.FILTER(t_CSV[MONTANT],(t_CSV[CODE SAL.]=G$2)*(t_CSV[NOM TRAV.]=$A30),0))</f>
        <v>0</v>
      </c>
      <c r="H30" s="34" cm="1">
        <f t="array" ref="H30">SUM(_xlfn._xlws.FILTER(t_CSV[MONTANT],(t_CSV[CODE SAL.]=H$2)*(t_CSV[NOM TRAV.]=$A30),0))</f>
        <v>0</v>
      </c>
      <c r="I30" s="34">
        <f t="shared" si="0"/>
        <v>0</v>
      </c>
    </row>
    <row r="31" spans="1:11" x14ac:dyDescent="0.25">
      <c r="A31" t="s">
        <v>167</v>
      </c>
      <c r="B31" s="34" cm="1">
        <f t="array" ref="B31">SUM(_xlfn._xlws.FILTER(t_CSV[MONTANT],(t_CSV[CODE SAL.]=B$2)*(t_CSV[NOM TRAV.]=$A31),0))</f>
        <v>0</v>
      </c>
      <c r="C31" s="34" cm="1">
        <f t="array" ref="C31">SUM(_xlfn._xlws.FILTER(t_CSV[MONTANT],(t_CSV[CODE SAL.]=C$2)*(t_CSV[NOM TRAV.]=$A31),0))</f>
        <v>0</v>
      </c>
      <c r="D31" s="34" cm="1">
        <f t="array" ref="D31">SUM(_xlfn._xlws.FILTER(t_CSV[MONTANT],(t_CSV[CODE SAL.]=D$2)*(t_CSV[NOM TRAV.]=$A31),0))</f>
        <v>0</v>
      </c>
      <c r="E31" s="34" cm="1">
        <f t="array" ref="E31">SUM(_xlfn._xlws.FILTER(t_CSV[MONTANT],(t_CSV[CODE SAL.]=E$2)*(t_CSV[NOM TRAV.]=$A31),0))</f>
        <v>0</v>
      </c>
      <c r="F31" s="34" cm="1">
        <f t="array" ref="F31">SUM(_xlfn._xlws.FILTER(t_CSV[MONTANT],(t_CSV[CODE SAL.]=F$2)*(t_CSV[NOM TRAV.]=$A31),0))</f>
        <v>0</v>
      </c>
      <c r="G31" s="34" cm="1">
        <f t="array" ref="G31">SUM(_xlfn._xlws.FILTER(t_CSV[MONTANT],(t_CSV[CODE SAL.]=G$2)*(t_CSV[NOM TRAV.]=$A31),0))</f>
        <v>0</v>
      </c>
      <c r="H31" s="34" cm="1">
        <f t="array" ref="H31">SUM(_xlfn._xlws.FILTER(t_CSV[MONTANT],(t_CSV[CODE SAL.]=H$2)*(t_CSV[NOM TRAV.]=$A31),0))</f>
        <v>0</v>
      </c>
      <c r="I31" s="34">
        <f t="shared" si="0"/>
        <v>0</v>
      </c>
    </row>
    <row r="32" spans="1:11" x14ac:dyDescent="0.25">
      <c r="A32" t="s">
        <v>266</v>
      </c>
      <c r="B32" s="34" cm="1">
        <f t="array" ref="B32">SUM(_xlfn._xlws.FILTER(t_CSV[MONTANT],(t_CSV[CODE SAL.]=B$2)*(t_CSV[NOM TRAV.]=$A32),0))</f>
        <v>74</v>
      </c>
      <c r="C32" s="34" cm="1">
        <f t="array" ref="C32">SUM(_xlfn._xlws.FILTER(t_CSV[MONTANT],(t_CSV[CODE SAL.]=C$2)*(t_CSV[NOM TRAV.]=$A32),0))</f>
        <v>839.9</v>
      </c>
      <c r="D32" s="34" cm="1">
        <f t="array" ref="D32">SUM(_xlfn._xlws.FILTER(t_CSV[MONTANT],(t_CSV[CODE SAL.]=D$2)*(t_CSV[NOM TRAV.]=$A32),0))</f>
        <v>217.5</v>
      </c>
      <c r="E32" s="34" cm="1">
        <f t="array" ref="E32">SUM(_xlfn._xlws.FILTER(t_CSV[MONTANT],(t_CSV[CODE SAL.]=E$2)*(t_CSV[NOM TRAV.]=$A32),0))</f>
        <v>622.76</v>
      </c>
      <c r="F32" s="34" cm="1">
        <f t="array" ref="F32">SUM(_xlfn._xlws.FILTER(t_CSV[MONTANT],(t_CSV[CODE SAL.]=F$2)*(t_CSV[NOM TRAV.]=$A32),0))</f>
        <v>13</v>
      </c>
      <c r="G32" s="34" cm="1">
        <f t="array" ref="G32">SUM(_xlfn._xlws.FILTER(t_CSV[MONTANT],(t_CSV[CODE SAL.]=G$2)*(t_CSV[NOM TRAV.]=$A32),0))</f>
        <v>0</v>
      </c>
      <c r="H32" s="34" cm="1">
        <f t="array" ref="H32">SUM(_xlfn._xlws.FILTER(t_CSV[MONTANT],(t_CSV[CODE SAL.]=H$2)*(t_CSV[NOM TRAV.]=$A32),0))</f>
        <v>0</v>
      </c>
      <c r="I32" s="34">
        <f t="shared" si="0"/>
        <v>0</v>
      </c>
    </row>
    <row r="33" spans="1:9" x14ac:dyDescent="0.25">
      <c r="A33" t="s">
        <v>277</v>
      </c>
      <c r="B33" s="34" cm="1">
        <f t="array" ref="B33">SUM(_xlfn._xlws.FILTER(t_CSV[MONTANT],(t_CSV[CODE SAL.]=B$2)*(t_CSV[NOM TRAV.]=$A33),0))</f>
        <v>46</v>
      </c>
      <c r="C33" s="34" cm="1">
        <f t="array" ref="C33">SUM(_xlfn._xlws.FILTER(t_CSV[MONTANT],(t_CSV[CODE SAL.]=C$2)*(t_CSV[NOM TRAV.]=$A33),0))</f>
        <v>522.1</v>
      </c>
      <c r="D33" s="34" cm="1">
        <f t="array" ref="D33">SUM(_xlfn._xlws.FILTER(t_CSV[MONTANT],(t_CSV[CODE SAL.]=D$2)*(t_CSV[NOM TRAV.]=$A33),0))</f>
        <v>0</v>
      </c>
      <c r="E33" s="34" cm="1">
        <f t="array" ref="E33">SUM(_xlfn._xlws.FILTER(t_CSV[MONTANT],(t_CSV[CODE SAL.]=E$2)*(t_CSV[NOM TRAV.]=$A33),0))</f>
        <v>512.97</v>
      </c>
      <c r="F33" s="34" cm="1">
        <f t="array" ref="F33">SUM(_xlfn._xlws.FILTER(t_CSV[MONTANT],(t_CSV[CODE SAL.]=F$2)*(t_CSV[NOM TRAV.]=$A33),0))</f>
        <v>11</v>
      </c>
      <c r="G33" s="34" cm="1">
        <f t="array" ref="G33">SUM(_xlfn._xlws.FILTER(t_CSV[MONTANT],(t_CSV[CODE SAL.]=G$2)*(t_CSV[NOM TRAV.]=$A33),0))</f>
        <v>0</v>
      </c>
      <c r="H33" s="34" cm="1">
        <f t="array" ref="H33">SUM(_xlfn._xlws.FILTER(t_CSV[MONTANT],(t_CSV[CODE SAL.]=H$2)*(t_CSV[NOM TRAV.]=$A33),0))</f>
        <v>0</v>
      </c>
      <c r="I33" s="34">
        <f t="shared" si="0"/>
        <v>0</v>
      </c>
    </row>
    <row r="34" spans="1:9" x14ac:dyDescent="0.25">
      <c r="A34" t="s">
        <v>246</v>
      </c>
      <c r="B34" s="34" cm="1">
        <f t="array" ref="B34">SUM(_xlfn._xlws.FILTER(t_CSV[MONTANT],(t_CSV[CODE SAL.]=B$2)*(t_CSV[NOM TRAV.]=$A34),0))</f>
        <v>7</v>
      </c>
      <c r="C34" s="34" cm="1">
        <f t="array" ref="C34">SUM(_xlfn._xlws.FILTER(t_CSV[MONTANT],(t_CSV[CODE SAL.]=C$2)*(t_CSV[NOM TRAV.]=$A34),0))</f>
        <v>83.51</v>
      </c>
      <c r="D34" s="34" cm="1">
        <f t="array" ref="D34">SUM(_xlfn._xlws.FILTER(t_CSV[MONTANT],(t_CSV[CODE SAL.]=D$2)*(t_CSV[NOM TRAV.]=$A34),0))</f>
        <v>0</v>
      </c>
      <c r="E34" s="34" cm="1">
        <f t="array" ref="E34">SUM(_xlfn._xlws.FILTER(t_CSV[MONTANT],(t_CSV[CODE SAL.]=E$2)*(t_CSV[NOM TRAV.]=$A34),0))</f>
        <v>152.74</v>
      </c>
      <c r="F34" s="34" cm="1">
        <f t="array" ref="F34">SUM(_xlfn._xlws.FILTER(t_CSV[MONTANT],(t_CSV[CODE SAL.]=F$2)*(t_CSV[NOM TRAV.]=$A34),0))</f>
        <v>1</v>
      </c>
      <c r="G34" s="34" cm="1">
        <f t="array" ref="G34">SUM(_xlfn._xlws.FILTER(t_CSV[MONTANT],(t_CSV[CODE SAL.]=G$2)*(t_CSV[NOM TRAV.]=$A34),0))</f>
        <v>0</v>
      </c>
      <c r="H34" s="34" cm="1">
        <f t="array" ref="H34">SUM(_xlfn._xlws.FILTER(t_CSV[MONTANT],(t_CSV[CODE SAL.]=H$2)*(t_CSV[NOM TRAV.]=$A34),0))</f>
        <v>0</v>
      </c>
      <c r="I34" s="34">
        <f t="shared" si="0"/>
        <v>0</v>
      </c>
    </row>
    <row r="35" spans="1:9" x14ac:dyDescent="0.25">
      <c r="A35" t="s">
        <v>250</v>
      </c>
      <c r="B35" s="34" cm="1">
        <f t="array" ref="B35">SUM(_xlfn._xlws.FILTER(t_CSV[MONTANT],(t_CSV[CODE SAL.]=B$2)*(t_CSV[NOM TRAV.]=$A35),0))</f>
        <v>58</v>
      </c>
      <c r="C35" s="34" cm="1">
        <f t="array" ref="C35">SUM(_xlfn._xlws.FILTER(t_CSV[MONTANT],(t_CSV[CODE SAL.]=C$2)*(t_CSV[NOM TRAV.]=$A35),0))</f>
        <v>691.94</v>
      </c>
      <c r="D35" s="34" cm="1">
        <f t="array" ref="D35">SUM(_xlfn._xlws.FILTER(t_CSV[MONTANT],(t_CSV[CODE SAL.]=D$2)*(t_CSV[NOM TRAV.]=$A35),0))</f>
        <v>107.5</v>
      </c>
      <c r="E35" s="34" cm="1">
        <f t="array" ref="E35">SUM(_xlfn._xlws.FILTER(t_CSV[MONTANT],(t_CSV[CODE SAL.]=E$2)*(t_CSV[NOM TRAV.]=$A35),0))</f>
        <v>567.91</v>
      </c>
      <c r="F35" s="34" cm="1">
        <f t="array" ref="F35">SUM(_xlfn._xlws.FILTER(t_CSV[MONTANT],(t_CSV[CODE SAL.]=F$2)*(t_CSV[NOM TRAV.]=$A35),0))</f>
        <v>11</v>
      </c>
      <c r="G35" s="34" cm="1">
        <f t="array" ref="G35">SUM(_xlfn._xlws.FILTER(t_CSV[MONTANT],(t_CSV[CODE SAL.]=G$2)*(t_CSV[NOM TRAV.]=$A35),0))</f>
        <v>0</v>
      </c>
      <c r="H35" s="34" cm="1">
        <f t="array" ref="H35">SUM(_xlfn._xlws.FILTER(t_CSV[MONTANT],(t_CSV[CODE SAL.]=H$2)*(t_CSV[NOM TRAV.]=$A35),0))</f>
        <v>0</v>
      </c>
      <c r="I35" s="34">
        <f t="shared" si="0"/>
        <v>0</v>
      </c>
    </row>
    <row r="36" spans="1:9" x14ac:dyDescent="0.25">
      <c r="A36" t="s">
        <v>252</v>
      </c>
      <c r="B36" s="34" cm="1">
        <f t="array" ref="B36">SUM(_xlfn._xlws.FILTER(t_CSV[MONTANT],(t_CSV[CODE SAL.]=B$2)*(t_CSV[NOM TRAV.]=$A36),0))</f>
        <v>167</v>
      </c>
      <c r="C36" s="34" cm="1">
        <f t="array" ref="C36">SUM(_xlfn._xlws.FILTER(t_CSV[MONTANT],(t_CSV[CODE SAL.]=C$2)*(t_CSV[NOM TRAV.]=$A36),0))</f>
        <v>1992.31</v>
      </c>
      <c r="D36" s="34" cm="1">
        <f t="array" ref="D36">SUM(_xlfn._xlws.FILTER(t_CSV[MONTANT],(t_CSV[CODE SAL.]=D$2)*(t_CSV[NOM TRAV.]=$A36),0))</f>
        <v>385</v>
      </c>
      <c r="E36" s="34" cm="1">
        <f t="array" ref="E36">SUM(_xlfn._xlws.FILTER(t_CSV[MONTANT],(t_CSV[CODE SAL.]=E$2)*(t_CSV[NOM TRAV.]=$A36),0))</f>
        <v>1306.6400000000001</v>
      </c>
      <c r="F36" s="34" cm="1">
        <f t="array" ref="F36">SUM(_xlfn._xlws.FILTER(t_CSV[MONTANT],(t_CSV[CODE SAL.]=F$2)*(t_CSV[NOM TRAV.]=$A36),0))</f>
        <v>25</v>
      </c>
      <c r="G36" s="34" cm="1">
        <f t="array" ref="G36">SUM(_xlfn._xlws.FILTER(t_CSV[MONTANT],(t_CSV[CODE SAL.]=G$2)*(t_CSV[NOM TRAV.]=$A36),0))</f>
        <v>0</v>
      </c>
      <c r="H36" s="34" cm="1">
        <f t="array" ref="H36">SUM(_xlfn._xlws.FILTER(t_CSV[MONTANT],(t_CSV[CODE SAL.]=H$2)*(t_CSV[NOM TRAV.]=$A36),0))</f>
        <v>0</v>
      </c>
      <c r="I36" s="34">
        <f t="shared" si="0"/>
        <v>0</v>
      </c>
    </row>
    <row r="37" spans="1:9" x14ac:dyDescent="0.25">
      <c r="A37" t="s">
        <v>280</v>
      </c>
      <c r="B37" s="34" cm="1">
        <f t="array" ref="B37">SUM(_xlfn._xlws.FILTER(t_CSV[MONTANT],(t_CSV[CODE SAL.]=B$2)*(t_CSV[NOM TRAV.]=$A37),0))</f>
        <v>82</v>
      </c>
      <c r="C37" s="34" cm="1">
        <f t="array" ref="C37">SUM(_xlfn._xlws.FILTER(t_CSV[MONTANT],(t_CSV[CODE SAL.]=C$2)*(t_CSV[NOM TRAV.]=$A37),0))</f>
        <v>930.7</v>
      </c>
      <c r="D37" s="34" cm="1">
        <f t="array" ref="D37">SUM(_xlfn._xlws.FILTER(t_CSV[MONTANT],(t_CSV[CODE SAL.]=D$2)*(t_CSV[NOM TRAV.]=$A37),0))</f>
        <v>0</v>
      </c>
      <c r="E37" s="34" cm="1">
        <f t="array" ref="E37">SUM(_xlfn._xlws.FILTER(t_CSV[MONTANT],(t_CSV[CODE SAL.]=E$2)*(t_CSV[NOM TRAV.]=$A37),0))</f>
        <v>1026.5899999999999</v>
      </c>
      <c r="F37" s="34" cm="1">
        <f t="array" ref="F37">SUM(_xlfn._xlws.FILTER(t_CSV[MONTANT],(t_CSV[CODE SAL.]=F$2)*(t_CSV[NOM TRAV.]=$A37),0))</f>
        <v>14</v>
      </c>
      <c r="G37" s="34" cm="1">
        <f t="array" ref="G37">SUM(_xlfn._xlws.FILTER(t_CSV[MONTANT],(t_CSV[CODE SAL.]=G$2)*(t_CSV[NOM TRAV.]=$A37),0))</f>
        <v>0</v>
      </c>
      <c r="H37" s="34" cm="1">
        <f t="array" ref="H37">SUM(_xlfn._xlws.FILTER(t_CSV[MONTANT],(t_CSV[CODE SAL.]=H$2)*(t_CSV[NOM TRAV.]=$A37),0))</f>
        <v>0</v>
      </c>
      <c r="I37" s="34">
        <f t="shared" si="0"/>
        <v>0</v>
      </c>
    </row>
    <row r="38" spans="1:9" x14ac:dyDescent="0.25">
      <c r="A38" t="s">
        <v>278</v>
      </c>
      <c r="B38" s="34" cm="1">
        <f t="array" ref="B38">SUM(_xlfn._xlws.FILTER(t_CSV[MONTANT],(t_CSV[CODE SAL.]=B$2)*(t_CSV[NOM TRAV.]=$A38),0))</f>
        <v>47</v>
      </c>
      <c r="C38" s="34" cm="1">
        <f t="array" ref="C38">SUM(_xlfn._xlws.FILTER(t_CSV[MONTANT],(t_CSV[CODE SAL.]=C$2)*(t_CSV[NOM TRAV.]=$A38),0))</f>
        <v>533.45000000000005</v>
      </c>
      <c r="D38" s="34" cm="1">
        <f t="array" ref="D38">SUM(_xlfn._xlws.FILTER(t_CSV[MONTANT],(t_CSV[CODE SAL.]=D$2)*(t_CSV[NOM TRAV.]=$A38),0))</f>
        <v>0</v>
      </c>
      <c r="E38" s="34" cm="1">
        <f t="array" ref="E38">SUM(_xlfn._xlws.FILTER(t_CSV[MONTANT],(t_CSV[CODE SAL.]=E$2)*(t_CSV[NOM TRAV.]=$A38),0))</f>
        <v>458.72</v>
      </c>
      <c r="F38" s="34" cm="1">
        <f t="array" ref="F38">SUM(_xlfn._xlws.FILTER(t_CSV[MONTANT],(t_CSV[CODE SAL.]=F$2)*(t_CSV[NOM TRAV.]=$A38),0))</f>
        <v>12</v>
      </c>
      <c r="G38" s="34" cm="1">
        <f t="array" ref="G38">SUM(_xlfn._xlws.FILTER(t_CSV[MONTANT],(t_CSV[CODE SAL.]=G$2)*(t_CSV[NOM TRAV.]=$A38),0))</f>
        <v>0</v>
      </c>
      <c r="H38" s="34" cm="1">
        <f t="array" ref="H38">SUM(_xlfn._xlws.FILTER(t_CSV[MONTANT],(t_CSV[CODE SAL.]=H$2)*(t_CSV[NOM TRAV.]=$A38),0))</f>
        <v>115.13</v>
      </c>
      <c r="I38" s="34">
        <f t="shared" si="0"/>
        <v>115.13</v>
      </c>
    </row>
    <row r="39" spans="1:9" x14ac:dyDescent="0.25">
      <c r="A39" t="s">
        <v>274</v>
      </c>
      <c r="B39" s="34" cm="1">
        <f t="array" ref="B39">SUM(_xlfn._xlws.FILTER(t_CSV[MONTANT],(t_CSV[CODE SAL.]=B$2)*(t_CSV[NOM TRAV.]=$A39),0))</f>
        <v>26</v>
      </c>
      <c r="C39" s="34" cm="1">
        <f t="array" ref="C39">SUM(_xlfn._xlws.FILTER(t_CSV[MONTANT],(t_CSV[CODE SAL.]=C$2)*(t_CSV[NOM TRAV.]=$A39),0))</f>
        <v>295.10000000000002</v>
      </c>
      <c r="D39" s="34" cm="1">
        <f t="array" ref="D39">SUM(_xlfn._xlws.FILTER(t_CSV[MONTANT],(t_CSV[CODE SAL.]=D$2)*(t_CSV[NOM TRAV.]=$A39),0))</f>
        <v>0</v>
      </c>
      <c r="E39" s="34" cm="1">
        <f t="array" ref="E39">SUM(_xlfn._xlws.FILTER(t_CSV[MONTANT],(t_CSV[CODE SAL.]=E$2)*(t_CSV[NOM TRAV.]=$A39),0))</f>
        <v>363.98</v>
      </c>
      <c r="F39" s="34" cm="1">
        <f t="array" ref="F39">SUM(_xlfn._xlws.FILTER(t_CSV[MONTANT],(t_CSV[CODE SAL.]=F$2)*(t_CSV[NOM TRAV.]=$A39),0))</f>
        <v>5</v>
      </c>
      <c r="G39" s="34" cm="1">
        <f t="array" ref="G39">SUM(_xlfn._xlws.FILTER(t_CSV[MONTANT],(t_CSV[CODE SAL.]=G$2)*(t_CSV[NOM TRAV.]=$A39),0))</f>
        <v>0</v>
      </c>
      <c r="H39" s="34" cm="1">
        <f t="array" ref="H39">SUM(_xlfn._xlws.FILTER(t_CSV[MONTANT],(t_CSV[CODE SAL.]=H$2)*(t_CSV[NOM TRAV.]=$A39),0))</f>
        <v>0</v>
      </c>
      <c r="I39" s="34">
        <f t="shared" si="0"/>
        <v>0</v>
      </c>
    </row>
    <row r="40" spans="1:9" x14ac:dyDescent="0.25">
      <c r="A40" t="s">
        <v>242</v>
      </c>
      <c r="B40" s="34" cm="1">
        <f t="array" ref="B40">SUM(_xlfn._xlws.FILTER(t_CSV[MONTANT],(t_CSV[CODE SAL.]=B$2)*(t_CSV[NOM TRAV.]=$A40),0))</f>
        <v>0</v>
      </c>
      <c r="C40" s="34" cm="1">
        <f t="array" ref="C40">SUM(_xlfn._xlws.FILTER(t_CSV[MONTANT],(t_CSV[CODE SAL.]=C$2)*(t_CSV[NOM TRAV.]=$A40),0))</f>
        <v>0</v>
      </c>
      <c r="D40" s="34" cm="1">
        <f t="array" ref="D40">SUM(_xlfn._xlws.FILTER(t_CSV[MONTANT],(t_CSV[CODE SAL.]=D$2)*(t_CSV[NOM TRAV.]=$A40),0))</f>
        <v>0</v>
      </c>
      <c r="E40" s="34" cm="1">
        <f t="array" ref="E40">SUM(_xlfn._xlws.FILTER(t_CSV[MONTANT],(t_CSV[CODE SAL.]=E$2)*(t_CSV[NOM TRAV.]=$A40),0))</f>
        <v>0</v>
      </c>
      <c r="F40" s="34" cm="1">
        <f t="array" ref="F40">SUM(_xlfn._xlws.FILTER(t_CSV[MONTANT],(t_CSV[CODE SAL.]=F$2)*(t_CSV[NOM TRAV.]=$A40),0))</f>
        <v>0</v>
      </c>
      <c r="G40" s="34" cm="1">
        <f t="array" ref="G40">SUM(_xlfn._xlws.FILTER(t_CSV[MONTANT],(t_CSV[CODE SAL.]=G$2)*(t_CSV[NOM TRAV.]=$A40),0))</f>
        <v>0</v>
      </c>
      <c r="H40" s="34" cm="1">
        <f t="array" ref="H40">SUM(_xlfn._xlws.FILTER(t_CSV[MONTANT],(t_CSV[CODE SAL.]=H$2)*(t_CSV[NOM TRAV.]=$A40),0))</f>
        <v>0</v>
      </c>
      <c r="I40" s="34">
        <f t="shared" si="0"/>
        <v>0</v>
      </c>
    </row>
    <row r="41" spans="1:9" x14ac:dyDescent="0.25">
      <c r="A41" t="s">
        <v>247</v>
      </c>
      <c r="B41" s="34" cm="1">
        <f t="array" ref="B41">SUM(_xlfn._xlws.FILTER(t_CSV[MONTANT],(t_CSV[CODE SAL.]=B$2)*(t_CSV[NOM TRAV.]=$A41),0))</f>
        <v>93</v>
      </c>
      <c r="C41" s="34" cm="1">
        <f t="array" ref="C41">SUM(_xlfn._xlws.FILTER(t_CSV[MONTANT],(t_CSV[CODE SAL.]=C$2)*(t_CSV[NOM TRAV.]=$A41),0))</f>
        <v>1109.49</v>
      </c>
      <c r="D41" s="34" cm="1">
        <f t="array" ref="D41">SUM(_xlfn._xlws.FILTER(t_CSV[MONTANT],(t_CSV[CODE SAL.]=D$2)*(t_CSV[NOM TRAV.]=$A41),0))</f>
        <v>267.5</v>
      </c>
      <c r="E41" s="34" cm="1">
        <f t="array" ref="E41">SUM(_xlfn._xlws.FILTER(t_CSV[MONTANT],(t_CSV[CODE SAL.]=E$2)*(t_CSV[NOM TRAV.]=$A41),0))</f>
        <v>821.72</v>
      </c>
      <c r="F41" s="34" cm="1">
        <f t="array" ref="F41">SUM(_xlfn._xlws.FILTER(t_CSV[MONTANT],(t_CSV[CODE SAL.]=F$2)*(t_CSV[NOM TRAV.]=$A41),0))</f>
        <v>16</v>
      </c>
      <c r="G41" s="34" cm="1">
        <f t="array" ref="G41">SUM(_xlfn._xlws.FILTER(t_CSV[MONTANT],(t_CSV[CODE SAL.]=G$2)*(t_CSV[NOM TRAV.]=$A41),0))</f>
        <v>0</v>
      </c>
      <c r="H41" s="34" cm="1">
        <f t="array" ref="H41">SUM(_xlfn._xlws.FILTER(t_CSV[MONTANT],(t_CSV[CODE SAL.]=H$2)*(t_CSV[NOM TRAV.]=$A41),0))</f>
        <v>0</v>
      </c>
      <c r="I41" s="34">
        <f t="shared" si="0"/>
        <v>0</v>
      </c>
    </row>
    <row r="42" spans="1:9" x14ac:dyDescent="0.25">
      <c r="A42" t="s">
        <v>275</v>
      </c>
      <c r="B42" s="34" cm="1">
        <f t="array" ref="B42">SUM(_xlfn._xlws.FILTER(t_CSV[MONTANT],(t_CSV[CODE SAL.]=B$2)*(t_CSV[NOM TRAV.]=$A42),0))</f>
        <v>20</v>
      </c>
      <c r="C42" s="34" cm="1">
        <f t="array" ref="C42">SUM(_xlfn._xlws.FILTER(t_CSV[MONTANT],(t_CSV[CODE SAL.]=C$2)*(t_CSV[NOM TRAV.]=$A42),0))</f>
        <v>227</v>
      </c>
      <c r="D42" s="34" cm="1">
        <f t="array" ref="D42">SUM(_xlfn._xlws.FILTER(t_CSV[MONTANT],(t_CSV[CODE SAL.]=D$2)*(t_CSV[NOM TRAV.]=$A42),0))</f>
        <v>0</v>
      </c>
      <c r="E42" s="34" cm="1">
        <f t="array" ref="E42">SUM(_xlfn._xlws.FILTER(t_CSV[MONTANT],(t_CSV[CODE SAL.]=E$2)*(t_CSV[NOM TRAV.]=$A42),0))</f>
        <v>212.59</v>
      </c>
      <c r="F42" s="34" cm="1">
        <f t="array" ref="F42">SUM(_xlfn._xlws.FILTER(t_CSV[MONTANT],(t_CSV[CODE SAL.]=F$2)*(t_CSV[NOM TRAV.]=$A42),0))</f>
        <v>5</v>
      </c>
      <c r="G42" s="34" cm="1">
        <f t="array" ref="G42">SUM(_xlfn._xlws.FILTER(t_CSV[MONTANT],(t_CSV[CODE SAL.]=G$2)*(t_CSV[NOM TRAV.]=$A42),0))</f>
        <v>0</v>
      </c>
      <c r="H42" s="34" cm="1">
        <f t="array" ref="H42">SUM(_xlfn._xlws.FILTER(t_CSV[MONTANT],(t_CSV[CODE SAL.]=H$2)*(t_CSV[NOM TRAV.]=$A42),0))</f>
        <v>0</v>
      </c>
      <c r="I42" s="34">
        <f t="shared" si="0"/>
        <v>0</v>
      </c>
    </row>
    <row r="43" spans="1:9" x14ac:dyDescent="0.25">
      <c r="A43" t="s">
        <v>251</v>
      </c>
      <c r="B43" s="34" cm="1">
        <f t="array" ref="B43">SUM(_xlfn._xlws.FILTER(t_CSV[MONTANT],(t_CSV[CODE SAL.]=B$2)*(t_CSV[NOM TRAV.]=$A43),0))</f>
        <v>0</v>
      </c>
      <c r="C43" s="34" cm="1">
        <f t="array" ref="C43">SUM(_xlfn._xlws.FILTER(t_CSV[MONTANT],(t_CSV[CODE SAL.]=C$2)*(t_CSV[NOM TRAV.]=$A43),0))</f>
        <v>0</v>
      </c>
      <c r="D43" s="34" cm="1">
        <f t="array" ref="D43">SUM(_xlfn._xlws.FILTER(t_CSV[MONTANT],(t_CSV[CODE SAL.]=D$2)*(t_CSV[NOM TRAV.]=$A43),0))</f>
        <v>0</v>
      </c>
      <c r="E43" s="34" cm="1">
        <f t="array" ref="E43">SUM(_xlfn._xlws.FILTER(t_CSV[MONTANT],(t_CSV[CODE SAL.]=E$2)*(t_CSV[NOM TRAV.]=$A43),0))</f>
        <v>0</v>
      </c>
      <c r="F43" s="34" cm="1">
        <f t="array" ref="F43">SUM(_xlfn._xlws.FILTER(t_CSV[MONTANT],(t_CSV[CODE SAL.]=F$2)*(t_CSV[NOM TRAV.]=$A43),0))</f>
        <v>0</v>
      </c>
      <c r="G43" s="34" cm="1">
        <f t="array" ref="G43">SUM(_xlfn._xlws.FILTER(t_CSV[MONTANT],(t_CSV[CODE SAL.]=G$2)*(t_CSV[NOM TRAV.]=$A43),0))</f>
        <v>0</v>
      </c>
      <c r="H43" s="34" cm="1">
        <f t="array" ref="H43">SUM(_xlfn._xlws.FILTER(t_CSV[MONTANT],(t_CSV[CODE SAL.]=H$2)*(t_CSV[NOM TRAV.]=$A43),0))</f>
        <v>0</v>
      </c>
      <c r="I43" s="34">
        <f t="shared" si="0"/>
        <v>0</v>
      </c>
    </row>
    <row r="44" spans="1:9" x14ac:dyDescent="0.25">
      <c r="A44" t="s">
        <v>198</v>
      </c>
      <c r="B44" s="34" cm="1">
        <f t="array" ref="B44">SUM(_xlfn._xlws.FILTER(t_CSV[MONTANT],(t_CSV[CODE SAL.]=B$2)*(t_CSV[NOM TRAV.]=$A44),0))</f>
        <v>42</v>
      </c>
      <c r="C44" s="34" cm="1">
        <f t="array" ref="C44">SUM(_xlfn._xlws.FILTER(t_CSV[MONTANT],(t_CSV[CODE SAL.]=C$2)*(t_CSV[NOM TRAV.]=$A44),0))</f>
        <v>476.7</v>
      </c>
      <c r="D44" s="34" cm="1">
        <f t="array" ref="D44">SUM(_xlfn._xlws.FILTER(t_CSV[MONTANT],(t_CSV[CODE SAL.]=D$2)*(t_CSV[NOM TRAV.]=$A44),0))</f>
        <v>0</v>
      </c>
      <c r="E44" s="34" cm="1">
        <f t="array" ref="E44">SUM(_xlfn._xlws.FILTER(t_CSV[MONTANT],(t_CSV[CODE SAL.]=E$2)*(t_CSV[NOM TRAV.]=$A44),0))</f>
        <v>521.12</v>
      </c>
      <c r="F44" s="34" cm="1">
        <f t="array" ref="F44">SUM(_xlfn._xlws.FILTER(t_CSV[MONTANT],(t_CSV[CODE SAL.]=F$2)*(t_CSV[NOM TRAV.]=$A44),0))</f>
        <v>8</v>
      </c>
      <c r="G44" s="34" cm="1">
        <f t="array" ref="G44">SUM(_xlfn._xlws.FILTER(t_CSV[MONTANT],(t_CSV[CODE SAL.]=G$2)*(t_CSV[NOM TRAV.]=$A44),0))</f>
        <v>0</v>
      </c>
      <c r="H44" s="34" cm="1">
        <f t="array" ref="H44">SUM(_xlfn._xlws.FILTER(t_CSV[MONTANT],(t_CSV[CODE SAL.]=H$2)*(t_CSV[NOM TRAV.]=$A44),0))</f>
        <v>0</v>
      </c>
      <c r="I44" s="34">
        <f t="shared" si="0"/>
        <v>0</v>
      </c>
    </row>
    <row r="45" spans="1:9" x14ac:dyDescent="0.25">
      <c r="A45" t="s">
        <v>291</v>
      </c>
      <c r="B45" s="34" cm="1">
        <f t="array" ref="B45">SUM(_xlfn._xlws.FILTER(t_CSV[MONTANT],(t_CSV[CODE SAL.]=B$2)*(t_CSV[NOM TRAV.]=$A45),0))</f>
        <v>13</v>
      </c>
      <c r="C45" s="34" cm="1">
        <f t="array" ref="C45">SUM(_xlfn._xlws.FILTER(t_CSV[MONTANT],(t_CSV[CODE SAL.]=C$2)*(t_CSV[NOM TRAV.]=$A45),0))</f>
        <v>147.55000000000001</v>
      </c>
      <c r="D45" s="34" cm="1">
        <f t="array" ref="D45">SUM(_xlfn._xlws.FILTER(t_CSV[MONTANT],(t_CSV[CODE SAL.]=D$2)*(t_CSV[NOM TRAV.]=$A45),0))</f>
        <v>0</v>
      </c>
      <c r="E45" s="34" cm="1">
        <f t="array" ref="E45">SUM(_xlfn._xlws.FILTER(t_CSV[MONTANT],(t_CSV[CODE SAL.]=E$2)*(t_CSV[NOM TRAV.]=$A45),0))</f>
        <v>276.54000000000002</v>
      </c>
      <c r="F45" s="34" cm="1">
        <f t="array" ref="F45">SUM(_xlfn._xlws.FILTER(t_CSV[MONTANT],(t_CSV[CODE SAL.]=F$2)*(t_CSV[NOM TRAV.]=$A45),0))</f>
        <v>4</v>
      </c>
      <c r="G45" s="34" cm="1">
        <f t="array" ref="G45">SUM(_xlfn._xlws.FILTER(t_CSV[MONTANT],(t_CSV[CODE SAL.]=G$2)*(t_CSV[NOM TRAV.]=$A45),0))</f>
        <v>0</v>
      </c>
      <c r="H45" s="34" cm="1">
        <f t="array" ref="H45">SUM(_xlfn._xlws.FILTER(t_CSV[MONTANT],(t_CSV[CODE SAL.]=H$2)*(t_CSV[NOM TRAV.]=$A45),0))</f>
        <v>0</v>
      </c>
      <c r="I45" s="34">
        <f t="shared" si="0"/>
        <v>0</v>
      </c>
    </row>
    <row r="46" spans="1:9" x14ac:dyDescent="0.25">
      <c r="A46" t="s">
        <v>162</v>
      </c>
      <c r="B46" s="34" cm="1">
        <f t="array" ref="B46">SUM(_xlfn._xlws.FILTER(t_CSV[MONTANT],(t_CSV[CODE SAL.]=B$2)*(t_CSV[NOM TRAV.]=$A46),0))</f>
        <v>0</v>
      </c>
      <c r="C46" s="34" cm="1">
        <f t="array" ref="C46">SUM(_xlfn._xlws.FILTER(t_CSV[MONTANT],(t_CSV[CODE SAL.]=C$2)*(t_CSV[NOM TRAV.]=$A46),0))</f>
        <v>0</v>
      </c>
      <c r="D46" s="34" cm="1">
        <f t="array" ref="D46">SUM(_xlfn._xlws.FILTER(t_CSV[MONTANT],(t_CSV[CODE SAL.]=D$2)*(t_CSV[NOM TRAV.]=$A46),0))</f>
        <v>0</v>
      </c>
      <c r="E46" s="34" cm="1">
        <f t="array" ref="E46">SUM(_xlfn._xlws.FILTER(t_CSV[MONTANT],(t_CSV[CODE SAL.]=E$2)*(t_CSV[NOM TRAV.]=$A46),0))</f>
        <v>0</v>
      </c>
      <c r="F46" s="34" cm="1">
        <f t="array" ref="F46">SUM(_xlfn._xlws.FILTER(t_CSV[MONTANT],(t_CSV[CODE SAL.]=F$2)*(t_CSV[NOM TRAV.]=$A46),0))</f>
        <v>0</v>
      </c>
      <c r="G46" s="34" cm="1">
        <f t="array" ref="G46">SUM(_xlfn._xlws.FILTER(t_CSV[MONTANT],(t_CSV[CODE SAL.]=G$2)*(t_CSV[NOM TRAV.]=$A46),0))</f>
        <v>0</v>
      </c>
      <c r="H46" s="34" cm="1">
        <f t="array" ref="H46">SUM(_xlfn._xlws.FILTER(t_CSV[MONTANT],(t_CSV[CODE SAL.]=H$2)*(t_CSV[NOM TRAV.]=$A46),0))</f>
        <v>0</v>
      </c>
      <c r="I46" s="34">
        <f t="shared" si="0"/>
        <v>0</v>
      </c>
    </row>
    <row r="47" spans="1:9" x14ac:dyDescent="0.25">
      <c r="A47" t="s">
        <v>190</v>
      </c>
      <c r="B47" s="34" cm="1">
        <f t="array" ref="B47">SUM(_xlfn._xlws.FILTER(t_CSV[MONTANT],(t_CSV[CODE SAL.]=B$2)*(t_CSV[NOM TRAV.]=$A47),0))</f>
        <v>130</v>
      </c>
      <c r="C47" s="34" cm="1">
        <f t="array" ref="C47">SUM(_xlfn._xlws.FILTER(t_CSV[MONTANT],(t_CSV[CODE SAL.]=C$2)*(t_CSV[NOM TRAV.]=$A47),0))</f>
        <v>1475.5</v>
      </c>
      <c r="D47" s="34" cm="1">
        <f t="array" ref="D47">SUM(_xlfn._xlws.FILTER(t_CSV[MONTANT],(t_CSV[CODE SAL.]=D$2)*(t_CSV[NOM TRAV.]=$A47),0))</f>
        <v>0</v>
      </c>
      <c r="E47" s="34" cm="1">
        <f t="array" ref="E47">SUM(_xlfn._xlws.FILTER(t_CSV[MONTANT],(t_CSV[CODE SAL.]=E$2)*(t_CSV[NOM TRAV.]=$A47),0))</f>
        <v>1441.8600000000001</v>
      </c>
      <c r="F47" s="34" cm="1">
        <f t="array" ref="F47">SUM(_xlfn._xlws.FILTER(t_CSV[MONTANT],(t_CSV[CODE SAL.]=F$2)*(t_CSV[NOM TRAV.]=$A47),0))</f>
        <v>20</v>
      </c>
      <c r="G47" s="34" cm="1">
        <f t="array" ref="G47">SUM(_xlfn._xlws.FILTER(t_CSV[MONTANT],(t_CSV[CODE SAL.]=G$2)*(t_CSV[NOM TRAV.]=$A47),0))</f>
        <v>0</v>
      </c>
      <c r="H47" s="34" cm="1">
        <f t="array" ref="H47">SUM(_xlfn._xlws.FILTER(t_CSV[MONTANT],(t_CSV[CODE SAL.]=H$2)*(t_CSV[NOM TRAV.]=$A47),0))</f>
        <v>0</v>
      </c>
      <c r="I47" s="34">
        <f t="shared" si="0"/>
        <v>0</v>
      </c>
    </row>
    <row r="48" spans="1:9" x14ac:dyDescent="0.25">
      <c r="A48" t="s">
        <v>272</v>
      </c>
      <c r="B48" s="34" cm="1">
        <f t="array" ref="B48">SUM(_xlfn._xlws.FILTER(t_CSV[MONTANT],(t_CSV[CODE SAL.]=B$2)*(t_CSV[NOM TRAV.]=$A48),0))</f>
        <v>58</v>
      </c>
      <c r="C48" s="34" cm="1">
        <f t="array" ref="C48">SUM(_xlfn._xlws.FILTER(t_CSV[MONTANT],(t_CSV[CODE SAL.]=C$2)*(t_CSV[NOM TRAV.]=$A48),0))</f>
        <v>658.3</v>
      </c>
      <c r="D48" s="34" cm="1">
        <f t="array" ref="D48">SUM(_xlfn._xlws.FILTER(t_CSV[MONTANT],(t_CSV[CODE SAL.]=D$2)*(t_CSV[NOM TRAV.]=$A48),0))</f>
        <v>0</v>
      </c>
      <c r="E48" s="34" cm="1">
        <f t="array" ref="E48">SUM(_xlfn._xlws.FILTER(t_CSV[MONTANT],(t_CSV[CODE SAL.]=E$2)*(t_CSV[NOM TRAV.]=$A48),0))</f>
        <v>659.58</v>
      </c>
      <c r="F48" s="34" cm="1">
        <f t="array" ref="F48">SUM(_xlfn._xlws.FILTER(t_CSV[MONTANT],(t_CSV[CODE SAL.]=F$2)*(t_CSV[NOM TRAV.]=$A48),0))</f>
        <v>11</v>
      </c>
      <c r="G48" s="34" cm="1">
        <f t="array" ref="G48">SUM(_xlfn._xlws.FILTER(t_CSV[MONTANT],(t_CSV[CODE SAL.]=G$2)*(t_CSV[NOM TRAV.]=$A48),0))</f>
        <v>0</v>
      </c>
      <c r="H48" s="34" cm="1">
        <f t="array" ref="H48">SUM(_xlfn._xlws.FILTER(t_CSV[MONTANT],(t_CSV[CODE SAL.]=H$2)*(t_CSV[NOM TRAV.]=$A48),0))</f>
        <v>0</v>
      </c>
      <c r="I48" s="34">
        <f t="shared" si="0"/>
        <v>0</v>
      </c>
    </row>
    <row r="49" spans="1:9" x14ac:dyDescent="0.25">
      <c r="A49" t="s">
        <v>197</v>
      </c>
      <c r="B49" s="34" cm="1">
        <f t="array" ref="B49">SUM(_xlfn._xlws.FILTER(t_CSV[MONTANT],(t_CSV[CODE SAL.]=B$2)*(t_CSV[NOM TRAV.]=$A49),0))</f>
        <v>0</v>
      </c>
      <c r="C49" s="34" cm="1">
        <f t="array" ref="C49">SUM(_xlfn._xlws.FILTER(t_CSV[MONTANT],(t_CSV[CODE SAL.]=C$2)*(t_CSV[NOM TRAV.]=$A49),0))</f>
        <v>0</v>
      </c>
      <c r="D49" s="34" cm="1">
        <f t="array" ref="D49">SUM(_xlfn._xlws.FILTER(t_CSV[MONTANT],(t_CSV[CODE SAL.]=D$2)*(t_CSV[NOM TRAV.]=$A49),0))</f>
        <v>0</v>
      </c>
      <c r="E49" s="34" cm="1">
        <f t="array" ref="E49">SUM(_xlfn._xlws.FILTER(t_CSV[MONTANT],(t_CSV[CODE SAL.]=E$2)*(t_CSV[NOM TRAV.]=$A49),0))</f>
        <v>78.38</v>
      </c>
      <c r="F49" s="34" cm="1">
        <f t="array" ref="F49">SUM(_xlfn._xlws.FILTER(t_CSV[MONTANT],(t_CSV[CODE SAL.]=F$2)*(t_CSV[NOM TRAV.]=$A49),0))</f>
        <v>0</v>
      </c>
      <c r="G49" s="34" cm="1">
        <f t="array" ref="G49">SUM(_xlfn._xlws.FILTER(t_CSV[MONTANT],(t_CSV[CODE SAL.]=G$2)*(t_CSV[NOM TRAV.]=$A49),0))</f>
        <v>0</v>
      </c>
      <c r="H49" s="34" cm="1">
        <f t="array" ref="H49">SUM(_xlfn._xlws.FILTER(t_CSV[MONTANT],(t_CSV[CODE SAL.]=H$2)*(t_CSV[NOM TRAV.]=$A49),0))</f>
        <v>0</v>
      </c>
      <c r="I49" s="34">
        <f t="shared" si="0"/>
        <v>0</v>
      </c>
    </row>
    <row r="50" spans="1:9" x14ac:dyDescent="0.25">
      <c r="A50" t="s">
        <v>260</v>
      </c>
      <c r="B50" s="34" cm="1">
        <f t="array" ref="B50">SUM(_xlfn._xlws.FILTER(t_CSV[MONTANT],(t_CSV[CODE SAL.]=B$2)*(t_CSV[NOM TRAV.]=$A50),0))</f>
        <v>26</v>
      </c>
      <c r="C50" s="34" cm="1">
        <f t="array" ref="C50">SUM(_xlfn._xlws.FILTER(t_CSV[MONTANT],(t_CSV[CODE SAL.]=C$2)*(t_CSV[NOM TRAV.]=$A50),0))</f>
        <v>306.27999999999997</v>
      </c>
      <c r="D50" s="34" cm="1">
        <f t="array" ref="D50">SUM(_xlfn._xlws.FILTER(t_CSV[MONTANT],(t_CSV[CODE SAL.]=D$2)*(t_CSV[NOM TRAV.]=$A50),0))</f>
        <v>0</v>
      </c>
      <c r="E50" s="34" cm="1">
        <f t="array" ref="E50">SUM(_xlfn._xlws.FILTER(t_CSV[MONTANT],(t_CSV[CODE SAL.]=E$2)*(t_CSV[NOM TRAV.]=$A50),0))</f>
        <v>334.6</v>
      </c>
      <c r="F50" s="34" cm="1">
        <f t="array" ref="F50">SUM(_xlfn._xlws.FILTER(t_CSV[MONTANT],(t_CSV[CODE SAL.]=F$2)*(t_CSV[NOM TRAV.]=$A50),0))</f>
        <v>8</v>
      </c>
      <c r="G50" s="34" cm="1">
        <f t="array" ref="G50">SUM(_xlfn._xlws.FILTER(t_CSV[MONTANT],(t_CSV[CODE SAL.]=G$2)*(t_CSV[NOM TRAV.]=$A50),0))</f>
        <v>0</v>
      </c>
      <c r="H50" s="34" cm="1">
        <f t="array" ref="H50">SUM(_xlfn._xlws.FILTER(t_CSV[MONTANT],(t_CSV[CODE SAL.]=H$2)*(t_CSV[NOM TRAV.]=$A50),0))</f>
        <v>0</v>
      </c>
      <c r="I50" s="34">
        <f t="shared" si="0"/>
        <v>0</v>
      </c>
    </row>
    <row r="51" spans="1:9" x14ac:dyDescent="0.25">
      <c r="A51" t="s">
        <v>279</v>
      </c>
      <c r="B51" s="34" cm="1">
        <f t="array" ref="B51">SUM(_xlfn._xlws.FILTER(t_CSV[MONTANT],(t_CSV[CODE SAL.]=B$2)*(t_CSV[NOM TRAV.]=$A51),0))</f>
        <v>68</v>
      </c>
      <c r="C51" s="34" cm="1">
        <f t="array" ref="C51">SUM(_xlfn._xlws.FILTER(t_CSV[MONTANT],(t_CSV[CODE SAL.]=C$2)*(t_CSV[NOM TRAV.]=$A51),0))</f>
        <v>771.80000000000007</v>
      </c>
      <c r="D51" s="34" cm="1">
        <f t="array" ref="D51">SUM(_xlfn._xlws.FILTER(t_CSV[MONTANT],(t_CSV[CODE SAL.]=D$2)*(t_CSV[NOM TRAV.]=$A51),0))</f>
        <v>0</v>
      </c>
      <c r="E51" s="34" cm="1">
        <f t="array" ref="E51">SUM(_xlfn._xlws.FILTER(t_CSV[MONTANT],(t_CSV[CODE SAL.]=E$2)*(t_CSV[NOM TRAV.]=$A51),0))</f>
        <v>801.28</v>
      </c>
      <c r="F51" s="34" cm="1">
        <f t="array" ref="F51">SUM(_xlfn._xlws.FILTER(t_CSV[MONTANT],(t_CSV[CODE SAL.]=F$2)*(t_CSV[NOM TRAV.]=$A51),0))</f>
        <v>16</v>
      </c>
      <c r="G51" s="34" cm="1">
        <f t="array" ref="G51">SUM(_xlfn._xlws.FILTER(t_CSV[MONTANT],(t_CSV[CODE SAL.]=G$2)*(t_CSV[NOM TRAV.]=$A51),0))</f>
        <v>0</v>
      </c>
      <c r="H51" s="34" cm="1">
        <f t="array" ref="H51">SUM(_xlfn._xlws.FILTER(t_CSV[MONTANT],(t_CSV[CODE SAL.]=H$2)*(t_CSV[NOM TRAV.]=$A51),0))</f>
        <v>0</v>
      </c>
      <c r="I51" s="34">
        <f t="shared" si="0"/>
        <v>0</v>
      </c>
    </row>
    <row r="52" spans="1:9" x14ac:dyDescent="0.25">
      <c r="A52" t="s">
        <v>316</v>
      </c>
      <c r="B52" s="34" cm="1">
        <f t="array" ref="B52">SUM(_xlfn._xlws.FILTER(t_CSV[MONTANT],(t_CSV[CODE SAL.]=B$2)*(t_CSV[NOM TRAV.]=$A52),0))</f>
        <v>22</v>
      </c>
      <c r="C52" s="34" cm="1">
        <f t="array" ref="C52">SUM(_xlfn._xlws.FILTER(t_CSV[MONTANT],(t_CSV[CODE SAL.]=C$2)*(t_CSV[NOM TRAV.]=$A52),0))</f>
        <v>0</v>
      </c>
      <c r="D52" s="34" cm="1">
        <f t="array" ref="D52">SUM(_xlfn._xlws.FILTER(t_CSV[MONTANT],(t_CSV[CODE SAL.]=D$2)*(t_CSV[NOM TRAV.]=$A52),0))</f>
        <v>0</v>
      </c>
      <c r="E52" s="34" cm="1">
        <f t="array" ref="E52">SUM(_xlfn._xlws.FILTER(t_CSV[MONTANT],(t_CSV[CODE SAL.]=E$2)*(t_CSV[NOM TRAV.]=$A52),0))</f>
        <v>0</v>
      </c>
      <c r="F52" s="34" cm="1">
        <f t="array" ref="F52">SUM(_xlfn._xlws.FILTER(t_CSV[MONTANT],(t_CSV[CODE SAL.]=F$2)*(t_CSV[NOM TRAV.]=$A52),0))</f>
        <v>0</v>
      </c>
      <c r="G52" s="34" cm="1">
        <f t="array" ref="G52">SUM(_xlfn._xlws.FILTER(t_CSV[MONTANT],(t_CSV[CODE SAL.]=G$2)*(t_CSV[NOM TRAV.]=$A52),0))</f>
        <v>0</v>
      </c>
      <c r="H52" s="34" cm="1">
        <f t="array" ref="H52">SUM(_xlfn._xlws.FILTER(t_CSV[MONTANT],(t_CSV[CODE SAL.]=H$2)*(t_CSV[NOM TRAV.]=$A52),0))</f>
        <v>0</v>
      </c>
      <c r="I52" s="34">
        <f t="shared" si="0"/>
        <v>0</v>
      </c>
    </row>
    <row r="53" spans="1:9" x14ac:dyDescent="0.25">
      <c r="A53" t="s">
        <v>269</v>
      </c>
      <c r="B53" s="34" cm="1">
        <f t="array" ref="B53">SUM(_xlfn._xlws.FILTER(t_CSV[MONTANT],(t_CSV[CODE SAL.]=B$2)*(t_CSV[NOM TRAV.]=$A53),0))</f>
        <v>77</v>
      </c>
      <c r="C53" s="34" cm="1">
        <f t="array" ref="C53">SUM(_xlfn._xlws.FILTER(t_CSV[MONTANT],(t_CSV[CODE SAL.]=C$2)*(t_CSV[NOM TRAV.]=$A53),0))</f>
        <v>873.95</v>
      </c>
      <c r="D53" s="34" cm="1">
        <f t="array" ref="D53">SUM(_xlfn._xlws.FILTER(t_CSV[MONTANT],(t_CSV[CODE SAL.]=D$2)*(t_CSV[NOM TRAV.]=$A53),0))</f>
        <v>0</v>
      </c>
      <c r="E53" s="34" cm="1">
        <f t="array" ref="E53">SUM(_xlfn._xlws.FILTER(t_CSV[MONTANT],(t_CSV[CODE SAL.]=E$2)*(t_CSV[NOM TRAV.]=$A53),0))</f>
        <v>915.67</v>
      </c>
      <c r="F53" s="34" cm="1">
        <f t="array" ref="F53">SUM(_xlfn._xlws.FILTER(t_CSV[MONTANT],(t_CSV[CODE SAL.]=F$2)*(t_CSV[NOM TRAV.]=$A53),0))</f>
        <v>12</v>
      </c>
      <c r="G53" s="34" cm="1">
        <f t="array" ref="G53">SUM(_xlfn._xlws.FILTER(t_CSV[MONTANT],(t_CSV[CODE SAL.]=G$2)*(t_CSV[NOM TRAV.]=$A53),0))</f>
        <v>0</v>
      </c>
      <c r="H53" s="34" cm="1">
        <f t="array" ref="H53">SUM(_xlfn._xlws.FILTER(t_CSV[MONTANT],(t_CSV[CODE SAL.]=H$2)*(t_CSV[NOM TRAV.]=$A53),0))</f>
        <v>0</v>
      </c>
      <c r="I53" s="34">
        <f t="shared" si="0"/>
        <v>0</v>
      </c>
    </row>
    <row r="54" spans="1:9" x14ac:dyDescent="0.25">
      <c r="A54" t="s">
        <v>264</v>
      </c>
      <c r="B54" s="34" cm="1">
        <f t="array" ref="B54">SUM(_xlfn._xlws.FILTER(t_CSV[MONTANT],(t_CSV[CODE SAL.]=B$2)*(t_CSV[NOM TRAV.]=$A54),0))</f>
        <v>64</v>
      </c>
      <c r="C54" s="34" cm="1">
        <f t="array" ref="C54">SUM(_xlfn._xlws.FILTER(t_CSV[MONTANT],(t_CSV[CODE SAL.]=C$2)*(t_CSV[NOM TRAV.]=$A54),0))</f>
        <v>753.92</v>
      </c>
      <c r="D54" s="34" cm="1">
        <f t="array" ref="D54">SUM(_xlfn._xlws.FILTER(t_CSV[MONTANT],(t_CSV[CODE SAL.]=D$2)*(t_CSV[NOM TRAV.]=$A54),0))</f>
        <v>0</v>
      </c>
      <c r="E54" s="34" cm="1">
        <f t="array" ref="E54">SUM(_xlfn._xlws.FILTER(t_CSV[MONTANT],(t_CSV[CODE SAL.]=E$2)*(t_CSV[NOM TRAV.]=$A54),0))</f>
        <v>785.45</v>
      </c>
      <c r="F54" s="34" cm="1">
        <f t="array" ref="F54">SUM(_xlfn._xlws.FILTER(t_CSV[MONTANT],(t_CSV[CODE SAL.]=F$2)*(t_CSV[NOM TRAV.]=$A54),0))</f>
        <v>16</v>
      </c>
      <c r="G54" s="34" cm="1">
        <f t="array" ref="G54">SUM(_xlfn._xlws.FILTER(t_CSV[MONTANT],(t_CSV[CODE SAL.]=G$2)*(t_CSV[NOM TRAV.]=$A54),0))</f>
        <v>0</v>
      </c>
      <c r="H54" s="34" cm="1">
        <f t="array" ref="H54">SUM(_xlfn._xlws.FILTER(t_CSV[MONTANT],(t_CSV[CODE SAL.]=H$2)*(t_CSV[NOM TRAV.]=$A54),0))</f>
        <v>0</v>
      </c>
      <c r="I54" s="34">
        <f t="shared" si="0"/>
        <v>0</v>
      </c>
    </row>
    <row r="55" spans="1:9" x14ac:dyDescent="0.25">
      <c r="A55" t="s">
        <v>273</v>
      </c>
      <c r="B55" s="34" cm="1">
        <f t="array" ref="B55">SUM(_xlfn._xlws.FILTER(t_CSV[MONTANT],(t_CSV[CODE SAL.]=B$2)*(t_CSV[NOM TRAV.]=$A55),0))</f>
        <v>0</v>
      </c>
      <c r="C55" s="34" cm="1">
        <f t="array" ref="C55">SUM(_xlfn._xlws.FILTER(t_CSV[MONTANT],(t_CSV[CODE SAL.]=C$2)*(t_CSV[NOM TRAV.]=$A55),0))</f>
        <v>0</v>
      </c>
      <c r="D55" s="34" cm="1">
        <f t="array" ref="D55">SUM(_xlfn._xlws.FILTER(t_CSV[MONTANT],(t_CSV[CODE SAL.]=D$2)*(t_CSV[NOM TRAV.]=$A55),0))</f>
        <v>0</v>
      </c>
      <c r="E55" s="34" cm="1">
        <f t="array" ref="E55">SUM(_xlfn._xlws.FILTER(t_CSV[MONTANT],(t_CSV[CODE SAL.]=E$2)*(t_CSV[NOM TRAV.]=$A55),0))</f>
        <v>0</v>
      </c>
      <c r="F55" s="34" cm="1">
        <f t="array" ref="F55">SUM(_xlfn._xlws.FILTER(t_CSV[MONTANT],(t_CSV[CODE SAL.]=F$2)*(t_CSV[NOM TRAV.]=$A55),0))</f>
        <v>0</v>
      </c>
      <c r="G55" s="34" cm="1">
        <f t="array" ref="G55">SUM(_xlfn._xlws.FILTER(t_CSV[MONTANT],(t_CSV[CODE SAL.]=G$2)*(t_CSV[NOM TRAV.]=$A55),0))</f>
        <v>0</v>
      </c>
      <c r="H55" s="34" cm="1">
        <f t="array" ref="H55">SUM(_xlfn._xlws.FILTER(t_CSV[MONTANT],(t_CSV[CODE SAL.]=H$2)*(t_CSV[NOM TRAV.]=$A55),0))</f>
        <v>0</v>
      </c>
      <c r="I55" s="34">
        <f t="shared" si="0"/>
        <v>0</v>
      </c>
    </row>
    <row r="56" spans="1:9" x14ac:dyDescent="0.25">
      <c r="A56" t="s">
        <v>229</v>
      </c>
      <c r="B56" s="34" cm="1">
        <f t="array" ref="B56">SUM(_xlfn._xlws.FILTER(t_CSV[MONTANT],(t_CSV[CODE SAL.]=B$2)*(t_CSV[NOM TRAV.]=$A56),0))</f>
        <v>128</v>
      </c>
      <c r="C56" s="34" cm="1">
        <f t="array" ref="C56">SUM(_xlfn._xlws.FILTER(t_CSV[MONTANT],(t_CSV[CODE SAL.]=C$2)*(t_CSV[NOM TRAV.]=$A56),0))</f>
        <v>1543.68</v>
      </c>
      <c r="D56" s="34" cm="1">
        <f t="array" ref="D56">SUM(_xlfn._xlws.FILTER(t_CSV[MONTANT],(t_CSV[CODE SAL.]=D$2)*(t_CSV[NOM TRAV.]=$A56),0))</f>
        <v>0</v>
      </c>
      <c r="E56" s="34" cm="1">
        <f t="array" ref="E56">SUM(_xlfn._xlws.FILTER(t_CSV[MONTANT],(t_CSV[CODE SAL.]=E$2)*(t_CSV[NOM TRAV.]=$A56),0))</f>
        <v>1561.81</v>
      </c>
      <c r="F56" s="34" cm="1">
        <f t="array" ref="F56">SUM(_xlfn._xlws.FILTER(t_CSV[MONTANT],(t_CSV[CODE SAL.]=F$2)*(t_CSV[NOM TRAV.]=$A56),0))</f>
        <v>22</v>
      </c>
      <c r="G56" s="34" cm="1">
        <f t="array" ref="G56">SUM(_xlfn._xlws.FILTER(t_CSV[MONTANT],(t_CSV[CODE SAL.]=G$2)*(t_CSV[NOM TRAV.]=$A56),0))</f>
        <v>0</v>
      </c>
      <c r="H56" s="34" cm="1">
        <f t="array" ref="H56">SUM(_xlfn._xlws.FILTER(t_CSV[MONTANT],(t_CSV[CODE SAL.]=H$2)*(t_CSV[NOM TRAV.]=$A56),0))</f>
        <v>0</v>
      </c>
      <c r="I56" s="34">
        <f t="shared" si="0"/>
        <v>0</v>
      </c>
    </row>
    <row r="57" spans="1:9" x14ac:dyDescent="0.25">
      <c r="A57" t="s">
        <v>189</v>
      </c>
      <c r="B57" s="34" cm="1">
        <f t="array" ref="B57">SUM(_xlfn._xlws.FILTER(t_CSV[MONTANT],(t_CSV[CODE SAL.]=B$2)*(t_CSV[NOM TRAV.]=$A57),0))</f>
        <v>74</v>
      </c>
      <c r="C57" s="34" cm="1">
        <f t="array" ref="C57">SUM(_xlfn._xlws.FILTER(t_CSV[MONTANT],(t_CSV[CODE SAL.]=C$2)*(t_CSV[NOM TRAV.]=$A57),0))</f>
        <v>839.9</v>
      </c>
      <c r="D57" s="34" cm="1">
        <f t="array" ref="D57">SUM(_xlfn._xlws.FILTER(t_CSV[MONTANT],(t_CSV[CODE SAL.]=D$2)*(t_CSV[NOM TRAV.]=$A57),0))</f>
        <v>0</v>
      </c>
      <c r="E57" s="34" cm="1">
        <f t="array" ref="E57">SUM(_xlfn._xlws.FILTER(t_CSV[MONTANT],(t_CSV[CODE SAL.]=E$2)*(t_CSV[NOM TRAV.]=$A57),0))</f>
        <v>933.26</v>
      </c>
      <c r="F57" s="34" cm="1">
        <f t="array" ref="F57">SUM(_xlfn._xlws.FILTER(t_CSV[MONTANT],(t_CSV[CODE SAL.]=F$2)*(t_CSV[NOM TRAV.]=$A57),0))</f>
        <v>13</v>
      </c>
      <c r="G57" s="34" cm="1">
        <f t="array" ref="G57">SUM(_xlfn._xlws.FILTER(t_CSV[MONTANT],(t_CSV[CODE SAL.]=G$2)*(t_CSV[NOM TRAV.]=$A57),0))</f>
        <v>0</v>
      </c>
      <c r="H57" s="34" cm="1">
        <f t="array" ref="H57">SUM(_xlfn._xlws.FILTER(t_CSV[MONTANT],(t_CSV[CODE SAL.]=H$2)*(t_CSV[NOM TRAV.]=$A57),0))</f>
        <v>0</v>
      </c>
      <c r="I57" s="34">
        <f t="shared" si="0"/>
        <v>0</v>
      </c>
    </row>
    <row r="58" spans="1:9" x14ac:dyDescent="0.25">
      <c r="A58" t="s">
        <v>203</v>
      </c>
      <c r="B58" s="34" cm="1">
        <f t="array" ref="B58">SUM(_xlfn._xlws.FILTER(t_CSV[MONTANT],(t_CSV[CODE SAL.]=B$2)*(t_CSV[NOM TRAV.]=$A58),0))</f>
        <v>84</v>
      </c>
      <c r="C58" s="34" cm="1">
        <f t="array" ref="C58">SUM(_xlfn._xlws.FILTER(t_CSV[MONTANT],(t_CSV[CODE SAL.]=C$2)*(t_CSV[NOM TRAV.]=$A58),0))</f>
        <v>953.4</v>
      </c>
      <c r="D58" s="34" cm="1">
        <f t="array" ref="D58">SUM(_xlfn._xlws.FILTER(t_CSV[MONTANT],(t_CSV[CODE SAL.]=D$2)*(t_CSV[NOM TRAV.]=$A58),0))</f>
        <v>0</v>
      </c>
      <c r="E58" s="34" cm="1">
        <f t="array" ref="E58">SUM(_xlfn._xlws.FILTER(t_CSV[MONTANT],(t_CSV[CODE SAL.]=E$2)*(t_CSV[NOM TRAV.]=$A58),0))</f>
        <v>817.53</v>
      </c>
      <c r="F58" s="34" cm="1">
        <f t="array" ref="F58">SUM(_xlfn._xlws.FILTER(t_CSV[MONTANT],(t_CSV[CODE SAL.]=F$2)*(t_CSV[NOM TRAV.]=$A58),0))</f>
        <v>18</v>
      </c>
      <c r="G58" s="34" cm="1">
        <f t="array" ref="G58">SUM(_xlfn._xlws.FILTER(t_CSV[MONTANT],(t_CSV[CODE SAL.]=G$2)*(t_CSV[NOM TRAV.]=$A58),0))</f>
        <v>0</v>
      </c>
      <c r="H58" s="34" cm="1">
        <f t="array" ref="H58">SUM(_xlfn._xlws.FILTER(t_CSV[MONTANT],(t_CSV[CODE SAL.]=H$2)*(t_CSV[NOM TRAV.]=$A58),0))</f>
        <v>214.14</v>
      </c>
      <c r="I58" s="34">
        <f t="shared" si="0"/>
        <v>214.14</v>
      </c>
    </row>
    <row r="59" spans="1:9" x14ac:dyDescent="0.25">
      <c r="A59" t="s">
        <v>192</v>
      </c>
      <c r="B59" s="34" cm="1">
        <f t="array" ref="B59">SUM(_xlfn._xlws.FILTER(t_CSV[MONTANT],(t_CSV[CODE SAL.]=B$2)*(t_CSV[NOM TRAV.]=$A59),0))</f>
        <v>34</v>
      </c>
      <c r="C59" s="34" cm="1">
        <f t="array" ref="C59">SUM(_xlfn._xlws.FILTER(t_CSV[MONTANT],(t_CSV[CODE SAL.]=C$2)*(t_CSV[NOM TRAV.]=$A59),0))</f>
        <v>385.9</v>
      </c>
      <c r="D59" s="34" cm="1">
        <f t="array" ref="D59">SUM(_xlfn._xlws.FILTER(t_CSV[MONTANT],(t_CSV[CODE SAL.]=D$2)*(t_CSV[NOM TRAV.]=$A59),0))</f>
        <v>0</v>
      </c>
      <c r="E59" s="34" cm="1">
        <f t="array" ref="E59">SUM(_xlfn._xlws.FILTER(t_CSV[MONTANT],(t_CSV[CODE SAL.]=E$2)*(t_CSV[NOM TRAV.]=$A59),0))</f>
        <v>318.51</v>
      </c>
      <c r="F59" s="34" cm="1">
        <f t="array" ref="F59">SUM(_xlfn._xlws.FILTER(t_CSV[MONTANT],(t_CSV[CODE SAL.]=F$2)*(t_CSV[NOM TRAV.]=$A59),0))</f>
        <v>6</v>
      </c>
      <c r="G59" s="34" cm="1">
        <f t="array" ref="G59">SUM(_xlfn._xlws.FILTER(t_CSV[MONTANT],(t_CSV[CODE SAL.]=G$2)*(t_CSV[NOM TRAV.]=$A59),0))</f>
        <v>131.58000000000001</v>
      </c>
      <c r="H59" s="34" cm="1">
        <f t="array" ref="H59">SUM(_xlfn._xlws.FILTER(t_CSV[MONTANT],(t_CSV[CODE SAL.]=H$2)*(t_CSV[NOM TRAV.]=$A59),0))</f>
        <v>0</v>
      </c>
      <c r="I59" s="34">
        <f t="shared" si="0"/>
        <v>131.58000000000001</v>
      </c>
    </row>
    <row r="60" spans="1:9" x14ac:dyDescent="0.25">
      <c r="A60" t="s">
        <v>283</v>
      </c>
      <c r="B60" s="34" cm="1">
        <f t="array" ref="B60">SUM(_xlfn._xlws.FILTER(t_CSV[MONTANT],(t_CSV[CODE SAL.]=B$2)*(t_CSV[NOM TRAV.]=$A60),0))</f>
        <v>0</v>
      </c>
      <c r="C60" s="34" cm="1">
        <f t="array" ref="C60">SUM(_xlfn._xlws.FILTER(t_CSV[MONTANT],(t_CSV[CODE SAL.]=C$2)*(t_CSV[NOM TRAV.]=$A60),0))</f>
        <v>0</v>
      </c>
      <c r="D60" s="34" cm="1">
        <f t="array" ref="D60">SUM(_xlfn._xlws.FILTER(t_CSV[MONTANT],(t_CSV[CODE SAL.]=D$2)*(t_CSV[NOM TRAV.]=$A60),0))</f>
        <v>0</v>
      </c>
      <c r="E60" s="34" cm="1">
        <f t="array" ref="E60">SUM(_xlfn._xlws.FILTER(t_CSV[MONTANT],(t_CSV[CODE SAL.]=E$2)*(t_CSV[NOM TRAV.]=$A60),0))</f>
        <v>0</v>
      </c>
      <c r="F60" s="34" cm="1">
        <f t="array" ref="F60">SUM(_xlfn._xlws.FILTER(t_CSV[MONTANT],(t_CSV[CODE SAL.]=F$2)*(t_CSV[NOM TRAV.]=$A60),0))</f>
        <v>0</v>
      </c>
      <c r="G60" s="34" cm="1">
        <f t="array" ref="G60">SUM(_xlfn._xlws.FILTER(t_CSV[MONTANT],(t_CSV[CODE SAL.]=G$2)*(t_CSV[NOM TRAV.]=$A60),0))</f>
        <v>0</v>
      </c>
      <c r="H60" s="34" cm="1">
        <f t="array" ref="H60">SUM(_xlfn._xlws.FILTER(t_CSV[MONTANT],(t_CSV[CODE SAL.]=H$2)*(t_CSV[NOM TRAV.]=$A60),0))</f>
        <v>0</v>
      </c>
      <c r="I60" s="34">
        <f t="shared" si="0"/>
        <v>0</v>
      </c>
    </row>
    <row r="61" spans="1:9" x14ac:dyDescent="0.25">
      <c r="A61" t="s">
        <v>263</v>
      </c>
      <c r="B61" s="34" cm="1">
        <f t="array" ref="B61">SUM(_xlfn._xlws.FILTER(t_CSV[MONTANT],(t_CSV[CODE SAL.]=B$2)*(t_CSV[NOM TRAV.]=$A61),0))</f>
        <v>151</v>
      </c>
      <c r="C61" s="34" cm="1">
        <f t="array" ref="C61">SUM(_xlfn._xlws.FILTER(t_CSV[MONTANT],(t_CSV[CODE SAL.]=C$2)*(t_CSV[NOM TRAV.]=$A61),0))</f>
        <v>1778.78</v>
      </c>
      <c r="D61" s="34" cm="1">
        <f t="array" ref="D61">SUM(_xlfn._xlws.FILTER(t_CSV[MONTANT],(t_CSV[CODE SAL.]=D$2)*(t_CSV[NOM TRAV.]=$A61),0))</f>
        <v>342.5</v>
      </c>
      <c r="E61" s="34" cm="1">
        <f t="array" ref="E61">SUM(_xlfn._xlws.FILTER(t_CSV[MONTANT],(t_CSV[CODE SAL.]=E$2)*(t_CSV[NOM TRAV.]=$A61),0))</f>
        <v>1374.87</v>
      </c>
      <c r="F61" s="34" cm="1">
        <f t="array" ref="F61">SUM(_xlfn._xlws.FILTER(t_CSV[MONTANT],(t_CSV[CODE SAL.]=F$2)*(t_CSV[NOM TRAV.]=$A61),0))</f>
        <v>21</v>
      </c>
      <c r="G61" s="34" cm="1">
        <f t="array" ref="G61">SUM(_xlfn._xlws.FILTER(t_CSV[MONTANT],(t_CSV[CODE SAL.]=G$2)*(t_CSV[NOM TRAV.]=$A61),0))</f>
        <v>0</v>
      </c>
      <c r="H61" s="34" cm="1">
        <f t="array" ref="H61">SUM(_xlfn._xlws.FILTER(t_CSV[MONTANT],(t_CSV[CODE SAL.]=H$2)*(t_CSV[NOM TRAV.]=$A61),0))</f>
        <v>0</v>
      </c>
      <c r="I61" s="34">
        <f t="shared" si="0"/>
        <v>0</v>
      </c>
    </row>
    <row r="62" spans="1:9" x14ac:dyDescent="0.25">
      <c r="A62" t="s">
        <v>202</v>
      </c>
      <c r="B62" s="34" cm="1">
        <f t="array" ref="B62">SUM(_xlfn._xlws.FILTER(t_CSV[MONTANT],(t_CSV[CODE SAL.]=B$2)*(t_CSV[NOM TRAV.]=$A62),0))</f>
        <v>42</v>
      </c>
      <c r="C62" s="34" cm="1">
        <f t="array" ref="C62">SUM(_xlfn._xlws.FILTER(t_CSV[MONTANT],(t_CSV[CODE SAL.]=C$2)*(t_CSV[NOM TRAV.]=$A62),0))</f>
        <v>476.7</v>
      </c>
      <c r="D62" s="34" cm="1">
        <f t="array" ref="D62">SUM(_xlfn._xlws.FILTER(t_CSV[MONTANT],(t_CSV[CODE SAL.]=D$2)*(t_CSV[NOM TRAV.]=$A62),0))</f>
        <v>0</v>
      </c>
      <c r="E62" s="34" cm="1">
        <f t="array" ref="E62">SUM(_xlfn._xlws.FILTER(t_CSV[MONTANT],(t_CSV[CODE SAL.]=E$2)*(t_CSV[NOM TRAV.]=$A62),0))</f>
        <v>452.43</v>
      </c>
      <c r="F62" s="34" cm="1">
        <f t="array" ref="F62">SUM(_xlfn._xlws.FILTER(t_CSV[MONTANT],(t_CSV[CODE SAL.]=F$2)*(t_CSV[NOM TRAV.]=$A62),0))</f>
        <v>7</v>
      </c>
      <c r="G62" s="34" cm="1">
        <f t="array" ref="G62">SUM(_xlfn._xlws.FILTER(t_CSV[MONTANT],(t_CSV[CODE SAL.]=G$2)*(t_CSV[NOM TRAV.]=$A62),0))</f>
        <v>0</v>
      </c>
      <c r="H62" s="34" cm="1">
        <f t="array" ref="H62">SUM(_xlfn._xlws.FILTER(t_CSV[MONTANT],(t_CSV[CODE SAL.]=H$2)*(t_CSV[NOM TRAV.]=$A62),0))</f>
        <v>0</v>
      </c>
      <c r="I62" s="34">
        <f t="shared" si="0"/>
        <v>0</v>
      </c>
    </row>
    <row r="63" spans="1:9" x14ac:dyDescent="0.25">
      <c r="A63" t="s">
        <v>245</v>
      </c>
      <c r="B63" s="34" cm="1">
        <f t="array" ref="B63">SUM(_xlfn._xlws.FILTER(t_CSV[MONTANT],(t_CSV[CODE SAL.]=B$2)*(t_CSV[NOM TRAV.]=$A63),0))</f>
        <v>38</v>
      </c>
      <c r="C63" s="34" cm="1">
        <f t="array" ref="C63">SUM(_xlfn._xlws.FILTER(t_CSV[MONTANT],(t_CSV[CODE SAL.]=C$2)*(t_CSV[NOM TRAV.]=$A63),0))</f>
        <v>453.34</v>
      </c>
      <c r="D63" s="34" cm="1">
        <f t="array" ref="D63">SUM(_xlfn._xlws.FILTER(t_CSV[MONTANT],(t_CSV[CODE SAL.]=D$2)*(t_CSV[NOM TRAV.]=$A63),0))</f>
        <v>0</v>
      </c>
      <c r="E63" s="34" cm="1">
        <f t="array" ref="E63">SUM(_xlfn._xlws.FILTER(t_CSV[MONTANT],(t_CSV[CODE SAL.]=E$2)*(t_CSV[NOM TRAV.]=$A63),0))</f>
        <v>528.57000000000005</v>
      </c>
      <c r="F63" s="34" cm="1">
        <f t="array" ref="F63">SUM(_xlfn._xlws.FILTER(t_CSV[MONTANT],(t_CSV[CODE SAL.]=F$2)*(t_CSV[NOM TRAV.]=$A63),0))</f>
        <v>7</v>
      </c>
      <c r="G63" s="34" cm="1">
        <f t="array" ref="G63">SUM(_xlfn._xlws.FILTER(t_CSV[MONTANT],(t_CSV[CODE SAL.]=G$2)*(t_CSV[NOM TRAV.]=$A63),0))</f>
        <v>0</v>
      </c>
      <c r="H63" s="34" cm="1">
        <f t="array" ref="H63">SUM(_xlfn._xlws.FILTER(t_CSV[MONTANT],(t_CSV[CODE SAL.]=H$2)*(t_CSV[NOM TRAV.]=$A63),0))</f>
        <v>0</v>
      </c>
      <c r="I63" s="34">
        <f t="shared" si="0"/>
        <v>0</v>
      </c>
    </row>
    <row r="64" spans="1:9" x14ac:dyDescent="0.25">
      <c r="A64" t="s">
        <v>220</v>
      </c>
      <c r="B64" s="34" cm="1">
        <f t="array" ref="B64">SUM(_xlfn._xlws.FILTER(t_CSV[MONTANT],(t_CSV[CODE SAL.]=B$2)*(t_CSV[NOM TRAV.]=$A64),0))</f>
        <v>159</v>
      </c>
      <c r="C64" s="34" cm="1">
        <f t="array" ref="C64">SUM(_xlfn._xlws.FILTER(t_CSV[MONTANT],(t_CSV[CODE SAL.]=C$2)*(t_CSV[NOM TRAV.]=$A64),0))</f>
        <v>1952.52</v>
      </c>
      <c r="D64" s="34" cm="1">
        <f t="array" ref="D64">SUM(_xlfn._xlws.FILTER(t_CSV[MONTANT],(t_CSV[CODE SAL.]=D$2)*(t_CSV[NOM TRAV.]=$A64),0))</f>
        <v>302.5</v>
      </c>
      <c r="E64" s="34" cm="1">
        <f t="array" ref="E64">SUM(_xlfn._xlws.FILTER(t_CSV[MONTANT],(t_CSV[CODE SAL.]=E$2)*(t_CSV[NOM TRAV.]=$A64),0))</f>
        <v>1413.75</v>
      </c>
      <c r="F64" s="34" cm="1">
        <f t="array" ref="F64">SUM(_xlfn._xlws.FILTER(t_CSV[MONTANT],(t_CSV[CODE SAL.]=F$2)*(t_CSV[NOM TRAV.]=$A64),0))</f>
        <v>21</v>
      </c>
      <c r="G64" s="34" cm="1">
        <f t="array" ref="G64">SUM(_xlfn._xlws.FILTER(t_CSV[MONTANT],(t_CSV[CODE SAL.]=G$2)*(t_CSV[NOM TRAV.]=$A64),0))</f>
        <v>0</v>
      </c>
      <c r="H64" s="34" cm="1">
        <f t="array" ref="H64">SUM(_xlfn._xlws.FILTER(t_CSV[MONTANT],(t_CSV[CODE SAL.]=H$2)*(t_CSV[NOM TRAV.]=$A64),0))</f>
        <v>0</v>
      </c>
      <c r="I64" s="34">
        <f t="shared" si="0"/>
        <v>0</v>
      </c>
    </row>
    <row r="65" spans="1:9" x14ac:dyDescent="0.25">
      <c r="A65" t="s">
        <v>244</v>
      </c>
      <c r="B65" s="34" cm="1">
        <f t="array" ref="B65">SUM(_xlfn._xlws.FILTER(t_CSV[MONTANT],(t_CSV[CODE SAL.]=B$2)*(t_CSV[NOM TRAV.]=$A65),0))</f>
        <v>43</v>
      </c>
      <c r="C65" s="34" cm="1">
        <f t="array" ref="C65">SUM(_xlfn._xlws.FILTER(t_CSV[MONTANT],(t_CSV[CODE SAL.]=C$2)*(t_CSV[NOM TRAV.]=$A65),0))</f>
        <v>512.99</v>
      </c>
      <c r="D65" s="34" cm="1">
        <f t="array" ref="D65">SUM(_xlfn._xlws.FILTER(t_CSV[MONTANT],(t_CSV[CODE SAL.]=D$2)*(t_CSV[NOM TRAV.]=$A65),0))</f>
        <v>0</v>
      </c>
      <c r="E65" s="34" cm="1">
        <f t="array" ref="E65">SUM(_xlfn._xlws.FILTER(t_CSV[MONTANT],(t_CSV[CODE SAL.]=E$2)*(t_CSV[NOM TRAV.]=$A65),0))</f>
        <v>582.87</v>
      </c>
      <c r="F65" s="34" cm="1">
        <f t="array" ref="F65">SUM(_xlfn._xlws.FILTER(t_CSV[MONTANT],(t_CSV[CODE SAL.]=F$2)*(t_CSV[NOM TRAV.]=$A65),0))</f>
        <v>6</v>
      </c>
      <c r="G65" s="34" cm="1">
        <f t="array" ref="G65">SUM(_xlfn._xlws.FILTER(t_CSV[MONTANT],(t_CSV[CODE SAL.]=G$2)*(t_CSV[NOM TRAV.]=$A65),0))</f>
        <v>0</v>
      </c>
      <c r="H65" s="34" cm="1">
        <f t="array" ref="H65">SUM(_xlfn._xlws.FILTER(t_CSV[MONTANT],(t_CSV[CODE SAL.]=H$2)*(t_CSV[NOM TRAV.]=$A65),0))</f>
        <v>0</v>
      </c>
      <c r="I65" s="34">
        <f t="shared" si="0"/>
        <v>0</v>
      </c>
    </row>
    <row r="66" spans="1:9" x14ac:dyDescent="0.25">
      <c r="A66" t="s">
        <v>253</v>
      </c>
      <c r="B66" s="34" cm="1">
        <f t="array" ref="B66">SUM(_xlfn._xlws.FILTER(t_CSV[MONTANT],(t_CSV[CODE SAL.]=B$2)*(t_CSV[NOM TRAV.]=$A66),0))</f>
        <v>112</v>
      </c>
      <c r="C66" s="34" cm="1">
        <f t="array" ref="C66">SUM(_xlfn._xlws.FILTER(t_CSV[MONTANT],(t_CSV[CODE SAL.]=C$2)*(t_CSV[NOM TRAV.]=$A66),0))</f>
        <v>1319.36</v>
      </c>
      <c r="D66" s="34" cm="1">
        <f t="array" ref="D66">SUM(_xlfn._xlws.FILTER(t_CSV[MONTANT],(t_CSV[CODE SAL.]=D$2)*(t_CSV[NOM TRAV.]=$A66),0))</f>
        <v>302.5</v>
      </c>
      <c r="E66" s="34" cm="1">
        <f t="array" ref="E66">SUM(_xlfn._xlws.FILTER(t_CSV[MONTANT],(t_CSV[CODE SAL.]=E$2)*(t_CSV[NOM TRAV.]=$A66),0))</f>
        <v>939.63</v>
      </c>
      <c r="F66" s="34" cm="1">
        <f t="array" ref="F66">SUM(_xlfn._xlws.FILTER(t_CSV[MONTANT],(t_CSV[CODE SAL.]=F$2)*(t_CSV[NOM TRAV.]=$A66),0))</f>
        <v>20</v>
      </c>
      <c r="G66" s="34" cm="1">
        <f t="array" ref="G66">SUM(_xlfn._xlws.FILTER(t_CSV[MONTANT],(t_CSV[CODE SAL.]=G$2)*(t_CSV[NOM TRAV.]=$A66),0))</f>
        <v>0</v>
      </c>
      <c r="H66" s="34" cm="1">
        <f t="array" ref="H66">SUM(_xlfn._xlws.FILTER(t_CSV[MONTANT],(t_CSV[CODE SAL.]=H$2)*(t_CSV[NOM TRAV.]=$A66),0))</f>
        <v>0</v>
      </c>
      <c r="I66" s="34">
        <f t="shared" si="0"/>
        <v>0</v>
      </c>
    </row>
    <row r="67" spans="1:9" x14ac:dyDescent="0.25">
      <c r="A67" t="s">
        <v>191</v>
      </c>
      <c r="B67" s="34" cm="1">
        <f t="array" ref="B67">SUM(_xlfn._xlws.FILTER(t_CSV[MONTANT],(t_CSV[CODE SAL.]=B$2)*(t_CSV[NOM TRAV.]=$A67),0))</f>
        <v>0</v>
      </c>
      <c r="C67" s="34" cm="1">
        <f t="array" ref="C67">SUM(_xlfn._xlws.FILTER(t_CSV[MONTANT],(t_CSV[CODE SAL.]=C$2)*(t_CSV[NOM TRAV.]=$A67),0))</f>
        <v>0</v>
      </c>
      <c r="D67" s="34" cm="1">
        <f t="array" ref="D67">SUM(_xlfn._xlws.FILTER(t_CSV[MONTANT],(t_CSV[CODE SAL.]=D$2)*(t_CSV[NOM TRAV.]=$A67),0))</f>
        <v>0</v>
      </c>
      <c r="E67" s="34" cm="1">
        <f t="array" ref="E67">SUM(_xlfn._xlws.FILTER(t_CSV[MONTANT],(t_CSV[CODE SAL.]=E$2)*(t_CSV[NOM TRAV.]=$A67),0))</f>
        <v>67.63</v>
      </c>
      <c r="F67" s="34" cm="1">
        <f t="array" ref="F67">SUM(_xlfn._xlws.FILTER(t_CSV[MONTANT],(t_CSV[CODE SAL.]=F$2)*(t_CSV[NOM TRAV.]=$A67),0))</f>
        <v>0</v>
      </c>
      <c r="G67" s="34" cm="1">
        <f t="array" ref="G67">SUM(_xlfn._xlws.FILTER(t_CSV[MONTANT],(t_CSV[CODE SAL.]=G$2)*(t_CSV[NOM TRAV.]=$A67),0))</f>
        <v>0</v>
      </c>
      <c r="H67" s="34" cm="1">
        <f t="array" ref="H67">SUM(_xlfn._xlws.FILTER(t_CSV[MONTANT],(t_CSV[CODE SAL.]=H$2)*(t_CSV[NOM TRAV.]=$A67),0))</f>
        <v>0</v>
      </c>
      <c r="I67" s="34">
        <f t="shared" si="0"/>
        <v>0</v>
      </c>
    </row>
  </sheetData>
  <sortState xmlns:xlrd2="http://schemas.microsoft.com/office/spreadsheetml/2017/richdata2" ref="A3:A1715">
    <sortCondition ref="A3:A1739"/>
  </sortState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1B2B0-2C5A-4251-B1C6-0CC3186190E7}">
  <sheetPr codeName="Feuil6"/>
  <dimension ref="A1:F400"/>
  <sheetViews>
    <sheetView workbookViewId="0">
      <selection activeCell="A2" sqref="A2:D2"/>
    </sheetView>
  </sheetViews>
  <sheetFormatPr defaultColWidth="11.42578125" defaultRowHeight="15" x14ac:dyDescent="0.25"/>
  <cols>
    <col min="1" max="1" width="40.5703125" bestFit="1" customWidth="1"/>
    <col min="6" max="6" width="15.5703125" bestFit="1" customWidth="1"/>
    <col min="9" max="9" width="24.5703125" bestFit="1" customWidth="1"/>
  </cols>
  <sheetData>
    <row r="1" spans="1:6" s="31" customFormat="1" x14ac:dyDescent="0.25">
      <c r="A1" s="31" t="s">
        <v>293</v>
      </c>
      <c r="B1" s="31" t="s">
        <v>313</v>
      </c>
      <c r="C1" s="31" t="s">
        <v>312</v>
      </c>
      <c r="D1" s="31" t="s">
        <v>319</v>
      </c>
      <c r="E1" s="31" t="s">
        <v>140</v>
      </c>
      <c r="F1" s="31" t="s">
        <v>325</v>
      </c>
    </row>
    <row r="2" spans="1:6" x14ac:dyDescent="0.25">
      <c r="A2" t="e">
        <f>'AM et barème'!A2</f>
        <v>#REF!</v>
      </c>
      <c r="B2" s="32" t="e">
        <f>_xlfn.XLOOKUP('tableau Isara'!A2,'AM et barème'!A:A,'AM et barème'!V:V,"non trouvé",0)</f>
        <v>#REF!</v>
      </c>
      <c r="C2" s="32" t="e">
        <f>_xlfn.XLOOKUP(A2,'Export feuilles de presta'!A:A,'Export feuilles de presta'!D:D,"non trouvé",0)</f>
        <v>#REF!</v>
      </c>
      <c r="D2" s="32" t="e">
        <f>_xlfn.XLOOKUP(A2,Acomptes!C:C,Acomptes!G:G,"",0)</f>
        <v>#REF!</v>
      </c>
      <c r="E2" s="32" t="e">
        <f>_xlfn.XLOOKUP(A2,Acomptes!C:C,Acomptes!G:G,"",0)</f>
        <v>#REF!</v>
      </c>
      <c r="F2" t="e">
        <f>_xlfn.XLOOKUP(A2,[2]Wallonie!$C:$C,[2]Wallonie!$G:$G,"",0)</f>
        <v>#REF!</v>
      </c>
    </row>
    <row r="3" spans="1:6" x14ac:dyDescent="0.25">
      <c r="A3" t="e">
        <f>'AM et barème'!A3</f>
        <v>#REF!</v>
      </c>
      <c r="B3" s="32" t="e">
        <f>_xlfn.XLOOKUP('tableau Isara'!A3,'AM et barème'!A:A,'AM et barème'!V:V,"non trouvé",0)</f>
        <v>#REF!</v>
      </c>
      <c r="C3" s="32" t="e">
        <f>_xlfn.XLOOKUP(A3,'Export feuilles de presta'!A:A,'Export feuilles de presta'!D:D,"non trouvé",0)</f>
        <v>#REF!</v>
      </c>
      <c r="D3" s="32" t="e">
        <f>_xlfn.XLOOKUP(A3,Acomptes!C:C,Acomptes!G:G,"",0)</f>
        <v>#REF!</v>
      </c>
      <c r="E3" s="32" t="e">
        <f>_xlfn.XLOOKUP(A3,Acomptes!C:C,Acomptes!G:G,"",0)</f>
        <v>#REF!</v>
      </c>
      <c r="F3" t="e">
        <f>_xlfn.XLOOKUP(A3,[2]Wallonie!$C:$C,[2]Wallonie!$G:$G,"",0)</f>
        <v>#REF!</v>
      </c>
    </row>
    <row r="4" spans="1:6" x14ac:dyDescent="0.25">
      <c r="A4" t="e">
        <f>'AM et barème'!A4</f>
        <v>#REF!</v>
      </c>
      <c r="B4" s="32" t="e">
        <f>_xlfn.XLOOKUP('tableau Isara'!A4,'AM et barème'!A:A,'AM et barème'!V:V,"non trouvé",0)</f>
        <v>#REF!</v>
      </c>
      <c r="C4" s="32" t="e">
        <f>_xlfn.XLOOKUP(A4,'Export feuilles de presta'!A:A,'Export feuilles de presta'!D:D,"non trouvé",0)</f>
        <v>#REF!</v>
      </c>
      <c r="D4" s="32" t="e">
        <f>_xlfn.XLOOKUP(A4,Acomptes!C:C,Acomptes!G:G,"",0)</f>
        <v>#REF!</v>
      </c>
      <c r="E4" s="32" t="e">
        <f>_xlfn.XLOOKUP(A4,Acomptes!C:C,Acomptes!G:G,"",0)</f>
        <v>#REF!</v>
      </c>
      <c r="F4" t="e">
        <f>_xlfn.XLOOKUP(A4,[2]Wallonie!$C:$C,[2]Wallonie!$G:$G,"",0)</f>
        <v>#REF!</v>
      </c>
    </row>
    <row r="5" spans="1:6" x14ac:dyDescent="0.25">
      <c r="A5" t="e">
        <f>'AM et barème'!A5</f>
        <v>#REF!</v>
      </c>
      <c r="B5" s="32" t="e">
        <f>_xlfn.XLOOKUP('tableau Isara'!A5,'AM et barème'!A:A,'AM et barème'!V:V,"non trouvé",0)</f>
        <v>#REF!</v>
      </c>
      <c r="C5" s="32" t="e">
        <f>_xlfn.XLOOKUP(A5,'Export feuilles de presta'!A:A,'Export feuilles de presta'!D:D,"non trouvé",0)</f>
        <v>#REF!</v>
      </c>
      <c r="D5" s="32" t="e">
        <f>_xlfn.XLOOKUP(A5,Acomptes!C:C,Acomptes!G:G,"",0)</f>
        <v>#REF!</v>
      </c>
      <c r="E5" s="32" t="e">
        <f>_xlfn.XLOOKUP(A5,Acomptes!C:C,Acomptes!G:G,"",0)</f>
        <v>#REF!</v>
      </c>
      <c r="F5" t="e">
        <f>_xlfn.XLOOKUP(A5,[2]Wallonie!$C:$C,[2]Wallonie!$G:$G,"",0)</f>
        <v>#REF!</v>
      </c>
    </row>
    <row r="6" spans="1:6" x14ac:dyDescent="0.25">
      <c r="A6" t="e">
        <f>'AM et barème'!A6</f>
        <v>#REF!</v>
      </c>
      <c r="B6" s="32" t="e">
        <f>_xlfn.XLOOKUP('tableau Isara'!A6,'AM et barème'!A:A,'AM et barème'!V:V,"non trouvé",0)</f>
        <v>#REF!</v>
      </c>
      <c r="C6" s="32" t="e">
        <f>_xlfn.XLOOKUP(A6,'Export feuilles de presta'!A:A,'Export feuilles de presta'!D:D,"non trouvé",0)</f>
        <v>#REF!</v>
      </c>
      <c r="D6" s="32" t="e">
        <f>_xlfn.XLOOKUP(A6,Acomptes!C:C,Acomptes!G:G,"",0)</f>
        <v>#REF!</v>
      </c>
      <c r="E6" s="32" t="e">
        <f>_xlfn.XLOOKUP(A6,Acomptes!C:C,Acomptes!G:G,"",0)</f>
        <v>#REF!</v>
      </c>
      <c r="F6" t="e">
        <f>_xlfn.XLOOKUP(A6,[2]Wallonie!$C:$C,[2]Wallonie!$G:$G,"",0)</f>
        <v>#REF!</v>
      </c>
    </row>
    <row r="7" spans="1:6" x14ac:dyDescent="0.25">
      <c r="A7" t="e">
        <f>'AM et barème'!A7</f>
        <v>#REF!</v>
      </c>
      <c r="B7" s="32" t="e">
        <f>_xlfn.XLOOKUP('tableau Isara'!A7,'AM et barème'!A:A,'AM et barème'!V:V,"non trouvé",0)</f>
        <v>#REF!</v>
      </c>
      <c r="C7" s="32" t="e">
        <f>_xlfn.XLOOKUP(A7,'Export feuilles de presta'!A:A,'Export feuilles de presta'!D:D,"non trouvé",0)</f>
        <v>#REF!</v>
      </c>
      <c r="D7" s="32" t="e">
        <f>_xlfn.XLOOKUP(A7,Acomptes!C:C,Acomptes!G:G,"",0)</f>
        <v>#REF!</v>
      </c>
      <c r="E7" s="32" t="e">
        <f>_xlfn.XLOOKUP(A7,Acomptes!C:C,Acomptes!G:G,"",0)</f>
        <v>#REF!</v>
      </c>
      <c r="F7" t="e">
        <f>_xlfn.XLOOKUP(A7,[2]Wallonie!$C:$C,[2]Wallonie!$G:$G,"",0)</f>
        <v>#REF!</v>
      </c>
    </row>
    <row r="8" spans="1:6" x14ac:dyDescent="0.25">
      <c r="A8" t="e">
        <f>'AM et barème'!A8</f>
        <v>#REF!</v>
      </c>
      <c r="B8" s="32" t="e">
        <f>_xlfn.XLOOKUP('tableau Isara'!A8,'AM et barème'!A:A,'AM et barème'!V:V,"non trouvé",0)</f>
        <v>#REF!</v>
      </c>
      <c r="C8" s="32" t="e">
        <f>_xlfn.XLOOKUP(A8,'Export feuilles de presta'!A:A,'Export feuilles de presta'!D:D,"non trouvé",0)</f>
        <v>#REF!</v>
      </c>
      <c r="D8" s="32" t="e">
        <f>_xlfn.XLOOKUP(A8,Acomptes!C:C,Acomptes!G:G,"",0)</f>
        <v>#REF!</v>
      </c>
      <c r="E8" s="32" t="e">
        <f>_xlfn.XLOOKUP(A8,Acomptes!C:C,Acomptes!G:G,"",0)</f>
        <v>#REF!</v>
      </c>
      <c r="F8" t="e">
        <f>_xlfn.XLOOKUP(A8,[2]Wallonie!$C:$C,[2]Wallonie!$G:$G,"",0)</f>
        <v>#REF!</v>
      </c>
    </row>
    <row r="9" spans="1:6" x14ac:dyDescent="0.25">
      <c r="A9" t="e">
        <f>'AM et barème'!A9</f>
        <v>#REF!</v>
      </c>
      <c r="B9" s="32" t="e">
        <f>_xlfn.XLOOKUP('tableau Isara'!A9,'AM et barème'!A:A,'AM et barème'!V:V,"non trouvé",0)</f>
        <v>#REF!</v>
      </c>
      <c r="C9" s="32" t="e">
        <f>_xlfn.XLOOKUP(A9,'Export feuilles de presta'!A:A,'Export feuilles de presta'!D:D,"non trouvé",0)</f>
        <v>#REF!</v>
      </c>
      <c r="D9" s="32" t="e">
        <f>_xlfn.XLOOKUP(A9,Acomptes!C:C,Acomptes!G:G,"",0)</f>
        <v>#REF!</v>
      </c>
      <c r="E9" s="32" t="e">
        <f>_xlfn.XLOOKUP(A9,Acomptes!C:C,Acomptes!G:G,"",0)</f>
        <v>#REF!</v>
      </c>
      <c r="F9" t="e">
        <f>_xlfn.XLOOKUP(A9,[2]Wallonie!$C:$C,[2]Wallonie!$G:$G,"",0)</f>
        <v>#REF!</v>
      </c>
    </row>
    <row r="10" spans="1:6" x14ac:dyDescent="0.25">
      <c r="A10" t="e">
        <f>'AM et barème'!A10</f>
        <v>#REF!</v>
      </c>
      <c r="B10" s="32" t="e">
        <f>_xlfn.XLOOKUP('tableau Isara'!A10,'AM et barème'!A:A,'AM et barème'!V:V,"non trouvé",0)</f>
        <v>#REF!</v>
      </c>
      <c r="C10" s="32" t="e">
        <f>_xlfn.XLOOKUP(A10,'Export feuilles de presta'!A:A,'Export feuilles de presta'!D:D,"non trouvé",0)</f>
        <v>#REF!</v>
      </c>
      <c r="D10" s="32" t="e">
        <f>_xlfn.XLOOKUP(A10,Acomptes!C:C,Acomptes!G:G,"",0)</f>
        <v>#REF!</v>
      </c>
      <c r="E10" s="32" t="e">
        <f>_xlfn.XLOOKUP(A10,Acomptes!C:C,Acomptes!G:G,"",0)</f>
        <v>#REF!</v>
      </c>
      <c r="F10" t="e">
        <f>_xlfn.XLOOKUP(A10,[2]Wallonie!$C:$C,[2]Wallonie!$G:$G,"",0)</f>
        <v>#REF!</v>
      </c>
    </row>
    <row r="11" spans="1:6" x14ac:dyDescent="0.25">
      <c r="A11" t="e">
        <f>'AM et barème'!A11</f>
        <v>#REF!</v>
      </c>
      <c r="B11" s="32" t="e">
        <f>_xlfn.XLOOKUP('tableau Isara'!A11,'AM et barème'!A:A,'AM et barème'!V:V,"non trouvé",0)</f>
        <v>#REF!</v>
      </c>
      <c r="C11" s="32" t="e">
        <f>_xlfn.XLOOKUP(A11,'Export feuilles de presta'!A:A,'Export feuilles de presta'!D:D,"non trouvé",0)</f>
        <v>#REF!</v>
      </c>
      <c r="D11" s="32" t="e">
        <f>_xlfn.XLOOKUP(A11,Acomptes!C:C,Acomptes!G:G,"",0)</f>
        <v>#REF!</v>
      </c>
      <c r="E11" s="32" t="e">
        <f>_xlfn.XLOOKUP(A11,Acomptes!C:C,Acomptes!G:G,"",0)</f>
        <v>#REF!</v>
      </c>
      <c r="F11" t="e">
        <f>_xlfn.XLOOKUP(A11,[2]Wallonie!$C:$C,[2]Wallonie!$G:$G,"",0)</f>
        <v>#REF!</v>
      </c>
    </row>
    <row r="12" spans="1:6" x14ac:dyDescent="0.25">
      <c r="A12" t="e">
        <f>'AM et barème'!A12</f>
        <v>#REF!</v>
      </c>
      <c r="B12" s="32" t="e">
        <f>_xlfn.XLOOKUP('tableau Isara'!A12,'AM et barème'!A:A,'AM et barème'!V:V,"non trouvé",0)</f>
        <v>#REF!</v>
      </c>
      <c r="C12" s="32" t="e">
        <f>_xlfn.XLOOKUP(A12,'Export feuilles de presta'!A:A,'Export feuilles de presta'!D:D,"non trouvé",0)</f>
        <v>#REF!</v>
      </c>
      <c r="D12" s="32" t="e">
        <f>_xlfn.XLOOKUP(A12,Acomptes!C:C,Acomptes!G:G,"",0)</f>
        <v>#REF!</v>
      </c>
      <c r="E12" s="32" t="e">
        <f>_xlfn.XLOOKUP(A12,Acomptes!C:C,Acomptes!G:G,"",0)</f>
        <v>#REF!</v>
      </c>
      <c r="F12" t="e">
        <f>_xlfn.XLOOKUP(A12,[2]Wallonie!$C:$C,[2]Wallonie!$G:$G,"",0)</f>
        <v>#REF!</v>
      </c>
    </row>
    <row r="13" spans="1:6" x14ac:dyDescent="0.25">
      <c r="A13" t="e">
        <f>'AM et barème'!A13</f>
        <v>#REF!</v>
      </c>
      <c r="B13" s="32" t="e">
        <f>_xlfn.XLOOKUP('tableau Isara'!A13,'AM et barème'!A:A,'AM et barème'!V:V,"non trouvé",0)</f>
        <v>#REF!</v>
      </c>
      <c r="C13" s="32" t="e">
        <f>_xlfn.XLOOKUP(A13,'Export feuilles de presta'!A:A,'Export feuilles de presta'!D:D,"non trouvé",0)</f>
        <v>#REF!</v>
      </c>
      <c r="D13" s="32" t="e">
        <f>_xlfn.XLOOKUP(A13,Acomptes!C:C,Acomptes!G:G,"",0)</f>
        <v>#REF!</v>
      </c>
      <c r="E13" s="32" t="e">
        <f>_xlfn.XLOOKUP(A13,Acomptes!C:C,Acomptes!G:G,"",0)</f>
        <v>#REF!</v>
      </c>
      <c r="F13" t="e">
        <f>_xlfn.XLOOKUP(A13,[2]Wallonie!$C:$C,[2]Wallonie!$G:$G,"",0)</f>
        <v>#REF!</v>
      </c>
    </row>
    <row r="14" spans="1:6" x14ac:dyDescent="0.25">
      <c r="A14" t="e">
        <f>'AM et barème'!A14</f>
        <v>#REF!</v>
      </c>
      <c r="B14" s="32" t="e">
        <f>_xlfn.XLOOKUP('tableau Isara'!A14,'AM et barème'!A:A,'AM et barème'!V:V,"non trouvé",0)</f>
        <v>#REF!</v>
      </c>
      <c r="C14" s="32" t="e">
        <f>_xlfn.XLOOKUP(A14,'Export feuilles de presta'!A:A,'Export feuilles de presta'!D:D,"non trouvé",0)</f>
        <v>#REF!</v>
      </c>
      <c r="D14" s="32" t="e">
        <f>_xlfn.XLOOKUP(A14,Acomptes!C:C,Acomptes!G:G,"",0)</f>
        <v>#REF!</v>
      </c>
      <c r="E14" s="32" t="e">
        <f>_xlfn.XLOOKUP(A14,Acomptes!C:C,Acomptes!G:G,"",0)</f>
        <v>#REF!</v>
      </c>
      <c r="F14" t="e">
        <f>_xlfn.XLOOKUP(A14,[2]Wallonie!$C:$C,[2]Wallonie!$G:$G,"",0)</f>
        <v>#REF!</v>
      </c>
    </row>
    <row r="15" spans="1:6" x14ac:dyDescent="0.25">
      <c r="A15" t="e">
        <f>'AM et barème'!A15</f>
        <v>#REF!</v>
      </c>
      <c r="B15" s="32" t="e">
        <f>_xlfn.XLOOKUP('tableau Isara'!A15,'AM et barème'!A:A,'AM et barème'!V:V,"non trouvé",0)</f>
        <v>#REF!</v>
      </c>
      <c r="C15" s="32" t="e">
        <f>_xlfn.XLOOKUP(A15,'Export feuilles de presta'!A:A,'Export feuilles de presta'!D:D,"non trouvé",0)</f>
        <v>#REF!</v>
      </c>
      <c r="D15" s="32" t="e">
        <f>_xlfn.XLOOKUP(A15,Acomptes!C:C,Acomptes!G:G,"",0)</f>
        <v>#REF!</v>
      </c>
      <c r="E15" s="32" t="e">
        <f>_xlfn.XLOOKUP(A15,Acomptes!C:C,Acomptes!G:G,"",0)</f>
        <v>#REF!</v>
      </c>
      <c r="F15" t="e">
        <f>_xlfn.XLOOKUP(A15,[2]Wallonie!$C:$C,[2]Wallonie!$G:$G,"",0)</f>
        <v>#REF!</v>
      </c>
    </row>
    <row r="16" spans="1:6" x14ac:dyDescent="0.25">
      <c r="A16" t="e">
        <f>'AM et barème'!A16</f>
        <v>#REF!</v>
      </c>
      <c r="B16" s="32" t="e">
        <f>_xlfn.XLOOKUP('tableau Isara'!A16,'AM et barème'!A:A,'AM et barème'!V:V,"non trouvé",0)</f>
        <v>#REF!</v>
      </c>
      <c r="C16" s="32" t="e">
        <f>_xlfn.XLOOKUP(A16,'Export feuilles de presta'!A:A,'Export feuilles de presta'!D:D,"non trouvé",0)</f>
        <v>#REF!</v>
      </c>
      <c r="D16" s="32" t="e">
        <f>_xlfn.XLOOKUP(A16,Acomptes!C:C,Acomptes!G:G,"",0)</f>
        <v>#REF!</v>
      </c>
      <c r="E16" s="32" t="e">
        <f>_xlfn.XLOOKUP(A16,Acomptes!C:C,Acomptes!G:G,"",0)</f>
        <v>#REF!</v>
      </c>
      <c r="F16" t="e">
        <f>_xlfn.XLOOKUP(A16,[2]Wallonie!$C:$C,[2]Wallonie!$G:$G,"",0)</f>
        <v>#REF!</v>
      </c>
    </row>
    <row r="17" spans="1:6" x14ac:dyDescent="0.25">
      <c r="A17" t="e">
        <f>'AM et barème'!A17</f>
        <v>#REF!</v>
      </c>
      <c r="B17" s="32" t="e">
        <f>_xlfn.XLOOKUP('tableau Isara'!A17,'AM et barème'!A:A,'AM et barème'!V:V,"non trouvé",0)</f>
        <v>#REF!</v>
      </c>
      <c r="C17" s="32" t="e">
        <f>_xlfn.XLOOKUP(A17,'Export feuilles de presta'!A:A,'Export feuilles de presta'!D:D,"non trouvé",0)</f>
        <v>#REF!</v>
      </c>
      <c r="D17" s="32" t="e">
        <f>_xlfn.XLOOKUP(A17,Acomptes!C:C,Acomptes!G:G,"",0)</f>
        <v>#REF!</v>
      </c>
      <c r="E17" s="32" t="e">
        <f>_xlfn.XLOOKUP(A17,Acomptes!C:C,Acomptes!G:G,"",0)</f>
        <v>#REF!</v>
      </c>
      <c r="F17" t="e">
        <f>_xlfn.XLOOKUP(A17,[2]Wallonie!$C:$C,[2]Wallonie!$G:$G,"",0)</f>
        <v>#REF!</v>
      </c>
    </row>
    <row r="18" spans="1:6" x14ac:dyDescent="0.25">
      <c r="A18" t="e">
        <f>'AM et barème'!A18</f>
        <v>#REF!</v>
      </c>
      <c r="B18" s="32" t="e">
        <f>_xlfn.XLOOKUP('tableau Isara'!A18,'AM et barème'!A:A,'AM et barème'!V:V,"non trouvé",0)</f>
        <v>#REF!</v>
      </c>
      <c r="C18" s="32" t="e">
        <f>_xlfn.XLOOKUP(A18,'Export feuilles de presta'!A:A,'Export feuilles de presta'!D:D,"non trouvé",0)</f>
        <v>#REF!</v>
      </c>
      <c r="D18" s="32" t="e">
        <f>_xlfn.XLOOKUP(A18,Acomptes!C:C,Acomptes!G:G,"",0)</f>
        <v>#REF!</v>
      </c>
      <c r="E18" s="32" t="e">
        <f>_xlfn.XLOOKUP(A18,Acomptes!C:C,Acomptes!G:G,"",0)</f>
        <v>#REF!</v>
      </c>
      <c r="F18" t="e">
        <f>_xlfn.XLOOKUP(A18,[2]Wallonie!$C:$C,[2]Wallonie!$G:$G,"",0)</f>
        <v>#REF!</v>
      </c>
    </row>
    <row r="19" spans="1:6" x14ac:dyDescent="0.25">
      <c r="A19" t="e">
        <f>'AM et barème'!A19</f>
        <v>#REF!</v>
      </c>
      <c r="B19" s="32" t="e">
        <f>_xlfn.XLOOKUP('tableau Isara'!A19,'AM et barème'!A:A,'AM et barème'!V:V,"non trouvé",0)</f>
        <v>#REF!</v>
      </c>
      <c r="C19" s="32" t="e">
        <f>_xlfn.XLOOKUP(A19,'Export feuilles de presta'!A:A,'Export feuilles de presta'!D:D,"non trouvé",0)</f>
        <v>#REF!</v>
      </c>
      <c r="D19" s="32" t="e">
        <f>_xlfn.XLOOKUP(A19,Acomptes!C:C,Acomptes!G:G,"",0)</f>
        <v>#REF!</v>
      </c>
      <c r="E19" s="32" t="e">
        <f>_xlfn.XLOOKUP(A19,Acomptes!C:C,Acomptes!G:G,"",0)</f>
        <v>#REF!</v>
      </c>
      <c r="F19" t="e">
        <f>_xlfn.XLOOKUP(A19,[2]Wallonie!$C:$C,[2]Wallonie!$G:$G,"",0)</f>
        <v>#REF!</v>
      </c>
    </row>
    <row r="20" spans="1:6" x14ac:dyDescent="0.25">
      <c r="A20" t="e">
        <f>'AM et barème'!A20</f>
        <v>#REF!</v>
      </c>
      <c r="B20" s="32" t="e">
        <f>_xlfn.XLOOKUP('tableau Isara'!A20,'AM et barème'!A:A,'AM et barème'!V:V,"non trouvé",0)</f>
        <v>#REF!</v>
      </c>
      <c r="C20" s="32" t="e">
        <f>_xlfn.XLOOKUP(A20,'Export feuilles de presta'!A:A,'Export feuilles de presta'!D:D,"non trouvé",0)</f>
        <v>#REF!</v>
      </c>
      <c r="D20" s="32" t="e">
        <f>_xlfn.XLOOKUP(A20,Acomptes!C:C,Acomptes!G:G,"",0)</f>
        <v>#REF!</v>
      </c>
      <c r="E20" s="32" t="e">
        <f>_xlfn.XLOOKUP(A20,Acomptes!C:C,Acomptes!G:G,"",0)</f>
        <v>#REF!</v>
      </c>
      <c r="F20" t="e">
        <f>_xlfn.XLOOKUP(A20,[2]Wallonie!$C:$C,[2]Wallonie!$G:$G,"",0)</f>
        <v>#REF!</v>
      </c>
    </row>
    <row r="21" spans="1:6" x14ac:dyDescent="0.25">
      <c r="A21" t="e">
        <f>'AM et barème'!A21</f>
        <v>#REF!</v>
      </c>
      <c r="B21" s="32" t="e">
        <f>_xlfn.XLOOKUP('tableau Isara'!A21,'AM et barème'!A:A,'AM et barème'!V:V,"non trouvé",0)</f>
        <v>#REF!</v>
      </c>
      <c r="C21" s="32" t="e">
        <f>_xlfn.XLOOKUP(A21,'Export feuilles de presta'!A:A,'Export feuilles de presta'!D:D,"non trouvé",0)</f>
        <v>#REF!</v>
      </c>
      <c r="D21" s="32" t="e">
        <f>_xlfn.XLOOKUP(A21,Acomptes!C:C,Acomptes!G:G,"",0)</f>
        <v>#REF!</v>
      </c>
      <c r="E21" s="32" t="e">
        <f>_xlfn.XLOOKUP(A21,Acomptes!C:C,Acomptes!G:G,"",0)</f>
        <v>#REF!</v>
      </c>
      <c r="F21" t="e">
        <f>_xlfn.XLOOKUP(A21,[2]Wallonie!$C:$C,[2]Wallonie!$G:$G,"",0)</f>
        <v>#REF!</v>
      </c>
    </row>
    <row r="22" spans="1:6" x14ac:dyDescent="0.25">
      <c r="A22" t="e">
        <f>'AM et barème'!A22</f>
        <v>#REF!</v>
      </c>
      <c r="B22" s="32" t="e">
        <f>_xlfn.XLOOKUP('tableau Isara'!A22,'AM et barème'!A:A,'AM et barème'!V:V,"non trouvé",0)</f>
        <v>#REF!</v>
      </c>
      <c r="C22" s="32" t="e">
        <f>_xlfn.XLOOKUP(A22,'Export feuilles de presta'!A:A,'Export feuilles de presta'!D:D,"non trouvé",0)</f>
        <v>#REF!</v>
      </c>
      <c r="D22" s="32" t="e">
        <f>_xlfn.XLOOKUP(A22,Acomptes!C:C,Acomptes!G:G,"",0)</f>
        <v>#REF!</v>
      </c>
      <c r="E22" s="32" t="e">
        <f>_xlfn.XLOOKUP(A22,Acomptes!C:C,Acomptes!G:G,"",0)</f>
        <v>#REF!</v>
      </c>
      <c r="F22" t="e">
        <f>_xlfn.XLOOKUP(A22,[2]Wallonie!$C:$C,[2]Wallonie!$G:$G,"",0)</f>
        <v>#REF!</v>
      </c>
    </row>
    <row r="23" spans="1:6" x14ac:dyDescent="0.25">
      <c r="A23" t="e">
        <f>'AM et barème'!A23</f>
        <v>#REF!</v>
      </c>
      <c r="B23" s="32" t="e">
        <f>_xlfn.XLOOKUP('tableau Isara'!A23,'AM et barème'!A:A,'AM et barème'!V:V,"non trouvé",0)</f>
        <v>#REF!</v>
      </c>
      <c r="C23" s="32" t="e">
        <f>_xlfn.XLOOKUP(A23,'Export feuilles de presta'!A:A,'Export feuilles de presta'!D:D,"non trouvé",0)</f>
        <v>#REF!</v>
      </c>
      <c r="D23" s="32" t="e">
        <f>_xlfn.XLOOKUP(A23,Acomptes!C:C,Acomptes!G:G,"",0)</f>
        <v>#REF!</v>
      </c>
      <c r="E23" s="32" t="e">
        <f>_xlfn.XLOOKUP(A23,Acomptes!C:C,Acomptes!G:G,"",0)</f>
        <v>#REF!</v>
      </c>
      <c r="F23" t="e">
        <f>_xlfn.XLOOKUP(A23,[2]Wallonie!$C:$C,[2]Wallonie!$G:$G,"",0)</f>
        <v>#REF!</v>
      </c>
    </row>
    <row r="24" spans="1:6" x14ac:dyDescent="0.25">
      <c r="A24" t="e">
        <f>'AM et barème'!A24</f>
        <v>#REF!</v>
      </c>
      <c r="B24" s="32" t="e">
        <f>_xlfn.XLOOKUP('tableau Isara'!A24,'AM et barème'!A:A,'AM et barème'!V:V,"non trouvé",0)</f>
        <v>#REF!</v>
      </c>
      <c r="C24" s="32" t="e">
        <f>_xlfn.XLOOKUP(A24,'Export feuilles de presta'!A:A,'Export feuilles de presta'!D:D,"non trouvé",0)</f>
        <v>#REF!</v>
      </c>
      <c r="D24" s="32" t="e">
        <f>_xlfn.XLOOKUP(A24,Acomptes!C:C,Acomptes!G:G,"",0)</f>
        <v>#REF!</v>
      </c>
      <c r="E24" s="32" t="e">
        <f>_xlfn.XLOOKUP(A24,Acomptes!C:C,Acomptes!G:G,"",0)</f>
        <v>#REF!</v>
      </c>
      <c r="F24" t="e">
        <f>_xlfn.XLOOKUP(A24,[2]Wallonie!$C:$C,[2]Wallonie!$G:$G,"",0)</f>
        <v>#REF!</v>
      </c>
    </row>
    <row r="25" spans="1:6" x14ac:dyDescent="0.25">
      <c r="A25" t="e">
        <f>'AM et barème'!A25</f>
        <v>#REF!</v>
      </c>
      <c r="B25" s="32" t="e">
        <f>_xlfn.XLOOKUP('tableau Isara'!A25,'AM et barème'!A:A,'AM et barème'!V:V,"non trouvé",0)</f>
        <v>#REF!</v>
      </c>
      <c r="C25" s="32" t="e">
        <f>_xlfn.XLOOKUP(A25,'Export feuilles de presta'!A:A,'Export feuilles de presta'!D:D,"non trouvé",0)</f>
        <v>#REF!</v>
      </c>
      <c r="D25" s="32" t="e">
        <f>_xlfn.XLOOKUP(A25,Acomptes!C:C,Acomptes!G:G,"",0)</f>
        <v>#REF!</v>
      </c>
      <c r="E25" s="32" t="e">
        <f>_xlfn.XLOOKUP(A25,Acomptes!C:C,Acomptes!G:G,"",0)</f>
        <v>#REF!</v>
      </c>
      <c r="F25" t="e">
        <f>_xlfn.XLOOKUP(A25,[2]Wallonie!$C:$C,[2]Wallonie!$G:$G,"",0)</f>
        <v>#REF!</v>
      </c>
    </row>
    <row r="26" spans="1:6" x14ac:dyDescent="0.25">
      <c r="A26" t="e">
        <f>'AM et barème'!A26</f>
        <v>#REF!</v>
      </c>
      <c r="B26" s="32" t="e">
        <f>_xlfn.XLOOKUP('tableau Isara'!A26,'AM et barème'!A:A,'AM et barème'!V:V,"non trouvé",0)</f>
        <v>#REF!</v>
      </c>
      <c r="C26" s="32" t="e">
        <f>_xlfn.XLOOKUP(A26,'Export feuilles de presta'!A:A,'Export feuilles de presta'!D:D,"non trouvé",0)</f>
        <v>#REF!</v>
      </c>
      <c r="D26" s="32" t="e">
        <f>_xlfn.XLOOKUP(A26,Acomptes!C:C,Acomptes!G:G,"",0)</f>
        <v>#REF!</v>
      </c>
      <c r="E26" s="32" t="e">
        <f>_xlfn.XLOOKUP(A26,Acomptes!C:C,Acomptes!G:G,"",0)</f>
        <v>#REF!</v>
      </c>
      <c r="F26" t="e">
        <f>_xlfn.XLOOKUP(A26,[2]Wallonie!$C:$C,[2]Wallonie!$G:$G,"",0)</f>
        <v>#REF!</v>
      </c>
    </row>
    <row r="27" spans="1:6" x14ac:dyDescent="0.25">
      <c r="A27" t="e">
        <f>'AM et barème'!A27</f>
        <v>#REF!</v>
      </c>
      <c r="B27" s="32" t="e">
        <f>_xlfn.XLOOKUP('tableau Isara'!A27,'AM et barème'!A:A,'AM et barème'!V:V,"non trouvé",0)</f>
        <v>#REF!</v>
      </c>
      <c r="C27" s="32" t="e">
        <f>_xlfn.XLOOKUP(A27,'Export feuilles de presta'!A:A,'Export feuilles de presta'!D:D,"non trouvé",0)</f>
        <v>#REF!</v>
      </c>
      <c r="D27" s="32" t="e">
        <f>_xlfn.XLOOKUP(A27,Acomptes!C:C,Acomptes!G:G,"",0)</f>
        <v>#REF!</v>
      </c>
      <c r="E27" s="32" t="e">
        <f>_xlfn.XLOOKUP(A27,Acomptes!C:C,Acomptes!G:G,"",0)</f>
        <v>#REF!</v>
      </c>
      <c r="F27" t="e">
        <f>_xlfn.XLOOKUP(A27,[2]Wallonie!$C:$C,[2]Wallonie!$G:$G,"",0)</f>
        <v>#REF!</v>
      </c>
    </row>
    <row r="28" spans="1:6" x14ac:dyDescent="0.25">
      <c r="A28" t="e">
        <f>'AM et barème'!A28</f>
        <v>#REF!</v>
      </c>
      <c r="B28" s="32" t="e">
        <f>_xlfn.XLOOKUP('tableau Isara'!A28,'AM et barème'!A:A,'AM et barème'!V:V,"non trouvé",0)</f>
        <v>#REF!</v>
      </c>
      <c r="C28" s="32" t="e">
        <f>_xlfn.XLOOKUP(A28,'Export feuilles de presta'!A:A,'Export feuilles de presta'!D:D,"non trouvé",0)</f>
        <v>#REF!</v>
      </c>
      <c r="D28" s="32" t="e">
        <f>_xlfn.XLOOKUP(A28,Acomptes!C:C,Acomptes!G:G,"",0)</f>
        <v>#REF!</v>
      </c>
      <c r="E28" s="32" t="e">
        <f>_xlfn.XLOOKUP(A28,Acomptes!C:C,Acomptes!G:G,"",0)</f>
        <v>#REF!</v>
      </c>
      <c r="F28" t="e">
        <f>_xlfn.XLOOKUP(A28,[2]Wallonie!$C:$C,[2]Wallonie!$G:$G,"",0)</f>
        <v>#REF!</v>
      </c>
    </row>
    <row r="29" spans="1:6" x14ac:dyDescent="0.25">
      <c r="A29" t="e">
        <f>'AM et barème'!A29</f>
        <v>#REF!</v>
      </c>
      <c r="B29" s="32" t="e">
        <f>_xlfn.XLOOKUP('tableau Isara'!A29,'AM et barème'!A:A,'AM et barème'!V:V,"non trouvé",0)</f>
        <v>#REF!</v>
      </c>
      <c r="C29" s="32" t="e">
        <f>_xlfn.XLOOKUP(A29,'Export feuilles de presta'!A:A,'Export feuilles de presta'!D:D,"non trouvé",0)</f>
        <v>#REF!</v>
      </c>
      <c r="D29" s="32" t="e">
        <f>_xlfn.XLOOKUP(A29,Acomptes!C:C,Acomptes!G:G,"",0)</f>
        <v>#REF!</v>
      </c>
      <c r="E29" s="32" t="e">
        <f>_xlfn.XLOOKUP(A29,Acomptes!C:C,Acomptes!G:G,"",0)</f>
        <v>#REF!</v>
      </c>
      <c r="F29" t="e">
        <f>_xlfn.XLOOKUP(A29,[2]Wallonie!$C:$C,[2]Wallonie!$G:$G,"",0)</f>
        <v>#REF!</v>
      </c>
    </row>
    <row r="30" spans="1:6" x14ac:dyDescent="0.25">
      <c r="A30" t="e">
        <f>'AM et barème'!A30</f>
        <v>#REF!</v>
      </c>
      <c r="B30" s="32" t="e">
        <f>_xlfn.XLOOKUP('tableau Isara'!A30,'AM et barème'!A:A,'AM et barème'!V:V,"non trouvé",0)</f>
        <v>#REF!</v>
      </c>
      <c r="C30" s="32" t="e">
        <f>_xlfn.XLOOKUP(A30,'Export feuilles de presta'!A:A,'Export feuilles de presta'!D:D,"non trouvé",0)</f>
        <v>#REF!</v>
      </c>
      <c r="D30" s="32" t="e">
        <f>_xlfn.XLOOKUP(A30,Acomptes!C:C,Acomptes!G:G,"",0)</f>
        <v>#REF!</v>
      </c>
      <c r="E30" s="32" t="e">
        <f>_xlfn.XLOOKUP(A30,Acomptes!C:C,Acomptes!G:G,"",0)</f>
        <v>#REF!</v>
      </c>
      <c r="F30" t="e">
        <f>_xlfn.XLOOKUP(A30,[2]Wallonie!$C:$C,[2]Wallonie!$G:$G,"",0)</f>
        <v>#REF!</v>
      </c>
    </row>
    <row r="31" spans="1:6" x14ac:dyDescent="0.25">
      <c r="A31" t="e">
        <f>'AM et barème'!A31</f>
        <v>#REF!</v>
      </c>
      <c r="B31" s="32" t="e">
        <f>_xlfn.XLOOKUP('tableau Isara'!A31,'AM et barème'!A:A,'AM et barème'!V:V,"non trouvé",0)</f>
        <v>#REF!</v>
      </c>
      <c r="C31" s="32" t="e">
        <f>_xlfn.XLOOKUP(A31,'Export feuilles de presta'!A:A,'Export feuilles de presta'!D:D,"non trouvé",0)</f>
        <v>#REF!</v>
      </c>
      <c r="D31" s="32" t="e">
        <f>_xlfn.XLOOKUP(A31,Acomptes!C:C,Acomptes!G:G,"",0)</f>
        <v>#REF!</v>
      </c>
      <c r="E31" s="32" t="e">
        <f>_xlfn.XLOOKUP(A31,Acomptes!C:C,Acomptes!G:G,"",0)</f>
        <v>#REF!</v>
      </c>
      <c r="F31" t="e">
        <f>_xlfn.XLOOKUP(A31,[2]Wallonie!$C:$C,[2]Wallonie!$G:$G,"",0)</f>
        <v>#REF!</v>
      </c>
    </row>
    <row r="32" spans="1:6" x14ac:dyDescent="0.25">
      <c r="A32" t="e">
        <f>'AM et barème'!A32</f>
        <v>#REF!</v>
      </c>
      <c r="B32" s="32" t="e">
        <f>_xlfn.XLOOKUP('tableau Isara'!A32,'AM et barème'!A:A,'AM et barème'!V:V,"non trouvé",0)</f>
        <v>#REF!</v>
      </c>
      <c r="C32" s="32" t="e">
        <f>_xlfn.XLOOKUP(A32,'Export feuilles de presta'!A:A,'Export feuilles de presta'!D:D,"non trouvé",0)</f>
        <v>#REF!</v>
      </c>
      <c r="D32" s="32" t="e">
        <f>_xlfn.XLOOKUP(A32,Acomptes!C:C,Acomptes!G:G,"",0)</f>
        <v>#REF!</v>
      </c>
      <c r="E32" s="32" t="e">
        <f>_xlfn.XLOOKUP(A32,Acomptes!C:C,Acomptes!G:G,"",0)</f>
        <v>#REF!</v>
      </c>
      <c r="F32" t="e">
        <f>_xlfn.XLOOKUP(A32,[2]Wallonie!$C:$C,[2]Wallonie!$G:$G,"",0)</f>
        <v>#REF!</v>
      </c>
    </row>
    <row r="33" spans="1:6" x14ac:dyDescent="0.25">
      <c r="A33" t="e">
        <f>'AM et barème'!A33</f>
        <v>#REF!</v>
      </c>
      <c r="B33" s="32" t="e">
        <f>_xlfn.XLOOKUP('tableau Isara'!A33,'AM et barème'!A:A,'AM et barème'!V:V,"non trouvé",0)</f>
        <v>#REF!</v>
      </c>
      <c r="C33" s="32" t="e">
        <f>_xlfn.XLOOKUP(A33,'Export feuilles de presta'!A:A,'Export feuilles de presta'!D:D,"non trouvé",0)</f>
        <v>#REF!</v>
      </c>
      <c r="D33" s="32" t="e">
        <f>_xlfn.XLOOKUP(A33,Acomptes!C:C,Acomptes!G:G,"",0)</f>
        <v>#REF!</v>
      </c>
      <c r="E33" s="32" t="e">
        <f>_xlfn.XLOOKUP(A33,Acomptes!C:C,Acomptes!G:G,"",0)</f>
        <v>#REF!</v>
      </c>
      <c r="F33" t="e">
        <f>_xlfn.XLOOKUP(A33,[2]Wallonie!$C:$C,[2]Wallonie!$G:$G,"",0)</f>
        <v>#REF!</v>
      </c>
    </row>
    <row r="34" spans="1:6" x14ac:dyDescent="0.25">
      <c r="A34" t="e">
        <f>'AM et barème'!A34</f>
        <v>#REF!</v>
      </c>
      <c r="B34" s="32" t="e">
        <f>_xlfn.XLOOKUP('tableau Isara'!A34,'AM et barème'!A:A,'AM et barème'!V:V,"non trouvé",0)</f>
        <v>#REF!</v>
      </c>
      <c r="C34" s="32" t="e">
        <f>_xlfn.XLOOKUP(A34,'Export feuilles de presta'!A:A,'Export feuilles de presta'!D:D,"non trouvé",0)</f>
        <v>#REF!</v>
      </c>
      <c r="D34" s="32" t="e">
        <f>_xlfn.XLOOKUP(A34,Acomptes!C:C,Acomptes!G:G,"",0)</f>
        <v>#REF!</v>
      </c>
      <c r="E34" s="32" t="e">
        <f>_xlfn.XLOOKUP(A34,Acomptes!C:C,Acomptes!G:G,"",0)</f>
        <v>#REF!</v>
      </c>
      <c r="F34" t="e">
        <f>_xlfn.XLOOKUP(A34,[2]Wallonie!$C:$C,[2]Wallonie!$G:$G,"",0)</f>
        <v>#REF!</v>
      </c>
    </row>
    <row r="35" spans="1:6" x14ac:dyDescent="0.25">
      <c r="A35" t="e">
        <f>'AM et barème'!A35</f>
        <v>#REF!</v>
      </c>
      <c r="B35" s="32" t="e">
        <f>_xlfn.XLOOKUP('tableau Isara'!A35,'AM et barème'!A:A,'AM et barème'!V:V,"non trouvé",0)</f>
        <v>#REF!</v>
      </c>
      <c r="C35" s="32" t="e">
        <f>_xlfn.XLOOKUP(A35,'Export feuilles de presta'!A:A,'Export feuilles de presta'!D:D,"non trouvé",0)</f>
        <v>#REF!</v>
      </c>
      <c r="D35" s="32" t="e">
        <f>_xlfn.XLOOKUP(A35,Acomptes!C:C,Acomptes!G:G,"",0)</f>
        <v>#REF!</v>
      </c>
      <c r="E35" s="32" t="e">
        <f>_xlfn.XLOOKUP(A35,Acomptes!C:C,Acomptes!G:G,"",0)</f>
        <v>#REF!</v>
      </c>
      <c r="F35" t="e">
        <f>_xlfn.XLOOKUP(A35,[2]Wallonie!$C:$C,[2]Wallonie!$G:$G,"",0)</f>
        <v>#REF!</v>
      </c>
    </row>
    <row r="36" spans="1:6" x14ac:dyDescent="0.25">
      <c r="A36" t="e">
        <f>'AM et barème'!A36</f>
        <v>#REF!</v>
      </c>
      <c r="B36" s="32" t="e">
        <f>_xlfn.XLOOKUP('tableau Isara'!A36,'AM et barème'!A:A,'AM et barème'!V:V,"non trouvé",0)</f>
        <v>#REF!</v>
      </c>
      <c r="C36" s="32" t="e">
        <f>_xlfn.XLOOKUP(A36,'Export feuilles de presta'!A:A,'Export feuilles de presta'!D:D,"non trouvé",0)</f>
        <v>#REF!</v>
      </c>
      <c r="D36" s="32" t="e">
        <f>_xlfn.XLOOKUP(A36,Acomptes!C:C,Acomptes!G:G,"",0)</f>
        <v>#REF!</v>
      </c>
      <c r="E36" s="32" t="e">
        <f>_xlfn.XLOOKUP(A36,Acomptes!C:C,Acomptes!G:G,"",0)</f>
        <v>#REF!</v>
      </c>
      <c r="F36" t="e">
        <f>_xlfn.XLOOKUP(A36,[2]Wallonie!$C:$C,[2]Wallonie!$G:$G,"",0)</f>
        <v>#REF!</v>
      </c>
    </row>
    <row r="37" spans="1:6" x14ac:dyDescent="0.25">
      <c r="A37" t="e">
        <f>'AM et barème'!A37</f>
        <v>#REF!</v>
      </c>
      <c r="B37" s="32" t="e">
        <f>_xlfn.XLOOKUP('tableau Isara'!A37,'AM et barème'!A:A,'AM et barème'!V:V,"non trouvé",0)</f>
        <v>#REF!</v>
      </c>
      <c r="C37" s="32" t="e">
        <f>_xlfn.XLOOKUP(A37,'Export feuilles de presta'!A:A,'Export feuilles de presta'!D:D,"non trouvé",0)</f>
        <v>#REF!</v>
      </c>
      <c r="D37" s="32" t="e">
        <f>_xlfn.XLOOKUP(A37,Acomptes!C:C,Acomptes!G:G,"",0)</f>
        <v>#REF!</v>
      </c>
      <c r="E37" s="32" t="e">
        <f>_xlfn.XLOOKUP(A37,Acomptes!C:C,Acomptes!G:G,"",0)</f>
        <v>#REF!</v>
      </c>
      <c r="F37" t="e">
        <f>_xlfn.XLOOKUP(A37,[2]Wallonie!$C:$C,[2]Wallonie!$G:$G,"",0)</f>
        <v>#REF!</v>
      </c>
    </row>
    <row r="38" spans="1:6" x14ac:dyDescent="0.25">
      <c r="A38" t="e">
        <f>'AM et barème'!A38</f>
        <v>#REF!</v>
      </c>
      <c r="B38" s="32" t="e">
        <f>_xlfn.XLOOKUP('tableau Isara'!A38,'AM et barème'!A:A,'AM et barème'!V:V,"non trouvé",0)</f>
        <v>#REF!</v>
      </c>
      <c r="C38" s="32" t="e">
        <f>_xlfn.XLOOKUP(A38,'Export feuilles de presta'!A:A,'Export feuilles de presta'!D:D,"non trouvé",0)</f>
        <v>#REF!</v>
      </c>
      <c r="D38" s="32" t="e">
        <f>_xlfn.XLOOKUP(A38,Acomptes!C:C,Acomptes!G:G,"",0)</f>
        <v>#REF!</v>
      </c>
      <c r="E38" s="32" t="e">
        <f>_xlfn.XLOOKUP(A38,Acomptes!C:C,Acomptes!G:G,"",0)</f>
        <v>#REF!</v>
      </c>
      <c r="F38" t="e">
        <f>_xlfn.XLOOKUP(A38,[2]Wallonie!$C:$C,[2]Wallonie!$G:$G,"",0)</f>
        <v>#REF!</v>
      </c>
    </row>
    <row r="39" spans="1:6" x14ac:dyDescent="0.25">
      <c r="A39" t="e">
        <f>'AM et barème'!A39</f>
        <v>#REF!</v>
      </c>
      <c r="B39" s="32" t="e">
        <f>_xlfn.XLOOKUP('tableau Isara'!A39,'AM et barème'!A:A,'AM et barème'!V:V,"non trouvé",0)</f>
        <v>#REF!</v>
      </c>
      <c r="C39" s="32" t="e">
        <f>_xlfn.XLOOKUP(A39,'Export feuilles de presta'!A:A,'Export feuilles de presta'!D:D,"non trouvé",0)</f>
        <v>#REF!</v>
      </c>
      <c r="D39" s="32" t="e">
        <f>_xlfn.XLOOKUP(A39,Acomptes!C:C,Acomptes!G:G,"",0)</f>
        <v>#REF!</v>
      </c>
      <c r="E39" s="32" t="e">
        <f>_xlfn.XLOOKUP(A39,Acomptes!C:C,Acomptes!G:G,"",0)</f>
        <v>#REF!</v>
      </c>
      <c r="F39" t="e">
        <f>_xlfn.XLOOKUP(A39,[2]Wallonie!$C:$C,[2]Wallonie!$G:$G,"",0)</f>
        <v>#REF!</v>
      </c>
    </row>
    <row r="40" spans="1:6" x14ac:dyDescent="0.25">
      <c r="A40" t="e">
        <f>'AM et barème'!A40</f>
        <v>#REF!</v>
      </c>
      <c r="B40" s="32" t="e">
        <f>_xlfn.XLOOKUP('tableau Isara'!A40,'AM et barème'!A:A,'AM et barème'!V:V,"non trouvé",0)</f>
        <v>#REF!</v>
      </c>
      <c r="C40" s="32" t="e">
        <f>_xlfn.XLOOKUP(A40,'Export feuilles de presta'!A:A,'Export feuilles de presta'!D:D,"non trouvé",0)</f>
        <v>#REF!</v>
      </c>
      <c r="D40" s="32" t="e">
        <f>_xlfn.XLOOKUP(A40,Acomptes!C:C,Acomptes!G:G,"",0)</f>
        <v>#REF!</v>
      </c>
      <c r="E40" s="32" t="e">
        <f>_xlfn.XLOOKUP(A40,Acomptes!C:C,Acomptes!G:G,"",0)</f>
        <v>#REF!</v>
      </c>
      <c r="F40" t="e">
        <f>_xlfn.XLOOKUP(A40,[2]Wallonie!$C:$C,[2]Wallonie!$G:$G,"",0)</f>
        <v>#REF!</v>
      </c>
    </row>
    <row r="41" spans="1:6" x14ac:dyDescent="0.25">
      <c r="A41" t="e">
        <f>'AM et barème'!A41</f>
        <v>#REF!</v>
      </c>
      <c r="B41" s="32" t="e">
        <f>_xlfn.XLOOKUP('tableau Isara'!A41,'AM et barème'!A:A,'AM et barème'!V:V,"non trouvé",0)</f>
        <v>#REF!</v>
      </c>
      <c r="C41" s="32" t="e">
        <f>_xlfn.XLOOKUP(A41,'Export feuilles de presta'!A:A,'Export feuilles de presta'!D:D,"non trouvé",0)</f>
        <v>#REF!</v>
      </c>
      <c r="D41" s="32" t="e">
        <f>_xlfn.XLOOKUP(A41,Acomptes!C:C,Acomptes!G:G,"",0)</f>
        <v>#REF!</v>
      </c>
      <c r="E41" s="32" t="e">
        <f>_xlfn.XLOOKUP(A41,Acomptes!C:C,Acomptes!G:G,"",0)</f>
        <v>#REF!</v>
      </c>
      <c r="F41" t="e">
        <f>_xlfn.XLOOKUP(A41,[2]Wallonie!$C:$C,[2]Wallonie!$G:$G,"",0)</f>
        <v>#REF!</v>
      </c>
    </row>
    <row r="42" spans="1:6" x14ac:dyDescent="0.25">
      <c r="A42" t="e">
        <f>'AM et barème'!A42</f>
        <v>#REF!</v>
      </c>
      <c r="B42" s="32" t="e">
        <f>_xlfn.XLOOKUP('tableau Isara'!A42,'AM et barème'!A:A,'AM et barème'!V:V,"non trouvé",0)</f>
        <v>#REF!</v>
      </c>
      <c r="C42" s="32" t="e">
        <f>_xlfn.XLOOKUP(A42,'Export feuilles de presta'!A:A,'Export feuilles de presta'!D:D,"non trouvé",0)</f>
        <v>#REF!</v>
      </c>
      <c r="D42" s="32" t="e">
        <f>_xlfn.XLOOKUP(A42,Acomptes!C:C,Acomptes!G:G,"",0)</f>
        <v>#REF!</v>
      </c>
      <c r="E42" s="32" t="e">
        <f>_xlfn.XLOOKUP(A42,Acomptes!C:C,Acomptes!G:G,"",0)</f>
        <v>#REF!</v>
      </c>
      <c r="F42" t="e">
        <f>_xlfn.XLOOKUP(A42,[2]Wallonie!$C:$C,[2]Wallonie!$G:$G,"",0)</f>
        <v>#REF!</v>
      </c>
    </row>
    <row r="43" spans="1:6" x14ac:dyDescent="0.25">
      <c r="A43" t="e">
        <f>'AM et barème'!A43</f>
        <v>#REF!</v>
      </c>
      <c r="B43" s="32" t="e">
        <f>_xlfn.XLOOKUP('tableau Isara'!A43,'AM et barème'!A:A,'AM et barème'!V:V,"non trouvé",0)</f>
        <v>#REF!</v>
      </c>
      <c r="C43" s="32" t="e">
        <f>_xlfn.XLOOKUP(A43,'Export feuilles de presta'!A:A,'Export feuilles de presta'!D:D,"non trouvé",0)</f>
        <v>#REF!</v>
      </c>
      <c r="D43" s="32" t="e">
        <f>_xlfn.XLOOKUP(A43,Acomptes!C:C,Acomptes!G:G,"",0)</f>
        <v>#REF!</v>
      </c>
      <c r="E43" s="32" t="e">
        <f>_xlfn.XLOOKUP(A43,Acomptes!C:C,Acomptes!G:G,"",0)</f>
        <v>#REF!</v>
      </c>
      <c r="F43" t="e">
        <f>_xlfn.XLOOKUP(A43,[2]Wallonie!$C:$C,[2]Wallonie!$G:$G,"",0)</f>
        <v>#REF!</v>
      </c>
    </row>
    <row r="44" spans="1:6" x14ac:dyDescent="0.25">
      <c r="A44" t="e">
        <f>'AM et barème'!A44</f>
        <v>#REF!</v>
      </c>
      <c r="B44" s="32" t="e">
        <f>_xlfn.XLOOKUP('tableau Isara'!A44,'AM et barème'!A:A,'AM et barème'!V:V,"non trouvé",0)</f>
        <v>#REF!</v>
      </c>
      <c r="C44" s="32" t="e">
        <f>_xlfn.XLOOKUP(A44,'Export feuilles de presta'!A:A,'Export feuilles de presta'!D:D,"non trouvé",0)</f>
        <v>#REF!</v>
      </c>
      <c r="D44" s="32" t="e">
        <f>_xlfn.XLOOKUP(A44,Acomptes!C:C,Acomptes!G:G,"",0)</f>
        <v>#REF!</v>
      </c>
      <c r="E44" s="32" t="e">
        <f>_xlfn.XLOOKUP(A44,Acomptes!C:C,Acomptes!G:G,"",0)</f>
        <v>#REF!</v>
      </c>
      <c r="F44" t="e">
        <f>_xlfn.XLOOKUP(A44,[2]Wallonie!$C:$C,[2]Wallonie!$G:$G,"",0)</f>
        <v>#REF!</v>
      </c>
    </row>
    <row r="45" spans="1:6" x14ac:dyDescent="0.25">
      <c r="A45" t="e">
        <f>'AM et barème'!A45</f>
        <v>#REF!</v>
      </c>
      <c r="B45" s="32" t="e">
        <f>_xlfn.XLOOKUP('tableau Isara'!A45,'AM et barème'!A:A,'AM et barème'!V:V,"non trouvé",0)</f>
        <v>#REF!</v>
      </c>
      <c r="C45" s="32" t="e">
        <f>_xlfn.XLOOKUP(A45,'Export feuilles de presta'!A:A,'Export feuilles de presta'!D:D,"non trouvé",0)</f>
        <v>#REF!</v>
      </c>
      <c r="D45" s="32" t="e">
        <f>_xlfn.XLOOKUP(A45,Acomptes!C:C,Acomptes!G:G,"",0)</f>
        <v>#REF!</v>
      </c>
      <c r="E45" s="32" t="e">
        <f>_xlfn.XLOOKUP(A45,Acomptes!C:C,Acomptes!G:G,"",0)</f>
        <v>#REF!</v>
      </c>
      <c r="F45" t="e">
        <f>_xlfn.XLOOKUP(A45,[2]Wallonie!$C:$C,[2]Wallonie!$G:$G,"",0)</f>
        <v>#REF!</v>
      </c>
    </row>
    <row r="46" spans="1:6" x14ac:dyDescent="0.25">
      <c r="A46" t="e">
        <f>'AM et barème'!A46</f>
        <v>#REF!</v>
      </c>
      <c r="B46" s="32" t="e">
        <f>_xlfn.XLOOKUP('tableau Isara'!A46,'AM et barème'!A:A,'AM et barème'!V:V,"non trouvé",0)</f>
        <v>#REF!</v>
      </c>
      <c r="C46" s="32" t="e">
        <f>_xlfn.XLOOKUP(A46,'Export feuilles de presta'!A:A,'Export feuilles de presta'!D:D,"non trouvé",0)</f>
        <v>#REF!</v>
      </c>
      <c r="D46" s="32" t="e">
        <f>_xlfn.XLOOKUP(A46,Acomptes!C:C,Acomptes!G:G,"",0)</f>
        <v>#REF!</v>
      </c>
      <c r="E46" s="32" t="e">
        <f>_xlfn.XLOOKUP(A46,Acomptes!C:C,Acomptes!G:G,"",0)</f>
        <v>#REF!</v>
      </c>
      <c r="F46" t="e">
        <f>_xlfn.XLOOKUP(A46,[2]Wallonie!$C:$C,[2]Wallonie!$G:$G,"",0)</f>
        <v>#REF!</v>
      </c>
    </row>
    <row r="47" spans="1:6" x14ac:dyDescent="0.25">
      <c r="A47" t="e">
        <f>'AM et barème'!A47</f>
        <v>#REF!</v>
      </c>
      <c r="B47" s="32" t="e">
        <f>_xlfn.XLOOKUP('tableau Isara'!A47,'AM et barème'!A:A,'AM et barème'!V:V,"non trouvé",0)</f>
        <v>#REF!</v>
      </c>
      <c r="C47" s="32" t="e">
        <f>_xlfn.XLOOKUP(A47,'Export feuilles de presta'!A:A,'Export feuilles de presta'!D:D,"non trouvé",0)</f>
        <v>#REF!</v>
      </c>
      <c r="D47" s="32" t="e">
        <f>_xlfn.XLOOKUP(A47,Acomptes!C:C,Acomptes!G:G,"",0)</f>
        <v>#REF!</v>
      </c>
      <c r="E47" s="32" t="e">
        <f>_xlfn.XLOOKUP(A47,Acomptes!C:C,Acomptes!G:G,"",0)</f>
        <v>#REF!</v>
      </c>
      <c r="F47" t="e">
        <f>_xlfn.XLOOKUP(A47,[2]Wallonie!$C:$C,[2]Wallonie!$G:$G,"",0)</f>
        <v>#REF!</v>
      </c>
    </row>
    <row r="48" spans="1:6" x14ac:dyDescent="0.25">
      <c r="A48" t="e">
        <f>'AM et barème'!A48</f>
        <v>#REF!</v>
      </c>
      <c r="B48" s="32" t="e">
        <f>_xlfn.XLOOKUP('tableau Isara'!A48,'AM et barème'!A:A,'AM et barème'!V:V,"non trouvé",0)</f>
        <v>#REF!</v>
      </c>
      <c r="C48" s="32" t="e">
        <f>_xlfn.XLOOKUP(A48,'Export feuilles de presta'!A:A,'Export feuilles de presta'!D:D,"non trouvé",0)</f>
        <v>#REF!</v>
      </c>
      <c r="D48" s="32" t="e">
        <f>_xlfn.XLOOKUP(A48,Acomptes!C:C,Acomptes!G:G,"",0)</f>
        <v>#REF!</v>
      </c>
      <c r="E48" s="32" t="e">
        <f>_xlfn.XLOOKUP(A48,Acomptes!C:C,Acomptes!G:G,"",0)</f>
        <v>#REF!</v>
      </c>
      <c r="F48" t="e">
        <f>_xlfn.XLOOKUP(A48,[2]Wallonie!$C:$C,[2]Wallonie!$G:$G,"",0)</f>
        <v>#REF!</v>
      </c>
    </row>
    <row r="49" spans="1:6" x14ac:dyDescent="0.25">
      <c r="A49" t="e">
        <f>'AM et barème'!A49</f>
        <v>#REF!</v>
      </c>
      <c r="B49" s="32" t="e">
        <f>_xlfn.XLOOKUP('tableau Isara'!A49,'AM et barème'!A:A,'AM et barème'!V:V,"non trouvé",0)</f>
        <v>#REF!</v>
      </c>
      <c r="C49" s="32" t="e">
        <f>_xlfn.XLOOKUP(A49,'Export feuilles de presta'!A:A,'Export feuilles de presta'!D:D,"non trouvé",0)</f>
        <v>#REF!</v>
      </c>
      <c r="D49" s="32" t="e">
        <f>_xlfn.XLOOKUP(A49,Acomptes!C:C,Acomptes!G:G,"",0)</f>
        <v>#REF!</v>
      </c>
      <c r="E49" s="32" t="e">
        <f>_xlfn.XLOOKUP(A49,Acomptes!C:C,Acomptes!G:G,"",0)</f>
        <v>#REF!</v>
      </c>
      <c r="F49" t="e">
        <f>_xlfn.XLOOKUP(A49,[2]Wallonie!$C:$C,[2]Wallonie!$G:$G,"",0)</f>
        <v>#REF!</v>
      </c>
    </row>
    <row r="50" spans="1:6" x14ac:dyDescent="0.25">
      <c r="A50" t="e">
        <f>'AM et barème'!A50</f>
        <v>#REF!</v>
      </c>
      <c r="B50" s="32" t="e">
        <f>_xlfn.XLOOKUP('tableau Isara'!A50,'AM et barème'!A:A,'AM et barème'!V:V,"non trouvé",0)</f>
        <v>#REF!</v>
      </c>
      <c r="C50" s="32" t="e">
        <f>_xlfn.XLOOKUP(A50,'Export feuilles de presta'!A:A,'Export feuilles de presta'!D:D,"non trouvé",0)</f>
        <v>#REF!</v>
      </c>
      <c r="D50" s="32" t="e">
        <f>_xlfn.XLOOKUP(A50,Acomptes!C:C,Acomptes!G:G,"",0)</f>
        <v>#REF!</v>
      </c>
      <c r="E50" s="32" t="e">
        <f>_xlfn.XLOOKUP(A50,Acomptes!C:C,Acomptes!G:G,"",0)</f>
        <v>#REF!</v>
      </c>
      <c r="F50" t="e">
        <f>_xlfn.XLOOKUP(A50,[2]Wallonie!$C:$C,[2]Wallonie!$G:$G,"",0)</f>
        <v>#REF!</v>
      </c>
    </row>
    <row r="51" spans="1:6" x14ac:dyDescent="0.25">
      <c r="A51" t="e">
        <f>'AM et barème'!A51</f>
        <v>#REF!</v>
      </c>
      <c r="B51" s="32" t="e">
        <f>_xlfn.XLOOKUP('tableau Isara'!A51,'AM et barème'!A:A,'AM et barème'!V:V,"non trouvé",0)</f>
        <v>#REF!</v>
      </c>
      <c r="C51" s="32" t="e">
        <f>_xlfn.XLOOKUP(A51,'Export feuilles de presta'!A:A,'Export feuilles de presta'!D:D,"non trouvé",0)</f>
        <v>#REF!</v>
      </c>
      <c r="D51" s="32" t="e">
        <f>_xlfn.XLOOKUP(A51,Acomptes!C:C,Acomptes!G:G,"",0)</f>
        <v>#REF!</v>
      </c>
      <c r="E51" s="32" t="e">
        <f>_xlfn.XLOOKUP(A51,Acomptes!C:C,Acomptes!G:G,"",0)</f>
        <v>#REF!</v>
      </c>
      <c r="F51" t="e">
        <f>_xlfn.XLOOKUP(A51,[2]Wallonie!$C:$C,[2]Wallonie!$G:$G,"",0)</f>
        <v>#REF!</v>
      </c>
    </row>
    <row r="52" spans="1:6" x14ac:dyDescent="0.25">
      <c r="A52" t="e">
        <f>'AM et barème'!A52</f>
        <v>#REF!</v>
      </c>
      <c r="B52" s="32" t="e">
        <f>_xlfn.XLOOKUP('tableau Isara'!A52,'AM et barème'!A:A,'AM et barème'!V:V,"non trouvé",0)</f>
        <v>#REF!</v>
      </c>
      <c r="C52" s="32" t="e">
        <f>_xlfn.XLOOKUP(A52,'Export feuilles de presta'!A:A,'Export feuilles de presta'!D:D,"non trouvé",0)</f>
        <v>#REF!</v>
      </c>
      <c r="D52" s="32" t="e">
        <f>_xlfn.XLOOKUP(A52,Acomptes!C:C,Acomptes!G:G,"",0)</f>
        <v>#REF!</v>
      </c>
      <c r="E52" s="32" t="e">
        <f>_xlfn.XLOOKUP(A52,Acomptes!C:C,Acomptes!G:G,"",0)</f>
        <v>#REF!</v>
      </c>
      <c r="F52" t="e">
        <f>_xlfn.XLOOKUP(A52,[2]Wallonie!$C:$C,[2]Wallonie!$G:$G,"",0)</f>
        <v>#REF!</v>
      </c>
    </row>
    <row r="53" spans="1:6" x14ac:dyDescent="0.25">
      <c r="A53" t="e">
        <f>'AM et barème'!A53</f>
        <v>#REF!</v>
      </c>
      <c r="B53" s="32" t="e">
        <f>_xlfn.XLOOKUP('tableau Isara'!A53,'AM et barème'!A:A,'AM et barème'!V:V,"non trouvé",0)</f>
        <v>#REF!</v>
      </c>
      <c r="C53" s="32" t="e">
        <f>_xlfn.XLOOKUP(A53,'Export feuilles de presta'!A:A,'Export feuilles de presta'!D:D,"non trouvé",0)</f>
        <v>#REF!</v>
      </c>
      <c r="D53" s="32" t="e">
        <f>_xlfn.XLOOKUP(A53,Acomptes!C:C,Acomptes!G:G,"",0)</f>
        <v>#REF!</v>
      </c>
      <c r="E53" s="32" t="e">
        <f>_xlfn.XLOOKUP(A53,Acomptes!C:C,Acomptes!G:G,"",0)</f>
        <v>#REF!</v>
      </c>
      <c r="F53" t="e">
        <f>_xlfn.XLOOKUP(A53,[2]Wallonie!$C:$C,[2]Wallonie!$G:$G,"",0)</f>
        <v>#REF!</v>
      </c>
    </row>
    <row r="54" spans="1:6" x14ac:dyDescent="0.25">
      <c r="A54" t="e">
        <f>'AM et barème'!A54</f>
        <v>#REF!</v>
      </c>
      <c r="B54" s="32" t="e">
        <f>_xlfn.XLOOKUP('tableau Isara'!A54,'AM et barème'!A:A,'AM et barème'!V:V,"non trouvé",0)</f>
        <v>#REF!</v>
      </c>
      <c r="C54" s="32" t="e">
        <f>_xlfn.XLOOKUP(A54,'Export feuilles de presta'!A:A,'Export feuilles de presta'!D:D,"non trouvé",0)</f>
        <v>#REF!</v>
      </c>
      <c r="D54" s="32" t="e">
        <f>_xlfn.XLOOKUP(A54,Acomptes!C:C,Acomptes!G:G,"",0)</f>
        <v>#REF!</v>
      </c>
      <c r="E54" s="32" t="e">
        <f>_xlfn.XLOOKUP(A54,Acomptes!C:C,Acomptes!G:G,"",0)</f>
        <v>#REF!</v>
      </c>
      <c r="F54" t="e">
        <f>_xlfn.XLOOKUP(A54,[2]Wallonie!$C:$C,[2]Wallonie!$G:$G,"",0)</f>
        <v>#REF!</v>
      </c>
    </row>
    <row r="55" spans="1:6" x14ac:dyDescent="0.25">
      <c r="A55" t="e">
        <f>'AM et barème'!A55</f>
        <v>#REF!</v>
      </c>
      <c r="B55" s="32" t="e">
        <f>_xlfn.XLOOKUP('tableau Isara'!A55,'AM et barème'!A:A,'AM et barème'!V:V,"non trouvé",0)</f>
        <v>#REF!</v>
      </c>
      <c r="C55" s="32" t="e">
        <f>_xlfn.XLOOKUP(A55,'Export feuilles de presta'!A:A,'Export feuilles de presta'!D:D,"non trouvé",0)</f>
        <v>#REF!</v>
      </c>
      <c r="D55" s="32" t="e">
        <f>_xlfn.XLOOKUP(A55,Acomptes!C:C,Acomptes!G:G,"",0)</f>
        <v>#REF!</v>
      </c>
      <c r="E55" s="32" t="e">
        <f>_xlfn.XLOOKUP(A55,Acomptes!C:C,Acomptes!G:G,"",0)</f>
        <v>#REF!</v>
      </c>
      <c r="F55" t="e">
        <f>_xlfn.XLOOKUP(A55,[2]Wallonie!$C:$C,[2]Wallonie!$G:$G,"",0)</f>
        <v>#REF!</v>
      </c>
    </row>
    <row r="56" spans="1:6" x14ac:dyDescent="0.25">
      <c r="A56" t="e">
        <f>'AM et barème'!A56</f>
        <v>#REF!</v>
      </c>
      <c r="B56" s="32" t="e">
        <f>_xlfn.XLOOKUP('tableau Isara'!A56,'AM et barème'!A:A,'AM et barème'!V:V,"non trouvé",0)</f>
        <v>#REF!</v>
      </c>
      <c r="C56" s="32" t="e">
        <f>_xlfn.XLOOKUP(A56,'Export feuilles de presta'!A:A,'Export feuilles de presta'!D:D,"non trouvé",0)</f>
        <v>#REF!</v>
      </c>
      <c r="D56" s="32" t="e">
        <f>_xlfn.XLOOKUP(A56,Acomptes!C:C,Acomptes!G:G,"",0)</f>
        <v>#REF!</v>
      </c>
      <c r="E56" s="32" t="e">
        <f>_xlfn.XLOOKUP(A56,Acomptes!C:C,Acomptes!G:G,"",0)</f>
        <v>#REF!</v>
      </c>
      <c r="F56" t="e">
        <f>_xlfn.XLOOKUP(A56,[2]Wallonie!$C:$C,[2]Wallonie!$G:$G,"",0)</f>
        <v>#REF!</v>
      </c>
    </row>
    <row r="57" spans="1:6" x14ac:dyDescent="0.25">
      <c r="A57" t="e">
        <f>'AM et barème'!A57</f>
        <v>#REF!</v>
      </c>
      <c r="B57" s="32" t="e">
        <f>_xlfn.XLOOKUP('tableau Isara'!A57,'AM et barème'!A:A,'AM et barème'!V:V,"non trouvé",0)</f>
        <v>#REF!</v>
      </c>
      <c r="C57" s="32" t="e">
        <f>_xlfn.XLOOKUP(A57,'Export feuilles de presta'!A:A,'Export feuilles de presta'!D:D,"non trouvé",0)</f>
        <v>#REF!</v>
      </c>
      <c r="D57" s="32" t="e">
        <f>_xlfn.XLOOKUP(A57,Acomptes!C:C,Acomptes!G:G,"",0)</f>
        <v>#REF!</v>
      </c>
      <c r="E57" s="32" t="e">
        <f>_xlfn.XLOOKUP(A57,Acomptes!C:C,Acomptes!G:G,"",0)</f>
        <v>#REF!</v>
      </c>
      <c r="F57" t="e">
        <f>_xlfn.XLOOKUP(A57,[2]Wallonie!$C:$C,[2]Wallonie!$G:$G,"",0)</f>
        <v>#REF!</v>
      </c>
    </row>
    <row r="58" spans="1:6" x14ac:dyDescent="0.25">
      <c r="A58" t="e">
        <f>'AM et barème'!A58</f>
        <v>#REF!</v>
      </c>
      <c r="B58" s="32" t="e">
        <f>_xlfn.XLOOKUP('tableau Isara'!A58,'AM et barème'!A:A,'AM et barème'!V:V,"non trouvé",0)</f>
        <v>#REF!</v>
      </c>
      <c r="C58" s="32" t="e">
        <f>_xlfn.XLOOKUP(A58,'Export feuilles de presta'!A:A,'Export feuilles de presta'!D:D,"non trouvé",0)</f>
        <v>#REF!</v>
      </c>
      <c r="D58" s="32" t="e">
        <f>_xlfn.XLOOKUP(A58,Acomptes!C:C,Acomptes!G:G,"",0)</f>
        <v>#REF!</v>
      </c>
      <c r="E58" s="32" t="e">
        <f>_xlfn.XLOOKUP(A58,Acomptes!C:C,Acomptes!G:G,"",0)</f>
        <v>#REF!</v>
      </c>
      <c r="F58" t="e">
        <f>_xlfn.XLOOKUP(A58,[2]Wallonie!$C:$C,[2]Wallonie!$G:$G,"",0)</f>
        <v>#REF!</v>
      </c>
    </row>
    <row r="59" spans="1:6" x14ac:dyDescent="0.25">
      <c r="A59" t="e">
        <f>'AM et barème'!A59</f>
        <v>#REF!</v>
      </c>
      <c r="B59" s="32" t="e">
        <f>_xlfn.XLOOKUP('tableau Isara'!A59,'AM et barème'!A:A,'AM et barème'!V:V,"non trouvé",0)</f>
        <v>#REF!</v>
      </c>
      <c r="C59" s="32" t="e">
        <f>_xlfn.XLOOKUP(A59,'Export feuilles de presta'!A:A,'Export feuilles de presta'!D:D,"non trouvé",0)</f>
        <v>#REF!</v>
      </c>
      <c r="D59" s="32" t="e">
        <f>_xlfn.XLOOKUP(A59,Acomptes!C:C,Acomptes!G:G,"",0)</f>
        <v>#REF!</v>
      </c>
      <c r="E59" s="32" t="e">
        <f>_xlfn.XLOOKUP(A59,Acomptes!C:C,Acomptes!G:G,"",0)</f>
        <v>#REF!</v>
      </c>
      <c r="F59" t="e">
        <f>_xlfn.XLOOKUP(A59,[2]Wallonie!$C:$C,[2]Wallonie!$G:$G,"",0)</f>
        <v>#REF!</v>
      </c>
    </row>
    <row r="60" spans="1:6" x14ac:dyDescent="0.25">
      <c r="A60" t="e">
        <f>'AM et barème'!A60</f>
        <v>#REF!</v>
      </c>
      <c r="B60" s="32" t="e">
        <f>_xlfn.XLOOKUP('tableau Isara'!A60,'AM et barème'!A:A,'AM et barème'!V:V,"non trouvé",0)</f>
        <v>#REF!</v>
      </c>
      <c r="C60" s="32" t="e">
        <f>_xlfn.XLOOKUP(A60,'Export feuilles de presta'!A:A,'Export feuilles de presta'!D:D,"non trouvé",0)</f>
        <v>#REF!</v>
      </c>
      <c r="D60" s="32" t="e">
        <f>_xlfn.XLOOKUP(A60,Acomptes!C:C,Acomptes!G:G,"",0)</f>
        <v>#REF!</v>
      </c>
      <c r="E60" s="32" t="e">
        <f>_xlfn.XLOOKUP(A60,Acomptes!C:C,Acomptes!G:G,"",0)</f>
        <v>#REF!</v>
      </c>
      <c r="F60" t="e">
        <f>_xlfn.XLOOKUP(A60,[2]Wallonie!$C:$C,[2]Wallonie!$G:$G,"",0)</f>
        <v>#REF!</v>
      </c>
    </row>
    <row r="61" spans="1:6" x14ac:dyDescent="0.25">
      <c r="A61" t="e">
        <f>'AM et barème'!A61</f>
        <v>#REF!</v>
      </c>
      <c r="B61" s="32" t="e">
        <f>_xlfn.XLOOKUP('tableau Isara'!A61,'AM et barème'!A:A,'AM et barème'!V:V,"non trouvé",0)</f>
        <v>#REF!</v>
      </c>
      <c r="C61" s="32" t="e">
        <f>_xlfn.XLOOKUP(A61,'Export feuilles de presta'!A:A,'Export feuilles de presta'!D:D,"non trouvé",0)</f>
        <v>#REF!</v>
      </c>
      <c r="D61" s="32" t="e">
        <f>_xlfn.XLOOKUP(A61,Acomptes!C:C,Acomptes!G:G,"",0)</f>
        <v>#REF!</v>
      </c>
      <c r="E61" s="32" t="e">
        <f>_xlfn.XLOOKUP(A61,Acomptes!C:C,Acomptes!G:G,"",0)</f>
        <v>#REF!</v>
      </c>
      <c r="F61" t="e">
        <f>_xlfn.XLOOKUP(A61,[2]Wallonie!$C:$C,[2]Wallonie!$G:$G,"",0)</f>
        <v>#REF!</v>
      </c>
    </row>
    <row r="62" spans="1:6" x14ac:dyDescent="0.25">
      <c r="A62" t="e">
        <f>'AM et barème'!A62</f>
        <v>#REF!</v>
      </c>
      <c r="B62" s="32" t="e">
        <f>_xlfn.XLOOKUP('tableau Isara'!A62,'AM et barème'!A:A,'AM et barème'!V:V,"non trouvé",0)</f>
        <v>#REF!</v>
      </c>
      <c r="C62" s="32" t="e">
        <f>_xlfn.XLOOKUP(A62,'Export feuilles de presta'!A:A,'Export feuilles de presta'!D:D,"non trouvé",0)</f>
        <v>#REF!</v>
      </c>
      <c r="D62" s="32" t="e">
        <f>_xlfn.XLOOKUP(A62,Acomptes!C:C,Acomptes!G:G,"",0)</f>
        <v>#REF!</v>
      </c>
      <c r="E62" s="32" t="e">
        <f>_xlfn.XLOOKUP(A62,Acomptes!C:C,Acomptes!G:G,"",0)</f>
        <v>#REF!</v>
      </c>
      <c r="F62" t="e">
        <f>_xlfn.XLOOKUP(A62,[2]Wallonie!$C:$C,[2]Wallonie!$G:$G,"",0)</f>
        <v>#REF!</v>
      </c>
    </row>
    <row r="63" spans="1:6" x14ac:dyDescent="0.25">
      <c r="A63" t="e">
        <f>'AM et barème'!A63</f>
        <v>#REF!</v>
      </c>
      <c r="B63" s="32" t="e">
        <f>_xlfn.XLOOKUP('tableau Isara'!A63,'AM et barème'!A:A,'AM et barème'!V:V,"non trouvé",0)</f>
        <v>#REF!</v>
      </c>
      <c r="C63" s="32" t="e">
        <f>_xlfn.XLOOKUP(A63,'Export feuilles de presta'!A:A,'Export feuilles de presta'!D:D,"non trouvé",0)</f>
        <v>#REF!</v>
      </c>
      <c r="D63" s="32" t="e">
        <f>_xlfn.XLOOKUP(A63,Acomptes!C:C,Acomptes!G:G,"",0)</f>
        <v>#REF!</v>
      </c>
      <c r="E63" s="32" t="e">
        <f>_xlfn.XLOOKUP(A63,Acomptes!C:C,Acomptes!G:G,"",0)</f>
        <v>#REF!</v>
      </c>
      <c r="F63" t="e">
        <f>_xlfn.XLOOKUP(A63,[2]Wallonie!$C:$C,[2]Wallonie!$G:$G,"",0)</f>
        <v>#REF!</v>
      </c>
    </row>
    <row r="64" spans="1:6" x14ac:dyDescent="0.25">
      <c r="A64" t="e">
        <f>'AM et barème'!A64</f>
        <v>#REF!</v>
      </c>
      <c r="B64" s="32" t="e">
        <f>_xlfn.XLOOKUP('tableau Isara'!A64,'AM et barème'!A:A,'AM et barème'!V:V,"non trouvé",0)</f>
        <v>#REF!</v>
      </c>
      <c r="C64" s="32" t="e">
        <f>_xlfn.XLOOKUP(A64,'Export feuilles de presta'!A:A,'Export feuilles de presta'!D:D,"non trouvé",0)</f>
        <v>#REF!</v>
      </c>
      <c r="D64" s="32" t="e">
        <f>_xlfn.XLOOKUP(A64,Acomptes!C:C,Acomptes!G:G,"",0)</f>
        <v>#REF!</v>
      </c>
      <c r="E64" s="32" t="e">
        <f>_xlfn.XLOOKUP(A64,Acomptes!C:C,Acomptes!G:G,"",0)</f>
        <v>#REF!</v>
      </c>
      <c r="F64" t="e">
        <f>_xlfn.XLOOKUP(A64,[2]Wallonie!$C:$C,[2]Wallonie!$G:$G,"",0)</f>
        <v>#REF!</v>
      </c>
    </row>
    <row r="65" spans="1:6" x14ac:dyDescent="0.25">
      <c r="A65" t="e">
        <f>'AM et barème'!A65</f>
        <v>#REF!</v>
      </c>
      <c r="B65" s="32" t="e">
        <f>_xlfn.XLOOKUP('tableau Isara'!A65,'AM et barème'!A:A,'AM et barème'!V:V,"non trouvé",0)</f>
        <v>#REF!</v>
      </c>
      <c r="C65" s="32" t="e">
        <f>_xlfn.XLOOKUP(A65,'Export feuilles de presta'!A:A,'Export feuilles de presta'!D:D,"non trouvé",0)</f>
        <v>#REF!</v>
      </c>
      <c r="D65" s="32" t="e">
        <f>_xlfn.XLOOKUP(A65,Acomptes!C:C,Acomptes!G:G,"",0)</f>
        <v>#REF!</v>
      </c>
      <c r="E65" s="32" t="e">
        <f>_xlfn.XLOOKUP(A65,Acomptes!C:C,Acomptes!G:G,"",0)</f>
        <v>#REF!</v>
      </c>
      <c r="F65" t="e">
        <f>_xlfn.XLOOKUP(A65,[2]Wallonie!$C:$C,[2]Wallonie!$G:$G,"",0)</f>
        <v>#REF!</v>
      </c>
    </row>
    <row r="66" spans="1:6" x14ac:dyDescent="0.25">
      <c r="A66" t="e">
        <f>'AM et barème'!A66</f>
        <v>#REF!</v>
      </c>
      <c r="B66" s="32" t="e">
        <f>_xlfn.XLOOKUP('tableau Isara'!A66,'AM et barème'!A:A,'AM et barème'!V:V,"non trouvé",0)</f>
        <v>#REF!</v>
      </c>
      <c r="C66" s="32" t="e">
        <f>_xlfn.XLOOKUP(A66,'Export feuilles de presta'!A:A,'Export feuilles de presta'!D:D,"non trouvé",0)</f>
        <v>#REF!</v>
      </c>
      <c r="D66" s="32" t="e">
        <f>_xlfn.XLOOKUP(A66,Acomptes!C:C,Acomptes!G:G,"",0)</f>
        <v>#REF!</v>
      </c>
      <c r="E66" s="32" t="e">
        <f>_xlfn.XLOOKUP(A66,Acomptes!C:C,Acomptes!G:G,"",0)</f>
        <v>#REF!</v>
      </c>
      <c r="F66" t="e">
        <f>_xlfn.XLOOKUP(A66,[2]Wallonie!$C:$C,[2]Wallonie!$G:$G,"",0)</f>
        <v>#REF!</v>
      </c>
    </row>
    <row r="67" spans="1:6" x14ac:dyDescent="0.25">
      <c r="A67" t="e">
        <f>'AM et barème'!A67</f>
        <v>#REF!</v>
      </c>
      <c r="B67" s="32" t="e">
        <f>_xlfn.XLOOKUP('tableau Isara'!A67,'AM et barème'!A:A,'AM et barème'!V:V,"non trouvé",0)</f>
        <v>#REF!</v>
      </c>
      <c r="C67" s="32" t="e">
        <f>_xlfn.XLOOKUP(A67,'Export feuilles de presta'!A:A,'Export feuilles de presta'!D:D,"non trouvé",0)</f>
        <v>#REF!</v>
      </c>
      <c r="D67" s="32" t="e">
        <f>_xlfn.XLOOKUP(A67,Acomptes!C:C,Acomptes!G:G,"",0)</f>
        <v>#REF!</v>
      </c>
      <c r="E67" s="32" t="e">
        <f>_xlfn.XLOOKUP(A67,Acomptes!C:C,Acomptes!G:G,"",0)</f>
        <v>#REF!</v>
      </c>
      <c r="F67" t="e">
        <f>_xlfn.XLOOKUP(A67,[2]Wallonie!$C:$C,[2]Wallonie!$G:$G,"",0)</f>
        <v>#REF!</v>
      </c>
    </row>
    <row r="68" spans="1:6" x14ac:dyDescent="0.25">
      <c r="A68" t="e">
        <f>'AM et barème'!A68</f>
        <v>#REF!</v>
      </c>
      <c r="B68" s="32" t="e">
        <f>_xlfn.XLOOKUP('tableau Isara'!A68,'AM et barème'!A:A,'AM et barème'!V:V,"non trouvé",0)</f>
        <v>#REF!</v>
      </c>
      <c r="C68" s="32" t="e">
        <f>_xlfn.XLOOKUP(A68,'Export feuilles de presta'!A:A,'Export feuilles de presta'!D:D,"non trouvé",0)</f>
        <v>#REF!</v>
      </c>
      <c r="D68" s="32" t="e">
        <f>_xlfn.XLOOKUP(A68,Acomptes!C:C,Acomptes!G:G,"",0)</f>
        <v>#REF!</v>
      </c>
      <c r="E68" s="32" t="e">
        <f>_xlfn.XLOOKUP(A68,Acomptes!C:C,Acomptes!G:G,"",0)</f>
        <v>#REF!</v>
      </c>
      <c r="F68" t="e">
        <f>_xlfn.XLOOKUP(A68,[2]Wallonie!$C:$C,[2]Wallonie!$G:$G,"",0)</f>
        <v>#REF!</v>
      </c>
    </row>
    <row r="69" spans="1:6" x14ac:dyDescent="0.25">
      <c r="A69" t="e">
        <f>'AM et barème'!A69</f>
        <v>#REF!</v>
      </c>
      <c r="B69" s="32" t="e">
        <f>_xlfn.XLOOKUP('tableau Isara'!A69,'AM et barème'!A:A,'AM et barème'!V:V,"non trouvé",0)</f>
        <v>#REF!</v>
      </c>
      <c r="C69" s="32" t="e">
        <f>_xlfn.XLOOKUP(A69,'Export feuilles de presta'!A:A,'Export feuilles de presta'!D:D,"non trouvé",0)</f>
        <v>#REF!</v>
      </c>
      <c r="D69" s="32" t="e">
        <f>_xlfn.XLOOKUP(A69,Acomptes!C:C,Acomptes!G:G,"",0)</f>
        <v>#REF!</v>
      </c>
      <c r="E69" s="32" t="e">
        <f>_xlfn.XLOOKUP(A69,Acomptes!C:C,Acomptes!G:G,"",0)</f>
        <v>#REF!</v>
      </c>
      <c r="F69" t="e">
        <f>_xlfn.XLOOKUP(A69,[2]Wallonie!$C:$C,[2]Wallonie!$G:$G,"",0)</f>
        <v>#REF!</v>
      </c>
    </row>
    <row r="70" spans="1:6" x14ac:dyDescent="0.25">
      <c r="A70" t="e">
        <f>'AM et barème'!A70</f>
        <v>#REF!</v>
      </c>
      <c r="B70" s="32" t="e">
        <f>_xlfn.XLOOKUP('tableau Isara'!A70,'AM et barème'!A:A,'AM et barème'!V:V,"non trouvé",0)</f>
        <v>#REF!</v>
      </c>
      <c r="C70" s="32" t="e">
        <f>_xlfn.XLOOKUP(A70,'Export feuilles de presta'!A:A,'Export feuilles de presta'!D:D,"non trouvé",0)</f>
        <v>#REF!</v>
      </c>
      <c r="D70" s="32" t="e">
        <f>_xlfn.XLOOKUP(A70,Acomptes!C:C,Acomptes!G:G,"",0)</f>
        <v>#REF!</v>
      </c>
      <c r="E70" s="32" t="e">
        <f>_xlfn.XLOOKUP(A70,Acomptes!C:C,Acomptes!G:G,"",0)</f>
        <v>#REF!</v>
      </c>
      <c r="F70" t="e">
        <f>_xlfn.XLOOKUP(A70,[2]Wallonie!$C:$C,[2]Wallonie!$G:$G,"",0)</f>
        <v>#REF!</v>
      </c>
    </row>
    <row r="71" spans="1:6" x14ac:dyDescent="0.25">
      <c r="A71" t="e">
        <f>'AM et barème'!A71</f>
        <v>#REF!</v>
      </c>
      <c r="B71" s="32" t="e">
        <f>_xlfn.XLOOKUP('tableau Isara'!A71,'AM et barème'!A:A,'AM et barème'!V:V,"non trouvé",0)</f>
        <v>#REF!</v>
      </c>
      <c r="C71" s="32" t="e">
        <f>_xlfn.XLOOKUP(A71,'Export feuilles de presta'!A:A,'Export feuilles de presta'!D:D,"non trouvé",0)</f>
        <v>#REF!</v>
      </c>
      <c r="D71" s="32" t="e">
        <f>_xlfn.XLOOKUP(A71,Acomptes!C:C,Acomptes!G:G,"",0)</f>
        <v>#REF!</v>
      </c>
      <c r="E71" s="32" t="e">
        <f>_xlfn.XLOOKUP(A71,Acomptes!C:C,Acomptes!G:G,"",0)</f>
        <v>#REF!</v>
      </c>
      <c r="F71" t="e">
        <f>_xlfn.XLOOKUP(A71,[2]Wallonie!$C:$C,[2]Wallonie!$G:$G,"",0)</f>
        <v>#REF!</v>
      </c>
    </row>
    <row r="72" spans="1:6" x14ac:dyDescent="0.25">
      <c r="A72" t="e">
        <f>'AM et barème'!A72</f>
        <v>#REF!</v>
      </c>
      <c r="B72" s="32" t="e">
        <f>_xlfn.XLOOKUP('tableau Isara'!A72,'AM et barème'!A:A,'AM et barème'!V:V,"non trouvé",0)</f>
        <v>#REF!</v>
      </c>
      <c r="C72" s="32" t="e">
        <f>_xlfn.XLOOKUP(A72,'Export feuilles de presta'!A:A,'Export feuilles de presta'!D:D,"non trouvé",0)</f>
        <v>#REF!</v>
      </c>
      <c r="D72" s="32" t="e">
        <f>_xlfn.XLOOKUP(A72,Acomptes!C:C,Acomptes!G:G,"",0)</f>
        <v>#REF!</v>
      </c>
      <c r="E72" s="32" t="e">
        <f>_xlfn.XLOOKUP(A72,Acomptes!C:C,Acomptes!G:G,"",0)</f>
        <v>#REF!</v>
      </c>
      <c r="F72" t="e">
        <f>_xlfn.XLOOKUP(A72,[2]Wallonie!$C:$C,[2]Wallonie!$G:$G,"",0)</f>
        <v>#REF!</v>
      </c>
    </row>
    <row r="73" spans="1:6" x14ac:dyDescent="0.25">
      <c r="A73" t="e">
        <f>'AM et barème'!A73</f>
        <v>#REF!</v>
      </c>
      <c r="B73" s="32" t="e">
        <f>_xlfn.XLOOKUP('tableau Isara'!A73,'AM et barème'!A:A,'AM et barème'!V:V,"non trouvé",0)</f>
        <v>#REF!</v>
      </c>
      <c r="C73" s="32" t="e">
        <f>_xlfn.XLOOKUP(A73,'Export feuilles de presta'!A:A,'Export feuilles de presta'!D:D,"non trouvé",0)</f>
        <v>#REF!</v>
      </c>
      <c r="D73" s="32" t="e">
        <f>_xlfn.XLOOKUP(A73,Acomptes!C:C,Acomptes!G:G,"",0)</f>
        <v>#REF!</v>
      </c>
      <c r="E73" s="32" t="e">
        <f>_xlfn.XLOOKUP(A73,Acomptes!C:C,Acomptes!G:G,"",0)</f>
        <v>#REF!</v>
      </c>
      <c r="F73" t="e">
        <f>_xlfn.XLOOKUP(A73,[2]Wallonie!$C:$C,[2]Wallonie!$G:$G,"",0)</f>
        <v>#REF!</v>
      </c>
    </row>
    <row r="74" spans="1:6" x14ac:dyDescent="0.25">
      <c r="A74" t="e">
        <f>'AM et barème'!A74</f>
        <v>#REF!</v>
      </c>
      <c r="B74" s="32" t="e">
        <f>_xlfn.XLOOKUP('tableau Isara'!A74,'AM et barème'!A:A,'AM et barème'!V:V,"non trouvé",0)</f>
        <v>#REF!</v>
      </c>
      <c r="C74" s="32" t="e">
        <f>_xlfn.XLOOKUP(A74,'Export feuilles de presta'!A:A,'Export feuilles de presta'!D:D,"non trouvé",0)</f>
        <v>#REF!</v>
      </c>
      <c r="D74" s="32" t="e">
        <f>_xlfn.XLOOKUP(A74,Acomptes!C:C,Acomptes!G:G,"",0)</f>
        <v>#REF!</v>
      </c>
      <c r="E74" s="32" t="e">
        <f>_xlfn.XLOOKUP(A74,Acomptes!C:C,Acomptes!G:G,"",0)</f>
        <v>#REF!</v>
      </c>
      <c r="F74" t="e">
        <f>_xlfn.XLOOKUP(A74,[2]Wallonie!$C:$C,[2]Wallonie!$G:$G,"",0)</f>
        <v>#REF!</v>
      </c>
    </row>
    <row r="75" spans="1:6" x14ac:dyDescent="0.25">
      <c r="A75" t="e">
        <f>'AM et barème'!A75</f>
        <v>#REF!</v>
      </c>
      <c r="B75" s="32" t="e">
        <f>_xlfn.XLOOKUP('tableau Isara'!A75,'AM et barème'!A:A,'AM et barème'!V:V,"non trouvé",0)</f>
        <v>#REF!</v>
      </c>
      <c r="C75" s="32" t="e">
        <f>_xlfn.XLOOKUP(A75,'Export feuilles de presta'!A:A,'Export feuilles de presta'!D:D,"non trouvé",0)</f>
        <v>#REF!</v>
      </c>
      <c r="D75" s="32" t="e">
        <f>_xlfn.XLOOKUP(A75,Acomptes!C:C,Acomptes!G:G,"",0)</f>
        <v>#REF!</v>
      </c>
      <c r="E75" s="32" t="e">
        <f>_xlfn.XLOOKUP(A75,Acomptes!C:C,Acomptes!G:G,"",0)</f>
        <v>#REF!</v>
      </c>
      <c r="F75" t="e">
        <f>_xlfn.XLOOKUP(A75,[2]Wallonie!$C:$C,[2]Wallonie!$G:$G,"",0)</f>
        <v>#REF!</v>
      </c>
    </row>
    <row r="76" spans="1:6" x14ac:dyDescent="0.25">
      <c r="A76" t="e">
        <f>'AM et barème'!A76</f>
        <v>#REF!</v>
      </c>
      <c r="B76" s="32" t="e">
        <f>_xlfn.XLOOKUP('tableau Isara'!A76,'AM et barème'!A:A,'AM et barème'!V:V,"non trouvé",0)</f>
        <v>#REF!</v>
      </c>
      <c r="C76" s="32" t="e">
        <f>_xlfn.XLOOKUP(A76,'Export feuilles de presta'!A:A,'Export feuilles de presta'!D:D,"non trouvé",0)</f>
        <v>#REF!</v>
      </c>
      <c r="D76" s="32" t="e">
        <f>_xlfn.XLOOKUP(A76,Acomptes!C:C,Acomptes!G:G,"",0)</f>
        <v>#REF!</v>
      </c>
      <c r="E76" s="32" t="e">
        <f>_xlfn.XLOOKUP(A76,Acomptes!C:C,Acomptes!G:G,"",0)</f>
        <v>#REF!</v>
      </c>
      <c r="F76" t="e">
        <f>_xlfn.XLOOKUP(A76,[2]Wallonie!$C:$C,[2]Wallonie!$G:$G,"",0)</f>
        <v>#REF!</v>
      </c>
    </row>
    <row r="77" spans="1:6" x14ac:dyDescent="0.25">
      <c r="A77" t="e">
        <f>'AM et barème'!A77</f>
        <v>#REF!</v>
      </c>
      <c r="B77" s="32" t="e">
        <f>_xlfn.XLOOKUP('tableau Isara'!A77,'AM et barème'!A:A,'AM et barème'!V:V,"non trouvé",0)</f>
        <v>#REF!</v>
      </c>
      <c r="C77" s="32" t="e">
        <f>_xlfn.XLOOKUP(A77,'Export feuilles de presta'!A:A,'Export feuilles de presta'!D:D,"non trouvé",0)</f>
        <v>#REF!</v>
      </c>
      <c r="D77" s="32" t="e">
        <f>_xlfn.XLOOKUP(A77,Acomptes!C:C,Acomptes!G:G,"",0)</f>
        <v>#REF!</v>
      </c>
      <c r="E77" s="32" t="e">
        <f>_xlfn.XLOOKUP(A77,Acomptes!C:C,Acomptes!G:G,"",0)</f>
        <v>#REF!</v>
      </c>
      <c r="F77" t="e">
        <f>_xlfn.XLOOKUP(A77,[2]Wallonie!$C:$C,[2]Wallonie!$G:$G,"",0)</f>
        <v>#REF!</v>
      </c>
    </row>
    <row r="78" spans="1:6" x14ac:dyDescent="0.25">
      <c r="A78" t="e">
        <f>'AM et barème'!A78</f>
        <v>#REF!</v>
      </c>
      <c r="B78" s="32" t="e">
        <f>_xlfn.XLOOKUP('tableau Isara'!A78,'AM et barème'!A:A,'AM et barème'!V:V,"non trouvé",0)</f>
        <v>#REF!</v>
      </c>
      <c r="C78" s="32" t="e">
        <f>_xlfn.XLOOKUP(A78,'Export feuilles de presta'!A:A,'Export feuilles de presta'!D:D,"non trouvé",0)</f>
        <v>#REF!</v>
      </c>
      <c r="D78" s="32" t="e">
        <f>_xlfn.XLOOKUP(A78,Acomptes!C:C,Acomptes!G:G,"",0)</f>
        <v>#REF!</v>
      </c>
      <c r="E78" s="32" t="e">
        <f>_xlfn.XLOOKUP(A78,Acomptes!C:C,Acomptes!G:G,"",0)</f>
        <v>#REF!</v>
      </c>
      <c r="F78" t="e">
        <f>_xlfn.XLOOKUP(A78,[2]Wallonie!$C:$C,[2]Wallonie!$G:$G,"",0)</f>
        <v>#REF!</v>
      </c>
    </row>
    <row r="79" spans="1:6" x14ac:dyDescent="0.25">
      <c r="A79" t="e">
        <f>'AM et barème'!A79</f>
        <v>#REF!</v>
      </c>
      <c r="B79" s="32" t="e">
        <f>_xlfn.XLOOKUP('tableau Isara'!A79,'AM et barème'!A:A,'AM et barème'!V:V,"non trouvé",0)</f>
        <v>#REF!</v>
      </c>
      <c r="C79" s="32" t="e">
        <f>_xlfn.XLOOKUP(A79,'Export feuilles de presta'!A:A,'Export feuilles de presta'!D:D,"non trouvé",0)</f>
        <v>#REF!</v>
      </c>
      <c r="D79" s="32" t="e">
        <f>_xlfn.XLOOKUP(A79,Acomptes!C:C,Acomptes!G:G,"",0)</f>
        <v>#REF!</v>
      </c>
      <c r="E79" s="32" t="e">
        <f>_xlfn.XLOOKUP(A79,Acomptes!C:C,Acomptes!G:G,"",0)</f>
        <v>#REF!</v>
      </c>
      <c r="F79" t="e">
        <f>_xlfn.XLOOKUP(A79,[2]Wallonie!$C:$C,[2]Wallonie!$G:$G,"",0)</f>
        <v>#REF!</v>
      </c>
    </row>
    <row r="80" spans="1:6" x14ac:dyDescent="0.25">
      <c r="A80" t="e">
        <f>'AM et barème'!A80</f>
        <v>#REF!</v>
      </c>
      <c r="B80" s="32" t="e">
        <f>_xlfn.XLOOKUP('tableau Isara'!A80,'AM et barème'!A:A,'AM et barème'!V:V,"non trouvé",0)</f>
        <v>#REF!</v>
      </c>
      <c r="C80" s="32" t="e">
        <f>_xlfn.XLOOKUP(A80,'Export feuilles de presta'!A:A,'Export feuilles de presta'!D:D,"non trouvé",0)</f>
        <v>#REF!</v>
      </c>
      <c r="D80" s="32" t="e">
        <f>_xlfn.XLOOKUP(A80,Acomptes!C:C,Acomptes!G:G,"",0)</f>
        <v>#REF!</v>
      </c>
      <c r="E80" s="32" t="e">
        <f>_xlfn.XLOOKUP(A80,Acomptes!C:C,Acomptes!G:G,"",0)</f>
        <v>#REF!</v>
      </c>
      <c r="F80" t="e">
        <f>_xlfn.XLOOKUP(A80,[2]Wallonie!$C:$C,[2]Wallonie!$G:$G,"",0)</f>
        <v>#REF!</v>
      </c>
    </row>
    <row r="81" spans="1:6" x14ac:dyDescent="0.25">
      <c r="A81" t="e">
        <f>'AM et barème'!A81</f>
        <v>#REF!</v>
      </c>
      <c r="B81" s="32" t="e">
        <f>_xlfn.XLOOKUP('tableau Isara'!A81,'AM et barème'!A:A,'AM et barème'!V:V,"non trouvé",0)</f>
        <v>#REF!</v>
      </c>
      <c r="C81" s="32" t="e">
        <f>_xlfn.XLOOKUP(A81,'Export feuilles de presta'!A:A,'Export feuilles de presta'!D:D,"non trouvé",0)</f>
        <v>#REF!</v>
      </c>
      <c r="D81" s="32" t="e">
        <f>_xlfn.XLOOKUP(A81,Acomptes!C:C,Acomptes!G:G,"",0)</f>
        <v>#REF!</v>
      </c>
      <c r="E81" s="32" t="e">
        <f>_xlfn.XLOOKUP(A81,Acomptes!C:C,Acomptes!G:G,"",0)</f>
        <v>#REF!</v>
      </c>
      <c r="F81" t="e">
        <f>_xlfn.XLOOKUP(A81,[2]Wallonie!$C:$C,[2]Wallonie!$G:$G,"",0)</f>
        <v>#REF!</v>
      </c>
    </row>
    <row r="82" spans="1:6" x14ac:dyDescent="0.25">
      <c r="A82" t="e">
        <f>'AM et barème'!A82</f>
        <v>#REF!</v>
      </c>
      <c r="B82" s="32" t="e">
        <f>_xlfn.XLOOKUP('tableau Isara'!A82,'AM et barème'!A:A,'AM et barème'!V:V,"non trouvé",0)</f>
        <v>#REF!</v>
      </c>
      <c r="C82" s="32" t="e">
        <f>_xlfn.XLOOKUP(A82,'Export feuilles de presta'!A:A,'Export feuilles de presta'!D:D,"non trouvé",0)</f>
        <v>#REF!</v>
      </c>
      <c r="D82" s="32" t="e">
        <f>_xlfn.XLOOKUP(A82,Acomptes!C:C,Acomptes!G:G,"",0)</f>
        <v>#REF!</v>
      </c>
      <c r="E82" s="32" t="e">
        <f>_xlfn.XLOOKUP(A82,Acomptes!C:C,Acomptes!G:G,"",0)</f>
        <v>#REF!</v>
      </c>
      <c r="F82" t="e">
        <f>_xlfn.XLOOKUP(A82,[2]Wallonie!$C:$C,[2]Wallonie!$G:$G,"",0)</f>
        <v>#REF!</v>
      </c>
    </row>
    <row r="83" spans="1:6" x14ac:dyDescent="0.25">
      <c r="A83" t="e">
        <f>'AM et barème'!A83</f>
        <v>#REF!</v>
      </c>
      <c r="B83" s="32" t="e">
        <f>_xlfn.XLOOKUP('tableau Isara'!A83,'AM et barème'!A:A,'AM et barème'!V:V,"non trouvé",0)</f>
        <v>#REF!</v>
      </c>
      <c r="C83" s="32" t="e">
        <f>_xlfn.XLOOKUP(A83,'Export feuilles de presta'!A:A,'Export feuilles de presta'!D:D,"non trouvé",0)</f>
        <v>#REF!</v>
      </c>
      <c r="D83" s="32" t="e">
        <f>_xlfn.XLOOKUP(A83,Acomptes!C:C,Acomptes!G:G,"",0)</f>
        <v>#REF!</v>
      </c>
      <c r="E83" s="32" t="e">
        <f>_xlfn.XLOOKUP(A83,Acomptes!C:C,Acomptes!G:G,"",0)</f>
        <v>#REF!</v>
      </c>
      <c r="F83" t="e">
        <f>_xlfn.XLOOKUP(A83,[2]Wallonie!$C:$C,[2]Wallonie!$G:$G,"",0)</f>
        <v>#REF!</v>
      </c>
    </row>
    <row r="84" spans="1:6" x14ac:dyDescent="0.25">
      <c r="A84" t="e">
        <f>'AM et barème'!A84</f>
        <v>#REF!</v>
      </c>
      <c r="B84" s="32" t="e">
        <f>_xlfn.XLOOKUP('tableau Isara'!A84,'AM et barème'!A:A,'AM et barème'!V:V,"non trouvé",0)</f>
        <v>#REF!</v>
      </c>
      <c r="C84" s="32" t="e">
        <f>_xlfn.XLOOKUP(A84,'Export feuilles de presta'!A:A,'Export feuilles de presta'!D:D,"non trouvé",0)</f>
        <v>#REF!</v>
      </c>
      <c r="D84" s="32" t="e">
        <f>_xlfn.XLOOKUP(A84,Acomptes!C:C,Acomptes!G:G,"",0)</f>
        <v>#REF!</v>
      </c>
      <c r="E84" s="32" t="e">
        <f>_xlfn.XLOOKUP(A84,Acomptes!C:C,Acomptes!G:G,"",0)</f>
        <v>#REF!</v>
      </c>
      <c r="F84" t="e">
        <f>_xlfn.XLOOKUP(A84,[2]Wallonie!$C:$C,[2]Wallonie!$G:$G,"",0)</f>
        <v>#REF!</v>
      </c>
    </row>
    <row r="85" spans="1:6" x14ac:dyDescent="0.25">
      <c r="A85" t="e">
        <f>'AM et barème'!A85</f>
        <v>#REF!</v>
      </c>
      <c r="B85" s="32" t="e">
        <f>_xlfn.XLOOKUP('tableau Isara'!A85,'AM et barème'!A:A,'AM et barème'!V:V,"non trouvé",0)</f>
        <v>#REF!</v>
      </c>
      <c r="C85" s="32" t="e">
        <f>_xlfn.XLOOKUP(A85,'Export feuilles de presta'!A:A,'Export feuilles de presta'!D:D,"non trouvé",0)</f>
        <v>#REF!</v>
      </c>
      <c r="D85" s="32" t="e">
        <f>_xlfn.XLOOKUP(A85,Acomptes!C:C,Acomptes!G:G,"",0)</f>
        <v>#REF!</v>
      </c>
      <c r="E85" s="32" t="e">
        <f>_xlfn.XLOOKUP(A85,Acomptes!C:C,Acomptes!G:G,"",0)</f>
        <v>#REF!</v>
      </c>
      <c r="F85" t="e">
        <f>_xlfn.XLOOKUP(A85,[2]Wallonie!$C:$C,[2]Wallonie!$G:$G,"",0)</f>
        <v>#REF!</v>
      </c>
    </row>
    <row r="86" spans="1:6" x14ac:dyDescent="0.25">
      <c r="A86" t="e">
        <f>'AM et barème'!A86</f>
        <v>#REF!</v>
      </c>
      <c r="B86" s="32" t="e">
        <f>_xlfn.XLOOKUP('tableau Isara'!A86,'AM et barème'!A:A,'AM et barème'!V:V,"non trouvé",0)</f>
        <v>#REF!</v>
      </c>
      <c r="C86" s="32" t="e">
        <f>_xlfn.XLOOKUP(A86,'Export feuilles de presta'!A:A,'Export feuilles de presta'!D:D,"non trouvé",0)</f>
        <v>#REF!</v>
      </c>
      <c r="D86" s="32" t="e">
        <f>_xlfn.XLOOKUP(A86,Acomptes!C:C,Acomptes!G:G,"",0)</f>
        <v>#REF!</v>
      </c>
      <c r="E86" s="32" t="e">
        <f>_xlfn.XLOOKUP(A86,Acomptes!C:C,Acomptes!G:G,"",0)</f>
        <v>#REF!</v>
      </c>
      <c r="F86" t="e">
        <f>_xlfn.XLOOKUP(A86,[2]Wallonie!$C:$C,[2]Wallonie!$G:$G,"",0)</f>
        <v>#REF!</v>
      </c>
    </row>
    <row r="87" spans="1:6" x14ac:dyDescent="0.25">
      <c r="A87" t="e">
        <f>'AM et barème'!A87</f>
        <v>#REF!</v>
      </c>
      <c r="B87" s="32" t="e">
        <f>_xlfn.XLOOKUP('tableau Isara'!A87,'AM et barème'!A:A,'AM et barème'!V:V,"non trouvé",0)</f>
        <v>#REF!</v>
      </c>
      <c r="C87" s="32" t="e">
        <f>_xlfn.XLOOKUP(A87,'Export feuilles de presta'!A:A,'Export feuilles de presta'!D:D,"non trouvé",0)</f>
        <v>#REF!</v>
      </c>
      <c r="D87" s="32" t="e">
        <f>_xlfn.XLOOKUP(A87,Acomptes!C:C,Acomptes!G:G,"",0)</f>
        <v>#REF!</v>
      </c>
      <c r="E87" s="32" t="e">
        <f>_xlfn.XLOOKUP(A87,Acomptes!C:C,Acomptes!G:G,"",0)</f>
        <v>#REF!</v>
      </c>
      <c r="F87" t="e">
        <f>_xlfn.XLOOKUP(A87,[2]Wallonie!$C:$C,[2]Wallonie!$G:$G,"",0)</f>
        <v>#REF!</v>
      </c>
    </row>
    <row r="88" spans="1:6" x14ac:dyDescent="0.25">
      <c r="A88" t="e">
        <f>'AM et barème'!A88</f>
        <v>#REF!</v>
      </c>
      <c r="B88" s="32" t="e">
        <f>_xlfn.XLOOKUP('tableau Isara'!A88,'AM et barème'!A:A,'AM et barème'!V:V,"non trouvé",0)</f>
        <v>#REF!</v>
      </c>
      <c r="C88" s="32" t="e">
        <f>_xlfn.XLOOKUP(A88,'Export feuilles de presta'!A:A,'Export feuilles de presta'!D:D,"non trouvé",0)</f>
        <v>#REF!</v>
      </c>
      <c r="D88" s="32" t="e">
        <f>_xlfn.XLOOKUP(A88,Acomptes!C:C,Acomptes!G:G,"",0)</f>
        <v>#REF!</v>
      </c>
      <c r="E88" s="32" t="e">
        <f>_xlfn.XLOOKUP(A88,Acomptes!C:C,Acomptes!G:G,"",0)</f>
        <v>#REF!</v>
      </c>
      <c r="F88" t="e">
        <f>_xlfn.XLOOKUP(A88,[2]Wallonie!$C:$C,[2]Wallonie!$G:$G,"",0)</f>
        <v>#REF!</v>
      </c>
    </row>
    <row r="89" spans="1:6" x14ac:dyDescent="0.25">
      <c r="A89" t="e">
        <f>'AM et barème'!A89</f>
        <v>#REF!</v>
      </c>
      <c r="B89" s="32" t="e">
        <f>_xlfn.XLOOKUP('tableau Isara'!A89,'AM et barème'!A:A,'AM et barème'!V:V,"non trouvé",0)</f>
        <v>#REF!</v>
      </c>
      <c r="C89" s="32" t="e">
        <f>_xlfn.XLOOKUP(A89,'Export feuilles de presta'!A:A,'Export feuilles de presta'!D:D,"non trouvé",0)</f>
        <v>#REF!</v>
      </c>
      <c r="D89" s="32" t="e">
        <f>_xlfn.XLOOKUP(A89,Acomptes!C:C,Acomptes!G:G,"",0)</f>
        <v>#REF!</v>
      </c>
      <c r="E89" s="32" t="e">
        <f>_xlfn.XLOOKUP(A89,Acomptes!C:C,Acomptes!G:G,"",0)</f>
        <v>#REF!</v>
      </c>
      <c r="F89" t="e">
        <f>_xlfn.XLOOKUP(A89,[2]Wallonie!$C:$C,[2]Wallonie!$G:$G,"",0)</f>
        <v>#REF!</v>
      </c>
    </row>
    <row r="90" spans="1:6" x14ac:dyDescent="0.25">
      <c r="A90" t="e">
        <f>'AM et barème'!A90</f>
        <v>#REF!</v>
      </c>
      <c r="B90" s="32" t="e">
        <f>_xlfn.XLOOKUP('tableau Isara'!A90,'AM et barème'!A:A,'AM et barème'!V:V,"non trouvé",0)</f>
        <v>#REF!</v>
      </c>
      <c r="C90" s="32" t="e">
        <f>_xlfn.XLOOKUP(A90,'Export feuilles de presta'!A:A,'Export feuilles de presta'!D:D,"non trouvé",0)</f>
        <v>#REF!</v>
      </c>
      <c r="D90" s="32" t="e">
        <f>_xlfn.XLOOKUP(A90,Acomptes!C:C,Acomptes!G:G,"",0)</f>
        <v>#REF!</v>
      </c>
      <c r="E90" s="32" t="e">
        <f>_xlfn.XLOOKUP(A90,Acomptes!C:C,Acomptes!G:G,"",0)</f>
        <v>#REF!</v>
      </c>
      <c r="F90" t="e">
        <f>_xlfn.XLOOKUP(A90,[2]Wallonie!$C:$C,[2]Wallonie!$G:$G,"",0)</f>
        <v>#REF!</v>
      </c>
    </row>
    <row r="91" spans="1:6" x14ac:dyDescent="0.25">
      <c r="A91" t="e">
        <f>'AM et barème'!A91</f>
        <v>#REF!</v>
      </c>
      <c r="B91" s="32" t="e">
        <f>_xlfn.XLOOKUP('tableau Isara'!A91,'AM et barème'!A:A,'AM et barème'!V:V,"non trouvé",0)</f>
        <v>#REF!</v>
      </c>
      <c r="C91" s="32" t="e">
        <f>_xlfn.XLOOKUP(A91,'Export feuilles de presta'!A:A,'Export feuilles de presta'!D:D,"non trouvé",0)</f>
        <v>#REF!</v>
      </c>
      <c r="D91" s="32" t="e">
        <f>_xlfn.XLOOKUP(A91,Acomptes!C:C,Acomptes!G:G,"",0)</f>
        <v>#REF!</v>
      </c>
      <c r="E91" s="32" t="e">
        <f>_xlfn.XLOOKUP(A91,Acomptes!C:C,Acomptes!G:G,"",0)</f>
        <v>#REF!</v>
      </c>
      <c r="F91" t="e">
        <f>_xlfn.XLOOKUP(A91,[2]Wallonie!$C:$C,[2]Wallonie!$G:$G,"",0)</f>
        <v>#REF!</v>
      </c>
    </row>
    <row r="92" spans="1:6" x14ac:dyDescent="0.25">
      <c r="A92" t="e">
        <f>'AM et barème'!A92</f>
        <v>#REF!</v>
      </c>
      <c r="B92" s="32" t="e">
        <f>_xlfn.XLOOKUP('tableau Isara'!A92,'AM et barème'!A:A,'AM et barème'!V:V,"non trouvé",0)</f>
        <v>#REF!</v>
      </c>
      <c r="C92" s="32" t="e">
        <f>_xlfn.XLOOKUP(A92,'Export feuilles de presta'!A:A,'Export feuilles de presta'!D:D,"non trouvé",0)</f>
        <v>#REF!</v>
      </c>
      <c r="D92" s="32" t="e">
        <f>_xlfn.XLOOKUP(A92,Acomptes!C:C,Acomptes!G:G,"",0)</f>
        <v>#REF!</v>
      </c>
      <c r="E92" s="32" t="e">
        <f>_xlfn.XLOOKUP(A92,Acomptes!C:C,Acomptes!G:G,"",0)</f>
        <v>#REF!</v>
      </c>
      <c r="F92" t="e">
        <f>_xlfn.XLOOKUP(A92,[2]Wallonie!$C:$C,[2]Wallonie!$G:$G,"",0)</f>
        <v>#REF!</v>
      </c>
    </row>
    <row r="93" spans="1:6" x14ac:dyDescent="0.25">
      <c r="A93" t="e">
        <f>'AM et barème'!A93</f>
        <v>#REF!</v>
      </c>
      <c r="B93" s="32" t="e">
        <f>_xlfn.XLOOKUP('tableau Isara'!A93,'AM et barème'!A:A,'AM et barème'!V:V,"non trouvé",0)</f>
        <v>#REF!</v>
      </c>
      <c r="C93" s="32" t="e">
        <f>_xlfn.XLOOKUP(A93,'Export feuilles de presta'!A:A,'Export feuilles de presta'!D:D,"non trouvé",0)</f>
        <v>#REF!</v>
      </c>
      <c r="D93" s="32" t="e">
        <f>_xlfn.XLOOKUP(A93,Acomptes!C:C,Acomptes!G:G,"",0)</f>
        <v>#REF!</v>
      </c>
      <c r="E93" s="32" t="e">
        <f>_xlfn.XLOOKUP(A93,Acomptes!C:C,Acomptes!G:G,"",0)</f>
        <v>#REF!</v>
      </c>
      <c r="F93" t="e">
        <f>_xlfn.XLOOKUP(A93,[2]Wallonie!$C:$C,[2]Wallonie!$G:$G,"",0)</f>
        <v>#REF!</v>
      </c>
    </row>
    <row r="94" spans="1:6" x14ac:dyDescent="0.25">
      <c r="A94" t="e">
        <f>'AM et barème'!A94</f>
        <v>#REF!</v>
      </c>
      <c r="B94" s="32" t="e">
        <f>_xlfn.XLOOKUP('tableau Isara'!A94,'AM et barème'!A:A,'AM et barème'!V:V,"non trouvé",0)</f>
        <v>#REF!</v>
      </c>
      <c r="C94" s="32" t="e">
        <f>_xlfn.XLOOKUP(A94,'Export feuilles de presta'!A:A,'Export feuilles de presta'!D:D,"non trouvé",0)</f>
        <v>#REF!</v>
      </c>
      <c r="D94" s="32" t="e">
        <f>_xlfn.XLOOKUP(A94,Acomptes!C:C,Acomptes!G:G,"",0)</f>
        <v>#REF!</v>
      </c>
      <c r="E94" s="32" t="e">
        <f>_xlfn.XLOOKUP(A94,Acomptes!C:C,Acomptes!G:G,"",0)</f>
        <v>#REF!</v>
      </c>
      <c r="F94" t="e">
        <f>_xlfn.XLOOKUP(A94,[2]Wallonie!$C:$C,[2]Wallonie!$G:$G,"",0)</f>
        <v>#REF!</v>
      </c>
    </row>
    <row r="95" spans="1:6" x14ac:dyDescent="0.25">
      <c r="A95" t="e">
        <f>'AM et barème'!A95</f>
        <v>#REF!</v>
      </c>
      <c r="B95" s="32" t="e">
        <f>_xlfn.XLOOKUP('tableau Isara'!A95,'AM et barème'!A:A,'AM et barème'!V:V,"non trouvé",0)</f>
        <v>#REF!</v>
      </c>
      <c r="C95" s="32" t="e">
        <f>_xlfn.XLOOKUP(A95,'Export feuilles de presta'!A:A,'Export feuilles de presta'!D:D,"non trouvé",0)</f>
        <v>#REF!</v>
      </c>
      <c r="D95" s="32" t="e">
        <f>_xlfn.XLOOKUP(A95,Acomptes!C:C,Acomptes!G:G,"",0)</f>
        <v>#REF!</v>
      </c>
      <c r="E95" s="32" t="e">
        <f>_xlfn.XLOOKUP(A95,Acomptes!C:C,Acomptes!G:G,"",0)</f>
        <v>#REF!</v>
      </c>
      <c r="F95" t="e">
        <f>_xlfn.XLOOKUP(A95,[2]Wallonie!$C:$C,[2]Wallonie!$G:$G,"",0)</f>
        <v>#REF!</v>
      </c>
    </row>
    <row r="96" spans="1:6" x14ac:dyDescent="0.25">
      <c r="A96" t="e">
        <f>'AM et barème'!A96</f>
        <v>#REF!</v>
      </c>
      <c r="B96" s="32" t="e">
        <f>_xlfn.XLOOKUP('tableau Isara'!A96,'AM et barème'!A:A,'AM et barème'!V:V,"non trouvé",0)</f>
        <v>#REF!</v>
      </c>
      <c r="C96" s="32" t="e">
        <f>_xlfn.XLOOKUP(A96,'Export feuilles de presta'!A:A,'Export feuilles de presta'!D:D,"non trouvé",0)</f>
        <v>#REF!</v>
      </c>
      <c r="D96" s="32" t="e">
        <f>_xlfn.XLOOKUP(A96,Acomptes!C:C,Acomptes!G:G,"",0)</f>
        <v>#REF!</v>
      </c>
      <c r="E96" s="32" t="e">
        <f>_xlfn.XLOOKUP(A96,Acomptes!C:C,Acomptes!G:G,"",0)</f>
        <v>#REF!</v>
      </c>
      <c r="F96" t="e">
        <f>_xlfn.XLOOKUP(A96,[2]Wallonie!$C:$C,[2]Wallonie!$G:$G,"",0)</f>
        <v>#REF!</v>
      </c>
    </row>
    <row r="97" spans="1:6" x14ac:dyDescent="0.25">
      <c r="A97" t="e">
        <f>'AM et barème'!A97</f>
        <v>#REF!</v>
      </c>
      <c r="B97" s="32" t="e">
        <f>_xlfn.XLOOKUP('tableau Isara'!A97,'AM et barème'!A:A,'AM et barème'!V:V,"non trouvé",0)</f>
        <v>#REF!</v>
      </c>
      <c r="C97" s="32" t="e">
        <f>_xlfn.XLOOKUP(A97,'Export feuilles de presta'!A:A,'Export feuilles de presta'!D:D,"non trouvé",0)</f>
        <v>#REF!</v>
      </c>
      <c r="D97" s="32" t="e">
        <f>_xlfn.XLOOKUP(A97,Acomptes!C:C,Acomptes!G:G,"",0)</f>
        <v>#REF!</v>
      </c>
      <c r="E97" s="32" t="e">
        <f>_xlfn.XLOOKUP(A97,Acomptes!C:C,Acomptes!G:G,"",0)</f>
        <v>#REF!</v>
      </c>
      <c r="F97" t="e">
        <f>_xlfn.XLOOKUP(A97,[2]Wallonie!$C:$C,[2]Wallonie!$G:$G,"",0)</f>
        <v>#REF!</v>
      </c>
    </row>
    <row r="98" spans="1:6" x14ac:dyDescent="0.25">
      <c r="A98" t="e">
        <f>'AM et barème'!A98</f>
        <v>#REF!</v>
      </c>
      <c r="B98" s="32" t="e">
        <f>_xlfn.XLOOKUP('tableau Isara'!A98,'AM et barème'!A:A,'AM et barème'!V:V,"non trouvé",0)</f>
        <v>#REF!</v>
      </c>
      <c r="C98" s="32" t="e">
        <f>_xlfn.XLOOKUP(A98,'Export feuilles de presta'!A:A,'Export feuilles de presta'!D:D,"non trouvé",0)</f>
        <v>#REF!</v>
      </c>
      <c r="D98" s="32" t="e">
        <f>_xlfn.XLOOKUP(A98,Acomptes!C:C,Acomptes!G:G,"",0)</f>
        <v>#REF!</v>
      </c>
      <c r="E98" s="32" t="e">
        <f>_xlfn.XLOOKUP(A98,Acomptes!C:C,Acomptes!G:G,"",0)</f>
        <v>#REF!</v>
      </c>
      <c r="F98" t="e">
        <f>_xlfn.XLOOKUP(A98,[2]Wallonie!$C:$C,[2]Wallonie!$G:$G,"",0)</f>
        <v>#REF!</v>
      </c>
    </row>
    <row r="99" spans="1:6" x14ac:dyDescent="0.25">
      <c r="A99" t="e">
        <f>'AM et barème'!A99</f>
        <v>#REF!</v>
      </c>
      <c r="B99" s="32" t="e">
        <f>_xlfn.XLOOKUP('tableau Isara'!A99,'AM et barème'!A:A,'AM et barème'!V:V,"non trouvé",0)</f>
        <v>#REF!</v>
      </c>
      <c r="C99" s="32" t="e">
        <f>_xlfn.XLOOKUP(A99,'Export feuilles de presta'!A:A,'Export feuilles de presta'!D:D,"non trouvé",0)</f>
        <v>#REF!</v>
      </c>
      <c r="D99" s="32" t="e">
        <f>_xlfn.XLOOKUP(A99,Acomptes!C:C,Acomptes!G:G,"",0)</f>
        <v>#REF!</v>
      </c>
      <c r="E99" s="32" t="e">
        <f>_xlfn.XLOOKUP(A99,Acomptes!C:C,Acomptes!G:G,"",0)</f>
        <v>#REF!</v>
      </c>
      <c r="F99" t="e">
        <f>_xlfn.XLOOKUP(A99,[2]Wallonie!$C:$C,[2]Wallonie!$G:$G,"",0)</f>
        <v>#REF!</v>
      </c>
    </row>
    <row r="100" spans="1:6" x14ac:dyDescent="0.25">
      <c r="A100" t="e">
        <f>'AM et barème'!A100</f>
        <v>#REF!</v>
      </c>
      <c r="B100" s="32" t="e">
        <f>_xlfn.XLOOKUP('tableau Isara'!A100,'AM et barème'!A:A,'AM et barème'!V:V,"non trouvé",0)</f>
        <v>#REF!</v>
      </c>
      <c r="C100" s="32" t="e">
        <f>_xlfn.XLOOKUP(A100,'Export feuilles de presta'!A:A,'Export feuilles de presta'!D:D,"non trouvé",0)</f>
        <v>#REF!</v>
      </c>
      <c r="D100" s="32" t="e">
        <f>_xlfn.XLOOKUP(A100,Acomptes!C:C,Acomptes!G:G,"",0)</f>
        <v>#REF!</v>
      </c>
      <c r="E100" s="32" t="e">
        <f>_xlfn.XLOOKUP(A100,Acomptes!C:C,Acomptes!G:G,"",0)</f>
        <v>#REF!</v>
      </c>
      <c r="F100" t="e">
        <f>_xlfn.XLOOKUP(A100,[2]Wallonie!$C:$C,[2]Wallonie!$G:$G,"",0)</f>
        <v>#REF!</v>
      </c>
    </row>
    <row r="101" spans="1:6" x14ac:dyDescent="0.25">
      <c r="A101" t="e">
        <f>'AM et barème'!A101</f>
        <v>#REF!</v>
      </c>
      <c r="B101" s="32" t="e">
        <f>_xlfn.XLOOKUP('tableau Isara'!A101,'AM et barème'!A:A,'AM et barème'!V:V,"non trouvé",0)</f>
        <v>#REF!</v>
      </c>
      <c r="C101" s="32" t="e">
        <f>_xlfn.XLOOKUP(A101,'Export feuilles de presta'!A:A,'Export feuilles de presta'!D:D,"non trouvé",0)</f>
        <v>#REF!</v>
      </c>
      <c r="D101" s="32" t="e">
        <f>_xlfn.XLOOKUP(A101,Acomptes!C:C,Acomptes!G:G,"",0)</f>
        <v>#REF!</v>
      </c>
      <c r="E101" s="32" t="e">
        <f>_xlfn.XLOOKUP(A101,Acomptes!C:C,Acomptes!G:G,"",0)</f>
        <v>#REF!</v>
      </c>
      <c r="F101" t="e">
        <f>_xlfn.XLOOKUP(A101,[2]Wallonie!$C:$C,[2]Wallonie!$G:$G,"",0)</f>
        <v>#REF!</v>
      </c>
    </row>
    <row r="102" spans="1:6" x14ac:dyDescent="0.25">
      <c r="A102" t="e">
        <f>'AM et barème'!A102</f>
        <v>#REF!</v>
      </c>
      <c r="B102" s="32" t="e">
        <f>_xlfn.XLOOKUP('tableau Isara'!A102,'AM et barème'!A:A,'AM et barème'!V:V,"non trouvé",0)</f>
        <v>#REF!</v>
      </c>
      <c r="C102" s="32" t="e">
        <f>_xlfn.XLOOKUP(A102,'Export feuilles de presta'!A:A,'Export feuilles de presta'!D:D,"non trouvé",0)</f>
        <v>#REF!</v>
      </c>
      <c r="D102" s="32" t="e">
        <f>_xlfn.XLOOKUP(A102,Acomptes!C:C,Acomptes!G:G,"",0)</f>
        <v>#REF!</v>
      </c>
      <c r="E102" s="32" t="e">
        <f>_xlfn.XLOOKUP(A102,Acomptes!C:C,Acomptes!G:G,"",0)</f>
        <v>#REF!</v>
      </c>
      <c r="F102" t="e">
        <f>_xlfn.XLOOKUP(A102,[2]Wallonie!$C:$C,[2]Wallonie!$G:$G,"",0)</f>
        <v>#REF!</v>
      </c>
    </row>
    <row r="103" spans="1:6" x14ac:dyDescent="0.25">
      <c r="A103" t="e">
        <f>'AM et barème'!A103</f>
        <v>#REF!</v>
      </c>
      <c r="B103" s="32" t="e">
        <f>_xlfn.XLOOKUP('tableau Isara'!A103,'AM et barème'!A:A,'AM et barème'!V:V,"non trouvé",0)</f>
        <v>#REF!</v>
      </c>
      <c r="C103" s="32" t="e">
        <f>_xlfn.XLOOKUP(A103,'Export feuilles de presta'!A:A,'Export feuilles de presta'!D:D,"non trouvé",0)</f>
        <v>#REF!</v>
      </c>
      <c r="D103" s="32" t="e">
        <f>_xlfn.XLOOKUP(A103,Acomptes!C:C,Acomptes!G:G,"",0)</f>
        <v>#REF!</v>
      </c>
      <c r="E103" s="32" t="e">
        <f>_xlfn.XLOOKUP(A103,Acomptes!C:C,Acomptes!G:G,"",0)</f>
        <v>#REF!</v>
      </c>
      <c r="F103" t="e">
        <f>_xlfn.XLOOKUP(A103,[2]Wallonie!$C:$C,[2]Wallonie!$G:$G,"",0)</f>
        <v>#REF!</v>
      </c>
    </row>
    <row r="104" spans="1:6" x14ac:dyDescent="0.25">
      <c r="A104" t="e">
        <f>'AM et barème'!A104</f>
        <v>#REF!</v>
      </c>
      <c r="B104" s="32" t="e">
        <f>_xlfn.XLOOKUP('tableau Isara'!A104,'AM et barème'!A:A,'AM et barème'!V:V,"non trouvé",0)</f>
        <v>#REF!</v>
      </c>
      <c r="C104" s="32" t="e">
        <f>_xlfn.XLOOKUP(A104,'Export feuilles de presta'!A:A,'Export feuilles de presta'!D:D,"non trouvé",0)</f>
        <v>#REF!</v>
      </c>
      <c r="D104" s="32" t="e">
        <f>_xlfn.XLOOKUP(A104,Acomptes!C:C,Acomptes!G:G,"",0)</f>
        <v>#REF!</v>
      </c>
      <c r="E104" s="32" t="e">
        <f>_xlfn.XLOOKUP(A104,Acomptes!C:C,Acomptes!G:G,"",0)</f>
        <v>#REF!</v>
      </c>
      <c r="F104" t="e">
        <f>_xlfn.XLOOKUP(A104,[2]Wallonie!$C:$C,[2]Wallonie!$G:$G,"",0)</f>
        <v>#REF!</v>
      </c>
    </row>
    <row r="105" spans="1:6" x14ac:dyDescent="0.25">
      <c r="A105" t="e">
        <f>'AM et barème'!A105</f>
        <v>#REF!</v>
      </c>
      <c r="B105" s="32" t="e">
        <f>_xlfn.XLOOKUP('tableau Isara'!A105,'AM et barème'!A:A,'AM et barème'!V:V,"non trouvé",0)</f>
        <v>#REF!</v>
      </c>
      <c r="C105" s="32" t="e">
        <f>_xlfn.XLOOKUP(A105,'Export feuilles de presta'!A:A,'Export feuilles de presta'!D:D,"non trouvé",0)</f>
        <v>#REF!</v>
      </c>
      <c r="D105" s="32" t="e">
        <f>_xlfn.XLOOKUP(A105,Acomptes!C:C,Acomptes!G:G,"",0)</f>
        <v>#REF!</v>
      </c>
      <c r="E105" s="32" t="e">
        <f>_xlfn.XLOOKUP(A105,Acomptes!C:C,Acomptes!G:G,"",0)</f>
        <v>#REF!</v>
      </c>
      <c r="F105" t="e">
        <f>_xlfn.XLOOKUP(A105,[2]Wallonie!$C:$C,[2]Wallonie!$G:$G,"",0)</f>
        <v>#REF!</v>
      </c>
    </row>
    <row r="106" spans="1:6" x14ac:dyDescent="0.25">
      <c r="A106" t="e">
        <f>'AM et barème'!A106</f>
        <v>#REF!</v>
      </c>
      <c r="B106" s="32" t="e">
        <f>_xlfn.XLOOKUP('tableau Isara'!A106,'AM et barème'!A:A,'AM et barème'!V:V,"non trouvé",0)</f>
        <v>#REF!</v>
      </c>
      <c r="C106" s="32" t="e">
        <f>_xlfn.XLOOKUP(A106,'Export feuilles de presta'!A:A,'Export feuilles de presta'!D:D,"non trouvé",0)</f>
        <v>#REF!</v>
      </c>
      <c r="D106" s="32" t="e">
        <f>_xlfn.XLOOKUP(A106,Acomptes!C:C,Acomptes!G:G,"",0)</f>
        <v>#REF!</v>
      </c>
      <c r="E106" s="32" t="e">
        <f>_xlfn.XLOOKUP(A106,Acomptes!C:C,Acomptes!G:G,"",0)</f>
        <v>#REF!</v>
      </c>
      <c r="F106" t="e">
        <f>_xlfn.XLOOKUP(A106,[2]Wallonie!$C:$C,[2]Wallonie!$G:$G,"",0)</f>
        <v>#REF!</v>
      </c>
    </row>
    <row r="107" spans="1:6" x14ac:dyDescent="0.25">
      <c r="A107" t="e">
        <f>'AM et barème'!A107</f>
        <v>#REF!</v>
      </c>
      <c r="B107" s="32" t="e">
        <f>_xlfn.XLOOKUP('tableau Isara'!A107,'AM et barème'!A:A,'AM et barème'!V:V,"non trouvé",0)</f>
        <v>#REF!</v>
      </c>
      <c r="C107" s="32" t="e">
        <f>_xlfn.XLOOKUP(A107,'Export feuilles de presta'!A:A,'Export feuilles de presta'!D:D,"non trouvé",0)</f>
        <v>#REF!</v>
      </c>
      <c r="D107" s="32" t="e">
        <f>_xlfn.XLOOKUP(A107,Acomptes!C:C,Acomptes!G:G,"",0)</f>
        <v>#REF!</v>
      </c>
      <c r="E107" s="32" t="e">
        <f>_xlfn.XLOOKUP(A107,Acomptes!C:C,Acomptes!G:G,"",0)</f>
        <v>#REF!</v>
      </c>
      <c r="F107" t="e">
        <f>_xlfn.XLOOKUP(A107,[2]Wallonie!$C:$C,[2]Wallonie!$G:$G,"",0)</f>
        <v>#REF!</v>
      </c>
    </row>
    <row r="108" spans="1:6" x14ac:dyDescent="0.25">
      <c r="A108" t="e">
        <f>'AM et barème'!A108</f>
        <v>#REF!</v>
      </c>
      <c r="B108" s="32" t="e">
        <f>_xlfn.XLOOKUP('tableau Isara'!A108,'AM et barème'!A:A,'AM et barème'!V:V,"non trouvé",0)</f>
        <v>#REF!</v>
      </c>
      <c r="C108" s="32" t="e">
        <f>_xlfn.XLOOKUP(A108,'Export feuilles de presta'!A:A,'Export feuilles de presta'!D:D,"non trouvé",0)</f>
        <v>#REF!</v>
      </c>
      <c r="D108" s="32" t="e">
        <f>_xlfn.XLOOKUP(A108,Acomptes!C:C,Acomptes!G:G,"",0)</f>
        <v>#REF!</v>
      </c>
      <c r="E108" s="32" t="e">
        <f>_xlfn.XLOOKUP(A108,Acomptes!C:C,Acomptes!G:G,"",0)</f>
        <v>#REF!</v>
      </c>
      <c r="F108" t="e">
        <f>_xlfn.XLOOKUP(A108,[2]Wallonie!$C:$C,[2]Wallonie!$G:$G,"",0)</f>
        <v>#REF!</v>
      </c>
    </row>
    <row r="109" spans="1:6" x14ac:dyDescent="0.25">
      <c r="A109" t="e">
        <f>'AM et barème'!A109</f>
        <v>#REF!</v>
      </c>
      <c r="B109" s="32" t="e">
        <f>_xlfn.XLOOKUP('tableau Isara'!A109,'AM et barème'!A:A,'AM et barème'!V:V,"non trouvé",0)</f>
        <v>#REF!</v>
      </c>
      <c r="C109" s="32" t="e">
        <f>_xlfn.XLOOKUP(A109,'Export feuilles de presta'!A:A,'Export feuilles de presta'!D:D,"non trouvé",0)</f>
        <v>#REF!</v>
      </c>
      <c r="D109" s="32" t="e">
        <f>_xlfn.XLOOKUP(A109,Acomptes!C:C,Acomptes!G:G,"",0)</f>
        <v>#REF!</v>
      </c>
      <c r="E109" s="32" t="e">
        <f>_xlfn.XLOOKUP(A109,Acomptes!C:C,Acomptes!G:G,"",0)</f>
        <v>#REF!</v>
      </c>
      <c r="F109" t="e">
        <f>_xlfn.XLOOKUP(A109,[2]Wallonie!$C:$C,[2]Wallonie!$G:$G,"",0)</f>
        <v>#REF!</v>
      </c>
    </row>
    <row r="110" spans="1:6" x14ac:dyDescent="0.25">
      <c r="A110" t="e">
        <f>'AM et barème'!A110</f>
        <v>#REF!</v>
      </c>
      <c r="B110" s="32" t="e">
        <f>_xlfn.XLOOKUP('tableau Isara'!A110,'AM et barème'!A:A,'AM et barème'!V:V,"non trouvé",0)</f>
        <v>#REF!</v>
      </c>
      <c r="C110" s="32" t="e">
        <f>_xlfn.XLOOKUP(A110,'Export feuilles de presta'!A:A,'Export feuilles de presta'!D:D,"non trouvé",0)</f>
        <v>#REF!</v>
      </c>
      <c r="D110" s="32" t="e">
        <f>_xlfn.XLOOKUP(A110,Acomptes!C:C,Acomptes!G:G,"",0)</f>
        <v>#REF!</v>
      </c>
      <c r="E110" s="32" t="e">
        <f>_xlfn.XLOOKUP(A110,Acomptes!C:C,Acomptes!G:G,"",0)</f>
        <v>#REF!</v>
      </c>
      <c r="F110" t="e">
        <f>_xlfn.XLOOKUP(A110,[2]Wallonie!$C:$C,[2]Wallonie!$G:$G,"",0)</f>
        <v>#REF!</v>
      </c>
    </row>
    <row r="111" spans="1:6" x14ac:dyDescent="0.25">
      <c r="A111" t="e">
        <f>'AM et barème'!A111</f>
        <v>#REF!</v>
      </c>
      <c r="B111" s="32" t="e">
        <f>_xlfn.XLOOKUP('tableau Isara'!A111,'AM et barème'!A:A,'AM et barème'!V:V,"non trouvé",0)</f>
        <v>#REF!</v>
      </c>
      <c r="C111" s="32" t="e">
        <f>_xlfn.XLOOKUP(A111,'Export feuilles de presta'!A:A,'Export feuilles de presta'!D:D,"non trouvé",0)</f>
        <v>#REF!</v>
      </c>
      <c r="D111" s="32" t="e">
        <f>_xlfn.XLOOKUP(A111,Acomptes!C:C,Acomptes!G:G,"",0)</f>
        <v>#REF!</v>
      </c>
      <c r="E111" s="32" t="e">
        <f>_xlfn.XLOOKUP(A111,Acomptes!C:C,Acomptes!G:G,"",0)</f>
        <v>#REF!</v>
      </c>
      <c r="F111" t="e">
        <f>_xlfn.XLOOKUP(A111,[2]Wallonie!$C:$C,[2]Wallonie!$G:$G,"",0)</f>
        <v>#REF!</v>
      </c>
    </row>
    <row r="112" spans="1:6" x14ac:dyDescent="0.25">
      <c r="A112" t="e">
        <f>'AM et barème'!A112</f>
        <v>#REF!</v>
      </c>
      <c r="B112" s="32" t="e">
        <f>_xlfn.XLOOKUP('tableau Isara'!A112,'AM et barème'!A:A,'AM et barème'!V:V,"non trouvé",0)</f>
        <v>#REF!</v>
      </c>
      <c r="C112" s="32" t="e">
        <f>_xlfn.XLOOKUP(A112,'Export feuilles de presta'!A:A,'Export feuilles de presta'!D:D,"non trouvé",0)</f>
        <v>#REF!</v>
      </c>
      <c r="D112" s="32" t="e">
        <f>_xlfn.XLOOKUP(A112,Acomptes!C:C,Acomptes!G:G,"",0)</f>
        <v>#REF!</v>
      </c>
      <c r="E112" s="32" t="e">
        <f>_xlfn.XLOOKUP(A112,Acomptes!C:C,Acomptes!G:G,"",0)</f>
        <v>#REF!</v>
      </c>
      <c r="F112" t="e">
        <f>_xlfn.XLOOKUP(A112,[2]Wallonie!$C:$C,[2]Wallonie!$G:$G,"",0)</f>
        <v>#REF!</v>
      </c>
    </row>
    <row r="113" spans="1:6" x14ac:dyDescent="0.25">
      <c r="A113" t="e">
        <f>'AM et barème'!A113</f>
        <v>#REF!</v>
      </c>
      <c r="B113" s="32" t="e">
        <f>_xlfn.XLOOKUP('tableau Isara'!A113,'AM et barème'!A:A,'AM et barème'!V:V,"non trouvé",0)</f>
        <v>#REF!</v>
      </c>
      <c r="C113" s="32" t="e">
        <f>_xlfn.XLOOKUP(A113,'Export feuilles de presta'!A:A,'Export feuilles de presta'!D:D,"non trouvé",0)</f>
        <v>#REF!</v>
      </c>
      <c r="D113" s="32" t="e">
        <f>_xlfn.XLOOKUP(A113,Acomptes!C:C,Acomptes!G:G,"",0)</f>
        <v>#REF!</v>
      </c>
      <c r="E113" s="32" t="e">
        <f>_xlfn.XLOOKUP(A113,Acomptes!C:C,Acomptes!G:G,"",0)</f>
        <v>#REF!</v>
      </c>
      <c r="F113" t="e">
        <f>_xlfn.XLOOKUP(A113,[2]Wallonie!$C:$C,[2]Wallonie!$G:$G,"",0)</f>
        <v>#REF!</v>
      </c>
    </row>
    <row r="114" spans="1:6" x14ac:dyDescent="0.25">
      <c r="A114" t="e">
        <f>'AM et barème'!A114</f>
        <v>#REF!</v>
      </c>
      <c r="B114" s="32" t="e">
        <f>_xlfn.XLOOKUP('tableau Isara'!A114,'AM et barème'!A:A,'AM et barème'!V:V,"non trouvé",0)</f>
        <v>#REF!</v>
      </c>
      <c r="C114" s="32" t="e">
        <f>_xlfn.XLOOKUP(A114,'Export feuilles de presta'!A:A,'Export feuilles de presta'!D:D,"non trouvé",0)</f>
        <v>#REF!</v>
      </c>
      <c r="D114" s="32" t="e">
        <f>_xlfn.XLOOKUP(A114,Acomptes!C:C,Acomptes!G:G,"",0)</f>
        <v>#REF!</v>
      </c>
      <c r="E114" s="32" t="e">
        <f>_xlfn.XLOOKUP(A114,Acomptes!C:C,Acomptes!G:G,"",0)</f>
        <v>#REF!</v>
      </c>
      <c r="F114" t="e">
        <f>_xlfn.XLOOKUP(A114,[2]Wallonie!$C:$C,[2]Wallonie!$G:$G,"",0)</f>
        <v>#REF!</v>
      </c>
    </row>
    <row r="115" spans="1:6" x14ac:dyDescent="0.25">
      <c r="A115" t="e">
        <f>'AM et barème'!A115</f>
        <v>#REF!</v>
      </c>
      <c r="B115" s="32" t="e">
        <f>_xlfn.XLOOKUP('tableau Isara'!A115,'AM et barème'!A:A,'AM et barème'!V:V,"non trouvé",0)</f>
        <v>#REF!</v>
      </c>
      <c r="C115" s="32" t="e">
        <f>_xlfn.XLOOKUP(A115,'Export feuilles de presta'!A:A,'Export feuilles de presta'!D:D,"non trouvé",0)</f>
        <v>#REF!</v>
      </c>
      <c r="D115" s="32" t="e">
        <f>_xlfn.XLOOKUP(A115,Acomptes!C:C,Acomptes!G:G,"",0)</f>
        <v>#REF!</v>
      </c>
      <c r="E115" s="32" t="e">
        <f>_xlfn.XLOOKUP(A115,Acomptes!C:C,Acomptes!G:G,"",0)</f>
        <v>#REF!</v>
      </c>
      <c r="F115" t="e">
        <f>_xlfn.XLOOKUP(A115,[2]Wallonie!$C:$C,[2]Wallonie!$G:$G,"",0)</f>
        <v>#REF!</v>
      </c>
    </row>
    <row r="116" spans="1:6" x14ac:dyDescent="0.25">
      <c r="A116" t="e">
        <f>'AM et barème'!A116</f>
        <v>#REF!</v>
      </c>
      <c r="B116" s="32" t="e">
        <f>_xlfn.XLOOKUP('tableau Isara'!A116,'AM et barème'!A:A,'AM et barème'!V:V,"non trouvé",0)</f>
        <v>#REF!</v>
      </c>
      <c r="C116" s="32" t="e">
        <f>_xlfn.XLOOKUP(A116,'Export feuilles de presta'!A:A,'Export feuilles de presta'!D:D,"non trouvé",0)</f>
        <v>#REF!</v>
      </c>
      <c r="D116" s="32" t="e">
        <f>_xlfn.XLOOKUP(A116,Acomptes!C:C,Acomptes!G:G,"",0)</f>
        <v>#REF!</v>
      </c>
      <c r="E116" s="32" t="e">
        <f>_xlfn.XLOOKUP(A116,Acomptes!C:C,Acomptes!G:G,"",0)</f>
        <v>#REF!</v>
      </c>
      <c r="F116" t="e">
        <f>_xlfn.XLOOKUP(A116,[2]Wallonie!$C:$C,[2]Wallonie!$G:$G,"",0)</f>
        <v>#REF!</v>
      </c>
    </row>
    <row r="117" spans="1:6" x14ac:dyDescent="0.25">
      <c r="A117" t="e">
        <f>'AM et barème'!A117</f>
        <v>#REF!</v>
      </c>
      <c r="B117" s="32" t="e">
        <f>_xlfn.XLOOKUP('tableau Isara'!A117,'AM et barème'!A:A,'AM et barème'!V:V,"non trouvé",0)</f>
        <v>#REF!</v>
      </c>
      <c r="C117" s="32" t="e">
        <f>_xlfn.XLOOKUP(A117,'Export feuilles de presta'!A:A,'Export feuilles de presta'!D:D,"non trouvé",0)</f>
        <v>#REF!</v>
      </c>
      <c r="D117" s="32" t="e">
        <f>_xlfn.XLOOKUP(A117,Acomptes!C:C,Acomptes!G:G,"",0)</f>
        <v>#REF!</v>
      </c>
      <c r="E117" s="32" t="e">
        <f>_xlfn.XLOOKUP(A117,Acomptes!C:C,Acomptes!G:G,"",0)</f>
        <v>#REF!</v>
      </c>
      <c r="F117" t="e">
        <f>_xlfn.XLOOKUP(A117,[2]Wallonie!$C:$C,[2]Wallonie!$G:$G,"",0)</f>
        <v>#REF!</v>
      </c>
    </row>
    <row r="118" spans="1:6" x14ac:dyDescent="0.25">
      <c r="A118" t="e">
        <f>'AM et barème'!A118</f>
        <v>#REF!</v>
      </c>
      <c r="B118" s="32" t="e">
        <f>_xlfn.XLOOKUP('tableau Isara'!A118,'AM et barème'!A:A,'AM et barème'!V:V,"non trouvé",0)</f>
        <v>#REF!</v>
      </c>
      <c r="C118" s="32" t="e">
        <f>_xlfn.XLOOKUP(A118,'Export feuilles de presta'!A:A,'Export feuilles de presta'!D:D,"non trouvé",0)</f>
        <v>#REF!</v>
      </c>
      <c r="D118" s="32" t="e">
        <f>_xlfn.XLOOKUP(A118,Acomptes!C:C,Acomptes!G:G,"",0)</f>
        <v>#REF!</v>
      </c>
      <c r="E118" s="32" t="e">
        <f>_xlfn.XLOOKUP(A118,Acomptes!C:C,Acomptes!G:G,"",0)</f>
        <v>#REF!</v>
      </c>
      <c r="F118" t="e">
        <f>_xlfn.XLOOKUP(A118,[2]Wallonie!$C:$C,[2]Wallonie!$G:$G,"",0)</f>
        <v>#REF!</v>
      </c>
    </row>
    <row r="119" spans="1:6" x14ac:dyDescent="0.25">
      <c r="A119" t="e">
        <f>'AM et barème'!A119</f>
        <v>#REF!</v>
      </c>
      <c r="B119" s="32" t="e">
        <f>_xlfn.XLOOKUP('tableau Isara'!A119,'AM et barème'!A:A,'AM et barème'!V:V,"non trouvé",0)</f>
        <v>#REF!</v>
      </c>
      <c r="C119" s="32" t="e">
        <f>_xlfn.XLOOKUP(A119,'Export feuilles de presta'!A:A,'Export feuilles de presta'!D:D,"non trouvé",0)</f>
        <v>#REF!</v>
      </c>
      <c r="D119" s="32" t="e">
        <f>_xlfn.XLOOKUP(A119,Acomptes!C:C,Acomptes!G:G,"",0)</f>
        <v>#REF!</v>
      </c>
      <c r="E119" s="32" t="e">
        <f>_xlfn.XLOOKUP(A119,Acomptes!C:C,Acomptes!G:G,"",0)</f>
        <v>#REF!</v>
      </c>
      <c r="F119" t="e">
        <f>_xlfn.XLOOKUP(A119,[2]Wallonie!$C:$C,[2]Wallonie!$G:$G,"",0)</f>
        <v>#REF!</v>
      </c>
    </row>
    <row r="120" spans="1:6" x14ac:dyDescent="0.25">
      <c r="A120" t="e">
        <f>'AM et barème'!A120</f>
        <v>#REF!</v>
      </c>
      <c r="B120" s="32" t="e">
        <f>_xlfn.XLOOKUP('tableau Isara'!A120,'AM et barème'!A:A,'AM et barème'!V:V,"non trouvé",0)</f>
        <v>#REF!</v>
      </c>
      <c r="C120" s="32" t="e">
        <f>_xlfn.XLOOKUP(A120,'Export feuilles de presta'!A:A,'Export feuilles de presta'!D:D,"non trouvé",0)</f>
        <v>#REF!</v>
      </c>
      <c r="D120" s="32" t="e">
        <f>_xlfn.XLOOKUP(A120,Acomptes!C:C,Acomptes!G:G,"",0)</f>
        <v>#REF!</v>
      </c>
      <c r="E120" s="32" t="e">
        <f>_xlfn.XLOOKUP(A120,Acomptes!C:C,Acomptes!G:G,"",0)</f>
        <v>#REF!</v>
      </c>
      <c r="F120" t="e">
        <f>_xlfn.XLOOKUP(A120,[2]Wallonie!$C:$C,[2]Wallonie!$G:$G,"",0)</f>
        <v>#REF!</v>
      </c>
    </row>
    <row r="121" spans="1:6" x14ac:dyDescent="0.25">
      <c r="A121" t="e">
        <f>'AM et barème'!A121</f>
        <v>#REF!</v>
      </c>
      <c r="B121" s="32" t="e">
        <f>_xlfn.XLOOKUP('tableau Isara'!A121,'AM et barème'!A:A,'AM et barème'!V:V,"non trouvé",0)</f>
        <v>#REF!</v>
      </c>
      <c r="C121" s="32" t="e">
        <f>_xlfn.XLOOKUP(A121,'Export feuilles de presta'!A:A,'Export feuilles de presta'!D:D,"non trouvé",0)</f>
        <v>#REF!</v>
      </c>
      <c r="D121" s="32" t="e">
        <f>_xlfn.XLOOKUP(A121,Acomptes!C:C,Acomptes!G:G,"",0)</f>
        <v>#REF!</v>
      </c>
      <c r="E121" s="32" t="e">
        <f>_xlfn.XLOOKUP(A121,Acomptes!C:C,Acomptes!G:G,"",0)</f>
        <v>#REF!</v>
      </c>
      <c r="F121" t="e">
        <f>_xlfn.XLOOKUP(A121,[2]Wallonie!$C:$C,[2]Wallonie!$G:$G,"",0)</f>
        <v>#REF!</v>
      </c>
    </row>
    <row r="122" spans="1:6" x14ac:dyDescent="0.25">
      <c r="A122" t="e">
        <f>'AM et barème'!A122</f>
        <v>#REF!</v>
      </c>
      <c r="B122" s="32" t="e">
        <f>_xlfn.XLOOKUP('tableau Isara'!A122,'AM et barème'!A:A,'AM et barème'!V:V,"non trouvé",0)</f>
        <v>#REF!</v>
      </c>
      <c r="C122" s="32" t="e">
        <f>_xlfn.XLOOKUP(A122,'Export feuilles de presta'!A:A,'Export feuilles de presta'!D:D,"non trouvé",0)</f>
        <v>#REF!</v>
      </c>
      <c r="D122" s="32" t="e">
        <f>_xlfn.XLOOKUP(A122,Acomptes!C:C,Acomptes!G:G,"",0)</f>
        <v>#REF!</v>
      </c>
      <c r="E122" s="32" t="e">
        <f>_xlfn.XLOOKUP(A122,Acomptes!C:C,Acomptes!G:G,"",0)</f>
        <v>#REF!</v>
      </c>
      <c r="F122" t="e">
        <f>_xlfn.XLOOKUP(A122,[2]Wallonie!$C:$C,[2]Wallonie!$G:$G,"",0)</f>
        <v>#REF!</v>
      </c>
    </row>
    <row r="123" spans="1:6" x14ac:dyDescent="0.25">
      <c r="A123" t="e">
        <f>'AM et barème'!A123</f>
        <v>#REF!</v>
      </c>
      <c r="B123" s="32" t="e">
        <f>_xlfn.XLOOKUP('tableau Isara'!A123,'AM et barème'!A:A,'AM et barème'!V:V,"non trouvé",0)</f>
        <v>#REF!</v>
      </c>
      <c r="C123" s="32" t="e">
        <f>_xlfn.XLOOKUP(A123,'Export feuilles de presta'!A:A,'Export feuilles de presta'!D:D,"non trouvé",0)</f>
        <v>#REF!</v>
      </c>
      <c r="D123" s="32" t="e">
        <f>_xlfn.XLOOKUP(A123,Acomptes!C:C,Acomptes!G:G,"",0)</f>
        <v>#REF!</v>
      </c>
      <c r="E123" s="32" t="e">
        <f>_xlfn.XLOOKUP(A123,Acomptes!C:C,Acomptes!G:G,"",0)</f>
        <v>#REF!</v>
      </c>
      <c r="F123" t="e">
        <f>_xlfn.XLOOKUP(A123,[2]Wallonie!$C:$C,[2]Wallonie!$G:$G,"",0)</f>
        <v>#REF!</v>
      </c>
    </row>
    <row r="124" spans="1:6" x14ac:dyDescent="0.25">
      <c r="A124" t="e">
        <f>'AM et barème'!A124</f>
        <v>#REF!</v>
      </c>
      <c r="B124" s="32" t="e">
        <f>_xlfn.XLOOKUP('tableau Isara'!A124,'AM et barème'!A:A,'AM et barème'!V:V,"non trouvé",0)</f>
        <v>#REF!</v>
      </c>
      <c r="C124" s="32" t="e">
        <f>_xlfn.XLOOKUP(A124,'Export feuilles de presta'!A:A,'Export feuilles de presta'!D:D,"non trouvé",0)</f>
        <v>#REF!</v>
      </c>
      <c r="D124" s="32" t="e">
        <f>_xlfn.XLOOKUP(A124,Acomptes!C:C,Acomptes!G:G,"",0)</f>
        <v>#REF!</v>
      </c>
      <c r="E124" s="32" t="e">
        <f>_xlfn.XLOOKUP(A124,Acomptes!C:C,Acomptes!G:G,"",0)</f>
        <v>#REF!</v>
      </c>
      <c r="F124" t="e">
        <f>_xlfn.XLOOKUP(A124,[2]Wallonie!$C:$C,[2]Wallonie!$G:$G,"",0)</f>
        <v>#REF!</v>
      </c>
    </row>
    <row r="125" spans="1:6" x14ac:dyDescent="0.25">
      <c r="A125" t="e">
        <f>'AM et barème'!A125</f>
        <v>#REF!</v>
      </c>
      <c r="B125" s="32" t="e">
        <f>_xlfn.XLOOKUP('tableau Isara'!A125,'AM et barème'!A:A,'AM et barème'!V:V,"non trouvé",0)</f>
        <v>#REF!</v>
      </c>
      <c r="C125" s="32" t="e">
        <f>_xlfn.XLOOKUP(A125,'Export feuilles de presta'!A:A,'Export feuilles de presta'!D:D,"non trouvé",0)</f>
        <v>#REF!</v>
      </c>
      <c r="D125" s="32" t="e">
        <f>_xlfn.XLOOKUP(A125,Acomptes!C:C,Acomptes!G:G,"",0)</f>
        <v>#REF!</v>
      </c>
      <c r="E125" s="32" t="e">
        <f>_xlfn.XLOOKUP(A125,Acomptes!C:C,Acomptes!G:G,"",0)</f>
        <v>#REF!</v>
      </c>
      <c r="F125" t="e">
        <f>_xlfn.XLOOKUP(A125,[2]Wallonie!$C:$C,[2]Wallonie!$G:$G,"",0)</f>
        <v>#REF!</v>
      </c>
    </row>
    <row r="126" spans="1:6" x14ac:dyDescent="0.25">
      <c r="A126" t="e">
        <f>'AM et barème'!A126</f>
        <v>#REF!</v>
      </c>
      <c r="B126" s="32" t="e">
        <f>_xlfn.XLOOKUP('tableau Isara'!A126,'AM et barème'!A:A,'AM et barème'!V:V,"non trouvé",0)</f>
        <v>#REF!</v>
      </c>
      <c r="C126" s="32" t="e">
        <f>_xlfn.XLOOKUP(A126,'Export feuilles de presta'!A:A,'Export feuilles de presta'!D:D,"non trouvé",0)</f>
        <v>#REF!</v>
      </c>
      <c r="D126" s="32" t="e">
        <f>_xlfn.XLOOKUP(A126,Acomptes!C:C,Acomptes!G:G,"",0)</f>
        <v>#REF!</v>
      </c>
      <c r="E126" s="32" t="e">
        <f>_xlfn.XLOOKUP(A126,Acomptes!C:C,Acomptes!G:G,"",0)</f>
        <v>#REF!</v>
      </c>
      <c r="F126" t="e">
        <f>_xlfn.XLOOKUP(A126,[2]Wallonie!$C:$C,[2]Wallonie!$G:$G,"",0)</f>
        <v>#REF!</v>
      </c>
    </row>
    <row r="127" spans="1:6" x14ac:dyDescent="0.25">
      <c r="A127" t="e">
        <f>'AM et barème'!A127</f>
        <v>#REF!</v>
      </c>
      <c r="B127" s="32" t="e">
        <f>_xlfn.XLOOKUP('tableau Isara'!A127,'AM et barème'!A:A,'AM et barème'!V:V,"non trouvé",0)</f>
        <v>#REF!</v>
      </c>
      <c r="C127" s="32" t="e">
        <f>_xlfn.XLOOKUP(A127,'Export feuilles de presta'!A:A,'Export feuilles de presta'!D:D,"non trouvé",0)</f>
        <v>#REF!</v>
      </c>
      <c r="D127" s="32" t="e">
        <f>_xlfn.XLOOKUP(A127,Acomptes!C:C,Acomptes!G:G,"",0)</f>
        <v>#REF!</v>
      </c>
      <c r="E127" s="32" t="e">
        <f>_xlfn.XLOOKUP(A127,Acomptes!C:C,Acomptes!G:G,"",0)</f>
        <v>#REF!</v>
      </c>
      <c r="F127" t="e">
        <f>_xlfn.XLOOKUP(A127,[2]Wallonie!$C:$C,[2]Wallonie!$G:$G,"",0)</f>
        <v>#REF!</v>
      </c>
    </row>
    <row r="128" spans="1:6" x14ac:dyDescent="0.25">
      <c r="A128" t="e">
        <f>'AM et barème'!A128</f>
        <v>#REF!</v>
      </c>
      <c r="B128" s="32" t="e">
        <f>_xlfn.XLOOKUP('tableau Isara'!A128,'AM et barème'!A:A,'AM et barème'!V:V,"non trouvé",0)</f>
        <v>#REF!</v>
      </c>
      <c r="C128" s="32" t="e">
        <f>_xlfn.XLOOKUP(A128,'Export feuilles de presta'!A:A,'Export feuilles de presta'!D:D,"non trouvé",0)</f>
        <v>#REF!</v>
      </c>
      <c r="D128" s="32" t="e">
        <f>_xlfn.XLOOKUP(A128,Acomptes!C:C,Acomptes!G:G,"",0)</f>
        <v>#REF!</v>
      </c>
      <c r="E128" s="32" t="e">
        <f>_xlfn.XLOOKUP(A128,Acomptes!C:C,Acomptes!G:G,"",0)</f>
        <v>#REF!</v>
      </c>
      <c r="F128" t="e">
        <f>_xlfn.XLOOKUP(A128,[2]Wallonie!$C:$C,[2]Wallonie!$G:$G,"",0)</f>
        <v>#REF!</v>
      </c>
    </row>
    <row r="129" spans="1:6" x14ac:dyDescent="0.25">
      <c r="A129" t="e">
        <f>'AM et barème'!A129</f>
        <v>#REF!</v>
      </c>
      <c r="B129" s="32" t="e">
        <f>_xlfn.XLOOKUP('tableau Isara'!A129,'AM et barème'!A:A,'AM et barème'!V:V,"non trouvé",0)</f>
        <v>#REF!</v>
      </c>
      <c r="C129" s="32" t="e">
        <f>_xlfn.XLOOKUP(A129,'Export feuilles de presta'!A:A,'Export feuilles de presta'!D:D,"non trouvé",0)</f>
        <v>#REF!</v>
      </c>
      <c r="D129" s="32" t="e">
        <f>_xlfn.XLOOKUP(A129,Acomptes!C:C,Acomptes!G:G,"",0)</f>
        <v>#REF!</v>
      </c>
      <c r="E129" s="32" t="e">
        <f>_xlfn.XLOOKUP(A129,Acomptes!C:C,Acomptes!G:G,"",0)</f>
        <v>#REF!</v>
      </c>
      <c r="F129" t="e">
        <f>_xlfn.XLOOKUP(A129,[2]Wallonie!$C:$C,[2]Wallonie!$G:$G,"",0)</f>
        <v>#REF!</v>
      </c>
    </row>
    <row r="130" spans="1:6" x14ac:dyDescent="0.25">
      <c r="A130" t="e">
        <f>'AM et barème'!A130</f>
        <v>#REF!</v>
      </c>
      <c r="B130" s="32" t="e">
        <f>_xlfn.XLOOKUP('tableau Isara'!A130,'AM et barème'!A:A,'AM et barème'!V:V,"non trouvé",0)</f>
        <v>#REF!</v>
      </c>
      <c r="C130" s="32" t="e">
        <f>_xlfn.XLOOKUP(A130,'Export feuilles de presta'!A:A,'Export feuilles de presta'!D:D,"non trouvé",0)</f>
        <v>#REF!</v>
      </c>
      <c r="D130" s="32" t="e">
        <f>_xlfn.XLOOKUP(A130,Acomptes!C:C,Acomptes!G:G,"",0)</f>
        <v>#REF!</v>
      </c>
      <c r="E130" s="32" t="e">
        <f>_xlfn.XLOOKUP(A130,Acomptes!C:C,Acomptes!G:G,"",0)</f>
        <v>#REF!</v>
      </c>
      <c r="F130" t="e">
        <f>_xlfn.XLOOKUP(A130,[2]Wallonie!$C:$C,[2]Wallonie!$G:$G,"",0)</f>
        <v>#REF!</v>
      </c>
    </row>
    <row r="131" spans="1:6" x14ac:dyDescent="0.25">
      <c r="A131" t="e">
        <f>'AM et barème'!A131</f>
        <v>#REF!</v>
      </c>
      <c r="B131" s="32" t="e">
        <f>_xlfn.XLOOKUP('tableau Isara'!A131,'AM et barème'!A:A,'AM et barème'!V:V,"non trouvé",0)</f>
        <v>#REF!</v>
      </c>
      <c r="C131" s="32" t="e">
        <f>_xlfn.XLOOKUP(A131,'Export feuilles de presta'!A:A,'Export feuilles de presta'!D:D,"non trouvé",0)</f>
        <v>#REF!</v>
      </c>
      <c r="D131" s="32" t="e">
        <f>_xlfn.XLOOKUP(A131,Acomptes!C:C,Acomptes!G:G,"",0)</f>
        <v>#REF!</v>
      </c>
      <c r="E131" s="32" t="e">
        <f>_xlfn.XLOOKUP(A131,Acomptes!C:C,Acomptes!G:G,"",0)</f>
        <v>#REF!</v>
      </c>
      <c r="F131" t="e">
        <f>_xlfn.XLOOKUP(A131,[2]Wallonie!$C:$C,[2]Wallonie!$G:$G,"",0)</f>
        <v>#REF!</v>
      </c>
    </row>
    <row r="132" spans="1:6" x14ac:dyDescent="0.25">
      <c r="A132" t="e">
        <f>'AM et barème'!A132</f>
        <v>#REF!</v>
      </c>
      <c r="B132" s="32" t="e">
        <f>_xlfn.XLOOKUP('tableau Isara'!A132,'AM et barème'!A:A,'AM et barème'!V:V,"non trouvé",0)</f>
        <v>#REF!</v>
      </c>
      <c r="C132" s="32" t="e">
        <f>_xlfn.XLOOKUP(A132,'Export feuilles de presta'!A:A,'Export feuilles de presta'!D:D,"non trouvé",0)</f>
        <v>#REF!</v>
      </c>
      <c r="D132" s="32" t="e">
        <f>_xlfn.XLOOKUP(A132,Acomptes!C:C,Acomptes!G:G,"",0)</f>
        <v>#REF!</v>
      </c>
      <c r="E132" s="32" t="e">
        <f>_xlfn.XLOOKUP(A132,Acomptes!C:C,Acomptes!G:G,"",0)</f>
        <v>#REF!</v>
      </c>
      <c r="F132" t="e">
        <f>_xlfn.XLOOKUP(A132,[2]Wallonie!$C:$C,[2]Wallonie!$G:$G,"",0)</f>
        <v>#REF!</v>
      </c>
    </row>
    <row r="133" spans="1:6" x14ac:dyDescent="0.25">
      <c r="A133" t="e">
        <f>'AM et barème'!A133</f>
        <v>#REF!</v>
      </c>
      <c r="B133" s="32" t="e">
        <f>_xlfn.XLOOKUP('tableau Isara'!A133,'AM et barème'!A:A,'AM et barème'!V:V,"non trouvé",0)</f>
        <v>#REF!</v>
      </c>
      <c r="C133" s="32" t="e">
        <f>_xlfn.XLOOKUP(A133,'Export feuilles de presta'!A:A,'Export feuilles de presta'!D:D,"non trouvé",0)</f>
        <v>#REF!</v>
      </c>
      <c r="D133" s="32" t="e">
        <f>_xlfn.XLOOKUP(A133,Acomptes!C:C,Acomptes!G:G,"",0)</f>
        <v>#REF!</v>
      </c>
      <c r="E133" s="32" t="e">
        <f>_xlfn.XLOOKUP(A133,Acomptes!C:C,Acomptes!G:G,"",0)</f>
        <v>#REF!</v>
      </c>
      <c r="F133" t="e">
        <f>_xlfn.XLOOKUP(A133,[2]Wallonie!$C:$C,[2]Wallonie!$G:$G,"",0)</f>
        <v>#REF!</v>
      </c>
    </row>
    <row r="134" spans="1:6" x14ac:dyDescent="0.25">
      <c r="A134" t="e">
        <f>'AM et barème'!A134</f>
        <v>#REF!</v>
      </c>
      <c r="B134" s="32" t="e">
        <f>_xlfn.XLOOKUP('tableau Isara'!A134,'AM et barème'!A:A,'AM et barème'!V:V,"non trouvé",0)</f>
        <v>#REF!</v>
      </c>
      <c r="C134" s="32" t="e">
        <f>_xlfn.XLOOKUP(A134,'Export feuilles de presta'!A:A,'Export feuilles de presta'!D:D,"non trouvé",0)</f>
        <v>#REF!</v>
      </c>
      <c r="D134" s="32" t="e">
        <f>_xlfn.XLOOKUP(A134,Acomptes!C:C,Acomptes!G:G,"",0)</f>
        <v>#REF!</v>
      </c>
      <c r="E134" s="32" t="e">
        <f>_xlfn.XLOOKUP(A134,Acomptes!C:C,Acomptes!G:G,"",0)</f>
        <v>#REF!</v>
      </c>
      <c r="F134" t="e">
        <f>_xlfn.XLOOKUP(A134,[2]Wallonie!$C:$C,[2]Wallonie!$G:$G,"",0)</f>
        <v>#REF!</v>
      </c>
    </row>
    <row r="135" spans="1:6" x14ac:dyDescent="0.25">
      <c r="A135" t="e">
        <f>'AM et barème'!A135</f>
        <v>#REF!</v>
      </c>
      <c r="B135" s="32" t="e">
        <f>_xlfn.XLOOKUP('tableau Isara'!A135,'AM et barème'!A:A,'AM et barème'!V:V,"non trouvé",0)</f>
        <v>#REF!</v>
      </c>
      <c r="C135" s="32" t="e">
        <f>_xlfn.XLOOKUP(A135,'Export feuilles de presta'!A:A,'Export feuilles de presta'!D:D,"non trouvé",0)</f>
        <v>#REF!</v>
      </c>
      <c r="D135" s="32" t="e">
        <f>_xlfn.XLOOKUP(A135,Acomptes!C:C,Acomptes!G:G,"",0)</f>
        <v>#REF!</v>
      </c>
      <c r="E135" s="32" t="e">
        <f>_xlfn.XLOOKUP(A135,Acomptes!C:C,Acomptes!G:G,"",0)</f>
        <v>#REF!</v>
      </c>
      <c r="F135" t="e">
        <f>_xlfn.XLOOKUP(A135,[2]Wallonie!$C:$C,[2]Wallonie!$G:$G,"",0)</f>
        <v>#REF!</v>
      </c>
    </row>
    <row r="136" spans="1:6" x14ac:dyDescent="0.25">
      <c r="A136" t="e">
        <f>'AM et barème'!A136</f>
        <v>#REF!</v>
      </c>
      <c r="B136" s="32" t="e">
        <f>_xlfn.XLOOKUP('tableau Isara'!A136,'AM et barème'!A:A,'AM et barème'!V:V,"non trouvé",0)</f>
        <v>#REF!</v>
      </c>
      <c r="C136" s="32" t="e">
        <f>_xlfn.XLOOKUP(A136,'Export feuilles de presta'!A:A,'Export feuilles de presta'!D:D,"non trouvé",0)</f>
        <v>#REF!</v>
      </c>
      <c r="D136" s="32" t="e">
        <f>_xlfn.XLOOKUP(A136,Acomptes!C:C,Acomptes!G:G,"",0)</f>
        <v>#REF!</v>
      </c>
      <c r="E136" s="32" t="e">
        <f>_xlfn.XLOOKUP(A136,Acomptes!C:C,Acomptes!G:G,"",0)</f>
        <v>#REF!</v>
      </c>
      <c r="F136" t="e">
        <f>_xlfn.XLOOKUP(A136,[2]Wallonie!$C:$C,[2]Wallonie!$G:$G,"",0)</f>
        <v>#REF!</v>
      </c>
    </row>
    <row r="137" spans="1:6" x14ac:dyDescent="0.25">
      <c r="A137" t="e">
        <f>'AM et barème'!A137</f>
        <v>#REF!</v>
      </c>
      <c r="B137" s="32" t="e">
        <f>_xlfn.XLOOKUP('tableau Isara'!A137,'AM et barème'!A:A,'AM et barème'!V:V,"non trouvé",0)</f>
        <v>#REF!</v>
      </c>
      <c r="C137" s="32" t="e">
        <f>_xlfn.XLOOKUP(A137,'Export feuilles de presta'!A:A,'Export feuilles de presta'!D:D,"non trouvé",0)</f>
        <v>#REF!</v>
      </c>
      <c r="D137" s="32" t="e">
        <f>_xlfn.XLOOKUP(A137,Acomptes!C:C,Acomptes!G:G,"",0)</f>
        <v>#REF!</v>
      </c>
      <c r="E137" s="32" t="e">
        <f>_xlfn.XLOOKUP(A137,Acomptes!C:C,Acomptes!G:G,"",0)</f>
        <v>#REF!</v>
      </c>
      <c r="F137" t="e">
        <f>_xlfn.XLOOKUP(A137,[2]Wallonie!$C:$C,[2]Wallonie!$G:$G,"",0)</f>
        <v>#REF!</v>
      </c>
    </row>
    <row r="138" spans="1:6" x14ac:dyDescent="0.25">
      <c r="A138" t="e">
        <f>'AM et barème'!A138</f>
        <v>#REF!</v>
      </c>
      <c r="B138" s="32" t="e">
        <f>_xlfn.XLOOKUP('tableau Isara'!A138,'AM et barème'!A:A,'AM et barème'!V:V,"non trouvé",0)</f>
        <v>#REF!</v>
      </c>
      <c r="C138" s="32" t="e">
        <f>_xlfn.XLOOKUP(A138,'Export feuilles de presta'!A:A,'Export feuilles de presta'!D:D,"non trouvé",0)</f>
        <v>#REF!</v>
      </c>
      <c r="D138" s="32" t="e">
        <f>_xlfn.XLOOKUP(A138,Acomptes!C:C,Acomptes!G:G,"",0)</f>
        <v>#REF!</v>
      </c>
      <c r="E138" s="32" t="e">
        <f>_xlfn.XLOOKUP(A138,Acomptes!C:C,Acomptes!G:G,"",0)</f>
        <v>#REF!</v>
      </c>
      <c r="F138" t="e">
        <f>_xlfn.XLOOKUP(A138,[2]Wallonie!$C:$C,[2]Wallonie!$G:$G,"",0)</f>
        <v>#REF!</v>
      </c>
    </row>
    <row r="139" spans="1:6" x14ac:dyDescent="0.25">
      <c r="A139" t="e">
        <f>'AM et barème'!A139</f>
        <v>#REF!</v>
      </c>
      <c r="B139" s="32" t="e">
        <f>_xlfn.XLOOKUP('tableau Isara'!A139,'AM et barème'!A:A,'AM et barème'!V:V,"non trouvé",0)</f>
        <v>#REF!</v>
      </c>
      <c r="C139" s="32" t="e">
        <f>_xlfn.XLOOKUP(A139,'Export feuilles de presta'!A:A,'Export feuilles de presta'!D:D,"non trouvé",0)</f>
        <v>#REF!</v>
      </c>
      <c r="D139" s="32" t="e">
        <f>_xlfn.XLOOKUP(A139,Acomptes!C:C,Acomptes!G:G,"",0)</f>
        <v>#REF!</v>
      </c>
      <c r="E139" s="32" t="e">
        <f>_xlfn.XLOOKUP(A139,Acomptes!C:C,Acomptes!G:G,"",0)</f>
        <v>#REF!</v>
      </c>
      <c r="F139" t="e">
        <f>_xlfn.XLOOKUP(A139,[2]Wallonie!$C:$C,[2]Wallonie!$G:$G,"",0)</f>
        <v>#REF!</v>
      </c>
    </row>
    <row r="140" spans="1:6" x14ac:dyDescent="0.25">
      <c r="A140" t="e">
        <f>'AM et barème'!A140</f>
        <v>#REF!</v>
      </c>
      <c r="B140" s="32" t="e">
        <f>_xlfn.XLOOKUP('tableau Isara'!A140,'AM et barème'!A:A,'AM et barème'!V:V,"non trouvé",0)</f>
        <v>#REF!</v>
      </c>
      <c r="C140" s="32" t="e">
        <f>_xlfn.XLOOKUP(A140,'Export feuilles de presta'!A:A,'Export feuilles de presta'!D:D,"non trouvé",0)</f>
        <v>#REF!</v>
      </c>
      <c r="D140" s="32" t="e">
        <f>_xlfn.XLOOKUP(A140,Acomptes!C:C,Acomptes!G:G,"",0)</f>
        <v>#REF!</v>
      </c>
      <c r="E140" s="32" t="e">
        <f>_xlfn.XLOOKUP(A140,Acomptes!C:C,Acomptes!G:G,"",0)</f>
        <v>#REF!</v>
      </c>
      <c r="F140" t="e">
        <f>_xlfn.XLOOKUP(A140,[2]Wallonie!$C:$C,[2]Wallonie!$G:$G,"",0)</f>
        <v>#REF!</v>
      </c>
    </row>
    <row r="141" spans="1:6" x14ac:dyDescent="0.25">
      <c r="A141" t="e">
        <f>'AM et barème'!A141</f>
        <v>#REF!</v>
      </c>
      <c r="B141" s="32" t="e">
        <f>_xlfn.XLOOKUP('tableau Isara'!A141,'AM et barème'!A:A,'AM et barème'!V:V,"non trouvé",0)</f>
        <v>#REF!</v>
      </c>
      <c r="C141" s="32" t="e">
        <f>_xlfn.XLOOKUP(A141,'Export feuilles de presta'!A:A,'Export feuilles de presta'!D:D,"non trouvé",0)</f>
        <v>#REF!</v>
      </c>
      <c r="D141" s="32" t="e">
        <f>_xlfn.XLOOKUP(A141,Acomptes!C:C,Acomptes!G:G,"",0)</f>
        <v>#REF!</v>
      </c>
      <c r="E141" s="32" t="e">
        <f>_xlfn.XLOOKUP(A141,Acomptes!C:C,Acomptes!G:G,"",0)</f>
        <v>#REF!</v>
      </c>
      <c r="F141" t="e">
        <f>_xlfn.XLOOKUP(A141,[2]Wallonie!$C:$C,[2]Wallonie!$G:$G,"",0)</f>
        <v>#REF!</v>
      </c>
    </row>
    <row r="142" spans="1:6" x14ac:dyDescent="0.25">
      <c r="A142" t="e">
        <f>'AM et barème'!A142</f>
        <v>#REF!</v>
      </c>
      <c r="B142" s="32" t="e">
        <f>_xlfn.XLOOKUP('tableau Isara'!A142,'AM et barème'!A:A,'AM et barème'!V:V,"non trouvé",0)</f>
        <v>#REF!</v>
      </c>
      <c r="C142" s="32" t="e">
        <f>_xlfn.XLOOKUP(A142,'Export feuilles de presta'!A:A,'Export feuilles de presta'!D:D,"non trouvé",0)</f>
        <v>#REF!</v>
      </c>
      <c r="D142" s="32" t="e">
        <f>_xlfn.XLOOKUP(A142,Acomptes!C:C,Acomptes!G:G,"",0)</f>
        <v>#REF!</v>
      </c>
      <c r="E142" s="32" t="e">
        <f>_xlfn.XLOOKUP(A142,Acomptes!C:C,Acomptes!G:G,"",0)</f>
        <v>#REF!</v>
      </c>
      <c r="F142" t="e">
        <f>_xlfn.XLOOKUP(A142,[2]Wallonie!$C:$C,[2]Wallonie!$G:$G,"",0)</f>
        <v>#REF!</v>
      </c>
    </row>
    <row r="143" spans="1:6" x14ac:dyDescent="0.25">
      <c r="A143" t="e">
        <f>'AM et barème'!A143</f>
        <v>#REF!</v>
      </c>
      <c r="B143" s="32" t="e">
        <f>_xlfn.XLOOKUP('tableau Isara'!A143,'AM et barème'!A:A,'AM et barème'!V:V,"non trouvé",0)</f>
        <v>#REF!</v>
      </c>
      <c r="C143" s="32" t="e">
        <f>_xlfn.XLOOKUP(A143,'Export feuilles de presta'!A:A,'Export feuilles de presta'!D:D,"non trouvé",0)</f>
        <v>#REF!</v>
      </c>
      <c r="D143" s="32" t="e">
        <f>_xlfn.XLOOKUP(A143,Acomptes!C:C,Acomptes!G:G,"",0)</f>
        <v>#REF!</v>
      </c>
      <c r="E143" s="32" t="e">
        <f>_xlfn.XLOOKUP(A143,Acomptes!C:C,Acomptes!G:G,"",0)</f>
        <v>#REF!</v>
      </c>
      <c r="F143" t="e">
        <f>_xlfn.XLOOKUP(A143,[2]Wallonie!$C:$C,[2]Wallonie!$G:$G,"",0)</f>
        <v>#REF!</v>
      </c>
    </row>
    <row r="144" spans="1:6" x14ac:dyDescent="0.25">
      <c r="A144" t="e">
        <f>'AM et barème'!A144</f>
        <v>#REF!</v>
      </c>
      <c r="B144" s="32" t="e">
        <f>_xlfn.XLOOKUP('tableau Isara'!A144,'AM et barème'!A:A,'AM et barème'!V:V,"non trouvé",0)</f>
        <v>#REF!</v>
      </c>
      <c r="C144" s="32" t="e">
        <f>_xlfn.XLOOKUP(A144,'Export feuilles de presta'!A:A,'Export feuilles de presta'!D:D,"non trouvé",0)</f>
        <v>#REF!</v>
      </c>
      <c r="D144" s="32" t="e">
        <f>_xlfn.XLOOKUP(A144,Acomptes!C:C,Acomptes!G:G,"",0)</f>
        <v>#REF!</v>
      </c>
      <c r="E144" s="32" t="e">
        <f>_xlfn.XLOOKUP(A144,Acomptes!C:C,Acomptes!G:G,"",0)</f>
        <v>#REF!</v>
      </c>
      <c r="F144" t="e">
        <f>_xlfn.XLOOKUP(A144,[2]Wallonie!$C:$C,[2]Wallonie!$G:$G,"",0)</f>
        <v>#REF!</v>
      </c>
    </row>
    <row r="145" spans="1:6" x14ac:dyDescent="0.25">
      <c r="A145" t="e">
        <f>'AM et barème'!A145</f>
        <v>#REF!</v>
      </c>
      <c r="B145" s="32" t="e">
        <f>_xlfn.XLOOKUP('tableau Isara'!A145,'AM et barème'!A:A,'AM et barème'!V:V,"non trouvé",0)</f>
        <v>#REF!</v>
      </c>
      <c r="C145" s="32" t="e">
        <f>_xlfn.XLOOKUP(A145,'Export feuilles de presta'!A:A,'Export feuilles de presta'!D:D,"non trouvé",0)</f>
        <v>#REF!</v>
      </c>
      <c r="D145" s="32" t="e">
        <f>_xlfn.XLOOKUP(A145,Acomptes!C:C,Acomptes!G:G,"",0)</f>
        <v>#REF!</v>
      </c>
      <c r="E145" s="32" t="e">
        <f>_xlfn.XLOOKUP(A145,Acomptes!C:C,Acomptes!G:G,"",0)</f>
        <v>#REF!</v>
      </c>
      <c r="F145" t="e">
        <f>_xlfn.XLOOKUP(A145,[2]Wallonie!$C:$C,[2]Wallonie!$G:$G,"",0)</f>
        <v>#REF!</v>
      </c>
    </row>
    <row r="146" spans="1:6" x14ac:dyDescent="0.25">
      <c r="A146" t="e">
        <f>'AM et barème'!A146</f>
        <v>#REF!</v>
      </c>
      <c r="B146" s="32" t="e">
        <f>_xlfn.XLOOKUP('tableau Isara'!A146,'AM et barème'!A:A,'AM et barème'!V:V,"non trouvé",0)</f>
        <v>#REF!</v>
      </c>
      <c r="C146" s="32" t="e">
        <f>_xlfn.XLOOKUP(A146,'Export feuilles de presta'!A:A,'Export feuilles de presta'!D:D,"non trouvé",0)</f>
        <v>#REF!</v>
      </c>
      <c r="D146" s="32" t="e">
        <f>_xlfn.XLOOKUP(A146,Acomptes!C:C,Acomptes!G:G,"",0)</f>
        <v>#REF!</v>
      </c>
      <c r="E146" s="32" t="e">
        <f>_xlfn.XLOOKUP(A146,Acomptes!C:C,Acomptes!G:G,"",0)</f>
        <v>#REF!</v>
      </c>
      <c r="F146" t="e">
        <f>_xlfn.XLOOKUP(A146,[2]Wallonie!$C:$C,[2]Wallonie!$G:$G,"",0)</f>
        <v>#REF!</v>
      </c>
    </row>
    <row r="147" spans="1:6" x14ac:dyDescent="0.25">
      <c r="A147" t="e">
        <f>'AM et barème'!A147</f>
        <v>#REF!</v>
      </c>
      <c r="B147" s="32" t="e">
        <f>_xlfn.XLOOKUP('tableau Isara'!A147,'AM et barème'!A:A,'AM et barème'!V:V,"non trouvé",0)</f>
        <v>#REF!</v>
      </c>
      <c r="C147" s="32" t="e">
        <f>_xlfn.XLOOKUP(A147,'Export feuilles de presta'!A:A,'Export feuilles de presta'!D:D,"non trouvé",0)</f>
        <v>#REF!</v>
      </c>
      <c r="D147" s="32" t="e">
        <f>_xlfn.XLOOKUP(A147,Acomptes!C:C,Acomptes!G:G,"",0)</f>
        <v>#REF!</v>
      </c>
      <c r="E147" s="32" t="e">
        <f>_xlfn.XLOOKUP(A147,Acomptes!C:C,Acomptes!G:G,"",0)</f>
        <v>#REF!</v>
      </c>
      <c r="F147" t="e">
        <f>_xlfn.XLOOKUP(A147,[2]Wallonie!$C:$C,[2]Wallonie!$G:$G,"",0)</f>
        <v>#REF!</v>
      </c>
    </row>
    <row r="148" spans="1:6" x14ac:dyDescent="0.25">
      <c r="A148" t="e">
        <f>'AM et barème'!A148</f>
        <v>#REF!</v>
      </c>
      <c r="B148" s="32" t="e">
        <f>_xlfn.XLOOKUP('tableau Isara'!A148,'AM et barème'!A:A,'AM et barème'!V:V,"non trouvé",0)</f>
        <v>#REF!</v>
      </c>
      <c r="C148" s="32" t="e">
        <f>_xlfn.XLOOKUP(A148,'Export feuilles de presta'!A:A,'Export feuilles de presta'!D:D,"non trouvé",0)</f>
        <v>#REF!</v>
      </c>
      <c r="D148" s="32" t="e">
        <f>_xlfn.XLOOKUP(A148,Acomptes!C:C,Acomptes!G:G,"",0)</f>
        <v>#REF!</v>
      </c>
      <c r="E148" s="32" t="e">
        <f>_xlfn.XLOOKUP(A148,Acomptes!C:C,Acomptes!G:G,"",0)</f>
        <v>#REF!</v>
      </c>
      <c r="F148" t="e">
        <f>_xlfn.XLOOKUP(A148,[2]Wallonie!$C:$C,[2]Wallonie!$G:$G,"",0)</f>
        <v>#REF!</v>
      </c>
    </row>
    <row r="149" spans="1:6" x14ac:dyDescent="0.25">
      <c r="A149" t="e">
        <f>'AM et barème'!A149</f>
        <v>#REF!</v>
      </c>
      <c r="B149" s="32" t="e">
        <f>_xlfn.XLOOKUP('tableau Isara'!A149,'AM et barème'!A:A,'AM et barème'!V:V,"non trouvé",0)</f>
        <v>#REF!</v>
      </c>
      <c r="C149" s="32" t="e">
        <f>_xlfn.XLOOKUP(A149,'Export feuilles de presta'!A:A,'Export feuilles de presta'!D:D,"non trouvé",0)</f>
        <v>#REF!</v>
      </c>
      <c r="D149" s="32" t="e">
        <f>_xlfn.XLOOKUP(A149,Acomptes!C:C,Acomptes!G:G,"",0)</f>
        <v>#REF!</v>
      </c>
      <c r="E149" s="32" t="e">
        <f>_xlfn.XLOOKUP(A149,Acomptes!C:C,Acomptes!G:G,"",0)</f>
        <v>#REF!</v>
      </c>
      <c r="F149" t="e">
        <f>_xlfn.XLOOKUP(A149,[2]Wallonie!$C:$C,[2]Wallonie!$G:$G,"",0)</f>
        <v>#REF!</v>
      </c>
    </row>
    <row r="150" spans="1:6" x14ac:dyDescent="0.25">
      <c r="A150" t="e">
        <f>'AM et barème'!A150</f>
        <v>#REF!</v>
      </c>
      <c r="B150" s="32" t="e">
        <f>_xlfn.XLOOKUP('tableau Isara'!A150,'AM et barème'!A:A,'AM et barème'!V:V,"non trouvé",0)</f>
        <v>#REF!</v>
      </c>
      <c r="C150" s="32" t="e">
        <f>_xlfn.XLOOKUP(A150,'Export feuilles de presta'!A:A,'Export feuilles de presta'!D:D,"non trouvé",0)</f>
        <v>#REF!</v>
      </c>
      <c r="D150" s="32" t="e">
        <f>_xlfn.XLOOKUP(A150,Acomptes!C:C,Acomptes!G:G,"",0)</f>
        <v>#REF!</v>
      </c>
      <c r="E150" s="32" t="e">
        <f>_xlfn.XLOOKUP(A150,Acomptes!C:C,Acomptes!G:G,"",0)</f>
        <v>#REF!</v>
      </c>
      <c r="F150" t="e">
        <f>_xlfn.XLOOKUP(A150,[2]Wallonie!$C:$C,[2]Wallonie!$G:$G,"",0)</f>
        <v>#REF!</v>
      </c>
    </row>
    <row r="151" spans="1:6" x14ac:dyDescent="0.25">
      <c r="A151" t="e">
        <f>'AM et barème'!A151</f>
        <v>#REF!</v>
      </c>
      <c r="B151" s="32" t="e">
        <f>_xlfn.XLOOKUP('tableau Isara'!A151,'AM et barème'!A:A,'AM et barème'!V:V,"non trouvé",0)</f>
        <v>#REF!</v>
      </c>
      <c r="C151" s="32" t="e">
        <f>_xlfn.XLOOKUP(A151,'Export feuilles de presta'!A:A,'Export feuilles de presta'!D:D,"non trouvé",0)</f>
        <v>#REF!</v>
      </c>
      <c r="D151" s="32" t="e">
        <f>_xlfn.XLOOKUP(A151,Acomptes!C:C,Acomptes!G:G,"",0)</f>
        <v>#REF!</v>
      </c>
      <c r="E151" s="32" t="e">
        <f>_xlfn.XLOOKUP(A151,Acomptes!C:C,Acomptes!G:G,"",0)</f>
        <v>#REF!</v>
      </c>
      <c r="F151" t="e">
        <f>_xlfn.XLOOKUP(A151,[2]Wallonie!$C:$C,[2]Wallonie!$G:$G,"",0)</f>
        <v>#REF!</v>
      </c>
    </row>
    <row r="152" spans="1:6" x14ac:dyDescent="0.25">
      <c r="A152" t="e">
        <f>'AM et barème'!A152</f>
        <v>#REF!</v>
      </c>
      <c r="B152" s="32" t="e">
        <f>_xlfn.XLOOKUP('tableau Isara'!A152,'AM et barème'!A:A,'AM et barème'!V:V,"non trouvé",0)</f>
        <v>#REF!</v>
      </c>
      <c r="C152" s="32" t="e">
        <f>_xlfn.XLOOKUP(A152,'Export feuilles de presta'!A:A,'Export feuilles de presta'!D:D,"non trouvé",0)</f>
        <v>#REF!</v>
      </c>
      <c r="D152" s="32" t="e">
        <f>_xlfn.XLOOKUP(A152,Acomptes!C:C,Acomptes!G:G,"",0)</f>
        <v>#REF!</v>
      </c>
      <c r="E152" s="32" t="e">
        <f>_xlfn.XLOOKUP(A152,Acomptes!C:C,Acomptes!G:G,"",0)</f>
        <v>#REF!</v>
      </c>
      <c r="F152" t="e">
        <f>_xlfn.XLOOKUP(A152,[2]Wallonie!$C:$C,[2]Wallonie!$G:$G,"",0)</f>
        <v>#REF!</v>
      </c>
    </row>
    <row r="153" spans="1:6" x14ac:dyDescent="0.25">
      <c r="A153" t="e">
        <f>'AM et barème'!A153</f>
        <v>#REF!</v>
      </c>
      <c r="B153" s="32" t="e">
        <f>_xlfn.XLOOKUP('tableau Isara'!A153,'AM et barème'!A:A,'AM et barème'!V:V,"non trouvé",0)</f>
        <v>#REF!</v>
      </c>
      <c r="C153" s="32" t="e">
        <f>_xlfn.XLOOKUP(A153,'Export feuilles de presta'!A:A,'Export feuilles de presta'!D:D,"non trouvé",0)</f>
        <v>#REF!</v>
      </c>
      <c r="D153" s="32" t="e">
        <f>_xlfn.XLOOKUP(A153,Acomptes!C:C,Acomptes!G:G,"",0)</f>
        <v>#REF!</v>
      </c>
      <c r="E153" s="32" t="e">
        <f>_xlfn.XLOOKUP(A153,Acomptes!C:C,Acomptes!G:G,"",0)</f>
        <v>#REF!</v>
      </c>
      <c r="F153" t="e">
        <f>_xlfn.XLOOKUP(A153,[2]Wallonie!$C:$C,[2]Wallonie!$G:$G,"",0)</f>
        <v>#REF!</v>
      </c>
    </row>
    <row r="154" spans="1:6" x14ac:dyDescent="0.25">
      <c r="A154" t="e">
        <f>'AM et barème'!A154</f>
        <v>#REF!</v>
      </c>
      <c r="B154" s="32" t="e">
        <f>_xlfn.XLOOKUP('tableau Isara'!A154,'AM et barème'!A:A,'AM et barème'!V:V,"non trouvé",0)</f>
        <v>#REF!</v>
      </c>
      <c r="C154" s="32" t="e">
        <f>_xlfn.XLOOKUP(A154,'Export feuilles de presta'!A:A,'Export feuilles de presta'!D:D,"non trouvé",0)</f>
        <v>#REF!</v>
      </c>
      <c r="D154" s="32" t="e">
        <f>_xlfn.XLOOKUP(A154,Acomptes!C:C,Acomptes!G:G,"",0)</f>
        <v>#REF!</v>
      </c>
      <c r="E154" s="32" t="e">
        <f>_xlfn.XLOOKUP(A154,Acomptes!C:C,Acomptes!G:G,"",0)</f>
        <v>#REF!</v>
      </c>
      <c r="F154" t="e">
        <f>_xlfn.XLOOKUP(A154,[2]Wallonie!$C:$C,[2]Wallonie!$G:$G,"",0)</f>
        <v>#REF!</v>
      </c>
    </row>
    <row r="155" spans="1:6" x14ac:dyDescent="0.25">
      <c r="A155" t="e">
        <f>'AM et barème'!A155</f>
        <v>#REF!</v>
      </c>
      <c r="B155" s="32" t="e">
        <f>_xlfn.XLOOKUP('tableau Isara'!A155,'AM et barème'!A:A,'AM et barème'!V:V,"non trouvé",0)</f>
        <v>#REF!</v>
      </c>
      <c r="C155" s="32" t="e">
        <f>_xlfn.XLOOKUP(A155,'Export feuilles de presta'!A:A,'Export feuilles de presta'!D:D,"non trouvé",0)</f>
        <v>#REF!</v>
      </c>
      <c r="D155" s="32" t="e">
        <f>_xlfn.XLOOKUP(A155,Acomptes!C:C,Acomptes!G:G,"",0)</f>
        <v>#REF!</v>
      </c>
      <c r="E155" s="32" t="e">
        <f>_xlfn.XLOOKUP(A155,Acomptes!C:C,Acomptes!G:G,"",0)</f>
        <v>#REF!</v>
      </c>
      <c r="F155" t="e">
        <f>_xlfn.XLOOKUP(A155,[2]Wallonie!$C:$C,[2]Wallonie!$G:$G,"",0)</f>
        <v>#REF!</v>
      </c>
    </row>
    <row r="156" spans="1:6" x14ac:dyDescent="0.25">
      <c r="A156" t="e">
        <f>'AM et barème'!A156</f>
        <v>#REF!</v>
      </c>
      <c r="B156" s="32" t="e">
        <f>_xlfn.XLOOKUP('tableau Isara'!A156,'AM et barème'!A:A,'AM et barème'!V:V,"non trouvé",0)</f>
        <v>#REF!</v>
      </c>
      <c r="C156" s="32" t="e">
        <f>_xlfn.XLOOKUP(A156,'Export feuilles de presta'!A:A,'Export feuilles de presta'!D:D,"non trouvé",0)</f>
        <v>#REF!</v>
      </c>
      <c r="D156" s="32" t="e">
        <f>_xlfn.XLOOKUP(A156,Acomptes!C:C,Acomptes!G:G,"",0)</f>
        <v>#REF!</v>
      </c>
      <c r="E156" s="32" t="e">
        <f>_xlfn.XLOOKUP(A156,Acomptes!C:C,Acomptes!G:G,"",0)</f>
        <v>#REF!</v>
      </c>
      <c r="F156" t="e">
        <f>_xlfn.XLOOKUP(A156,[2]Wallonie!$C:$C,[2]Wallonie!$G:$G,"",0)</f>
        <v>#REF!</v>
      </c>
    </row>
    <row r="157" spans="1:6" x14ac:dyDescent="0.25">
      <c r="A157" t="e">
        <f>'AM et barème'!A157</f>
        <v>#REF!</v>
      </c>
      <c r="B157" s="32" t="e">
        <f>_xlfn.XLOOKUP('tableau Isara'!A157,'AM et barème'!A:A,'AM et barème'!V:V,"non trouvé",0)</f>
        <v>#REF!</v>
      </c>
      <c r="C157" s="32" t="e">
        <f>_xlfn.XLOOKUP(A157,'Export feuilles de presta'!A:A,'Export feuilles de presta'!D:D,"non trouvé",0)</f>
        <v>#REF!</v>
      </c>
      <c r="D157" s="32" t="e">
        <f>_xlfn.XLOOKUP(A157,Acomptes!C:C,Acomptes!G:G,"",0)</f>
        <v>#REF!</v>
      </c>
      <c r="E157" s="32" t="e">
        <f>_xlfn.XLOOKUP(A157,Acomptes!C:C,Acomptes!G:G,"",0)</f>
        <v>#REF!</v>
      </c>
      <c r="F157" t="e">
        <f>_xlfn.XLOOKUP(A157,[2]Wallonie!$C:$C,[2]Wallonie!$G:$G,"",0)</f>
        <v>#REF!</v>
      </c>
    </row>
    <row r="158" spans="1:6" x14ac:dyDescent="0.25">
      <c r="A158" t="e">
        <f>'AM et barème'!A158</f>
        <v>#REF!</v>
      </c>
      <c r="B158" s="32" t="e">
        <f>_xlfn.XLOOKUP('tableau Isara'!A158,'AM et barème'!A:A,'AM et barème'!V:V,"non trouvé",0)</f>
        <v>#REF!</v>
      </c>
      <c r="C158" s="32" t="e">
        <f>_xlfn.XLOOKUP(A158,'Export feuilles de presta'!A:A,'Export feuilles de presta'!D:D,"non trouvé",0)</f>
        <v>#REF!</v>
      </c>
      <c r="D158" s="32" t="e">
        <f>_xlfn.XLOOKUP(A158,Acomptes!C:C,Acomptes!G:G,"",0)</f>
        <v>#REF!</v>
      </c>
      <c r="E158" s="32" t="e">
        <f>_xlfn.XLOOKUP(A158,Acomptes!C:C,Acomptes!G:G,"",0)</f>
        <v>#REF!</v>
      </c>
      <c r="F158" t="e">
        <f>_xlfn.XLOOKUP(A158,[2]Wallonie!$C:$C,[2]Wallonie!$G:$G,"",0)</f>
        <v>#REF!</v>
      </c>
    </row>
    <row r="159" spans="1:6" x14ac:dyDescent="0.25">
      <c r="A159" t="e">
        <f>'AM et barème'!A159</f>
        <v>#REF!</v>
      </c>
      <c r="B159" s="32" t="e">
        <f>_xlfn.XLOOKUP('tableau Isara'!A159,'AM et barème'!A:A,'AM et barème'!V:V,"non trouvé",0)</f>
        <v>#REF!</v>
      </c>
      <c r="C159" s="32" t="e">
        <f>_xlfn.XLOOKUP(A159,'Export feuilles de presta'!A:A,'Export feuilles de presta'!D:D,"non trouvé",0)</f>
        <v>#REF!</v>
      </c>
      <c r="D159" s="32" t="e">
        <f>_xlfn.XLOOKUP(A159,Acomptes!C:C,Acomptes!G:G,"",0)</f>
        <v>#REF!</v>
      </c>
      <c r="E159" s="32" t="e">
        <f>_xlfn.XLOOKUP(A159,Acomptes!C:C,Acomptes!G:G,"",0)</f>
        <v>#REF!</v>
      </c>
      <c r="F159" t="e">
        <f>_xlfn.XLOOKUP(A159,[2]Wallonie!$C:$C,[2]Wallonie!$G:$G,"",0)</f>
        <v>#REF!</v>
      </c>
    </row>
    <row r="160" spans="1:6" x14ac:dyDescent="0.25">
      <c r="A160" t="e">
        <f>'AM et barème'!A160</f>
        <v>#REF!</v>
      </c>
      <c r="B160" s="32" t="e">
        <f>_xlfn.XLOOKUP('tableau Isara'!A160,'AM et barème'!A:A,'AM et barème'!V:V,"non trouvé",0)</f>
        <v>#REF!</v>
      </c>
      <c r="C160" s="32" t="e">
        <f>_xlfn.XLOOKUP(A160,'Export feuilles de presta'!A:A,'Export feuilles de presta'!D:D,"non trouvé",0)</f>
        <v>#REF!</v>
      </c>
      <c r="D160" s="32" t="e">
        <f>_xlfn.XLOOKUP(A160,Acomptes!C:C,Acomptes!G:G,"",0)</f>
        <v>#REF!</v>
      </c>
      <c r="E160" s="32" t="e">
        <f>_xlfn.XLOOKUP(A160,Acomptes!C:C,Acomptes!G:G,"",0)</f>
        <v>#REF!</v>
      </c>
      <c r="F160" t="e">
        <f>_xlfn.XLOOKUP(A160,[2]Wallonie!$C:$C,[2]Wallonie!$G:$G,"",0)</f>
        <v>#REF!</v>
      </c>
    </row>
    <row r="161" spans="1:6" x14ac:dyDescent="0.25">
      <c r="A161" t="e">
        <f>'AM et barème'!A161</f>
        <v>#REF!</v>
      </c>
      <c r="B161" s="32" t="e">
        <f>_xlfn.XLOOKUP('tableau Isara'!A161,'AM et barème'!A:A,'AM et barème'!V:V,"non trouvé",0)</f>
        <v>#REF!</v>
      </c>
      <c r="C161" s="32" t="e">
        <f>_xlfn.XLOOKUP(A161,'Export feuilles de presta'!A:A,'Export feuilles de presta'!D:D,"non trouvé",0)</f>
        <v>#REF!</v>
      </c>
      <c r="D161" s="32" t="e">
        <f>_xlfn.XLOOKUP(A161,Acomptes!C:C,Acomptes!G:G,"",0)</f>
        <v>#REF!</v>
      </c>
      <c r="E161" s="32" t="e">
        <f>_xlfn.XLOOKUP(A161,Acomptes!C:C,Acomptes!G:G,"",0)</f>
        <v>#REF!</v>
      </c>
      <c r="F161" t="e">
        <f>_xlfn.XLOOKUP(A161,[2]Wallonie!$C:$C,[2]Wallonie!$G:$G,"",0)</f>
        <v>#REF!</v>
      </c>
    </row>
    <row r="162" spans="1:6" x14ac:dyDescent="0.25">
      <c r="A162" t="e">
        <f>'AM et barème'!A162</f>
        <v>#REF!</v>
      </c>
      <c r="B162" s="32" t="e">
        <f>_xlfn.XLOOKUP('tableau Isara'!A162,'AM et barème'!A:A,'AM et barème'!V:V,"non trouvé",0)</f>
        <v>#REF!</v>
      </c>
      <c r="C162" s="32" t="e">
        <f>_xlfn.XLOOKUP(A162,'Export feuilles de presta'!A:A,'Export feuilles de presta'!D:D,"non trouvé",0)</f>
        <v>#REF!</v>
      </c>
      <c r="D162" s="32" t="e">
        <f>_xlfn.XLOOKUP(A162,Acomptes!C:C,Acomptes!G:G,"",0)</f>
        <v>#REF!</v>
      </c>
      <c r="E162" s="32" t="e">
        <f>_xlfn.XLOOKUP(A162,Acomptes!C:C,Acomptes!G:G,"",0)</f>
        <v>#REF!</v>
      </c>
      <c r="F162" t="e">
        <f>_xlfn.XLOOKUP(A162,[2]Wallonie!$C:$C,[2]Wallonie!$G:$G,"",0)</f>
        <v>#REF!</v>
      </c>
    </row>
    <row r="163" spans="1:6" x14ac:dyDescent="0.25">
      <c r="A163" t="e">
        <f>'AM et barème'!A163</f>
        <v>#REF!</v>
      </c>
      <c r="B163" s="32" t="e">
        <f>_xlfn.XLOOKUP('tableau Isara'!A163,'AM et barème'!A:A,'AM et barème'!V:V,"non trouvé",0)</f>
        <v>#REF!</v>
      </c>
      <c r="C163" s="32" t="e">
        <f>_xlfn.XLOOKUP(A163,'Export feuilles de presta'!A:A,'Export feuilles de presta'!D:D,"non trouvé",0)</f>
        <v>#REF!</v>
      </c>
      <c r="D163" s="32" t="e">
        <f>_xlfn.XLOOKUP(A163,Acomptes!C:C,Acomptes!G:G,"",0)</f>
        <v>#REF!</v>
      </c>
      <c r="E163" s="32" t="e">
        <f>_xlfn.XLOOKUP(A163,Acomptes!C:C,Acomptes!G:G,"",0)</f>
        <v>#REF!</v>
      </c>
      <c r="F163" t="e">
        <f>_xlfn.XLOOKUP(A163,[2]Wallonie!$C:$C,[2]Wallonie!$G:$G,"",0)</f>
        <v>#REF!</v>
      </c>
    </row>
    <row r="164" spans="1:6" x14ac:dyDescent="0.25">
      <c r="A164" t="e">
        <f>'AM et barème'!A164</f>
        <v>#REF!</v>
      </c>
      <c r="B164" s="32" t="e">
        <f>_xlfn.XLOOKUP('tableau Isara'!A164,'AM et barème'!A:A,'AM et barème'!V:V,"non trouvé",0)</f>
        <v>#REF!</v>
      </c>
      <c r="C164" s="32" t="e">
        <f>_xlfn.XLOOKUP(A164,'Export feuilles de presta'!A:A,'Export feuilles de presta'!D:D,"non trouvé",0)</f>
        <v>#REF!</v>
      </c>
      <c r="D164" s="32" t="e">
        <f>_xlfn.XLOOKUP(A164,Acomptes!C:C,Acomptes!G:G,"",0)</f>
        <v>#REF!</v>
      </c>
      <c r="E164" s="32" t="e">
        <f>_xlfn.XLOOKUP(A164,Acomptes!C:C,Acomptes!G:G,"",0)</f>
        <v>#REF!</v>
      </c>
      <c r="F164" t="e">
        <f>_xlfn.XLOOKUP(A164,[2]Wallonie!$C:$C,[2]Wallonie!$G:$G,"",0)</f>
        <v>#REF!</v>
      </c>
    </row>
    <row r="165" spans="1:6" x14ac:dyDescent="0.25">
      <c r="A165" t="e">
        <f>'AM et barème'!A165</f>
        <v>#REF!</v>
      </c>
      <c r="B165" s="32" t="e">
        <f>_xlfn.XLOOKUP('tableau Isara'!A165,'AM et barème'!A:A,'AM et barème'!V:V,"non trouvé",0)</f>
        <v>#REF!</v>
      </c>
      <c r="C165" s="32" t="e">
        <f>_xlfn.XLOOKUP(A165,'Export feuilles de presta'!A:A,'Export feuilles de presta'!D:D,"non trouvé",0)</f>
        <v>#REF!</v>
      </c>
      <c r="D165" s="32" t="e">
        <f>_xlfn.XLOOKUP(A165,Acomptes!C:C,Acomptes!G:G,"",0)</f>
        <v>#REF!</v>
      </c>
      <c r="E165" s="32" t="e">
        <f>_xlfn.XLOOKUP(A165,Acomptes!C:C,Acomptes!G:G,"",0)</f>
        <v>#REF!</v>
      </c>
      <c r="F165" t="e">
        <f>_xlfn.XLOOKUP(A165,[2]Wallonie!$C:$C,[2]Wallonie!$G:$G,"",0)</f>
        <v>#REF!</v>
      </c>
    </row>
    <row r="166" spans="1:6" x14ac:dyDescent="0.25">
      <c r="A166" t="e">
        <f>'AM et barème'!A166</f>
        <v>#REF!</v>
      </c>
      <c r="B166" s="32" t="e">
        <f>_xlfn.XLOOKUP('tableau Isara'!A166,'AM et barème'!A:A,'AM et barème'!V:V,"non trouvé",0)</f>
        <v>#REF!</v>
      </c>
      <c r="C166" s="32" t="e">
        <f>_xlfn.XLOOKUP(A166,'Export feuilles de presta'!A:A,'Export feuilles de presta'!D:D,"non trouvé",0)</f>
        <v>#REF!</v>
      </c>
      <c r="D166" s="32" t="e">
        <f>_xlfn.XLOOKUP(A166,Acomptes!C:C,Acomptes!G:G,"",0)</f>
        <v>#REF!</v>
      </c>
      <c r="E166" s="32" t="e">
        <f>_xlfn.XLOOKUP(A166,Acomptes!C:C,Acomptes!G:G,"",0)</f>
        <v>#REF!</v>
      </c>
      <c r="F166" t="e">
        <f>_xlfn.XLOOKUP(A166,[2]Wallonie!$C:$C,[2]Wallonie!$G:$G,"",0)</f>
        <v>#REF!</v>
      </c>
    </row>
    <row r="167" spans="1:6" x14ac:dyDescent="0.25">
      <c r="A167" t="e">
        <f>'AM et barème'!A167</f>
        <v>#REF!</v>
      </c>
      <c r="B167" s="32" t="e">
        <f>_xlfn.XLOOKUP('tableau Isara'!A167,'AM et barème'!A:A,'AM et barème'!V:V,"non trouvé",0)</f>
        <v>#REF!</v>
      </c>
      <c r="C167" s="32" t="e">
        <f>_xlfn.XLOOKUP(A167,'Export feuilles de presta'!A:A,'Export feuilles de presta'!D:D,"non trouvé",0)</f>
        <v>#REF!</v>
      </c>
      <c r="D167" s="32" t="e">
        <f>_xlfn.XLOOKUP(A167,Acomptes!C:C,Acomptes!G:G,"",0)</f>
        <v>#REF!</v>
      </c>
      <c r="E167" s="32" t="e">
        <f>_xlfn.XLOOKUP(A167,Acomptes!C:C,Acomptes!G:G,"",0)</f>
        <v>#REF!</v>
      </c>
      <c r="F167" t="e">
        <f>_xlfn.XLOOKUP(A167,[2]Wallonie!$C:$C,[2]Wallonie!$G:$G,"",0)</f>
        <v>#REF!</v>
      </c>
    </row>
    <row r="168" spans="1:6" x14ac:dyDescent="0.25">
      <c r="A168" t="e">
        <f>'AM et barème'!A168</f>
        <v>#REF!</v>
      </c>
      <c r="B168" s="32" t="e">
        <f>_xlfn.XLOOKUP('tableau Isara'!A168,'AM et barème'!A:A,'AM et barème'!V:V,"non trouvé",0)</f>
        <v>#REF!</v>
      </c>
      <c r="C168" s="32" t="e">
        <f>_xlfn.XLOOKUP(A168,'Export feuilles de presta'!A:A,'Export feuilles de presta'!D:D,"non trouvé",0)</f>
        <v>#REF!</v>
      </c>
      <c r="D168" s="32" t="e">
        <f>_xlfn.XLOOKUP(A168,Acomptes!C:C,Acomptes!G:G,"",0)</f>
        <v>#REF!</v>
      </c>
      <c r="E168" s="32" t="e">
        <f>_xlfn.XLOOKUP(A168,Acomptes!C:C,Acomptes!G:G,"",0)</f>
        <v>#REF!</v>
      </c>
      <c r="F168" t="e">
        <f>_xlfn.XLOOKUP(A168,[2]Wallonie!$C:$C,[2]Wallonie!$G:$G,"",0)</f>
        <v>#REF!</v>
      </c>
    </row>
    <row r="169" spans="1:6" x14ac:dyDescent="0.25">
      <c r="A169" t="e">
        <f>'AM et barème'!A169</f>
        <v>#REF!</v>
      </c>
      <c r="B169" s="32" t="e">
        <f>_xlfn.XLOOKUP('tableau Isara'!A169,'AM et barème'!A:A,'AM et barème'!V:V,"non trouvé",0)</f>
        <v>#REF!</v>
      </c>
      <c r="C169" s="32" t="e">
        <f>_xlfn.XLOOKUP(A169,'Export feuilles de presta'!A:A,'Export feuilles de presta'!D:D,"non trouvé",0)</f>
        <v>#REF!</v>
      </c>
      <c r="D169" s="32" t="e">
        <f>_xlfn.XLOOKUP(A169,Acomptes!C:C,Acomptes!G:G,"",0)</f>
        <v>#REF!</v>
      </c>
      <c r="E169" s="32" t="e">
        <f>_xlfn.XLOOKUP(A169,Acomptes!C:C,Acomptes!G:G,"",0)</f>
        <v>#REF!</v>
      </c>
      <c r="F169" t="e">
        <f>_xlfn.XLOOKUP(A169,[2]Wallonie!$C:$C,[2]Wallonie!$G:$G,"",0)</f>
        <v>#REF!</v>
      </c>
    </row>
    <row r="170" spans="1:6" x14ac:dyDescent="0.25">
      <c r="A170" t="e">
        <f>'AM et barème'!A170</f>
        <v>#REF!</v>
      </c>
      <c r="B170" s="32" t="e">
        <f>_xlfn.XLOOKUP('tableau Isara'!A170,'AM et barème'!A:A,'AM et barème'!V:V,"non trouvé",0)</f>
        <v>#REF!</v>
      </c>
      <c r="C170" s="32" t="e">
        <f>_xlfn.XLOOKUP(A170,'Export feuilles de presta'!A:A,'Export feuilles de presta'!D:D,"non trouvé",0)</f>
        <v>#REF!</v>
      </c>
      <c r="D170" s="32" t="e">
        <f>_xlfn.XLOOKUP(A170,Acomptes!C:C,Acomptes!G:G,"",0)</f>
        <v>#REF!</v>
      </c>
      <c r="E170" s="32" t="e">
        <f>_xlfn.XLOOKUP(A170,Acomptes!C:C,Acomptes!G:G,"",0)</f>
        <v>#REF!</v>
      </c>
      <c r="F170" t="e">
        <f>_xlfn.XLOOKUP(A170,[2]Wallonie!$C:$C,[2]Wallonie!$G:$G,"",0)</f>
        <v>#REF!</v>
      </c>
    </row>
    <row r="171" spans="1:6" x14ac:dyDescent="0.25">
      <c r="A171" t="e">
        <f>'AM et barème'!A171</f>
        <v>#REF!</v>
      </c>
      <c r="B171" s="32" t="e">
        <f>_xlfn.XLOOKUP('tableau Isara'!A171,'AM et barème'!A:A,'AM et barème'!V:V,"non trouvé",0)</f>
        <v>#REF!</v>
      </c>
      <c r="C171" s="32" t="e">
        <f>_xlfn.XLOOKUP(A171,'Export feuilles de presta'!A:A,'Export feuilles de presta'!D:D,"non trouvé",0)</f>
        <v>#REF!</v>
      </c>
      <c r="D171" s="32" t="e">
        <f>_xlfn.XLOOKUP(A171,Acomptes!C:C,Acomptes!G:G,"",0)</f>
        <v>#REF!</v>
      </c>
      <c r="E171" s="32" t="e">
        <f>_xlfn.XLOOKUP(A171,Acomptes!C:C,Acomptes!G:G,"",0)</f>
        <v>#REF!</v>
      </c>
      <c r="F171" t="e">
        <f>_xlfn.XLOOKUP(A171,[2]Wallonie!$C:$C,[2]Wallonie!$G:$G,"",0)</f>
        <v>#REF!</v>
      </c>
    </row>
    <row r="172" spans="1:6" x14ac:dyDescent="0.25">
      <c r="A172" t="e">
        <f>'AM et barème'!A172</f>
        <v>#REF!</v>
      </c>
      <c r="B172" s="32" t="e">
        <f>_xlfn.XLOOKUP('tableau Isara'!A172,'AM et barème'!A:A,'AM et barème'!V:V,"non trouvé",0)</f>
        <v>#REF!</v>
      </c>
      <c r="C172" s="32" t="e">
        <f>_xlfn.XLOOKUP(A172,'Export feuilles de presta'!A:A,'Export feuilles de presta'!D:D,"non trouvé",0)</f>
        <v>#REF!</v>
      </c>
      <c r="D172" s="32" t="e">
        <f>_xlfn.XLOOKUP(A172,Acomptes!C:C,Acomptes!G:G,"",0)</f>
        <v>#REF!</v>
      </c>
      <c r="E172" s="32" t="e">
        <f>_xlfn.XLOOKUP(A172,Acomptes!C:C,Acomptes!G:G,"",0)</f>
        <v>#REF!</v>
      </c>
      <c r="F172" t="e">
        <f>_xlfn.XLOOKUP(A172,[2]Wallonie!$C:$C,[2]Wallonie!$G:$G,"",0)</f>
        <v>#REF!</v>
      </c>
    </row>
    <row r="173" spans="1:6" x14ac:dyDescent="0.25">
      <c r="A173" t="e">
        <f>'AM et barème'!A173</f>
        <v>#REF!</v>
      </c>
      <c r="B173" s="32" t="e">
        <f>_xlfn.XLOOKUP('tableau Isara'!A173,'AM et barème'!A:A,'AM et barème'!V:V,"non trouvé",0)</f>
        <v>#REF!</v>
      </c>
      <c r="C173" s="32" t="e">
        <f>_xlfn.XLOOKUP(A173,'Export feuilles de presta'!A:A,'Export feuilles de presta'!D:D,"non trouvé",0)</f>
        <v>#REF!</v>
      </c>
      <c r="D173" s="32" t="e">
        <f>_xlfn.XLOOKUP(A173,Acomptes!C:C,Acomptes!G:G,"",0)</f>
        <v>#REF!</v>
      </c>
      <c r="E173" s="32" t="e">
        <f>_xlfn.XLOOKUP(A173,Acomptes!C:C,Acomptes!G:G,"",0)</f>
        <v>#REF!</v>
      </c>
      <c r="F173" t="e">
        <f>_xlfn.XLOOKUP(A173,[2]Wallonie!$C:$C,[2]Wallonie!$G:$G,"",0)</f>
        <v>#REF!</v>
      </c>
    </row>
    <row r="174" spans="1:6" x14ac:dyDescent="0.25">
      <c r="A174" t="e">
        <f>'AM et barème'!A174</f>
        <v>#REF!</v>
      </c>
      <c r="B174" s="32" t="e">
        <f>_xlfn.XLOOKUP('tableau Isara'!A174,'AM et barème'!A:A,'AM et barème'!V:V,"non trouvé",0)</f>
        <v>#REF!</v>
      </c>
      <c r="C174" s="32" t="e">
        <f>_xlfn.XLOOKUP(A174,'Export feuilles de presta'!A:A,'Export feuilles de presta'!D:D,"non trouvé",0)</f>
        <v>#REF!</v>
      </c>
      <c r="D174" s="32" t="e">
        <f>_xlfn.XLOOKUP(A174,Acomptes!C:C,Acomptes!G:G,"",0)</f>
        <v>#REF!</v>
      </c>
      <c r="E174" s="32" t="e">
        <f>_xlfn.XLOOKUP(A174,Acomptes!C:C,Acomptes!G:G,"",0)</f>
        <v>#REF!</v>
      </c>
      <c r="F174" t="e">
        <f>_xlfn.XLOOKUP(A174,[2]Wallonie!$C:$C,[2]Wallonie!$G:$G,"",0)</f>
        <v>#REF!</v>
      </c>
    </row>
    <row r="175" spans="1:6" x14ac:dyDescent="0.25">
      <c r="A175" t="e">
        <f>'AM et barème'!A175</f>
        <v>#REF!</v>
      </c>
      <c r="B175" s="32" t="e">
        <f>_xlfn.XLOOKUP('tableau Isara'!A175,'AM et barème'!A:A,'AM et barème'!V:V,"non trouvé",0)</f>
        <v>#REF!</v>
      </c>
      <c r="C175" s="32" t="e">
        <f>_xlfn.XLOOKUP(A175,'Export feuilles de presta'!A:A,'Export feuilles de presta'!D:D,"non trouvé",0)</f>
        <v>#REF!</v>
      </c>
      <c r="D175" s="32" t="e">
        <f>_xlfn.XLOOKUP(A175,Acomptes!C:C,Acomptes!G:G,"",0)</f>
        <v>#REF!</v>
      </c>
      <c r="E175" s="32" t="e">
        <f>_xlfn.XLOOKUP(A175,Acomptes!C:C,Acomptes!G:G,"",0)</f>
        <v>#REF!</v>
      </c>
      <c r="F175" t="e">
        <f>_xlfn.XLOOKUP(A175,[2]Wallonie!$C:$C,[2]Wallonie!$G:$G,"",0)</f>
        <v>#REF!</v>
      </c>
    </row>
    <row r="176" spans="1:6" x14ac:dyDescent="0.25">
      <c r="A176" t="e">
        <f>'AM et barème'!A176</f>
        <v>#REF!</v>
      </c>
      <c r="B176" s="32" t="e">
        <f>_xlfn.XLOOKUP('tableau Isara'!A176,'AM et barème'!A:A,'AM et barème'!V:V,"non trouvé",0)</f>
        <v>#REF!</v>
      </c>
      <c r="C176" s="32" t="e">
        <f>_xlfn.XLOOKUP(A176,'Export feuilles de presta'!A:A,'Export feuilles de presta'!D:D,"non trouvé",0)</f>
        <v>#REF!</v>
      </c>
      <c r="D176" s="32" t="e">
        <f>_xlfn.XLOOKUP(A176,Acomptes!C:C,Acomptes!G:G,"",0)</f>
        <v>#REF!</v>
      </c>
      <c r="E176" s="32" t="e">
        <f>_xlfn.XLOOKUP(A176,Acomptes!C:C,Acomptes!G:G,"",0)</f>
        <v>#REF!</v>
      </c>
      <c r="F176" t="e">
        <f>_xlfn.XLOOKUP(A176,[2]Wallonie!$C:$C,[2]Wallonie!$G:$G,"",0)</f>
        <v>#REF!</v>
      </c>
    </row>
    <row r="177" spans="1:6" x14ac:dyDescent="0.25">
      <c r="A177" t="e">
        <f>'AM et barème'!A177</f>
        <v>#REF!</v>
      </c>
      <c r="B177" s="32" t="e">
        <f>_xlfn.XLOOKUP('tableau Isara'!A177,'AM et barème'!A:A,'AM et barème'!V:V,"non trouvé",0)</f>
        <v>#REF!</v>
      </c>
      <c r="C177" s="32" t="e">
        <f>_xlfn.XLOOKUP(A177,'Export feuilles de presta'!A:A,'Export feuilles de presta'!D:D,"non trouvé",0)</f>
        <v>#REF!</v>
      </c>
      <c r="D177" s="32" t="e">
        <f>_xlfn.XLOOKUP(A177,Acomptes!C:C,Acomptes!G:G,"",0)</f>
        <v>#REF!</v>
      </c>
      <c r="E177" s="32" t="e">
        <f>_xlfn.XLOOKUP(A177,Acomptes!C:C,Acomptes!G:G,"",0)</f>
        <v>#REF!</v>
      </c>
      <c r="F177" t="e">
        <f>_xlfn.XLOOKUP(A177,[2]Wallonie!$C:$C,[2]Wallonie!$G:$G,"",0)</f>
        <v>#REF!</v>
      </c>
    </row>
    <row r="178" spans="1:6" x14ac:dyDescent="0.25">
      <c r="A178" t="e">
        <f>'AM et barème'!A178</f>
        <v>#REF!</v>
      </c>
      <c r="B178" s="32" t="e">
        <f>_xlfn.XLOOKUP('tableau Isara'!A178,'AM et barème'!A:A,'AM et barème'!V:V,"non trouvé",0)</f>
        <v>#REF!</v>
      </c>
      <c r="C178" s="32" t="e">
        <f>_xlfn.XLOOKUP(A178,'Export feuilles de presta'!A:A,'Export feuilles de presta'!D:D,"non trouvé",0)</f>
        <v>#REF!</v>
      </c>
      <c r="D178" s="32" t="e">
        <f>_xlfn.XLOOKUP(A178,Acomptes!C:C,Acomptes!G:G,"",0)</f>
        <v>#REF!</v>
      </c>
      <c r="E178" s="32" t="e">
        <f>_xlfn.XLOOKUP(A178,Acomptes!C:C,Acomptes!G:G,"",0)</f>
        <v>#REF!</v>
      </c>
      <c r="F178" t="e">
        <f>_xlfn.XLOOKUP(A178,[2]Wallonie!$C:$C,[2]Wallonie!$G:$G,"",0)</f>
        <v>#REF!</v>
      </c>
    </row>
    <row r="179" spans="1:6" x14ac:dyDescent="0.25">
      <c r="A179" t="e">
        <f>'AM et barème'!A179</f>
        <v>#REF!</v>
      </c>
      <c r="B179" s="32" t="e">
        <f>_xlfn.XLOOKUP('tableau Isara'!A179,'AM et barème'!A:A,'AM et barème'!V:V,"non trouvé",0)</f>
        <v>#REF!</v>
      </c>
      <c r="C179" s="32" t="e">
        <f>_xlfn.XLOOKUP(A179,'Export feuilles de presta'!A:A,'Export feuilles de presta'!D:D,"non trouvé",0)</f>
        <v>#REF!</v>
      </c>
      <c r="D179" s="32" t="e">
        <f>_xlfn.XLOOKUP(A179,Acomptes!C:C,Acomptes!G:G,"",0)</f>
        <v>#REF!</v>
      </c>
      <c r="E179" s="32" t="e">
        <f>_xlfn.XLOOKUP(A179,Acomptes!C:C,Acomptes!G:G,"",0)</f>
        <v>#REF!</v>
      </c>
      <c r="F179" t="e">
        <f>_xlfn.XLOOKUP(A179,[2]Wallonie!$C:$C,[2]Wallonie!$G:$G,"",0)</f>
        <v>#REF!</v>
      </c>
    </row>
    <row r="180" spans="1:6" x14ac:dyDescent="0.25">
      <c r="A180" t="e">
        <f>'AM et barème'!A180</f>
        <v>#REF!</v>
      </c>
      <c r="B180" s="32" t="e">
        <f>_xlfn.XLOOKUP('tableau Isara'!A180,'AM et barème'!A:A,'AM et barème'!V:V,"non trouvé",0)</f>
        <v>#REF!</v>
      </c>
      <c r="C180" s="32" t="e">
        <f>_xlfn.XLOOKUP(A180,'Export feuilles de presta'!A:A,'Export feuilles de presta'!D:D,"non trouvé",0)</f>
        <v>#REF!</v>
      </c>
      <c r="D180" s="32" t="e">
        <f>_xlfn.XLOOKUP(A180,Acomptes!C:C,Acomptes!G:G,"",0)</f>
        <v>#REF!</v>
      </c>
      <c r="E180" s="32" t="e">
        <f>_xlfn.XLOOKUP(A180,Acomptes!C:C,Acomptes!G:G,"",0)</f>
        <v>#REF!</v>
      </c>
      <c r="F180" t="e">
        <f>_xlfn.XLOOKUP(A180,[2]Wallonie!$C:$C,[2]Wallonie!$G:$G,"",0)</f>
        <v>#REF!</v>
      </c>
    </row>
    <row r="181" spans="1:6" x14ac:dyDescent="0.25">
      <c r="A181" t="e">
        <f>'AM et barème'!A181</f>
        <v>#REF!</v>
      </c>
      <c r="B181" s="32" t="e">
        <f>_xlfn.XLOOKUP('tableau Isara'!A181,'AM et barème'!A:A,'AM et barème'!V:V,"non trouvé",0)</f>
        <v>#REF!</v>
      </c>
      <c r="C181" s="32" t="e">
        <f>_xlfn.XLOOKUP(A181,'Export feuilles de presta'!A:A,'Export feuilles de presta'!D:D,"non trouvé",0)</f>
        <v>#REF!</v>
      </c>
      <c r="D181" s="32" t="e">
        <f>_xlfn.XLOOKUP(A181,Acomptes!C:C,Acomptes!G:G,"",0)</f>
        <v>#REF!</v>
      </c>
      <c r="E181" s="32" t="e">
        <f>_xlfn.XLOOKUP(A181,Acomptes!C:C,Acomptes!G:G,"",0)</f>
        <v>#REF!</v>
      </c>
      <c r="F181" t="e">
        <f>_xlfn.XLOOKUP(A181,[2]Wallonie!$C:$C,[2]Wallonie!$G:$G,"",0)</f>
        <v>#REF!</v>
      </c>
    </row>
    <row r="182" spans="1:6" x14ac:dyDescent="0.25">
      <c r="A182" t="e">
        <f>'AM et barème'!A182</f>
        <v>#REF!</v>
      </c>
      <c r="B182" s="32" t="e">
        <f>_xlfn.XLOOKUP('tableau Isara'!A182,'AM et barème'!A:A,'AM et barème'!V:V,"non trouvé",0)</f>
        <v>#REF!</v>
      </c>
      <c r="C182" s="32" t="e">
        <f>_xlfn.XLOOKUP(A182,'Export feuilles de presta'!A:A,'Export feuilles de presta'!D:D,"non trouvé",0)</f>
        <v>#REF!</v>
      </c>
      <c r="D182" s="32" t="e">
        <f>_xlfn.XLOOKUP(A182,Acomptes!C:C,Acomptes!G:G,"",0)</f>
        <v>#REF!</v>
      </c>
      <c r="E182" s="32" t="e">
        <f>_xlfn.XLOOKUP(A182,Acomptes!C:C,Acomptes!G:G,"",0)</f>
        <v>#REF!</v>
      </c>
      <c r="F182" t="e">
        <f>_xlfn.XLOOKUP(A182,[2]Wallonie!$C:$C,[2]Wallonie!$G:$G,"",0)</f>
        <v>#REF!</v>
      </c>
    </row>
    <row r="183" spans="1:6" x14ac:dyDescent="0.25">
      <c r="A183" t="e">
        <f>'AM et barème'!A183</f>
        <v>#REF!</v>
      </c>
      <c r="B183" s="32" t="e">
        <f>_xlfn.XLOOKUP('tableau Isara'!A183,'AM et barème'!A:A,'AM et barème'!V:V,"non trouvé",0)</f>
        <v>#REF!</v>
      </c>
      <c r="C183" s="32" t="e">
        <f>_xlfn.XLOOKUP(A183,'Export feuilles de presta'!A:A,'Export feuilles de presta'!D:D,"non trouvé",0)</f>
        <v>#REF!</v>
      </c>
      <c r="D183" s="32" t="e">
        <f>_xlfn.XLOOKUP(A183,Acomptes!C:C,Acomptes!G:G,"",0)</f>
        <v>#REF!</v>
      </c>
      <c r="E183" s="32" t="e">
        <f>_xlfn.XLOOKUP(A183,Acomptes!C:C,Acomptes!G:G,"",0)</f>
        <v>#REF!</v>
      </c>
      <c r="F183" t="e">
        <f>_xlfn.XLOOKUP(A183,[2]Wallonie!$C:$C,[2]Wallonie!$G:$G,"",0)</f>
        <v>#REF!</v>
      </c>
    </row>
    <row r="184" spans="1:6" x14ac:dyDescent="0.25">
      <c r="A184" t="e">
        <f>'AM et barème'!A184</f>
        <v>#REF!</v>
      </c>
      <c r="B184" s="32" t="e">
        <f>_xlfn.XLOOKUP('tableau Isara'!A184,'AM et barème'!A:A,'AM et barème'!V:V,"non trouvé",0)</f>
        <v>#REF!</v>
      </c>
      <c r="C184" s="32" t="e">
        <f>_xlfn.XLOOKUP(A184,'Export feuilles de presta'!A:A,'Export feuilles de presta'!D:D,"non trouvé",0)</f>
        <v>#REF!</v>
      </c>
      <c r="D184" s="32" t="e">
        <f>_xlfn.XLOOKUP(A184,Acomptes!C:C,Acomptes!G:G,"",0)</f>
        <v>#REF!</v>
      </c>
      <c r="E184" s="32" t="e">
        <f>_xlfn.XLOOKUP(A184,Acomptes!C:C,Acomptes!G:G,"",0)</f>
        <v>#REF!</v>
      </c>
      <c r="F184" t="e">
        <f>_xlfn.XLOOKUP(A184,[2]Wallonie!$C:$C,[2]Wallonie!$G:$G,"",0)</f>
        <v>#REF!</v>
      </c>
    </row>
    <row r="185" spans="1:6" x14ac:dyDescent="0.25">
      <c r="A185" t="e">
        <f>'AM et barème'!A185</f>
        <v>#REF!</v>
      </c>
      <c r="B185" s="32" t="e">
        <f>_xlfn.XLOOKUP('tableau Isara'!A185,'AM et barème'!A:A,'AM et barème'!V:V,"non trouvé",0)</f>
        <v>#REF!</v>
      </c>
      <c r="C185" s="32" t="e">
        <f>_xlfn.XLOOKUP(A185,'Export feuilles de presta'!A:A,'Export feuilles de presta'!D:D,"non trouvé",0)</f>
        <v>#REF!</v>
      </c>
      <c r="D185" s="32" t="e">
        <f>_xlfn.XLOOKUP(A185,Acomptes!C:C,Acomptes!G:G,"",0)</f>
        <v>#REF!</v>
      </c>
      <c r="E185" s="32" t="e">
        <f>_xlfn.XLOOKUP(A185,Acomptes!C:C,Acomptes!G:G,"",0)</f>
        <v>#REF!</v>
      </c>
      <c r="F185" t="e">
        <f>_xlfn.XLOOKUP(A185,[2]Wallonie!$C:$C,[2]Wallonie!$G:$G,"",0)</f>
        <v>#REF!</v>
      </c>
    </row>
    <row r="186" spans="1:6" x14ac:dyDescent="0.25">
      <c r="A186" t="e">
        <f>'AM et barème'!A186</f>
        <v>#REF!</v>
      </c>
      <c r="B186" s="32" t="e">
        <f>_xlfn.XLOOKUP('tableau Isara'!A186,'AM et barème'!A:A,'AM et barème'!V:V,"non trouvé",0)</f>
        <v>#REF!</v>
      </c>
      <c r="C186" s="32" t="e">
        <f>_xlfn.XLOOKUP(A186,'Export feuilles de presta'!A:A,'Export feuilles de presta'!D:D,"non trouvé",0)</f>
        <v>#REF!</v>
      </c>
      <c r="D186" s="32" t="e">
        <f>_xlfn.XLOOKUP(A186,Acomptes!C:C,Acomptes!G:G,"",0)</f>
        <v>#REF!</v>
      </c>
      <c r="E186" s="32" t="e">
        <f>_xlfn.XLOOKUP(A186,Acomptes!C:C,Acomptes!G:G,"",0)</f>
        <v>#REF!</v>
      </c>
      <c r="F186" t="e">
        <f>_xlfn.XLOOKUP(A186,[2]Wallonie!$C:$C,[2]Wallonie!$G:$G,"",0)</f>
        <v>#REF!</v>
      </c>
    </row>
    <row r="187" spans="1:6" x14ac:dyDescent="0.25">
      <c r="A187" t="e">
        <f>'AM et barème'!A187</f>
        <v>#REF!</v>
      </c>
      <c r="B187" s="32" t="e">
        <f>_xlfn.XLOOKUP('tableau Isara'!A187,'AM et barème'!A:A,'AM et barème'!V:V,"non trouvé",0)</f>
        <v>#REF!</v>
      </c>
      <c r="C187" s="32" t="e">
        <f>_xlfn.XLOOKUP(A187,'Export feuilles de presta'!A:A,'Export feuilles de presta'!D:D,"non trouvé",0)</f>
        <v>#REF!</v>
      </c>
      <c r="D187" s="32" t="e">
        <f>_xlfn.XLOOKUP(A187,Acomptes!C:C,Acomptes!G:G,"",0)</f>
        <v>#REF!</v>
      </c>
      <c r="E187" s="32" t="e">
        <f>_xlfn.XLOOKUP(A187,Acomptes!C:C,Acomptes!G:G,"",0)</f>
        <v>#REF!</v>
      </c>
      <c r="F187" t="e">
        <f>_xlfn.XLOOKUP(A187,[2]Wallonie!$C:$C,[2]Wallonie!$G:$G,"",0)</f>
        <v>#REF!</v>
      </c>
    </row>
    <row r="188" spans="1:6" x14ac:dyDescent="0.25">
      <c r="A188" t="e">
        <f>'AM et barème'!A188</f>
        <v>#REF!</v>
      </c>
      <c r="B188" s="32" t="e">
        <f>_xlfn.XLOOKUP('tableau Isara'!A188,'AM et barème'!A:A,'AM et barème'!V:V,"non trouvé",0)</f>
        <v>#REF!</v>
      </c>
      <c r="C188" s="32" t="e">
        <f>_xlfn.XLOOKUP(A188,'Export feuilles de presta'!A:A,'Export feuilles de presta'!D:D,"non trouvé",0)</f>
        <v>#REF!</v>
      </c>
      <c r="D188" s="32" t="e">
        <f>_xlfn.XLOOKUP(A188,Acomptes!C:C,Acomptes!G:G,"",0)</f>
        <v>#REF!</v>
      </c>
      <c r="E188" s="32" t="e">
        <f>_xlfn.XLOOKUP(A188,Acomptes!C:C,Acomptes!G:G,"",0)</f>
        <v>#REF!</v>
      </c>
      <c r="F188" t="e">
        <f>_xlfn.XLOOKUP(A188,[2]Wallonie!$C:$C,[2]Wallonie!$G:$G,"",0)</f>
        <v>#REF!</v>
      </c>
    </row>
    <row r="189" spans="1:6" x14ac:dyDescent="0.25">
      <c r="A189" t="e">
        <f>'AM et barème'!A189</f>
        <v>#REF!</v>
      </c>
      <c r="B189" s="32" t="e">
        <f>_xlfn.XLOOKUP('tableau Isara'!A189,'AM et barème'!A:A,'AM et barème'!V:V,"non trouvé",0)</f>
        <v>#REF!</v>
      </c>
      <c r="C189" s="32" t="e">
        <f>_xlfn.XLOOKUP(A189,'Export feuilles de presta'!A:A,'Export feuilles de presta'!D:D,"non trouvé",0)</f>
        <v>#REF!</v>
      </c>
      <c r="D189" s="32" t="e">
        <f>_xlfn.XLOOKUP(A189,Acomptes!C:C,Acomptes!G:G,"",0)</f>
        <v>#REF!</v>
      </c>
      <c r="E189" s="32" t="e">
        <f>_xlfn.XLOOKUP(A189,Acomptes!C:C,Acomptes!G:G,"",0)</f>
        <v>#REF!</v>
      </c>
      <c r="F189" t="e">
        <f>_xlfn.XLOOKUP(A189,[2]Wallonie!$C:$C,[2]Wallonie!$G:$G,"",0)</f>
        <v>#REF!</v>
      </c>
    </row>
    <row r="190" spans="1:6" x14ac:dyDescent="0.25">
      <c r="A190" t="e">
        <f>'AM et barème'!A190</f>
        <v>#REF!</v>
      </c>
      <c r="B190" s="32" t="e">
        <f>_xlfn.XLOOKUP('tableau Isara'!A190,'AM et barème'!A:A,'AM et barème'!V:V,"non trouvé",0)</f>
        <v>#REF!</v>
      </c>
      <c r="C190" s="32" t="e">
        <f>_xlfn.XLOOKUP(A190,'Export feuilles de presta'!A:A,'Export feuilles de presta'!D:D,"non trouvé",0)</f>
        <v>#REF!</v>
      </c>
      <c r="D190" s="32" t="e">
        <f>_xlfn.XLOOKUP(A190,Acomptes!C:C,Acomptes!G:G,"",0)</f>
        <v>#REF!</v>
      </c>
      <c r="E190" s="32" t="e">
        <f>_xlfn.XLOOKUP(A190,Acomptes!C:C,Acomptes!G:G,"",0)</f>
        <v>#REF!</v>
      </c>
      <c r="F190" t="e">
        <f>_xlfn.XLOOKUP(A190,[2]Wallonie!$C:$C,[2]Wallonie!$G:$G,"",0)</f>
        <v>#REF!</v>
      </c>
    </row>
    <row r="191" spans="1:6" x14ac:dyDescent="0.25">
      <c r="A191" t="e">
        <f>'AM et barème'!A191</f>
        <v>#REF!</v>
      </c>
      <c r="B191" s="32" t="e">
        <f>_xlfn.XLOOKUP('tableau Isara'!A191,'AM et barème'!A:A,'AM et barème'!V:V,"non trouvé",0)</f>
        <v>#REF!</v>
      </c>
      <c r="C191" s="32" t="e">
        <f>_xlfn.XLOOKUP(A191,'Export feuilles de presta'!A:A,'Export feuilles de presta'!D:D,"non trouvé",0)</f>
        <v>#REF!</v>
      </c>
      <c r="D191" s="32" t="e">
        <f>_xlfn.XLOOKUP(A191,Acomptes!C:C,Acomptes!G:G,"",0)</f>
        <v>#REF!</v>
      </c>
      <c r="E191" s="32" t="e">
        <f>_xlfn.XLOOKUP(A191,Acomptes!C:C,Acomptes!G:G,"",0)</f>
        <v>#REF!</v>
      </c>
      <c r="F191" t="e">
        <f>_xlfn.XLOOKUP(A191,[2]Wallonie!$C:$C,[2]Wallonie!$G:$G,"",0)</f>
        <v>#REF!</v>
      </c>
    </row>
    <row r="192" spans="1:6" x14ac:dyDescent="0.25">
      <c r="A192" t="e">
        <f>'AM et barème'!A192</f>
        <v>#REF!</v>
      </c>
      <c r="B192" s="32" t="e">
        <f>_xlfn.XLOOKUP('tableau Isara'!A192,'AM et barème'!A:A,'AM et barème'!V:V,"non trouvé",0)</f>
        <v>#REF!</v>
      </c>
      <c r="C192" s="32" t="e">
        <f>_xlfn.XLOOKUP(A192,'Export feuilles de presta'!A:A,'Export feuilles de presta'!D:D,"non trouvé",0)</f>
        <v>#REF!</v>
      </c>
      <c r="D192" s="32" t="e">
        <f>_xlfn.XLOOKUP(A192,Acomptes!C:C,Acomptes!G:G,"",0)</f>
        <v>#REF!</v>
      </c>
      <c r="E192" s="32" t="e">
        <f>_xlfn.XLOOKUP(A192,Acomptes!C:C,Acomptes!G:G,"",0)</f>
        <v>#REF!</v>
      </c>
      <c r="F192" t="e">
        <f>_xlfn.XLOOKUP(A192,[2]Wallonie!$C:$C,[2]Wallonie!$G:$G,"",0)</f>
        <v>#REF!</v>
      </c>
    </row>
    <row r="193" spans="1:6" x14ac:dyDescent="0.25">
      <c r="A193" t="e">
        <f>'AM et barème'!A193</f>
        <v>#REF!</v>
      </c>
      <c r="B193" s="32" t="e">
        <f>_xlfn.XLOOKUP('tableau Isara'!A193,'AM et barème'!A:A,'AM et barème'!V:V,"non trouvé",0)</f>
        <v>#REF!</v>
      </c>
      <c r="C193" s="32" t="e">
        <f>_xlfn.XLOOKUP(A193,'Export feuilles de presta'!A:A,'Export feuilles de presta'!D:D,"non trouvé",0)</f>
        <v>#REF!</v>
      </c>
      <c r="D193" s="32" t="e">
        <f>_xlfn.XLOOKUP(A193,Acomptes!C:C,Acomptes!G:G,"",0)</f>
        <v>#REF!</v>
      </c>
      <c r="E193" s="32" t="e">
        <f>_xlfn.XLOOKUP(A193,Acomptes!C:C,Acomptes!G:G,"",0)</f>
        <v>#REF!</v>
      </c>
      <c r="F193" t="e">
        <f>_xlfn.XLOOKUP(A193,[2]Wallonie!$C:$C,[2]Wallonie!$G:$G,"",0)</f>
        <v>#REF!</v>
      </c>
    </row>
    <row r="194" spans="1:6" x14ac:dyDescent="0.25">
      <c r="A194" t="e">
        <f>'AM et barème'!A194</f>
        <v>#REF!</v>
      </c>
      <c r="B194" s="32" t="e">
        <f>_xlfn.XLOOKUP('tableau Isara'!A194,'AM et barème'!A:A,'AM et barème'!V:V,"non trouvé",0)</f>
        <v>#REF!</v>
      </c>
      <c r="C194" s="32" t="e">
        <f>_xlfn.XLOOKUP(A194,'Export feuilles de presta'!A:A,'Export feuilles de presta'!D:D,"non trouvé",0)</f>
        <v>#REF!</v>
      </c>
      <c r="D194" s="32" t="e">
        <f>_xlfn.XLOOKUP(A194,Acomptes!C:C,Acomptes!G:G,"",0)</f>
        <v>#REF!</v>
      </c>
      <c r="E194" s="32" t="e">
        <f>_xlfn.XLOOKUP(A194,Acomptes!C:C,Acomptes!G:G,"",0)</f>
        <v>#REF!</v>
      </c>
      <c r="F194" t="e">
        <f>_xlfn.XLOOKUP(A194,[2]Wallonie!$C:$C,[2]Wallonie!$G:$G,"",0)</f>
        <v>#REF!</v>
      </c>
    </row>
    <row r="195" spans="1:6" x14ac:dyDescent="0.25">
      <c r="A195" t="e">
        <f>'AM et barème'!A195</f>
        <v>#REF!</v>
      </c>
      <c r="B195" s="32" t="e">
        <f>_xlfn.XLOOKUP('tableau Isara'!A195,'AM et barème'!A:A,'AM et barème'!V:V,"non trouvé",0)</f>
        <v>#REF!</v>
      </c>
      <c r="C195" s="32" t="e">
        <f>_xlfn.XLOOKUP(A195,'Export feuilles de presta'!A:A,'Export feuilles de presta'!D:D,"non trouvé",0)</f>
        <v>#REF!</v>
      </c>
      <c r="D195" s="32" t="e">
        <f>_xlfn.XLOOKUP(A195,Acomptes!C:C,Acomptes!G:G,"",0)</f>
        <v>#REF!</v>
      </c>
      <c r="E195" s="32" t="e">
        <f>_xlfn.XLOOKUP(A195,Acomptes!C:C,Acomptes!G:G,"",0)</f>
        <v>#REF!</v>
      </c>
      <c r="F195" t="e">
        <f>_xlfn.XLOOKUP(A195,[2]Wallonie!$C:$C,[2]Wallonie!$G:$G,"",0)</f>
        <v>#REF!</v>
      </c>
    </row>
    <row r="196" spans="1:6" x14ac:dyDescent="0.25">
      <c r="A196" t="e">
        <f>'AM et barème'!A196</f>
        <v>#REF!</v>
      </c>
      <c r="B196" s="32" t="e">
        <f>_xlfn.XLOOKUP('tableau Isara'!A196,'AM et barème'!A:A,'AM et barème'!V:V,"non trouvé",0)</f>
        <v>#REF!</v>
      </c>
      <c r="C196" s="32" t="e">
        <f>_xlfn.XLOOKUP(A196,'Export feuilles de presta'!A:A,'Export feuilles de presta'!D:D,"non trouvé",0)</f>
        <v>#REF!</v>
      </c>
      <c r="D196" s="32" t="e">
        <f>_xlfn.XLOOKUP(A196,Acomptes!C:C,Acomptes!G:G,"",0)</f>
        <v>#REF!</v>
      </c>
      <c r="E196" s="32" t="e">
        <f>_xlfn.XLOOKUP(A196,Acomptes!C:C,Acomptes!G:G,"",0)</f>
        <v>#REF!</v>
      </c>
      <c r="F196" t="e">
        <f>_xlfn.XLOOKUP(A196,[2]Wallonie!$C:$C,[2]Wallonie!$G:$G,"",0)</f>
        <v>#REF!</v>
      </c>
    </row>
    <row r="197" spans="1:6" x14ac:dyDescent="0.25">
      <c r="A197" t="e">
        <f>'AM et barème'!A197</f>
        <v>#REF!</v>
      </c>
      <c r="B197" s="32" t="e">
        <f>_xlfn.XLOOKUP('tableau Isara'!A197,'AM et barème'!A:A,'AM et barème'!V:V,"non trouvé",0)</f>
        <v>#REF!</v>
      </c>
      <c r="C197" s="32" t="e">
        <f>_xlfn.XLOOKUP(A197,'Export feuilles de presta'!A:A,'Export feuilles de presta'!D:D,"non trouvé",0)</f>
        <v>#REF!</v>
      </c>
      <c r="D197" s="32" t="e">
        <f>_xlfn.XLOOKUP(A197,Acomptes!C:C,Acomptes!G:G,"",0)</f>
        <v>#REF!</v>
      </c>
      <c r="E197" s="32" t="e">
        <f>_xlfn.XLOOKUP(A197,Acomptes!C:C,Acomptes!G:G,"",0)</f>
        <v>#REF!</v>
      </c>
      <c r="F197" t="e">
        <f>_xlfn.XLOOKUP(A197,[2]Wallonie!$C:$C,[2]Wallonie!$G:$G,"",0)</f>
        <v>#REF!</v>
      </c>
    </row>
    <row r="198" spans="1:6" x14ac:dyDescent="0.25">
      <c r="A198" t="e">
        <f>'AM et barème'!A198</f>
        <v>#REF!</v>
      </c>
      <c r="B198" s="32" t="e">
        <f>_xlfn.XLOOKUP('tableau Isara'!A198,'AM et barème'!A:A,'AM et barème'!V:V,"non trouvé",0)</f>
        <v>#REF!</v>
      </c>
      <c r="C198" s="32" t="e">
        <f>_xlfn.XLOOKUP(A198,'Export feuilles de presta'!A:A,'Export feuilles de presta'!D:D,"non trouvé",0)</f>
        <v>#REF!</v>
      </c>
      <c r="D198" s="32" t="e">
        <f>_xlfn.XLOOKUP(A198,Acomptes!C:C,Acomptes!G:G,"",0)</f>
        <v>#REF!</v>
      </c>
      <c r="E198" s="32" t="e">
        <f>_xlfn.XLOOKUP(A198,Acomptes!C:C,Acomptes!G:G,"",0)</f>
        <v>#REF!</v>
      </c>
      <c r="F198" t="e">
        <f>_xlfn.XLOOKUP(A198,[2]Wallonie!$C:$C,[2]Wallonie!$G:$G,"",0)</f>
        <v>#REF!</v>
      </c>
    </row>
    <row r="199" spans="1:6" x14ac:dyDescent="0.25">
      <c r="A199" t="e">
        <f>'AM et barème'!A199</f>
        <v>#REF!</v>
      </c>
      <c r="B199" s="32" t="e">
        <f>_xlfn.XLOOKUP('tableau Isara'!A199,'AM et barème'!A:A,'AM et barème'!V:V,"non trouvé",0)</f>
        <v>#REF!</v>
      </c>
      <c r="C199" s="32" t="e">
        <f>_xlfn.XLOOKUP(A199,'Export feuilles de presta'!A:A,'Export feuilles de presta'!D:D,"non trouvé",0)</f>
        <v>#REF!</v>
      </c>
      <c r="D199" s="32" t="e">
        <f>_xlfn.XLOOKUP(A199,Acomptes!C:C,Acomptes!G:G,"",0)</f>
        <v>#REF!</v>
      </c>
      <c r="E199" s="32" t="e">
        <f>_xlfn.XLOOKUP(A199,Acomptes!C:C,Acomptes!G:G,"",0)</f>
        <v>#REF!</v>
      </c>
      <c r="F199" t="e">
        <f>_xlfn.XLOOKUP(A199,[2]Wallonie!$C:$C,[2]Wallonie!$G:$G,"",0)</f>
        <v>#REF!</v>
      </c>
    </row>
    <row r="200" spans="1:6" x14ac:dyDescent="0.25">
      <c r="A200" t="e">
        <f>'AM et barème'!A200</f>
        <v>#REF!</v>
      </c>
      <c r="B200" s="32" t="e">
        <f>_xlfn.XLOOKUP('tableau Isara'!A200,'AM et barème'!A:A,'AM et barème'!V:V,"non trouvé",0)</f>
        <v>#REF!</v>
      </c>
      <c r="C200" s="32" t="e">
        <f>_xlfn.XLOOKUP(A200,'Export feuilles de presta'!A:A,'Export feuilles de presta'!D:D,"non trouvé",0)</f>
        <v>#REF!</v>
      </c>
      <c r="D200" s="32" t="e">
        <f>_xlfn.XLOOKUP(A200,Acomptes!C:C,Acomptes!G:G,"",0)</f>
        <v>#REF!</v>
      </c>
      <c r="E200" s="32" t="e">
        <f>_xlfn.XLOOKUP(A200,Acomptes!C:C,Acomptes!G:G,"",0)</f>
        <v>#REF!</v>
      </c>
      <c r="F200" t="e">
        <f>_xlfn.XLOOKUP(A200,[2]Wallonie!$C:$C,[2]Wallonie!$G:$G,"",0)</f>
        <v>#REF!</v>
      </c>
    </row>
    <row r="201" spans="1:6" x14ac:dyDescent="0.25">
      <c r="A201" t="e">
        <f>'AM et barème'!A201</f>
        <v>#REF!</v>
      </c>
      <c r="B201" s="32" t="e">
        <f>_xlfn.XLOOKUP('tableau Isara'!A201,'AM et barème'!A:A,'AM et barème'!V:V,"non trouvé",0)</f>
        <v>#REF!</v>
      </c>
      <c r="C201" s="32" t="e">
        <f>_xlfn.XLOOKUP(A201,'Export feuilles de presta'!A:A,'Export feuilles de presta'!D:D,"non trouvé",0)</f>
        <v>#REF!</v>
      </c>
      <c r="D201" s="32" t="e">
        <f>_xlfn.XLOOKUP(A201,Acomptes!C:C,Acomptes!G:G,"",0)</f>
        <v>#REF!</v>
      </c>
      <c r="E201" s="32" t="e">
        <f>_xlfn.XLOOKUP(A201,Acomptes!C:C,Acomptes!G:G,"",0)</f>
        <v>#REF!</v>
      </c>
      <c r="F201" t="e">
        <f>_xlfn.XLOOKUP(A201,[2]Wallonie!$C:$C,[2]Wallonie!$G:$G,"",0)</f>
        <v>#REF!</v>
      </c>
    </row>
    <row r="202" spans="1:6" x14ac:dyDescent="0.25">
      <c r="A202" t="e">
        <f>'AM et barème'!A202</f>
        <v>#REF!</v>
      </c>
      <c r="B202" s="32" t="e">
        <f>_xlfn.XLOOKUP('tableau Isara'!A202,'AM et barème'!A:A,'AM et barème'!V:V,"non trouvé",0)</f>
        <v>#REF!</v>
      </c>
      <c r="C202" s="32" t="e">
        <f>_xlfn.XLOOKUP(A202,'Export feuilles de presta'!A:A,'Export feuilles de presta'!D:D,"non trouvé",0)</f>
        <v>#REF!</v>
      </c>
      <c r="D202" s="32" t="e">
        <f>_xlfn.XLOOKUP(A202,Acomptes!C:C,Acomptes!G:G,"",0)</f>
        <v>#REF!</v>
      </c>
      <c r="E202" s="32" t="e">
        <f>_xlfn.XLOOKUP(A202,Acomptes!C:C,Acomptes!G:G,"",0)</f>
        <v>#REF!</v>
      </c>
      <c r="F202" t="e">
        <f>_xlfn.XLOOKUP(A202,[2]Wallonie!$C:$C,[2]Wallonie!$G:$G,"",0)</f>
        <v>#REF!</v>
      </c>
    </row>
    <row r="203" spans="1:6" x14ac:dyDescent="0.25">
      <c r="A203" t="e">
        <f>'AM et barème'!A203</f>
        <v>#REF!</v>
      </c>
      <c r="B203" s="32" t="e">
        <f>_xlfn.XLOOKUP('tableau Isara'!A203,'AM et barème'!A:A,'AM et barème'!V:V,"non trouvé",0)</f>
        <v>#REF!</v>
      </c>
      <c r="C203" s="32" t="e">
        <f>_xlfn.XLOOKUP(A203,'Export feuilles de presta'!A:A,'Export feuilles de presta'!D:D,"non trouvé",0)</f>
        <v>#REF!</v>
      </c>
      <c r="D203" s="32" t="e">
        <f>_xlfn.XLOOKUP(A203,Acomptes!C:C,Acomptes!G:G,"",0)</f>
        <v>#REF!</v>
      </c>
      <c r="E203" s="32" t="e">
        <f>_xlfn.XLOOKUP(A203,Acomptes!C:C,Acomptes!G:G,"",0)</f>
        <v>#REF!</v>
      </c>
      <c r="F203" t="e">
        <f>_xlfn.XLOOKUP(A203,[2]Wallonie!$C:$C,[2]Wallonie!$G:$G,"",0)</f>
        <v>#REF!</v>
      </c>
    </row>
    <row r="204" spans="1:6" x14ac:dyDescent="0.25">
      <c r="A204" t="e">
        <f>'AM et barème'!A204</f>
        <v>#REF!</v>
      </c>
      <c r="B204" s="32" t="e">
        <f>_xlfn.XLOOKUP('tableau Isara'!A204,'AM et barème'!A:A,'AM et barème'!V:V,"non trouvé",0)</f>
        <v>#REF!</v>
      </c>
      <c r="C204" s="32" t="e">
        <f>_xlfn.XLOOKUP(A204,'Export feuilles de presta'!A:A,'Export feuilles de presta'!D:D,"non trouvé",0)</f>
        <v>#REF!</v>
      </c>
      <c r="D204" s="32" t="e">
        <f>_xlfn.XLOOKUP(A204,Acomptes!C:C,Acomptes!G:G,"",0)</f>
        <v>#REF!</v>
      </c>
      <c r="E204" s="32" t="e">
        <f>_xlfn.XLOOKUP(A204,Acomptes!C:C,Acomptes!G:G,"",0)</f>
        <v>#REF!</v>
      </c>
      <c r="F204" t="e">
        <f>_xlfn.XLOOKUP(A204,[2]Wallonie!$C:$C,[2]Wallonie!$G:$G,"",0)</f>
        <v>#REF!</v>
      </c>
    </row>
    <row r="205" spans="1:6" x14ac:dyDescent="0.25">
      <c r="A205" t="e">
        <f>'AM et barème'!A205</f>
        <v>#REF!</v>
      </c>
      <c r="B205" s="32" t="e">
        <f>_xlfn.XLOOKUP('tableau Isara'!A205,'AM et barème'!A:A,'AM et barème'!V:V,"non trouvé",0)</f>
        <v>#REF!</v>
      </c>
      <c r="C205" s="32" t="e">
        <f>_xlfn.XLOOKUP(A205,'Export feuilles de presta'!A:A,'Export feuilles de presta'!D:D,"non trouvé",0)</f>
        <v>#REF!</v>
      </c>
      <c r="D205" s="32" t="e">
        <f>_xlfn.XLOOKUP(A205,Acomptes!C:C,Acomptes!G:G,"",0)</f>
        <v>#REF!</v>
      </c>
      <c r="E205" s="32" t="e">
        <f>_xlfn.XLOOKUP(A205,Acomptes!C:C,Acomptes!G:G,"",0)</f>
        <v>#REF!</v>
      </c>
      <c r="F205" t="e">
        <f>_xlfn.XLOOKUP(A205,[2]Wallonie!$C:$C,[2]Wallonie!$G:$G,"",0)</f>
        <v>#REF!</v>
      </c>
    </row>
    <row r="206" spans="1:6" x14ac:dyDescent="0.25">
      <c r="A206" t="e">
        <f>'AM et barème'!A206</f>
        <v>#REF!</v>
      </c>
      <c r="B206" s="32" t="e">
        <f>_xlfn.XLOOKUP('tableau Isara'!A206,'AM et barème'!A:A,'AM et barème'!V:V,"non trouvé",0)</f>
        <v>#REF!</v>
      </c>
      <c r="C206" s="32" t="e">
        <f>_xlfn.XLOOKUP(A206,'Export feuilles de presta'!A:A,'Export feuilles de presta'!D:D,"non trouvé",0)</f>
        <v>#REF!</v>
      </c>
      <c r="D206" s="32" t="e">
        <f>_xlfn.XLOOKUP(A206,Acomptes!C:C,Acomptes!G:G,"",0)</f>
        <v>#REF!</v>
      </c>
      <c r="E206" s="32" t="e">
        <f>_xlfn.XLOOKUP(A206,Acomptes!C:C,Acomptes!G:G,"",0)</f>
        <v>#REF!</v>
      </c>
      <c r="F206" t="e">
        <f>_xlfn.XLOOKUP(A206,[2]Wallonie!$C:$C,[2]Wallonie!$G:$G,"",0)</f>
        <v>#REF!</v>
      </c>
    </row>
    <row r="207" spans="1:6" x14ac:dyDescent="0.25">
      <c r="A207" t="e">
        <f>'AM et barème'!A207</f>
        <v>#REF!</v>
      </c>
      <c r="B207" s="32" t="e">
        <f>_xlfn.XLOOKUP('tableau Isara'!A207,'AM et barème'!A:A,'AM et barème'!V:V,"non trouvé",0)</f>
        <v>#REF!</v>
      </c>
      <c r="C207" s="32" t="e">
        <f>_xlfn.XLOOKUP(A207,'Export feuilles de presta'!A:A,'Export feuilles de presta'!D:D,"non trouvé",0)</f>
        <v>#REF!</v>
      </c>
      <c r="D207" s="32" t="e">
        <f>_xlfn.XLOOKUP(A207,Acomptes!C:C,Acomptes!G:G,"",0)</f>
        <v>#REF!</v>
      </c>
      <c r="E207" s="32" t="e">
        <f>_xlfn.XLOOKUP(A207,Acomptes!C:C,Acomptes!G:G,"",0)</f>
        <v>#REF!</v>
      </c>
      <c r="F207" t="e">
        <f>_xlfn.XLOOKUP(A207,[2]Wallonie!$C:$C,[2]Wallonie!$G:$G,"",0)</f>
        <v>#REF!</v>
      </c>
    </row>
    <row r="208" spans="1:6" x14ac:dyDescent="0.25">
      <c r="A208" t="e">
        <f>'AM et barème'!A208</f>
        <v>#REF!</v>
      </c>
      <c r="B208" s="32" t="e">
        <f>_xlfn.XLOOKUP('tableau Isara'!A208,'AM et barème'!A:A,'AM et barème'!V:V,"non trouvé",0)</f>
        <v>#REF!</v>
      </c>
      <c r="C208" s="32" t="e">
        <f>_xlfn.XLOOKUP(A208,'Export feuilles de presta'!A:A,'Export feuilles de presta'!D:D,"non trouvé",0)</f>
        <v>#REF!</v>
      </c>
      <c r="D208" s="32" t="e">
        <f>_xlfn.XLOOKUP(A208,Acomptes!C:C,Acomptes!G:G,"",0)</f>
        <v>#REF!</v>
      </c>
      <c r="E208" s="32" t="e">
        <f>_xlfn.XLOOKUP(A208,Acomptes!C:C,Acomptes!G:G,"",0)</f>
        <v>#REF!</v>
      </c>
      <c r="F208" t="e">
        <f>_xlfn.XLOOKUP(A208,[2]Wallonie!$C:$C,[2]Wallonie!$G:$G,"",0)</f>
        <v>#REF!</v>
      </c>
    </row>
    <row r="209" spans="1:6" x14ac:dyDescent="0.25">
      <c r="A209" t="e">
        <f>'AM et barème'!A209</f>
        <v>#REF!</v>
      </c>
      <c r="B209" s="32" t="e">
        <f>_xlfn.XLOOKUP('tableau Isara'!A209,'AM et barème'!A:A,'AM et barème'!V:V,"non trouvé",0)</f>
        <v>#REF!</v>
      </c>
      <c r="C209" s="32" t="e">
        <f>_xlfn.XLOOKUP(A209,'Export feuilles de presta'!A:A,'Export feuilles de presta'!D:D,"non trouvé",0)</f>
        <v>#REF!</v>
      </c>
      <c r="D209" s="32" t="e">
        <f>_xlfn.XLOOKUP(A209,Acomptes!C:C,Acomptes!G:G,"",0)</f>
        <v>#REF!</v>
      </c>
      <c r="E209" s="32" t="e">
        <f>_xlfn.XLOOKUP(A209,Acomptes!C:C,Acomptes!G:G,"",0)</f>
        <v>#REF!</v>
      </c>
      <c r="F209" t="e">
        <f>_xlfn.XLOOKUP(A209,[2]Wallonie!$C:$C,[2]Wallonie!$G:$G,"",0)</f>
        <v>#REF!</v>
      </c>
    </row>
    <row r="210" spans="1:6" x14ac:dyDescent="0.25">
      <c r="A210" t="e">
        <f>'AM et barème'!A210</f>
        <v>#REF!</v>
      </c>
      <c r="B210" s="32" t="e">
        <f>_xlfn.XLOOKUP('tableau Isara'!A210,'AM et barème'!A:A,'AM et barème'!V:V,"non trouvé",0)</f>
        <v>#REF!</v>
      </c>
      <c r="C210" s="32" t="e">
        <f>_xlfn.XLOOKUP(A210,'Export feuilles de presta'!A:A,'Export feuilles de presta'!D:D,"non trouvé",0)</f>
        <v>#REF!</v>
      </c>
      <c r="D210" s="32" t="e">
        <f>_xlfn.XLOOKUP(A210,Acomptes!C:C,Acomptes!G:G,"",0)</f>
        <v>#REF!</v>
      </c>
      <c r="E210" s="32" t="e">
        <f>_xlfn.XLOOKUP(A210,Acomptes!C:C,Acomptes!G:G,"",0)</f>
        <v>#REF!</v>
      </c>
      <c r="F210" t="e">
        <f>_xlfn.XLOOKUP(A210,[2]Wallonie!$C:$C,[2]Wallonie!$G:$G,"",0)</f>
        <v>#REF!</v>
      </c>
    </row>
    <row r="211" spans="1:6" x14ac:dyDescent="0.25">
      <c r="A211" t="e">
        <f>'AM et barème'!A211</f>
        <v>#REF!</v>
      </c>
      <c r="B211" s="32" t="e">
        <f>_xlfn.XLOOKUP('tableau Isara'!A211,'AM et barème'!A:A,'AM et barème'!V:V,"non trouvé",0)</f>
        <v>#REF!</v>
      </c>
      <c r="C211" s="32" t="e">
        <f>_xlfn.XLOOKUP(A211,'Export feuilles de presta'!A:A,'Export feuilles de presta'!D:D,"non trouvé",0)</f>
        <v>#REF!</v>
      </c>
      <c r="D211" s="32" t="e">
        <f>_xlfn.XLOOKUP(A211,Acomptes!C:C,Acomptes!G:G,"",0)</f>
        <v>#REF!</v>
      </c>
      <c r="E211" s="32" t="e">
        <f>_xlfn.XLOOKUP(A211,Acomptes!C:C,Acomptes!G:G,"",0)</f>
        <v>#REF!</v>
      </c>
      <c r="F211" t="e">
        <f>_xlfn.XLOOKUP(A211,[2]Wallonie!$C:$C,[2]Wallonie!$G:$G,"",0)</f>
        <v>#REF!</v>
      </c>
    </row>
    <row r="212" spans="1:6" x14ac:dyDescent="0.25">
      <c r="A212" t="e">
        <f>'AM et barème'!A212</f>
        <v>#REF!</v>
      </c>
      <c r="B212" s="32" t="e">
        <f>_xlfn.XLOOKUP('tableau Isara'!A212,'AM et barème'!A:A,'AM et barème'!V:V,"non trouvé",0)</f>
        <v>#REF!</v>
      </c>
      <c r="C212" s="32" t="e">
        <f>_xlfn.XLOOKUP(A212,'Export feuilles de presta'!A:A,'Export feuilles de presta'!D:D,"non trouvé",0)</f>
        <v>#REF!</v>
      </c>
      <c r="D212" s="32" t="e">
        <f>_xlfn.XLOOKUP(A212,Acomptes!C:C,Acomptes!G:G,"",0)</f>
        <v>#REF!</v>
      </c>
      <c r="E212" s="32" t="e">
        <f>_xlfn.XLOOKUP(A212,Acomptes!C:C,Acomptes!G:G,"",0)</f>
        <v>#REF!</v>
      </c>
      <c r="F212" t="e">
        <f>_xlfn.XLOOKUP(A212,[2]Wallonie!$C:$C,[2]Wallonie!$G:$G,"",0)</f>
        <v>#REF!</v>
      </c>
    </row>
    <row r="213" spans="1:6" x14ac:dyDescent="0.25">
      <c r="A213" t="e">
        <f>'AM et barème'!A213</f>
        <v>#REF!</v>
      </c>
      <c r="B213" s="32" t="e">
        <f>_xlfn.XLOOKUP('tableau Isara'!A213,'AM et barème'!A:A,'AM et barème'!V:V,"non trouvé",0)</f>
        <v>#REF!</v>
      </c>
      <c r="C213" s="32" t="e">
        <f>_xlfn.XLOOKUP(A213,'Export feuilles de presta'!A:A,'Export feuilles de presta'!D:D,"non trouvé",0)</f>
        <v>#REF!</v>
      </c>
      <c r="D213" s="32" t="e">
        <f>_xlfn.XLOOKUP(A213,Acomptes!C:C,Acomptes!G:G,"",0)</f>
        <v>#REF!</v>
      </c>
      <c r="E213" s="32" t="e">
        <f>_xlfn.XLOOKUP(A213,Acomptes!C:C,Acomptes!G:G,"",0)</f>
        <v>#REF!</v>
      </c>
      <c r="F213" t="e">
        <f>_xlfn.XLOOKUP(A213,[2]Wallonie!$C:$C,[2]Wallonie!$G:$G,"",0)</f>
        <v>#REF!</v>
      </c>
    </row>
    <row r="214" spans="1:6" x14ac:dyDescent="0.25">
      <c r="A214" t="e">
        <f>'AM et barème'!A214</f>
        <v>#REF!</v>
      </c>
      <c r="B214" s="32" t="e">
        <f>_xlfn.XLOOKUP('tableau Isara'!A214,'AM et barème'!A:A,'AM et barème'!V:V,"non trouvé",0)</f>
        <v>#REF!</v>
      </c>
      <c r="C214" s="32" t="e">
        <f>_xlfn.XLOOKUP(A214,'Export feuilles de presta'!A:A,'Export feuilles de presta'!D:D,"non trouvé",0)</f>
        <v>#REF!</v>
      </c>
      <c r="D214" s="32" t="e">
        <f>_xlfn.XLOOKUP(A214,Acomptes!C:C,Acomptes!G:G,"",0)</f>
        <v>#REF!</v>
      </c>
      <c r="E214" s="32" t="e">
        <f>_xlfn.XLOOKUP(A214,Acomptes!C:C,Acomptes!G:G,"",0)</f>
        <v>#REF!</v>
      </c>
      <c r="F214" t="e">
        <f>_xlfn.XLOOKUP(A214,[2]Wallonie!$C:$C,[2]Wallonie!$G:$G,"",0)</f>
        <v>#REF!</v>
      </c>
    </row>
    <row r="215" spans="1:6" x14ac:dyDescent="0.25">
      <c r="A215" t="e">
        <f>'AM et barème'!A215</f>
        <v>#REF!</v>
      </c>
      <c r="B215" s="32" t="e">
        <f>_xlfn.XLOOKUP('tableau Isara'!A215,'AM et barème'!A:A,'AM et barème'!V:V,"non trouvé",0)</f>
        <v>#REF!</v>
      </c>
      <c r="C215" s="32" t="e">
        <f>_xlfn.XLOOKUP(A215,'Export feuilles de presta'!A:A,'Export feuilles de presta'!D:D,"non trouvé",0)</f>
        <v>#REF!</v>
      </c>
      <c r="D215" s="32" t="e">
        <f>_xlfn.XLOOKUP(A215,Acomptes!C:C,Acomptes!G:G,"",0)</f>
        <v>#REF!</v>
      </c>
      <c r="E215" s="32" t="e">
        <f>_xlfn.XLOOKUP(A215,Acomptes!C:C,Acomptes!G:G,"",0)</f>
        <v>#REF!</v>
      </c>
      <c r="F215" t="e">
        <f>_xlfn.XLOOKUP(A215,[2]Wallonie!$C:$C,[2]Wallonie!$G:$G,"",0)</f>
        <v>#REF!</v>
      </c>
    </row>
    <row r="216" spans="1:6" x14ac:dyDescent="0.25">
      <c r="A216" t="e">
        <f>'AM et barème'!A216</f>
        <v>#REF!</v>
      </c>
      <c r="B216" s="32" t="e">
        <f>_xlfn.XLOOKUP('tableau Isara'!A216,'AM et barème'!A:A,'AM et barème'!V:V,"non trouvé",0)</f>
        <v>#REF!</v>
      </c>
      <c r="C216" s="32" t="e">
        <f>_xlfn.XLOOKUP(A216,'Export feuilles de presta'!A:A,'Export feuilles de presta'!D:D,"non trouvé",0)</f>
        <v>#REF!</v>
      </c>
      <c r="D216" s="32" t="e">
        <f>_xlfn.XLOOKUP(A216,Acomptes!C:C,Acomptes!G:G,"",0)</f>
        <v>#REF!</v>
      </c>
      <c r="E216" s="32" t="e">
        <f>_xlfn.XLOOKUP(A216,Acomptes!C:C,Acomptes!G:G,"",0)</f>
        <v>#REF!</v>
      </c>
      <c r="F216" t="e">
        <f>_xlfn.XLOOKUP(A216,[2]Wallonie!$C:$C,[2]Wallonie!$G:$G,"",0)</f>
        <v>#REF!</v>
      </c>
    </row>
    <row r="217" spans="1:6" x14ac:dyDescent="0.25">
      <c r="A217" t="e">
        <f>'AM et barème'!A217</f>
        <v>#REF!</v>
      </c>
      <c r="B217" s="32" t="e">
        <f>_xlfn.XLOOKUP('tableau Isara'!A217,'AM et barème'!A:A,'AM et barème'!V:V,"non trouvé",0)</f>
        <v>#REF!</v>
      </c>
      <c r="C217" s="32" t="e">
        <f>_xlfn.XLOOKUP(A217,'Export feuilles de presta'!A:A,'Export feuilles de presta'!D:D,"non trouvé",0)</f>
        <v>#REF!</v>
      </c>
      <c r="D217" s="32" t="e">
        <f>_xlfn.XLOOKUP(A217,Acomptes!C:C,Acomptes!G:G,"",0)</f>
        <v>#REF!</v>
      </c>
      <c r="E217" s="32" t="e">
        <f>_xlfn.XLOOKUP(A217,Acomptes!C:C,Acomptes!G:G,"",0)</f>
        <v>#REF!</v>
      </c>
      <c r="F217" t="e">
        <f>_xlfn.XLOOKUP(A217,[2]Wallonie!$C:$C,[2]Wallonie!$G:$G,"",0)</f>
        <v>#REF!</v>
      </c>
    </row>
    <row r="218" spans="1:6" x14ac:dyDescent="0.25">
      <c r="A218" t="e">
        <f>'AM et barème'!A218</f>
        <v>#REF!</v>
      </c>
      <c r="B218" s="32" t="e">
        <f>_xlfn.XLOOKUP('tableau Isara'!A218,'AM et barème'!A:A,'AM et barème'!V:V,"non trouvé",0)</f>
        <v>#REF!</v>
      </c>
      <c r="C218" s="32" t="e">
        <f>_xlfn.XLOOKUP(A218,'Export feuilles de presta'!A:A,'Export feuilles de presta'!D:D,"non trouvé",0)</f>
        <v>#REF!</v>
      </c>
      <c r="D218" s="32" t="e">
        <f>_xlfn.XLOOKUP(A218,Acomptes!C:C,Acomptes!G:G,"",0)</f>
        <v>#REF!</v>
      </c>
      <c r="E218" s="32" t="e">
        <f>_xlfn.XLOOKUP(A218,Acomptes!C:C,Acomptes!G:G,"",0)</f>
        <v>#REF!</v>
      </c>
      <c r="F218" t="e">
        <f>_xlfn.XLOOKUP(A218,[2]Wallonie!$C:$C,[2]Wallonie!$G:$G,"",0)</f>
        <v>#REF!</v>
      </c>
    </row>
    <row r="219" spans="1:6" x14ac:dyDescent="0.25">
      <c r="A219" t="e">
        <f>'AM et barème'!A219</f>
        <v>#REF!</v>
      </c>
      <c r="B219" s="32" t="e">
        <f>_xlfn.XLOOKUP('tableau Isara'!A219,'AM et barème'!A:A,'AM et barème'!V:V,"non trouvé",0)</f>
        <v>#REF!</v>
      </c>
      <c r="C219" s="32" t="e">
        <f>_xlfn.XLOOKUP(A219,'Export feuilles de presta'!A:A,'Export feuilles de presta'!D:D,"non trouvé",0)</f>
        <v>#REF!</v>
      </c>
      <c r="D219" s="32" t="e">
        <f>_xlfn.XLOOKUP(A219,Acomptes!C:C,Acomptes!G:G,"",0)</f>
        <v>#REF!</v>
      </c>
      <c r="E219" s="32" t="e">
        <f>_xlfn.XLOOKUP(A219,Acomptes!C:C,Acomptes!G:G,"",0)</f>
        <v>#REF!</v>
      </c>
      <c r="F219" t="e">
        <f>_xlfn.XLOOKUP(A219,[2]Wallonie!$C:$C,[2]Wallonie!$G:$G,"",0)</f>
        <v>#REF!</v>
      </c>
    </row>
    <row r="220" spans="1:6" x14ac:dyDescent="0.25">
      <c r="A220" t="e">
        <f>'AM et barème'!A220</f>
        <v>#REF!</v>
      </c>
      <c r="B220" s="32" t="e">
        <f>_xlfn.XLOOKUP('tableau Isara'!A220,'AM et barème'!A:A,'AM et barème'!V:V,"non trouvé",0)</f>
        <v>#REF!</v>
      </c>
      <c r="C220" s="32" t="e">
        <f>_xlfn.XLOOKUP(A220,'Export feuilles de presta'!A:A,'Export feuilles de presta'!D:D,"non trouvé",0)</f>
        <v>#REF!</v>
      </c>
      <c r="D220" s="32" t="e">
        <f>_xlfn.XLOOKUP(A220,Acomptes!C:C,Acomptes!G:G,"",0)</f>
        <v>#REF!</v>
      </c>
      <c r="E220" s="32" t="e">
        <f>_xlfn.XLOOKUP(A220,Acomptes!C:C,Acomptes!G:G,"",0)</f>
        <v>#REF!</v>
      </c>
      <c r="F220" t="e">
        <f>_xlfn.XLOOKUP(A220,[2]Wallonie!$C:$C,[2]Wallonie!$G:$G,"",0)</f>
        <v>#REF!</v>
      </c>
    </row>
    <row r="221" spans="1:6" x14ac:dyDescent="0.25">
      <c r="A221" t="e">
        <f>'AM et barème'!A221</f>
        <v>#REF!</v>
      </c>
      <c r="B221" s="32" t="e">
        <f>_xlfn.XLOOKUP('tableau Isara'!A221,'AM et barème'!A:A,'AM et barème'!V:V,"non trouvé",0)</f>
        <v>#REF!</v>
      </c>
      <c r="C221" s="32" t="e">
        <f>_xlfn.XLOOKUP(A221,'Export feuilles de presta'!A:A,'Export feuilles de presta'!D:D,"non trouvé",0)</f>
        <v>#REF!</v>
      </c>
      <c r="D221" s="32" t="e">
        <f>_xlfn.XLOOKUP(A221,Acomptes!C:C,Acomptes!G:G,"",0)</f>
        <v>#REF!</v>
      </c>
      <c r="E221" s="32" t="e">
        <f>_xlfn.XLOOKUP(A221,Acomptes!C:C,Acomptes!G:G,"",0)</f>
        <v>#REF!</v>
      </c>
      <c r="F221" t="e">
        <f>_xlfn.XLOOKUP(A221,[2]Wallonie!$C:$C,[2]Wallonie!$G:$G,"",0)</f>
        <v>#REF!</v>
      </c>
    </row>
    <row r="222" spans="1:6" x14ac:dyDescent="0.25">
      <c r="A222" t="e">
        <f>'AM et barème'!A222</f>
        <v>#REF!</v>
      </c>
      <c r="B222" s="32" t="e">
        <f>_xlfn.XLOOKUP('tableau Isara'!A222,'AM et barème'!A:A,'AM et barème'!V:V,"non trouvé",0)</f>
        <v>#REF!</v>
      </c>
      <c r="C222" s="32" t="e">
        <f>_xlfn.XLOOKUP(A222,'Export feuilles de presta'!A:A,'Export feuilles de presta'!D:D,"non trouvé",0)</f>
        <v>#REF!</v>
      </c>
      <c r="D222" s="32" t="e">
        <f>_xlfn.XLOOKUP(A222,Acomptes!C:C,Acomptes!G:G,"",0)</f>
        <v>#REF!</v>
      </c>
      <c r="E222" s="32" t="e">
        <f>_xlfn.XLOOKUP(A222,Acomptes!C:C,Acomptes!G:G,"",0)</f>
        <v>#REF!</v>
      </c>
      <c r="F222" t="e">
        <f>_xlfn.XLOOKUP(A222,[2]Wallonie!$C:$C,[2]Wallonie!$G:$G,"",0)</f>
        <v>#REF!</v>
      </c>
    </row>
    <row r="223" spans="1:6" x14ac:dyDescent="0.25">
      <c r="A223" t="e">
        <f>'AM et barème'!A223</f>
        <v>#REF!</v>
      </c>
      <c r="B223" s="32" t="e">
        <f>_xlfn.XLOOKUP('tableau Isara'!A223,'AM et barème'!A:A,'AM et barème'!V:V,"non trouvé",0)</f>
        <v>#REF!</v>
      </c>
      <c r="C223" s="32" t="e">
        <f>_xlfn.XLOOKUP(A223,'Export feuilles de presta'!A:A,'Export feuilles de presta'!D:D,"non trouvé",0)</f>
        <v>#REF!</v>
      </c>
      <c r="D223" s="32" t="e">
        <f>_xlfn.XLOOKUP(A223,Acomptes!C:C,Acomptes!G:G,"",0)</f>
        <v>#REF!</v>
      </c>
      <c r="E223" s="32" t="e">
        <f>_xlfn.XLOOKUP(A223,Acomptes!C:C,Acomptes!G:G,"",0)</f>
        <v>#REF!</v>
      </c>
      <c r="F223" t="e">
        <f>_xlfn.XLOOKUP(A223,[2]Wallonie!$C:$C,[2]Wallonie!$G:$G,"",0)</f>
        <v>#REF!</v>
      </c>
    </row>
    <row r="224" spans="1:6" x14ac:dyDescent="0.25">
      <c r="A224" t="e">
        <f>'AM et barème'!A224</f>
        <v>#REF!</v>
      </c>
      <c r="B224" s="32" t="e">
        <f>_xlfn.XLOOKUP('tableau Isara'!A224,'AM et barème'!A:A,'AM et barème'!V:V,"non trouvé",0)</f>
        <v>#REF!</v>
      </c>
      <c r="C224" s="32" t="e">
        <f>_xlfn.XLOOKUP(A224,'Export feuilles de presta'!A:A,'Export feuilles de presta'!D:D,"non trouvé",0)</f>
        <v>#REF!</v>
      </c>
      <c r="D224" s="32" t="e">
        <f>_xlfn.XLOOKUP(A224,Acomptes!C:C,Acomptes!G:G,"",0)</f>
        <v>#REF!</v>
      </c>
      <c r="E224" s="32" t="e">
        <f>_xlfn.XLOOKUP(A224,Acomptes!C:C,Acomptes!G:G,"",0)</f>
        <v>#REF!</v>
      </c>
      <c r="F224" t="e">
        <f>_xlfn.XLOOKUP(A224,[2]Wallonie!$C:$C,[2]Wallonie!$G:$G,"",0)</f>
        <v>#REF!</v>
      </c>
    </row>
    <row r="225" spans="1:6" x14ac:dyDescent="0.25">
      <c r="A225" t="e">
        <f>'AM et barème'!A225</f>
        <v>#REF!</v>
      </c>
      <c r="B225" s="32" t="e">
        <f>_xlfn.XLOOKUP('tableau Isara'!A225,'AM et barème'!A:A,'AM et barème'!V:V,"non trouvé",0)</f>
        <v>#REF!</v>
      </c>
      <c r="C225" s="32" t="e">
        <f>_xlfn.XLOOKUP(A225,'Export feuilles de presta'!A:A,'Export feuilles de presta'!D:D,"non trouvé",0)</f>
        <v>#REF!</v>
      </c>
      <c r="D225" s="32" t="e">
        <f>_xlfn.XLOOKUP(A225,Acomptes!C:C,Acomptes!G:G,"",0)</f>
        <v>#REF!</v>
      </c>
      <c r="E225" s="32" t="e">
        <f>_xlfn.XLOOKUP(A225,Acomptes!C:C,Acomptes!G:G,"",0)</f>
        <v>#REF!</v>
      </c>
      <c r="F225" t="e">
        <f>_xlfn.XLOOKUP(A225,[2]Wallonie!$C:$C,[2]Wallonie!$G:$G,"",0)</f>
        <v>#REF!</v>
      </c>
    </row>
    <row r="226" spans="1:6" x14ac:dyDescent="0.25">
      <c r="A226" t="e">
        <f>'AM et barème'!A226</f>
        <v>#REF!</v>
      </c>
      <c r="B226" s="32" t="e">
        <f>_xlfn.XLOOKUP('tableau Isara'!A226,'AM et barème'!A:A,'AM et barème'!V:V,"non trouvé",0)</f>
        <v>#REF!</v>
      </c>
      <c r="C226" s="32" t="e">
        <f>_xlfn.XLOOKUP(A226,'Export feuilles de presta'!A:A,'Export feuilles de presta'!D:D,"non trouvé",0)</f>
        <v>#REF!</v>
      </c>
      <c r="D226" s="32" t="e">
        <f>_xlfn.XLOOKUP(A226,Acomptes!C:C,Acomptes!G:G,"",0)</f>
        <v>#REF!</v>
      </c>
      <c r="E226" s="32" t="e">
        <f>_xlfn.XLOOKUP(A226,Acomptes!C:C,Acomptes!G:G,"",0)</f>
        <v>#REF!</v>
      </c>
      <c r="F226" t="e">
        <f>_xlfn.XLOOKUP(A226,[2]Wallonie!$C:$C,[2]Wallonie!$G:$G,"",0)</f>
        <v>#REF!</v>
      </c>
    </row>
    <row r="227" spans="1:6" x14ac:dyDescent="0.25">
      <c r="A227" t="e">
        <f>'AM et barème'!A227</f>
        <v>#REF!</v>
      </c>
      <c r="B227" s="32" t="e">
        <f>_xlfn.XLOOKUP('tableau Isara'!A227,'AM et barème'!A:A,'AM et barème'!V:V,"non trouvé",0)</f>
        <v>#REF!</v>
      </c>
      <c r="C227" s="32" t="e">
        <f>_xlfn.XLOOKUP(A227,'Export feuilles de presta'!A:A,'Export feuilles de presta'!D:D,"non trouvé",0)</f>
        <v>#REF!</v>
      </c>
      <c r="D227" s="32" t="e">
        <f>_xlfn.XLOOKUP(A227,Acomptes!C:C,Acomptes!G:G,"",0)</f>
        <v>#REF!</v>
      </c>
      <c r="E227" s="32" t="e">
        <f>_xlfn.XLOOKUP(A227,Acomptes!C:C,Acomptes!G:G,"",0)</f>
        <v>#REF!</v>
      </c>
      <c r="F227" t="e">
        <f>_xlfn.XLOOKUP(A227,[2]Wallonie!$C:$C,[2]Wallonie!$G:$G,"",0)</f>
        <v>#REF!</v>
      </c>
    </row>
    <row r="228" spans="1:6" x14ac:dyDescent="0.25">
      <c r="A228" t="e">
        <f>'AM et barème'!A228</f>
        <v>#REF!</v>
      </c>
      <c r="B228" s="32" t="e">
        <f>_xlfn.XLOOKUP('tableau Isara'!A228,'AM et barème'!A:A,'AM et barème'!V:V,"non trouvé",0)</f>
        <v>#REF!</v>
      </c>
      <c r="C228" s="32" t="e">
        <f>_xlfn.XLOOKUP(A228,'Export feuilles de presta'!A:A,'Export feuilles de presta'!D:D,"non trouvé",0)</f>
        <v>#REF!</v>
      </c>
      <c r="D228" s="32" t="e">
        <f>_xlfn.XLOOKUP(A228,Acomptes!C:C,Acomptes!G:G,"",0)</f>
        <v>#REF!</v>
      </c>
      <c r="E228" s="32" t="e">
        <f>_xlfn.XLOOKUP(A228,Acomptes!C:C,Acomptes!G:G,"",0)</f>
        <v>#REF!</v>
      </c>
      <c r="F228" t="e">
        <f>_xlfn.XLOOKUP(A228,[2]Wallonie!$C:$C,[2]Wallonie!$G:$G,"",0)</f>
        <v>#REF!</v>
      </c>
    </row>
    <row r="229" spans="1:6" x14ac:dyDescent="0.25">
      <c r="A229" t="e">
        <f>'AM et barème'!A229</f>
        <v>#REF!</v>
      </c>
      <c r="B229" s="32" t="e">
        <f>_xlfn.XLOOKUP('tableau Isara'!A229,'AM et barème'!A:A,'AM et barème'!V:V,"non trouvé",0)</f>
        <v>#REF!</v>
      </c>
      <c r="C229" s="32" t="e">
        <f>_xlfn.XLOOKUP(A229,'Export feuilles de presta'!A:A,'Export feuilles de presta'!D:D,"non trouvé",0)</f>
        <v>#REF!</v>
      </c>
      <c r="D229" s="32" t="e">
        <f>_xlfn.XLOOKUP(A229,Acomptes!C:C,Acomptes!G:G,"",0)</f>
        <v>#REF!</v>
      </c>
      <c r="E229" s="32" t="e">
        <f>_xlfn.XLOOKUP(A229,Acomptes!C:C,Acomptes!G:G,"",0)</f>
        <v>#REF!</v>
      </c>
      <c r="F229" t="e">
        <f>_xlfn.XLOOKUP(A229,[2]Wallonie!$C:$C,[2]Wallonie!$G:$G,"",0)</f>
        <v>#REF!</v>
      </c>
    </row>
    <row r="230" spans="1:6" x14ac:dyDescent="0.25">
      <c r="A230" t="e">
        <f>'AM et barème'!A230</f>
        <v>#REF!</v>
      </c>
      <c r="B230" s="32" t="e">
        <f>_xlfn.XLOOKUP('tableau Isara'!A230,'AM et barème'!A:A,'AM et barème'!V:V,"non trouvé",0)</f>
        <v>#REF!</v>
      </c>
      <c r="C230" s="32" t="e">
        <f>_xlfn.XLOOKUP(A230,'Export feuilles de presta'!A:A,'Export feuilles de presta'!D:D,"non trouvé",0)</f>
        <v>#REF!</v>
      </c>
      <c r="D230" s="32" t="e">
        <f>_xlfn.XLOOKUP(A230,Acomptes!C:C,Acomptes!G:G,"",0)</f>
        <v>#REF!</v>
      </c>
      <c r="E230" s="32" t="e">
        <f>_xlfn.XLOOKUP(A230,Acomptes!C:C,Acomptes!G:G,"",0)</f>
        <v>#REF!</v>
      </c>
      <c r="F230" t="e">
        <f>_xlfn.XLOOKUP(A230,[2]Wallonie!$C:$C,[2]Wallonie!$G:$G,"",0)</f>
        <v>#REF!</v>
      </c>
    </row>
    <row r="231" spans="1:6" x14ac:dyDescent="0.25">
      <c r="A231" t="e">
        <f>'AM et barème'!A231</f>
        <v>#REF!</v>
      </c>
      <c r="B231" s="32" t="e">
        <f>_xlfn.XLOOKUP('tableau Isara'!A231,'AM et barème'!A:A,'AM et barème'!V:V,"non trouvé",0)</f>
        <v>#REF!</v>
      </c>
      <c r="C231" s="32" t="e">
        <f>_xlfn.XLOOKUP(A231,'Export feuilles de presta'!A:A,'Export feuilles de presta'!D:D,"non trouvé",0)</f>
        <v>#REF!</v>
      </c>
      <c r="D231" s="32" t="e">
        <f>_xlfn.XLOOKUP(A231,Acomptes!C:C,Acomptes!G:G,"",0)</f>
        <v>#REF!</v>
      </c>
      <c r="E231" s="32" t="e">
        <f>_xlfn.XLOOKUP(A231,Acomptes!C:C,Acomptes!G:G,"",0)</f>
        <v>#REF!</v>
      </c>
      <c r="F231" t="e">
        <f>_xlfn.XLOOKUP(A231,[2]Wallonie!$C:$C,[2]Wallonie!$G:$G,"",0)</f>
        <v>#REF!</v>
      </c>
    </row>
    <row r="232" spans="1:6" x14ac:dyDescent="0.25">
      <c r="A232" t="e">
        <f>'AM et barème'!A232</f>
        <v>#REF!</v>
      </c>
      <c r="B232" s="32" t="e">
        <f>_xlfn.XLOOKUP('tableau Isara'!A232,'AM et barème'!A:A,'AM et barème'!V:V,"non trouvé",0)</f>
        <v>#REF!</v>
      </c>
      <c r="C232" s="32" t="e">
        <f>_xlfn.XLOOKUP(A232,'Export feuilles de presta'!A:A,'Export feuilles de presta'!D:D,"non trouvé",0)</f>
        <v>#REF!</v>
      </c>
      <c r="D232" s="32" t="e">
        <f>_xlfn.XLOOKUP(A232,Acomptes!C:C,Acomptes!G:G,"",0)</f>
        <v>#REF!</v>
      </c>
      <c r="E232" s="32" t="e">
        <f>_xlfn.XLOOKUP(A232,Acomptes!C:C,Acomptes!G:G,"",0)</f>
        <v>#REF!</v>
      </c>
      <c r="F232" t="e">
        <f>_xlfn.XLOOKUP(A232,[2]Wallonie!$C:$C,[2]Wallonie!$G:$G,"",0)</f>
        <v>#REF!</v>
      </c>
    </row>
    <row r="233" spans="1:6" x14ac:dyDescent="0.25">
      <c r="A233" t="e">
        <f>'AM et barème'!A233</f>
        <v>#REF!</v>
      </c>
      <c r="B233" s="32" t="e">
        <f>_xlfn.XLOOKUP('tableau Isara'!A233,'AM et barème'!A:A,'AM et barème'!V:V,"non trouvé",0)</f>
        <v>#REF!</v>
      </c>
      <c r="C233" s="32" t="e">
        <f>_xlfn.XLOOKUP(A233,'Export feuilles de presta'!A:A,'Export feuilles de presta'!D:D,"non trouvé",0)</f>
        <v>#REF!</v>
      </c>
      <c r="D233" s="32" t="e">
        <f>_xlfn.XLOOKUP(A233,Acomptes!C:C,Acomptes!G:G,"",0)</f>
        <v>#REF!</v>
      </c>
      <c r="E233" s="32" t="e">
        <f>_xlfn.XLOOKUP(A233,Acomptes!C:C,Acomptes!G:G,"",0)</f>
        <v>#REF!</v>
      </c>
      <c r="F233" t="e">
        <f>_xlfn.XLOOKUP(A233,[2]Wallonie!$C:$C,[2]Wallonie!$G:$G,"",0)</f>
        <v>#REF!</v>
      </c>
    </row>
    <row r="234" spans="1:6" x14ac:dyDescent="0.25">
      <c r="A234" t="e">
        <f>'AM et barème'!A234</f>
        <v>#REF!</v>
      </c>
      <c r="B234" s="32" t="e">
        <f>_xlfn.XLOOKUP('tableau Isara'!A234,'AM et barème'!A:A,'AM et barème'!V:V,"non trouvé",0)</f>
        <v>#REF!</v>
      </c>
      <c r="C234" s="32" t="e">
        <f>_xlfn.XLOOKUP(A234,'Export feuilles de presta'!A:A,'Export feuilles de presta'!D:D,"non trouvé",0)</f>
        <v>#REF!</v>
      </c>
      <c r="D234" s="32" t="e">
        <f>_xlfn.XLOOKUP(A234,Acomptes!C:C,Acomptes!G:G,"",0)</f>
        <v>#REF!</v>
      </c>
      <c r="E234" s="32" t="e">
        <f>_xlfn.XLOOKUP(A234,Acomptes!C:C,Acomptes!G:G,"",0)</f>
        <v>#REF!</v>
      </c>
      <c r="F234" t="e">
        <f>_xlfn.XLOOKUP(A234,[2]Wallonie!$C:$C,[2]Wallonie!$G:$G,"",0)</f>
        <v>#REF!</v>
      </c>
    </row>
    <row r="235" spans="1:6" x14ac:dyDescent="0.25">
      <c r="A235" t="e">
        <f>'AM et barème'!A235</f>
        <v>#REF!</v>
      </c>
      <c r="B235" s="32" t="e">
        <f>_xlfn.XLOOKUP('tableau Isara'!A235,'AM et barème'!A:A,'AM et barème'!V:V,"non trouvé",0)</f>
        <v>#REF!</v>
      </c>
      <c r="C235" s="32" t="e">
        <f>_xlfn.XLOOKUP(A235,'Export feuilles de presta'!A:A,'Export feuilles de presta'!D:D,"non trouvé",0)</f>
        <v>#REF!</v>
      </c>
      <c r="D235" s="32" t="e">
        <f>_xlfn.XLOOKUP(A235,Acomptes!C:C,Acomptes!G:G,"",0)</f>
        <v>#REF!</v>
      </c>
      <c r="E235" s="32" t="e">
        <f>_xlfn.XLOOKUP(A235,Acomptes!C:C,Acomptes!G:G,"",0)</f>
        <v>#REF!</v>
      </c>
      <c r="F235" t="e">
        <f>_xlfn.XLOOKUP(A235,[2]Wallonie!$C:$C,[2]Wallonie!$G:$G,"",0)</f>
        <v>#REF!</v>
      </c>
    </row>
    <row r="236" spans="1:6" x14ac:dyDescent="0.25">
      <c r="A236" t="e">
        <f>'AM et barème'!A236</f>
        <v>#REF!</v>
      </c>
      <c r="B236" s="32" t="e">
        <f>_xlfn.XLOOKUP('tableau Isara'!A236,'AM et barème'!A:A,'AM et barème'!V:V,"non trouvé",0)</f>
        <v>#REF!</v>
      </c>
      <c r="C236" s="32" t="e">
        <f>_xlfn.XLOOKUP(A236,'Export feuilles de presta'!A:A,'Export feuilles de presta'!D:D,"non trouvé",0)</f>
        <v>#REF!</v>
      </c>
      <c r="D236" s="32" t="e">
        <f>_xlfn.XLOOKUP(A236,Acomptes!C:C,Acomptes!G:G,"",0)</f>
        <v>#REF!</v>
      </c>
      <c r="E236" s="32" t="e">
        <f>_xlfn.XLOOKUP(A236,Acomptes!C:C,Acomptes!G:G,"",0)</f>
        <v>#REF!</v>
      </c>
      <c r="F236" t="e">
        <f>_xlfn.XLOOKUP(A236,[2]Wallonie!$C:$C,[2]Wallonie!$G:$G,"",0)</f>
        <v>#REF!</v>
      </c>
    </row>
    <row r="237" spans="1:6" x14ac:dyDescent="0.25">
      <c r="A237" t="e">
        <f>'AM et barème'!A237</f>
        <v>#REF!</v>
      </c>
      <c r="B237" s="32" t="e">
        <f>_xlfn.XLOOKUP('tableau Isara'!A237,'AM et barème'!A:A,'AM et barème'!V:V,"non trouvé",0)</f>
        <v>#REF!</v>
      </c>
      <c r="C237" s="32" t="e">
        <f>_xlfn.XLOOKUP(A237,'Export feuilles de presta'!A:A,'Export feuilles de presta'!D:D,"non trouvé",0)</f>
        <v>#REF!</v>
      </c>
      <c r="D237" s="32" t="e">
        <f>_xlfn.XLOOKUP(A237,Acomptes!C:C,Acomptes!G:G,"",0)</f>
        <v>#REF!</v>
      </c>
      <c r="E237" s="32" t="e">
        <f>_xlfn.XLOOKUP(A237,Acomptes!C:C,Acomptes!G:G,"",0)</f>
        <v>#REF!</v>
      </c>
      <c r="F237" t="e">
        <f>_xlfn.XLOOKUP(A237,[2]Wallonie!$C:$C,[2]Wallonie!$G:$G,"",0)</f>
        <v>#REF!</v>
      </c>
    </row>
    <row r="238" spans="1:6" x14ac:dyDescent="0.25">
      <c r="A238" t="e">
        <f>'AM et barème'!A238</f>
        <v>#REF!</v>
      </c>
      <c r="B238" s="32" t="e">
        <f>_xlfn.XLOOKUP('tableau Isara'!A238,'AM et barème'!A:A,'AM et barème'!V:V,"non trouvé",0)</f>
        <v>#REF!</v>
      </c>
      <c r="C238" s="32" t="e">
        <f>_xlfn.XLOOKUP(A238,'Export feuilles de presta'!A:A,'Export feuilles de presta'!D:D,"non trouvé",0)</f>
        <v>#REF!</v>
      </c>
      <c r="D238" s="32" t="e">
        <f>_xlfn.XLOOKUP(A238,Acomptes!C:C,Acomptes!G:G,"",0)</f>
        <v>#REF!</v>
      </c>
      <c r="E238" s="32" t="e">
        <f>_xlfn.XLOOKUP(A238,Acomptes!C:C,Acomptes!G:G,"",0)</f>
        <v>#REF!</v>
      </c>
      <c r="F238" t="e">
        <f>_xlfn.XLOOKUP(A238,[2]Wallonie!$C:$C,[2]Wallonie!$G:$G,"",0)</f>
        <v>#REF!</v>
      </c>
    </row>
    <row r="239" spans="1:6" x14ac:dyDescent="0.25">
      <c r="A239" t="e">
        <f>'AM et barème'!A239</f>
        <v>#REF!</v>
      </c>
      <c r="B239" s="32" t="e">
        <f>_xlfn.XLOOKUP('tableau Isara'!A239,'AM et barème'!A:A,'AM et barème'!V:V,"non trouvé",0)</f>
        <v>#REF!</v>
      </c>
      <c r="C239" s="32" t="e">
        <f>_xlfn.XLOOKUP(A239,'Export feuilles de presta'!A:A,'Export feuilles de presta'!D:D,"non trouvé",0)</f>
        <v>#REF!</v>
      </c>
      <c r="D239" s="32" t="e">
        <f>_xlfn.XLOOKUP(A239,Acomptes!C:C,Acomptes!G:G,"",0)</f>
        <v>#REF!</v>
      </c>
      <c r="E239" s="32" t="e">
        <f>_xlfn.XLOOKUP(A239,Acomptes!C:C,Acomptes!G:G,"",0)</f>
        <v>#REF!</v>
      </c>
      <c r="F239" t="e">
        <f>_xlfn.XLOOKUP(A239,[2]Wallonie!$C:$C,[2]Wallonie!$G:$G,"",0)</f>
        <v>#REF!</v>
      </c>
    </row>
    <row r="240" spans="1:6" x14ac:dyDescent="0.25">
      <c r="A240" t="e">
        <f>'AM et barème'!A240</f>
        <v>#REF!</v>
      </c>
      <c r="B240" s="32" t="e">
        <f>_xlfn.XLOOKUP('tableau Isara'!A240,'AM et barème'!A:A,'AM et barème'!V:V,"non trouvé",0)</f>
        <v>#REF!</v>
      </c>
      <c r="C240" s="32" t="e">
        <f>_xlfn.XLOOKUP(A240,'Export feuilles de presta'!A:A,'Export feuilles de presta'!D:D,"non trouvé",0)</f>
        <v>#REF!</v>
      </c>
      <c r="D240" s="32" t="e">
        <f>_xlfn.XLOOKUP(A240,Acomptes!C:C,Acomptes!G:G,"",0)</f>
        <v>#REF!</v>
      </c>
      <c r="E240" s="32" t="e">
        <f>_xlfn.XLOOKUP(A240,Acomptes!C:C,Acomptes!G:G,"",0)</f>
        <v>#REF!</v>
      </c>
      <c r="F240" t="e">
        <f>_xlfn.XLOOKUP(A240,[2]Wallonie!$C:$C,[2]Wallonie!$G:$G,"",0)</f>
        <v>#REF!</v>
      </c>
    </row>
    <row r="241" spans="1:6" x14ac:dyDescent="0.25">
      <c r="A241" t="e">
        <f>'AM et barème'!A241</f>
        <v>#REF!</v>
      </c>
      <c r="B241" s="32" t="e">
        <f>_xlfn.XLOOKUP('tableau Isara'!A241,'AM et barème'!A:A,'AM et barème'!V:V,"non trouvé",0)</f>
        <v>#REF!</v>
      </c>
      <c r="C241" s="32" t="e">
        <f>_xlfn.XLOOKUP(A241,'Export feuilles de presta'!A:A,'Export feuilles de presta'!D:D,"non trouvé",0)</f>
        <v>#REF!</v>
      </c>
      <c r="D241" s="32" t="e">
        <f>_xlfn.XLOOKUP(A241,Acomptes!C:C,Acomptes!G:G,"",0)</f>
        <v>#REF!</v>
      </c>
      <c r="E241" s="32" t="e">
        <f>_xlfn.XLOOKUP(A241,Acomptes!C:C,Acomptes!G:G,"",0)</f>
        <v>#REF!</v>
      </c>
      <c r="F241" t="e">
        <f>_xlfn.XLOOKUP(A241,[2]Wallonie!$C:$C,[2]Wallonie!$G:$G,"",0)</f>
        <v>#REF!</v>
      </c>
    </row>
    <row r="242" spans="1:6" x14ac:dyDescent="0.25">
      <c r="A242" t="e">
        <f>'AM et barème'!A242</f>
        <v>#REF!</v>
      </c>
      <c r="B242" s="32" t="e">
        <f>_xlfn.XLOOKUP('tableau Isara'!A242,'AM et barème'!A:A,'AM et barème'!V:V,"non trouvé",0)</f>
        <v>#REF!</v>
      </c>
      <c r="C242" s="32" t="e">
        <f>_xlfn.XLOOKUP(A242,'Export feuilles de presta'!A:A,'Export feuilles de presta'!D:D,"non trouvé",0)</f>
        <v>#REF!</v>
      </c>
      <c r="D242" s="32" t="e">
        <f>_xlfn.XLOOKUP(A242,Acomptes!C:C,Acomptes!G:G,"",0)</f>
        <v>#REF!</v>
      </c>
      <c r="E242" s="32" t="e">
        <f>_xlfn.XLOOKUP(A242,Acomptes!C:C,Acomptes!G:G,"",0)</f>
        <v>#REF!</v>
      </c>
      <c r="F242" t="e">
        <f>_xlfn.XLOOKUP(A242,[2]Wallonie!$C:$C,[2]Wallonie!$G:$G,"",0)</f>
        <v>#REF!</v>
      </c>
    </row>
    <row r="243" spans="1:6" x14ac:dyDescent="0.25">
      <c r="A243" t="e">
        <f>'AM et barème'!A243</f>
        <v>#REF!</v>
      </c>
      <c r="B243" s="32" t="e">
        <f>_xlfn.XLOOKUP('tableau Isara'!A243,'AM et barème'!A:A,'AM et barème'!V:V,"non trouvé",0)</f>
        <v>#REF!</v>
      </c>
      <c r="C243" s="32" t="e">
        <f>_xlfn.XLOOKUP(A243,'Export feuilles de presta'!A:A,'Export feuilles de presta'!D:D,"non trouvé",0)</f>
        <v>#REF!</v>
      </c>
      <c r="D243" s="32" t="e">
        <f>_xlfn.XLOOKUP(A243,Acomptes!C:C,Acomptes!G:G,"",0)</f>
        <v>#REF!</v>
      </c>
      <c r="E243" s="32" t="e">
        <f>_xlfn.XLOOKUP(A243,Acomptes!C:C,Acomptes!G:G,"",0)</f>
        <v>#REF!</v>
      </c>
      <c r="F243" t="e">
        <f>_xlfn.XLOOKUP(A243,[2]Wallonie!$C:$C,[2]Wallonie!$G:$G,"",0)</f>
        <v>#REF!</v>
      </c>
    </row>
    <row r="244" spans="1:6" x14ac:dyDescent="0.25">
      <c r="A244" t="e">
        <f>'AM et barème'!A244</f>
        <v>#REF!</v>
      </c>
      <c r="B244" s="32" t="e">
        <f>_xlfn.XLOOKUP('tableau Isara'!A244,'AM et barème'!A:A,'AM et barème'!V:V,"non trouvé",0)</f>
        <v>#REF!</v>
      </c>
      <c r="C244" s="32" t="e">
        <f>_xlfn.XLOOKUP(A244,'Export feuilles de presta'!A:A,'Export feuilles de presta'!D:D,"non trouvé",0)</f>
        <v>#REF!</v>
      </c>
      <c r="D244" s="32" t="e">
        <f>_xlfn.XLOOKUP(A244,Acomptes!C:C,Acomptes!G:G,"",0)</f>
        <v>#REF!</v>
      </c>
      <c r="E244" s="32" t="e">
        <f>_xlfn.XLOOKUP(A244,Acomptes!C:C,Acomptes!G:G,"",0)</f>
        <v>#REF!</v>
      </c>
      <c r="F244" t="e">
        <f>_xlfn.XLOOKUP(A244,[2]Wallonie!$C:$C,[2]Wallonie!$G:$G,"",0)</f>
        <v>#REF!</v>
      </c>
    </row>
    <row r="245" spans="1:6" x14ac:dyDescent="0.25">
      <c r="A245" t="e">
        <f>'AM et barème'!A245</f>
        <v>#REF!</v>
      </c>
      <c r="B245" s="32" t="e">
        <f>_xlfn.XLOOKUP('tableau Isara'!A245,'AM et barème'!A:A,'AM et barème'!V:V,"non trouvé",0)</f>
        <v>#REF!</v>
      </c>
      <c r="C245" s="32" t="e">
        <f>_xlfn.XLOOKUP(A245,'Export feuilles de presta'!A:A,'Export feuilles de presta'!D:D,"non trouvé",0)</f>
        <v>#REF!</v>
      </c>
      <c r="D245" s="32" t="e">
        <f>_xlfn.XLOOKUP(A245,Acomptes!C:C,Acomptes!G:G,"",0)</f>
        <v>#REF!</v>
      </c>
      <c r="E245" s="32" t="e">
        <f>_xlfn.XLOOKUP(A245,Acomptes!C:C,Acomptes!G:G,"",0)</f>
        <v>#REF!</v>
      </c>
      <c r="F245" t="e">
        <f>_xlfn.XLOOKUP(A245,[2]Wallonie!$C:$C,[2]Wallonie!$G:$G,"",0)</f>
        <v>#REF!</v>
      </c>
    </row>
    <row r="246" spans="1:6" x14ac:dyDescent="0.25">
      <c r="A246" t="e">
        <f>'AM et barème'!A246</f>
        <v>#REF!</v>
      </c>
      <c r="B246" s="32" t="e">
        <f>_xlfn.XLOOKUP('tableau Isara'!A246,'AM et barème'!A:A,'AM et barème'!V:V,"non trouvé",0)</f>
        <v>#REF!</v>
      </c>
      <c r="C246" s="32" t="e">
        <f>_xlfn.XLOOKUP(A246,'Export feuilles de presta'!A:A,'Export feuilles de presta'!D:D,"non trouvé",0)</f>
        <v>#REF!</v>
      </c>
      <c r="D246" s="32" t="e">
        <f>_xlfn.XLOOKUP(A246,Acomptes!C:C,Acomptes!G:G,"",0)</f>
        <v>#REF!</v>
      </c>
      <c r="E246" s="32" t="e">
        <f>_xlfn.XLOOKUP(A246,Acomptes!C:C,Acomptes!G:G,"",0)</f>
        <v>#REF!</v>
      </c>
      <c r="F246" t="e">
        <f>_xlfn.XLOOKUP(A246,[2]Wallonie!$C:$C,[2]Wallonie!$G:$G,"",0)</f>
        <v>#REF!</v>
      </c>
    </row>
    <row r="247" spans="1:6" x14ac:dyDescent="0.25">
      <c r="A247" t="e">
        <f>'AM et barème'!A247</f>
        <v>#REF!</v>
      </c>
      <c r="B247" s="32" t="e">
        <f>_xlfn.XLOOKUP('tableau Isara'!A247,'AM et barème'!A:A,'AM et barème'!V:V,"non trouvé",0)</f>
        <v>#REF!</v>
      </c>
      <c r="C247" s="32" t="e">
        <f>_xlfn.XLOOKUP(A247,'Export feuilles de presta'!A:A,'Export feuilles de presta'!D:D,"non trouvé",0)</f>
        <v>#REF!</v>
      </c>
      <c r="D247" s="32" t="e">
        <f>_xlfn.XLOOKUP(A247,Acomptes!C:C,Acomptes!G:G,"",0)</f>
        <v>#REF!</v>
      </c>
      <c r="E247" s="32" t="e">
        <f>_xlfn.XLOOKUP(A247,Acomptes!C:C,Acomptes!G:G,"",0)</f>
        <v>#REF!</v>
      </c>
      <c r="F247" t="e">
        <f>_xlfn.XLOOKUP(A247,[2]Wallonie!$C:$C,[2]Wallonie!$G:$G,"",0)</f>
        <v>#REF!</v>
      </c>
    </row>
    <row r="248" spans="1:6" x14ac:dyDescent="0.25">
      <c r="A248" t="e">
        <f>'AM et barème'!A248</f>
        <v>#REF!</v>
      </c>
      <c r="B248" s="32" t="e">
        <f>_xlfn.XLOOKUP('tableau Isara'!A248,'AM et barème'!A:A,'AM et barème'!V:V,"non trouvé",0)</f>
        <v>#REF!</v>
      </c>
      <c r="C248" s="32" t="e">
        <f>_xlfn.XLOOKUP(A248,'Export feuilles de presta'!A:A,'Export feuilles de presta'!D:D,"non trouvé",0)</f>
        <v>#REF!</v>
      </c>
      <c r="D248" s="32" t="e">
        <f>_xlfn.XLOOKUP(A248,Acomptes!C:C,Acomptes!G:G,"",0)</f>
        <v>#REF!</v>
      </c>
      <c r="E248" s="32" t="e">
        <f>_xlfn.XLOOKUP(A248,Acomptes!C:C,Acomptes!G:G,"",0)</f>
        <v>#REF!</v>
      </c>
      <c r="F248" t="e">
        <f>_xlfn.XLOOKUP(A248,[2]Wallonie!$C:$C,[2]Wallonie!$G:$G,"",0)</f>
        <v>#REF!</v>
      </c>
    </row>
    <row r="249" spans="1:6" x14ac:dyDescent="0.25">
      <c r="A249" t="e">
        <f>'AM et barème'!A249</f>
        <v>#REF!</v>
      </c>
      <c r="B249" s="32" t="e">
        <f>_xlfn.XLOOKUP('tableau Isara'!A249,'AM et barème'!A:A,'AM et barème'!V:V,"non trouvé",0)</f>
        <v>#REF!</v>
      </c>
      <c r="C249" s="32" t="e">
        <f>_xlfn.XLOOKUP(A249,'Export feuilles de presta'!A:A,'Export feuilles de presta'!D:D,"non trouvé",0)</f>
        <v>#REF!</v>
      </c>
      <c r="D249" s="32" t="e">
        <f>_xlfn.XLOOKUP(A249,Acomptes!C:C,Acomptes!G:G,"",0)</f>
        <v>#REF!</v>
      </c>
      <c r="E249" s="32" t="e">
        <f>_xlfn.XLOOKUP(A249,Acomptes!C:C,Acomptes!G:G,"",0)</f>
        <v>#REF!</v>
      </c>
      <c r="F249" t="e">
        <f>_xlfn.XLOOKUP(A249,[2]Wallonie!$C:$C,[2]Wallonie!$G:$G,"",0)</f>
        <v>#REF!</v>
      </c>
    </row>
    <row r="250" spans="1:6" x14ac:dyDescent="0.25">
      <c r="A250" t="e">
        <f>'AM et barème'!A250</f>
        <v>#REF!</v>
      </c>
      <c r="B250" s="32" t="e">
        <f>_xlfn.XLOOKUP('tableau Isara'!A250,'AM et barème'!A:A,'AM et barème'!V:V,"non trouvé",0)</f>
        <v>#REF!</v>
      </c>
      <c r="C250" s="32" t="e">
        <f>_xlfn.XLOOKUP(A250,'Export feuilles de presta'!A:A,'Export feuilles de presta'!D:D,"non trouvé",0)</f>
        <v>#REF!</v>
      </c>
      <c r="D250" s="32" t="e">
        <f>_xlfn.XLOOKUP(A250,Acomptes!C:C,Acomptes!G:G,"",0)</f>
        <v>#REF!</v>
      </c>
      <c r="E250" s="32" t="e">
        <f>_xlfn.XLOOKUP(A250,Acomptes!C:C,Acomptes!G:G,"",0)</f>
        <v>#REF!</v>
      </c>
      <c r="F250" t="e">
        <f>_xlfn.XLOOKUP(A250,[2]Wallonie!$C:$C,[2]Wallonie!$G:$G,"",0)</f>
        <v>#REF!</v>
      </c>
    </row>
    <row r="251" spans="1:6" x14ac:dyDescent="0.25">
      <c r="A251" t="e">
        <f>'AM et barème'!A251</f>
        <v>#REF!</v>
      </c>
      <c r="B251" s="32" t="e">
        <f>_xlfn.XLOOKUP('tableau Isara'!A251,'AM et barème'!A:A,'AM et barème'!V:V,"non trouvé",0)</f>
        <v>#REF!</v>
      </c>
      <c r="C251" s="32" t="e">
        <f>_xlfn.XLOOKUP(A251,'Export feuilles de presta'!A:A,'Export feuilles de presta'!D:D,"non trouvé",0)</f>
        <v>#REF!</v>
      </c>
      <c r="D251" s="32" t="e">
        <f>_xlfn.XLOOKUP(A251,Acomptes!C:C,Acomptes!G:G,"",0)</f>
        <v>#REF!</v>
      </c>
      <c r="E251" s="32" t="e">
        <f>_xlfn.XLOOKUP(A251,Acomptes!C:C,Acomptes!G:G,"",0)</f>
        <v>#REF!</v>
      </c>
      <c r="F251" t="e">
        <f>_xlfn.XLOOKUP(A251,[2]Wallonie!$C:$C,[2]Wallonie!$G:$G,"",0)</f>
        <v>#REF!</v>
      </c>
    </row>
    <row r="252" spans="1:6" x14ac:dyDescent="0.25">
      <c r="A252" t="e">
        <f>'AM et barème'!A252</f>
        <v>#REF!</v>
      </c>
      <c r="B252" s="32" t="e">
        <f>_xlfn.XLOOKUP('tableau Isara'!A252,'AM et barème'!A:A,'AM et barème'!V:V,"non trouvé",0)</f>
        <v>#REF!</v>
      </c>
      <c r="C252" s="32" t="e">
        <f>_xlfn.XLOOKUP(A252,'Export feuilles de presta'!A:A,'Export feuilles de presta'!D:D,"non trouvé",0)</f>
        <v>#REF!</v>
      </c>
      <c r="D252" s="32" t="e">
        <f>_xlfn.XLOOKUP(A252,Acomptes!C:C,Acomptes!G:G,"",0)</f>
        <v>#REF!</v>
      </c>
      <c r="E252" s="32" t="e">
        <f>_xlfn.XLOOKUP(A252,Acomptes!C:C,Acomptes!G:G,"",0)</f>
        <v>#REF!</v>
      </c>
      <c r="F252" t="e">
        <f>_xlfn.XLOOKUP(A252,[2]Wallonie!$C:$C,[2]Wallonie!$G:$G,"",0)</f>
        <v>#REF!</v>
      </c>
    </row>
    <row r="253" spans="1:6" x14ac:dyDescent="0.25">
      <c r="A253" t="e">
        <f>'AM et barème'!A253</f>
        <v>#REF!</v>
      </c>
      <c r="B253" s="32" t="e">
        <f>_xlfn.XLOOKUP('tableau Isara'!A253,'AM et barème'!A:A,'AM et barème'!V:V,"non trouvé",0)</f>
        <v>#REF!</v>
      </c>
      <c r="C253" s="32" t="e">
        <f>_xlfn.XLOOKUP(A253,'Export feuilles de presta'!A:A,'Export feuilles de presta'!D:D,"non trouvé",0)</f>
        <v>#REF!</v>
      </c>
      <c r="D253" s="32" t="e">
        <f>_xlfn.XLOOKUP(A253,Acomptes!C:C,Acomptes!G:G,"",0)</f>
        <v>#REF!</v>
      </c>
      <c r="E253" s="32" t="e">
        <f>_xlfn.XLOOKUP(A253,Acomptes!C:C,Acomptes!G:G,"",0)</f>
        <v>#REF!</v>
      </c>
      <c r="F253" t="e">
        <f>_xlfn.XLOOKUP(A253,[2]Wallonie!$C:$C,[2]Wallonie!$G:$G,"",0)</f>
        <v>#REF!</v>
      </c>
    </row>
    <row r="254" spans="1:6" x14ac:dyDescent="0.25">
      <c r="A254" t="e">
        <f>'AM et barème'!A254</f>
        <v>#REF!</v>
      </c>
      <c r="B254" s="32" t="e">
        <f>_xlfn.XLOOKUP('tableau Isara'!A254,'AM et barème'!A:A,'AM et barème'!V:V,"non trouvé",0)</f>
        <v>#REF!</v>
      </c>
      <c r="C254" s="32" t="e">
        <f>_xlfn.XLOOKUP(A254,'Export feuilles de presta'!A:A,'Export feuilles de presta'!D:D,"non trouvé",0)</f>
        <v>#REF!</v>
      </c>
      <c r="D254" s="32" t="e">
        <f>_xlfn.XLOOKUP(A254,Acomptes!C:C,Acomptes!G:G,"",0)</f>
        <v>#REF!</v>
      </c>
      <c r="E254" s="32" t="e">
        <f>_xlfn.XLOOKUP(A254,Acomptes!C:C,Acomptes!G:G,"",0)</f>
        <v>#REF!</v>
      </c>
      <c r="F254" t="e">
        <f>_xlfn.XLOOKUP(A254,[2]Wallonie!$C:$C,[2]Wallonie!$G:$G,"",0)</f>
        <v>#REF!</v>
      </c>
    </row>
    <row r="255" spans="1:6" x14ac:dyDescent="0.25">
      <c r="A255" t="e">
        <f>'AM et barème'!A255</f>
        <v>#REF!</v>
      </c>
      <c r="B255" s="32" t="e">
        <f>_xlfn.XLOOKUP('tableau Isara'!A255,'AM et barème'!A:A,'AM et barème'!V:V,"non trouvé",0)</f>
        <v>#REF!</v>
      </c>
      <c r="C255" s="32" t="e">
        <f>_xlfn.XLOOKUP(A255,'Export feuilles de presta'!A:A,'Export feuilles de presta'!D:D,"non trouvé",0)</f>
        <v>#REF!</v>
      </c>
      <c r="D255" s="32" t="e">
        <f>_xlfn.XLOOKUP(A255,Acomptes!C:C,Acomptes!G:G,"",0)</f>
        <v>#REF!</v>
      </c>
      <c r="E255" s="32" t="e">
        <f>_xlfn.XLOOKUP(A255,Acomptes!C:C,Acomptes!G:G,"",0)</f>
        <v>#REF!</v>
      </c>
      <c r="F255" t="e">
        <f>_xlfn.XLOOKUP(A255,[2]Wallonie!$C:$C,[2]Wallonie!$G:$G,"",0)</f>
        <v>#REF!</v>
      </c>
    </row>
    <row r="256" spans="1:6" x14ac:dyDescent="0.25">
      <c r="A256" t="e">
        <f>'AM et barème'!A256</f>
        <v>#REF!</v>
      </c>
      <c r="B256" s="32" t="e">
        <f>_xlfn.XLOOKUP('tableau Isara'!A256,'AM et barème'!A:A,'AM et barème'!V:V,"non trouvé",0)</f>
        <v>#REF!</v>
      </c>
      <c r="C256" s="32" t="e">
        <f>_xlfn.XLOOKUP(A256,'Export feuilles de presta'!A:A,'Export feuilles de presta'!D:D,"non trouvé",0)</f>
        <v>#REF!</v>
      </c>
      <c r="D256" s="32" t="e">
        <f>_xlfn.XLOOKUP(A256,Acomptes!C:C,Acomptes!G:G,"",0)</f>
        <v>#REF!</v>
      </c>
      <c r="E256" s="32" t="e">
        <f>_xlfn.XLOOKUP(A256,Acomptes!C:C,Acomptes!G:G,"",0)</f>
        <v>#REF!</v>
      </c>
      <c r="F256" t="e">
        <f>_xlfn.XLOOKUP(A256,[2]Wallonie!$C:$C,[2]Wallonie!$G:$G,"",0)</f>
        <v>#REF!</v>
      </c>
    </row>
    <row r="257" spans="1:6" x14ac:dyDescent="0.25">
      <c r="A257" t="e">
        <f>'AM et barème'!A257</f>
        <v>#REF!</v>
      </c>
      <c r="B257" s="32" t="e">
        <f>_xlfn.XLOOKUP('tableau Isara'!A257,'AM et barème'!A:A,'AM et barème'!V:V,"non trouvé",0)</f>
        <v>#REF!</v>
      </c>
      <c r="C257" s="32" t="e">
        <f>_xlfn.XLOOKUP(A257,'Export feuilles de presta'!A:A,'Export feuilles de presta'!D:D,"non trouvé",0)</f>
        <v>#REF!</v>
      </c>
      <c r="D257" s="32" t="e">
        <f>_xlfn.XLOOKUP(A257,Acomptes!C:C,Acomptes!G:G,"",0)</f>
        <v>#REF!</v>
      </c>
      <c r="E257" s="32" t="e">
        <f>_xlfn.XLOOKUP(A257,Acomptes!C:C,Acomptes!G:G,"",0)</f>
        <v>#REF!</v>
      </c>
      <c r="F257" t="e">
        <f>_xlfn.XLOOKUP(A257,[2]Wallonie!$C:$C,[2]Wallonie!$G:$G,"",0)</f>
        <v>#REF!</v>
      </c>
    </row>
    <row r="258" spans="1:6" x14ac:dyDescent="0.25">
      <c r="A258" t="e">
        <f>'AM et barème'!A258</f>
        <v>#REF!</v>
      </c>
      <c r="B258" s="32" t="e">
        <f>_xlfn.XLOOKUP('tableau Isara'!A258,'AM et barème'!A:A,'AM et barème'!V:V,"non trouvé",0)</f>
        <v>#REF!</v>
      </c>
      <c r="C258" s="32" t="e">
        <f>_xlfn.XLOOKUP(A258,'Export feuilles de presta'!A:A,'Export feuilles de presta'!D:D,"non trouvé",0)</f>
        <v>#REF!</v>
      </c>
      <c r="D258" s="32" t="e">
        <f>_xlfn.XLOOKUP(A258,Acomptes!C:C,Acomptes!G:G,"",0)</f>
        <v>#REF!</v>
      </c>
      <c r="E258" s="32" t="e">
        <f>_xlfn.XLOOKUP(A258,Acomptes!C:C,Acomptes!G:G,"",0)</f>
        <v>#REF!</v>
      </c>
      <c r="F258" t="e">
        <f>_xlfn.XLOOKUP(A258,[2]Wallonie!$C:$C,[2]Wallonie!$G:$G,"",0)</f>
        <v>#REF!</v>
      </c>
    </row>
    <row r="259" spans="1:6" x14ac:dyDescent="0.25">
      <c r="A259" t="e">
        <f>'AM et barème'!A259</f>
        <v>#REF!</v>
      </c>
      <c r="B259" s="32" t="e">
        <f>_xlfn.XLOOKUP('tableau Isara'!A259,'AM et barème'!A:A,'AM et barème'!V:V,"non trouvé",0)</f>
        <v>#REF!</v>
      </c>
      <c r="C259" s="32" t="e">
        <f>_xlfn.XLOOKUP(A259,'Export feuilles de presta'!A:A,'Export feuilles de presta'!D:D,"non trouvé",0)</f>
        <v>#REF!</v>
      </c>
      <c r="D259" s="32" t="e">
        <f>_xlfn.XLOOKUP(A259,Acomptes!C:C,Acomptes!G:G,"",0)</f>
        <v>#REF!</v>
      </c>
      <c r="E259" s="32" t="e">
        <f>_xlfn.XLOOKUP(A259,Acomptes!C:C,Acomptes!G:G,"",0)</f>
        <v>#REF!</v>
      </c>
      <c r="F259" t="e">
        <f>_xlfn.XLOOKUP(A259,[2]Wallonie!$C:$C,[2]Wallonie!$G:$G,"",0)</f>
        <v>#REF!</v>
      </c>
    </row>
    <row r="260" spans="1:6" x14ac:dyDescent="0.25">
      <c r="A260" t="e">
        <f>'AM et barème'!A260</f>
        <v>#REF!</v>
      </c>
      <c r="B260" s="32" t="e">
        <f>_xlfn.XLOOKUP('tableau Isara'!A260,'AM et barème'!A:A,'AM et barème'!V:V,"non trouvé",0)</f>
        <v>#REF!</v>
      </c>
      <c r="C260" s="32" t="e">
        <f>_xlfn.XLOOKUP(A260,'Export feuilles de presta'!A:A,'Export feuilles de presta'!D:D,"non trouvé",0)</f>
        <v>#REF!</v>
      </c>
      <c r="D260" s="32" t="e">
        <f>_xlfn.XLOOKUP(A260,Acomptes!C:C,Acomptes!G:G,"",0)</f>
        <v>#REF!</v>
      </c>
      <c r="E260" s="32" t="e">
        <f>_xlfn.XLOOKUP(A260,Acomptes!C:C,Acomptes!G:G,"",0)</f>
        <v>#REF!</v>
      </c>
      <c r="F260" t="e">
        <f>_xlfn.XLOOKUP(A260,[2]Wallonie!$C:$C,[2]Wallonie!$G:$G,"",0)</f>
        <v>#REF!</v>
      </c>
    </row>
    <row r="261" spans="1:6" x14ac:dyDescent="0.25">
      <c r="A261" t="e">
        <f>'AM et barème'!A261</f>
        <v>#REF!</v>
      </c>
      <c r="B261" s="32" t="e">
        <f>_xlfn.XLOOKUP('tableau Isara'!A261,'AM et barème'!A:A,'AM et barème'!V:V,"non trouvé",0)</f>
        <v>#REF!</v>
      </c>
      <c r="C261" s="32" t="e">
        <f>_xlfn.XLOOKUP(A261,'Export feuilles de presta'!A:A,'Export feuilles de presta'!D:D,"non trouvé",0)</f>
        <v>#REF!</v>
      </c>
      <c r="D261" s="32" t="e">
        <f>_xlfn.XLOOKUP(A261,Acomptes!C:C,Acomptes!G:G,"",0)</f>
        <v>#REF!</v>
      </c>
      <c r="E261" s="32" t="e">
        <f>_xlfn.XLOOKUP(A261,Acomptes!C:C,Acomptes!G:G,"",0)</f>
        <v>#REF!</v>
      </c>
      <c r="F261" t="e">
        <f>_xlfn.XLOOKUP(A261,[2]Wallonie!$C:$C,[2]Wallonie!$G:$G,"",0)</f>
        <v>#REF!</v>
      </c>
    </row>
    <row r="262" spans="1:6" x14ac:dyDescent="0.25">
      <c r="A262" t="e">
        <f>'AM et barème'!A262</f>
        <v>#REF!</v>
      </c>
      <c r="B262" s="32" t="e">
        <f>_xlfn.XLOOKUP('tableau Isara'!A262,'AM et barème'!A:A,'AM et barème'!V:V,"non trouvé",0)</f>
        <v>#REF!</v>
      </c>
      <c r="C262" s="32" t="e">
        <f>_xlfn.XLOOKUP(A262,'Export feuilles de presta'!A:A,'Export feuilles de presta'!D:D,"non trouvé",0)</f>
        <v>#REF!</v>
      </c>
      <c r="D262" s="32" t="e">
        <f>_xlfn.XLOOKUP(A262,Acomptes!C:C,Acomptes!G:G,"",0)</f>
        <v>#REF!</v>
      </c>
      <c r="E262" s="32" t="e">
        <f>_xlfn.XLOOKUP(A262,Acomptes!C:C,Acomptes!G:G,"",0)</f>
        <v>#REF!</v>
      </c>
      <c r="F262" t="e">
        <f>_xlfn.XLOOKUP(A262,[2]Wallonie!$C:$C,[2]Wallonie!$G:$G,"",0)</f>
        <v>#REF!</v>
      </c>
    </row>
    <row r="263" spans="1:6" x14ac:dyDescent="0.25">
      <c r="A263" t="e">
        <f>'AM et barème'!A263</f>
        <v>#REF!</v>
      </c>
      <c r="B263" s="32" t="e">
        <f>_xlfn.XLOOKUP('tableau Isara'!A263,'AM et barème'!A:A,'AM et barème'!V:V,"non trouvé",0)</f>
        <v>#REF!</v>
      </c>
      <c r="C263" s="32" t="e">
        <f>_xlfn.XLOOKUP(A263,'Export feuilles de presta'!A:A,'Export feuilles de presta'!D:D,"non trouvé",0)</f>
        <v>#REF!</v>
      </c>
      <c r="D263" s="32" t="e">
        <f>_xlfn.XLOOKUP(A263,Acomptes!C:C,Acomptes!G:G,"",0)</f>
        <v>#REF!</v>
      </c>
      <c r="E263" s="32" t="e">
        <f>_xlfn.XLOOKUP(A263,Acomptes!C:C,Acomptes!G:G,"",0)</f>
        <v>#REF!</v>
      </c>
      <c r="F263" t="e">
        <f>_xlfn.XLOOKUP(A263,[2]Wallonie!$C:$C,[2]Wallonie!$G:$G,"",0)</f>
        <v>#REF!</v>
      </c>
    </row>
    <row r="264" spans="1:6" x14ac:dyDescent="0.25">
      <c r="A264" t="e">
        <f>'AM et barème'!A264</f>
        <v>#REF!</v>
      </c>
      <c r="B264" s="32" t="e">
        <f>_xlfn.XLOOKUP('tableau Isara'!A264,'AM et barème'!A:A,'AM et barème'!V:V,"non trouvé",0)</f>
        <v>#REF!</v>
      </c>
      <c r="C264" s="32" t="e">
        <f>_xlfn.XLOOKUP(A264,'Export feuilles de presta'!A:A,'Export feuilles de presta'!D:D,"non trouvé",0)</f>
        <v>#REF!</v>
      </c>
      <c r="D264" s="32" t="e">
        <f>_xlfn.XLOOKUP(A264,Acomptes!C:C,Acomptes!G:G,"",0)</f>
        <v>#REF!</v>
      </c>
      <c r="E264" s="32" t="e">
        <f>_xlfn.XLOOKUP(A264,Acomptes!C:C,Acomptes!G:G,"",0)</f>
        <v>#REF!</v>
      </c>
      <c r="F264" t="e">
        <f>_xlfn.XLOOKUP(A264,[2]Wallonie!$C:$C,[2]Wallonie!$G:$G,"",0)</f>
        <v>#REF!</v>
      </c>
    </row>
    <row r="265" spans="1:6" x14ac:dyDescent="0.25">
      <c r="A265" t="e">
        <f>'AM et barème'!A265</f>
        <v>#REF!</v>
      </c>
      <c r="B265" s="32" t="e">
        <f>_xlfn.XLOOKUP('tableau Isara'!A265,'AM et barème'!A:A,'AM et barème'!V:V,"non trouvé",0)</f>
        <v>#REF!</v>
      </c>
      <c r="C265" s="32" t="e">
        <f>_xlfn.XLOOKUP(A265,'Export feuilles de presta'!A:A,'Export feuilles de presta'!D:D,"non trouvé",0)</f>
        <v>#REF!</v>
      </c>
      <c r="D265" s="32" t="e">
        <f>_xlfn.XLOOKUP(A265,Acomptes!C:C,Acomptes!G:G,"",0)</f>
        <v>#REF!</v>
      </c>
      <c r="E265" s="32" t="e">
        <f>_xlfn.XLOOKUP(A265,Acomptes!C:C,Acomptes!G:G,"",0)</f>
        <v>#REF!</v>
      </c>
      <c r="F265" t="e">
        <f>_xlfn.XLOOKUP(A265,[2]Wallonie!$C:$C,[2]Wallonie!$G:$G,"",0)</f>
        <v>#REF!</v>
      </c>
    </row>
    <row r="266" spans="1:6" x14ac:dyDescent="0.25">
      <c r="A266" t="e">
        <f>'AM et barème'!A266</f>
        <v>#REF!</v>
      </c>
      <c r="B266" s="32" t="e">
        <f>_xlfn.XLOOKUP('tableau Isara'!A266,'AM et barème'!A:A,'AM et barème'!V:V,"non trouvé",0)</f>
        <v>#REF!</v>
      </c>
      <c r="C266" s="32" t="e">
        <f>_xlfn.XLOOKUP(A266,'Export feuilles de presta'!A:A,'Export feuilles de presta'!D:D,"non trouvé",0)</f>
        <v>#REF!</v>
      </c>
      <c r="D266" s="32" t="e">
        <f>_xlfn.XLOOKUP(A266,Acomptes!C:C,Acomptes!G:G,"",0)</f>
        <v>#REF!</v>
      </c>
      <c r="E266" s="32" t="e">
        <f>_xlfn.XLOOKUP(A266,Acomptes!C:C,Acomptes!G:G,"",0)</f>
        <v>#REF!</v>
      </c>
      <c r="F266" t="e">
        <f>_xlfn.XLOOKUP(A266,[2]Wallonie!$C:$C,[2]Wallonie!$G:$G,"",0)</f>
        <v>#REF!</v>
      </c>
    </row>
    <row r="267" spans="1:6" x14ac:dyDescent="0.25">
      <c r="A267" t="e">
        <f>'AM et barème'!A267</f>
        <v>#REF!</v>
      </c>
      <c r="B267" s="32" t="e">
        <f>_xlfn.XLOOKUP('tableau Isara'!A267,'AM et barème'!A:A,'AM et barème'!V:V,"non trouvé",0)</f>
        <v>#REF!</v>
      </c>
      <c r="C267" s="32" t="e">
        <f>_xlfn.XLOOKUP(A267,'Export feuilles de presta'!A:A,'Export feuilles de presta'!D:D,"non trouvé",0)</f>
        <v>#REF!</v>
      </c>
      <c r="D267" s="32" t="e">
        <f>_xlfn.XLOOKUP(A267,Acomptes!C:C,Acomptes!G:G,"",0)</f>
        <v>#REF!</v>
      </c>
      <c r="E267" s="32" t="e">
        <f>_xlfn.XLOOKUP(A267,Acomptes!C:C,Acomptes!G:G,"",0)</f>
        <v>#REF!</v>
      </c>
      <c r="F267" t="e">
        <f>_xlfn.XLOOKUP(A267,[2]Wallonie!$C:$C,[2]Wallonie!$G:$G,"",0)</f>
        <v>#REF!</v>
      </c>
    </row>
    <row r="268" spans="1:6" x14ac:dyDescent="0.25">
      <c r="A268" t="e">
        <f>'AM et barème'!A268</f>
        <v>#REF!</v>
      </c>
      <c r="B268" s="32" t="e">
        <f>_xlfn.XLOOKUP('tableau Isara'!A268,'AM et barème'!A:A,'AM et barème'!V:V,"non trouvé",0)</f>
        <v>#REF!</v>
      </c>
      <c r="C268" s="32" t="e">
        <f>_xlfn.XLOOKUP(A268,'Export feuilles de presta'!A:A,'Export feuilles de presta'!D:D,"non trouvé",0)</f>
        <v>#REF!</v>
      </c>
      <c r="D268" s="32" t="e">
        <f>_xlfn.XLOOKUP(A268,Acomptes!C:C,Acomptes!G:G,"",0)</f>
        <v>#REF!</v>
      </c>
      <c r="E268" s="32" t="e">
        <f>_xlfn.XLOOKUP(A268,Acomptes!C:C,Acomptes!G:G,"",0)</f>
        <v>#REF!</v>
      </c>
      <c r="F268" t="e">
        <f>_xlfn.XLOOKUP(A268,[2]Wallonie!$C:$C,[2]Wallonie!$G:$G,"",0)</f>
        <v>#REF!</v>
      </c>
    </row>
    <row r="269" spans="1:6" x14ac:dyDescent="0.25">
      <c r="A269" t="e">
        <f>'AM et barème'!A269</f>
        <v>#REF!</v>
      </c>
      <c r="B269" s="32" t="e">
        <f>_xlfn.XLOOKUP('tableau Isara'!A269,'AM et barème'!A:A,'AM et barème'!V:V,"non trouvé",0)</f>
        <v>#REF!</v>
      </c>
      <c r="C269" s="32" t="e">
        <f>_xlfn.XLOOKUP(A269,'Export feuilles de presta'!A:A,'Export feuilles de presta'!D:D,"non trouvé",0)</f>
        <v>#REF!</v>
      </c>
      <c r="D269" s="32" t="e">
        <f>_xlfn.XLOOKUP(A269,Acomptes!C:C,Acomptes!G:G,"",0)</f>
        <v>#REF!</v>
      </c>
      <c r="E269" s="32" t="e">
        <f>_xlfn.XLOOKUP(A269,Acomptes!C:C,Acomptes!G:G,"",0)</f>
        <v>#REF!</v>
      </c>
      <c r="F269" t="e">
        <f>_xlfn.XLOOKUP(A269,[2]Wallonie!$C:$C,[2]Wallonie!$G:$G,"",0)</f>
        <v>#REF!</v>
      </c>
    </row>
    <row r="270" spans="1:6" x14ac:dyDescent="0.25">
      <c r="A270" t="e">
        <f>'AM et barème'!A270</f>
        <v>#REF!</v>
      </c>
      <c r="B270" s="32" t="e">
        <f>_xlfn.XLOOKUP('tableau Isara'!A270,'AM et barème'!A:A,'AM et barème'!V:V,"non trouvé",0)</f>
        <v>#REF!</v>
      </c>
      <c r="C270" s="32" t="e">
        <f>_xlfn.XLOOKUP(A270,'Export feuilles de presta'!A:A,'Export feuilles de presta'!D:D,"non trouvé",0)</f>
        <v>#REF!</v>
      </c>
      <c r="D270" s="32" t="e">
        <f>_xlfn.XLOOKUP(A270,Acomptes!C:C,Acomptes!G:G,"",0)</f>
        <v>#REF!</v>
      </c>
      <c r="E270" s="32" t="e">
        <f>_xlfn.XLOOKUP(A270,Acomptes!C:C,Acomptes!G:G,"",0)</f>
        <v>#REF!</v>
      </c>
      <c r="F270" t="e">
        <f>_xlfn.XLOOKUP(A270,[2]Wallonie!$C:$C,[2]Wallonie!$G:$G,"",0)</f>
        <v>#REF!</v>
      </c>
    </row>
    <row r="271" spans="1:6" x14ac:dyDescent="0.25">
      <c r="A271" t="e">
        <f>'AM et barème'!A271</f>
        <v>#REF!</v>
      </c>
      <c r="B271" s="32" t="e">
        <f>_xlfn.XLOOKUP('tableau Isara'!A271,'AM et barème'!A:A,'AM et barème'!V:V,"non trouvé",0)</f>
        <v>#REF!</v>
      </c>
      <c r="C271" s="32" t="e">
        <f>_xlfn.XLOOKUP(A271,'Export feuilles de presta'!A:A,'Export feuilles de presta'!D:D,"non trouvé",0)</f>
        <v>#REF!</v>
      </c>
      <c r="D271" s="32" t="e">
        <f>_xlfn.XLOOKUP(A271,Acomptes!C:C,Acomptes!G:G,"",0)</f>
        <v>#REF!</v>
      </c>
      <c r="E271" s="32" t="e">
        <f>_xlfn.XLOOKUP(A271,Acomptes!C:C,Acomptes!G:G,"",0)</f>
        <v>#REF!</v>
      </c>
      <c r="F271" t="e">
        <f>_xlfn.XLOOKUP(A271,[2]Wallonie!$C:$C,[2]Wallonie!$G:$G,"",0)</f>
        <v>#REF!</v>
      </c>
    </row>
    <row r="272" spans="1:6" x14ac:dyDescent="0.25">
      <c r="A272" t="e">
        <f>'AM et barème'!A272</f>
        <v>#REF!</v>
      </c>
      <c r="B272" s="32" t="e">
        <f>_xlfn.XLOOKUP('tableau Isara'!A272,'AM et barème'!A:A,'AM et barème'!V:V,"non trouvé",0)</f>
        <v>#REF!</v>
      </c>
      <c r="C272" s="32" t="e">
        <f>_xlfn.XLOOKUP(A272,'Export feuilles de presta'!A:A,'Export feuilles de presta'!D:D,"non trouvé",0)</f>
        <v>#REF!</v>
      </c>
      <c r="D272" s="32" t="e">
        <f>_xlfn.XLOOKUP(A272,Acomptes!C:C,Acomptes!G:G,"",0)</f>
        <v>#REF!</v>
      </c>
      <c r="E272" s="32" t="e">
        <f>_xlfn.XLOOKUP(A272,Acomptes!C:C,Acomptes!G:G,"",0)</f>
        <v>#REF!</v>
      </c>
      <c r="F272" t="e">
        <f>_xlfn.XLOOKUP(A272,[2]Wallonie!$C:$C,[2]Wallonie!$G:$G,"",0)</f>
        <v>#REF!</v>
      </c>
    </row>
    <row r="273" spans="1:6" x14ac:dyDescent="0.25">
      <c r="A273" t="e">
        <f>'AM et barème'!A273</f>
        <v>#REF!</v>
      </c>
      <c r="B273" s="32" t="e">
        <f>_xlfn.XLOOKUP('tableau Isara'!A273,'AM et barème'!A:A,'AM et barème'!V:V,"non trouvé",0)</f>
        <v>#REF!</v>
      </c>
      <c r="C273" s="32" t="e">
        <f>_xlfn.XLOOKUP(A273,'Export feuilles de presta'!A:A,'Export feuilles de presta'!D:D,"non trouvé",0)</f>
        <v>#REF!</v>
      </c>
      <c r="D273" s="32" t="e">
        <f>_xlfn.XLOOKUP(A273,Acomptes!C:C,Acomptes!G:G,"",0)</f>
        <v>#REF!</v>
      </c>
      <c r="E273" s="32" t="e">
        <f>_xlfn.XLOOKUP(A273,Acomptes!C:C,Acomptes!G:G,"",0)</f>
        <v>#REF!</v>
      </c>
      <c r="F273" t="e">
        <f>_xlfn.XLOOKUP(A273,[2]Wallonie!$C:$C,[2]Wallonie!$G:$G,"",0)</f>
        <v>#REF!</v>
      </c>
    </row>
    <row r="274" spans="1:6" x14ac:dyDescent="0.25">
      <c r="A274" t="e">
        <f>'AM et barème'!A274</f>
        <v>#REF!</v>
      </c>
      <c r="B274" s="32" t="e">
        <f>_xlfn.XLOOKUP('tableau Isara'!A274,'AM et barème'!A:A,'AM et barème'!V:V,"non trouvé",0)</f>
        <v>#REF!</v>
      </c>
      <c r="C274" s="32" t="e">
        <f>_xlfn.XLOOKUP(A274,'Export feuilles de presta'!A:A,'Export feuilles de presta'!D:D,"non trouvé",0)</f>
        <v>#REF!</v>
      </c>
      <c r="D274" s="32" t="e">
        <f>_xlfn.XLOOKUP(A274,Acomptes!C:C,Acomptes!G:G,"",0)</f>
        <v>#REF!</v>
      </c>
      <c r="E274" s="32" t="e">
        <f>_xlfn.XLOOKUP(A274,Acomptes!C:C,Acomptes!G:G,"",0)</f>
        <v>#REF!</v>
      </c>
      <c r="F274" t="e">
        <f>_xlfn.XLOOKUP(A274,[2]Wallonie!$C:$C,[2]Wallonie!$G:$G,"",0)</f>
        <v>#REF!</v>
      </c>
    </row>
    <row r="275" spans="1:6" x14ac:dyDescent="0.25">
      <c r="A275" t="e">
        <f>'AM et barème'!A275</f>
        <v>#REF!</v>
      </c>
      <c r="B275" s="32" t="e">
        <f>_xlfn.XLOOKUP('tableau Isara'!A275,'AM et barème'!A:A,'AM et barème'!V:V,"non trouvé",0)</f>
        <v>#REF!</v>
      </c>
      <c r="C275" s="32" t="e">
        <f>_xlfn.XLOOKUP(A275,'Export feuilles de presta'!A:A,'Export feuilles de presta'!D:D,"non trouvé",0)</f>
        <v>#REF!</v>
      </c>
      <c r="D275" s="32" t="e">
        <f>_xlfn.XLOOKUP(A275,Acomptes!C:C,Acomptes!G:G,"",0)</f>
        <v>#REF!</v>
      </c>
      <c r="E275" s="32" t="e">
        <f>_xlfn.XLOOKUP(A275,Acomptes!C:C,Acomptes!G:G,"",0)</f>
        <v>#REF!</v>
      </c>
      <c r="F275" t="e">
        <f>_xlfn.XLOOKUP(A275,[2]Wallonie!$C:$C,[2]Wallonie!$G:$G,"",0)</f>
        <v>#REF!</v>
      </c>
    </row>
    <row r="276" spans="1:6" x14ac:dyDescent="0.25">
      <c r="A276" t="e">
        <f>'AM et barème'!A276</f>
        <v>#REF!</v>
      </c>
      <c r="B276" s="32" t="e">
        <f>_xlfn.XLOOKUP('tableau Isara'!A276,'AM et barème'!A:A,'AM et barème'!V:V,"non trouvé",0)</f>
        <v>#REF!</v>
      </c>
      <c r="C276" s="32" t="e">
        <f>_xlfn.XLOOKUP(A276,'Export feuilles de presta'!A:A,'Export feuilles de presta'!D:D,"non trouvé",0)</f>
        <v>#REF!</v>
      </c>
      <c r="D276" s="32" t="e">
        <f>_xlfn.XLOOKUP(A276,Acomptes!C:C,Acomptes!G:G,"",0)</f>
        <v>#REF!</v>
      </c>
      <c r="E276" s="32" t="e">
        <f>_xlfn.XLOOKUP(A276,Acomptes!C:C,Acomptes!G:G,"",0)</f>
        <v>#REF!</v>
      </c>
      <c r="F276" t="e">
        <f>_xlfn.XLOOKUP(A276,[2]Wallonie!$C:$C,[2]Wallonie!$G:$G,"",0)</f>
        <v>#REF!</v>
      </c>
    </row>
    <row r="277" spans="1:6" x14ac:dyDescent="0.25">
      <c r="A277" t="e">
        <f>'AM et barème'!A277</f>
        <v>#REF!</v>
      </c>
      <c r="B277" s="32" t="e">
        <f>_xlfn.XLOOKUP('tableau Isara'!A277,'AM et barème'!A:A,'AM et barème'!V:V,"non trouvé",0)</f>
        <v>#REF!</v>
      </c>
      <c r="C277" s="32" t="e">
        <f>_xlfn.XLOOKUP(A277,'Export feuilles de presta'!A:A,'Export feuilles de presta'!D:D,"non trouvé",0)</f>
        <v>#REF!</v>
      </c>
      <c r="D277" s="32" t="e">
        <f>_xlfn.XLOOKUP(A277,Acomptes!C:C,Acomptes!G:G,"",0)</f>
        <v>#REF!</v>
      </c>
      <c r="E277" s="32" t="e">
        <f>_xlfn.XLOOKUP(A277,Acomptes!C:C,Acomptes!G:G,"",0)</f>
        <v>#REF!</v>
      </c>
      <c r="F277" t="e">
        <f>_xlfn.XLOOKUP(A277,[2]Wallonie!$C:$C,[2]Wallonie!$G:$G,"",0)</f>
        <v>#REF!</v>
      </c>
    </row>
    <row r="278" spans="1:6" x14ac:dyDescent="0.25">
      <c r="A278" t="e">
        <f>'AM et barème'!A278</f>
        <v>#REF!</v>
      </c>
      <c r="B278" s="32" t="e">
        <f>_xlfn.XLOOKUP('tableau Isara'!A278,'AM et barème'!A:A,'AM et barème'!V:V,"non trouvé",0)</f>
        <v>#REF!</v>
      </c>
      <c r="C278" s="32" t="e">
        <f>_xlfn.XLOOKUP(A278,'Export feuilles de presta'!A:A,'Export feuilles de presta'!D:D,"non trouvé",0)</f>
        <v>#REF!</v>
      </c>
      <c r="D278" s="32" t="e">
        <f>_xlfn.XLOOKUP(A278,Acomptes!C:C,Acomptes!G:G,"",0)</f>
        <v>#REF!</v>
      </c>
      <c r="E278" s="32" t="e">
        <f>_xlfn.XLOOKUP(A278,Acomptes!C:C,Acomptes!G:G,"",0)</f>
        <v>#REF!</v>
      </c>
      <c r="F278" t="e">
        <f>_xlfn.XLOOKUP(A278,[2]Wallonie!$C:$C,[2]Wallonie!$G:$G,"",0)</f>
        <v>#REF!</v>
      </c>
    </row>
    <row r="279" spans="1:6" x14ac:dyDescent="0.25">
      <c r="A279" t="e">
        <f>'AM et barème'!A279</f>
        <v>#REF!</v>
      </c>
      <c r="B279" s="32" t="e">
        <f>_xlfn.XLOOKUP('tableau Isara'!A279,'AM et barème'!A:A,'AM et barème'!V:V,"non trouvé",0)</f>
        <v>#REF!</v>
      </c>
      <c r="C279" s="32" t="e">
        <f>_xlfn.XLOOKUP(A279,'Export feuilles de presta'!A:A,'Export feuilles de presta'!D:D,"non trouvé",0)</f>
        <v>#REF!</v>
      </c>
      <c r="D279" s="32" t="e">
        <f>_xlfn.XLOOKUP(A279,Acomptes!C:C,Acomptes!G:G,"",0)</f>
        <v>#REF!</v>
      </c>
      <c r="E279" s="32" t="e">
        <f>_xlfn.XLOOKUP(A279,Acomptes!C:C,Acomptes!G:G,"",0)</f>
        <v>#REF!</v>
      </c>
      <c r="F279" t="e">
        <f>_xlfn.XLOOKUP(A279,[2]Wallonie!$C:$C,[2]Wallonie!$G:$G,"",0)</f>
        <v>#REF!</v>
      </c>
    </row>
    <row r="280" spans="1:6" x14ac:dyDescent="0.25">
      <c r="A280" t="e">
        <f>'AM et barème'!A280</f>
        <v>#REF!</v>
      </c>
      <c r="B280" s="32" t="e">
        <f>_xlfn.XLOOKUP('tableau Isara'!A280,'AM et barème'!A:A,'AM et barème'!V:V,"non trouvé",0)</f>
        <v>#REF!</v>
      </c>
      <c r="C280" s="32" t="e">
        <f>_xlfn.XLOOKUP(A280,'Export feuilles de presta'!A:A,'Export feuilles de presta'!D:D,"non trouvé",0)</f>
        <v>#REF!</v>
      </c>
      <c r="D280" s="32" t="e">
        <f>_xlfn.XLOOKUP(A280,Acomptes!C:C,Acomptes!G:G,"",0)</f>
        <v>#REF!</v>
      </c>
      <c r="E280" s="32" t="e">
        <f>_xlfn.XLOOKUP(A280,Acomptes!C:C,Acomptes!G:G,"",0)</f>
        <v>#REF!</v>
      </c>
      <c r="F280" t="e">
        <f>_xlfn.XLOOKUP(A280,[2]Wallonie!$C:$C,[2]Wallonie!$G:$G,"",0)</f>
        <v>#REF!</v>
      </c>
    </row>
    <row r="281" spans="1:6" x14ac:dyDescent="0.25">
      <c r="A281" t="e">
        <f>'AM et barème'!A281</f>
        <v>#REF!</v>
      </c>
      <c r="B281" s="32" t="e">
        <f>_xlfn.XLOOKUP('tableau Isara'!A281,'AM et barème'!A:A,'AM et barème'!V:V,"non trouvé",0)</f>
        <v>#REF!</v>
      </c>
      <c r="C281" s="32" t="e">
        <f>_xlfn.XLOOKUP(A281,'Export feuilles de presta'!A:A,'Export feuilles de presta'!D:D,"non trouvé",0)</f>
        <v>#REF!</v>
      </c>
      <c r="D281" s="32" t="e">
        <f>_xlfn.XLOOKUP(A281,Acomptes!C:C,Acomptes!G:G,"",0)</f>
        <v>#REF!</v>
      </c>
      <c r="E281" s="32" t="e">
        <f>_xlfn.XLOOKUP(A281,Acomptes!C:C,Acomptes!G:G,"",0)</f>
        <v>#REF!</v>
      </c>
      <c r="F281" t="e">
        <f>_xlfn.XLOOKUP(A281,[2]Wallonie!$C:$C,[2]Wallonie!$G:$G,"",0)</f>
        <v>#REF!</v>
      </c>
    </row>
    <row r="282" spans="1:6" x14ac:dyDescent="0.25">
      <c r="A282" t="e">
        <f>'AM et barème'!A282</f>
        <v>#REF!</v>
      </c>
      <c r="B282" s="32" t="e">
        <f>_xlfn.XLOOKUP('tableau Isara'!A282,'AM et barème'!A:A,'AM et barème'!V:V,"non trouvé",0)</f>
        <v>#REF!</v>
      </c>
      <c r="C282" s="32" t="e">
        <f>_xlfn.XLOOKUP(A282,'Export feuilles de presta'!A:A,'Export feuilles de presta'!D:D,"non trouvé",0)</f>
        <v>#REF!</v>
      </c>
      <c r="D282" s="32" t="e">
        <f>_xlfn.XLOOKUP(A282,Acomptes!C:C,Acomptes!G:G,"",0)</f>
        <v>#REF!</v>
      </c>
      <c r="E282" s="32" t="e">
        <f>_xlfn.XLOOKUP(A282,Acomptes!C:C,Acomptes!G:G,"",0)</f>
        <v>#REF!</v>
      </c>
      <c r="F282" t="e">
        <f>_xlfn.XLOOKUP(A282,[2]Wallonie!$C:$C,[2]Wallonie!$G:$G,"",0)</f>
        <v>#REF!</v>
      </c>
    </row>
    <row r="283" spans="1:6" x14ac:dyDescent="0.25">
      <c r="A283" t="e">
        <f>'AM et barème'!A283</f>
        <v>#REF!</v>
      </c>
      <c r="B283" s="32" t="e">
        <f>_xlfn.XLOOKUP('tableau Isara'!A283,'AM et barème'!A:A,'AM et barème'!V:V,"non trouvé",0)</f>
        <v>#REF!</v>
      </c>
      <c r="C283" s="32" t="e">
        <f>_xlfn.XLOOKUP(A283,'Export feuilles de presta'!A:A,'Export feuilles de presta'!D:D,"non trouvé",0)</f>
        <v>#REF!</v>
      </c>
      <c r="D283" s="32" t="e">
        <f>_xlfn.XLOOKUP(A283,Acomptes!C:C,Acomptes!G:G,"",0)</f>
        <v>#REF!</v>
      </c>
      <c r="E283" s="32" t="e">
        <f>_xlfn.XLOOKUP(A283,Acomptes!C:C,Acomptes!G:G,"",0)</f>
        <v>#REF!</v>
      </c>
      <c r="F283" t="e">
        <f>_xlfn.XLOOKUP(A283,[2]Wallonie!$C:$C,[2]Wallonie!$G:$G,"",0)</f>
        <v>#REF!</v>
      </c>
    </row>
    <row r="284" spans="1:6" x14ac:dyDescent="0.25">
      <c r="A284" t="e">
        <f>'AM et barème'!A284</f>
        <v>#REF!</v>
      </c>
      <c r="B284" s="32" t="e">
        <f>_xlfn.XLOOKUP('tableau Isara'!A284,'AM et barème'!A:A,'AM et barème'!V:V,"non trouvé",0)</f>
        <v>#REF!</v>
      </c>
      <c r="C284" s="32" t="e">
        <f>_xlfn.XLOOKUP(A284,'Export feuilles de presta'!A:A,'Export feuilles de presta'!D:D,"non trouvé",0)</f>
        <v>#REF!</v>
      </c>
      <c r="D284" s="32" t="e">
        <f>_xlfn.XLOOKUP(A284,Acomptes!C:C,Acomptes!G:G,"",0)</f>
        <v>#REF!</v>
      </c>
      <c r="E284" s="32" t="e">
        <f>_xlfn.XLOOKUP(A284,Acomptes!C:C,Acomptes!G:G,"",0)</f>
        <v>#REF!</v>
      </c>
      <c r="F284" t="e">
        <f>_xlfn.XLOOKUP(A284,[2]Wallonie!$C:$C,[2]Wallonie!$G:$G,"",0)</f>
        <v>#REF!</v>
      </c>
    </row>
    <row r="285" spans="1:6" x14ac:dyDescent="0.25">
      <c r="A285" t="e">
        <f>'AM et barème'!A285</f>
        <v>#REF!</v>
      </c>
      <c r="B285" s="32" t="e">
        <f>_xlfn.XLOOKUP('tableau Isara'!A285,'AM et barème'!A:A,'AM et barème'!V:V,"non trouvé",0)</f>
        <v>#REF!</v>
      </c>
      <c r="C285" s="32" t="e">
        <f>_xlfn.XLOOKUP(A285,'Export feuilles de presta'!A:A,'Export feuilles de presta'!D:D,"non trouvé",0)</f>
        <v>#REF!</v>
      </c>
      <c r="D285" s="32" t="e">
        <f>_xlfn.XLOOKUP(A285,Acomptes!C:C,Acomptes!G:G,"",0)</f>
        <v>#REF!</v>
      </c>
      <c r="E285" s="32" t="e">
        <f>_xlfn.XLOOKUP(A285,Acomptes!C:C,Acomptes!G:G,"",0)</f>
        <v>#REF!</v>
      </c>
      <c r="F285" t="e">
        <f>_xlfn.XLOOKUP(A285,[2]Wallonie!$C:$C,[2]Wallonie!$G:$G,"",0)</f>
        <v>#REF!</v>
      </c>
    </row>
    <row r="286" spans="1:6" x14ac:dyDescent="0.25">
      <c r="A286" t="e">
        <f>'AM et barème'!A286</f>
        <v>#REF!</v>
      </c>
      <c r="B286" s="32" t="e">
        <f>_xlfn.XLOOKUP('tableau Isara'!A286,'AM et barème'!A:A,'AM et barème'!V:V,"non trouvé",0)</f>
        <v>#REF!</v>
      </c>
      <c r="C286" s="32" t="e">
        <f>_xlfn.XLOOKUP(A286,'Export feuilles de presta'!A:A,'Export feuilles de presta'!D:D,"non trouvé",0)</f>
        <v>#REF!</v>
      </c>
      <c r="D286" s="32" t="e">
        <f>_xlfn.XLOOKUP(A286,Acomptes!C:C,Acomptes!G:G,"",0)</f>
        <v>#REF!</v>
      </c>
      <c r="E286" s="32" t="e">
        <f>_xlfn.XLOOKUP(A286,Acomptes!C:C,Acomptes!G:G,"",0)</f>
        <v>#REF!</v>
      </c>
      <c r="F286" t="e">
        <f>_xlfn.XLOOKUP(A286,[2]Wallonie!$C:$C,[2]Wallonie!$G:$G,"",0)</f>
        <v>#REF!</v>
      </c>
    </row>
    <row r="287" spans="1:6" x14ac:dyDescent="0.25">
      <c r="A287" t="e">
        <f>'AM et barème'!A287</f>
        <v>#REF!</v>
      </c>
      <c r="B287" s="32" t="e">
        <f>_xlfn.XLOOKUP('tableau Isara'!A287,'AM et barème'!A:A,'AM et barème'!V:V,"non trouvé",0)</f>
        <v>#REF!</v>
      </c>
      <c r="C287" s="32" t="e">
        <f>_xlfn.XLOOKUP(A287,'Export feuilles de presta'!A:A,'Export feuilles de presta'!D:D,"non trouvé",0)</f>
        <v>#REF!</v>
      </c>
      <c r="D287" s="32" t="e">
        <f>_xlfn.XLOOKUP(A287,Acomptes!C:C,Acomptes!G:G,"",0)</f>
        <v>#REF!</v>
      </c>
      <c r="E287" s="32" t="e">
        <f>_xlfn.XLOOKUP(A287,Acomptes!C:C,Acomptes!G:G,"",0)</f>
        <v>#REF!</v>
      </c>
      <c r="F287" t="e">
        <f>_xlfn.XLOOKUP(A287,[2]Wallonie!$C:$C,[2]Wallonie!$G:$G,"",0)</f>
        <v>#REF!</v>
      </c>
    </row>
    <row r="288" spans="1:6" x14ac:dyDescent="0.25">
      <c r="A288" t="e">
        <f>'AM et barème'!A288</f>
        <v>#REF!</v>
      </c>
      <c r="B288" s="32" t="e">
        <f>_xlfn.XLOOKUP('tableau Isara'!A288,'AM et barème'!A:A,'AM et barème'!V:V,"non trouvé",0)</f>
        <v>#REF!</v>
      </c>
      <c r="C288" s="32" t="e">
        <f>_xlfn.XLOOKUP(A288,'Export feuilles de presta'!A:A,'Export feuilles de presta'!D:D,"non trouvé",0)</f>
        <v>#REF!</v>
      </c>
      <c r="D288" s="32" t="e">
        <f>_xlfn.XLOOKUP(A288,Acomptes!C:C,Acomptes!G:G,"",0)</f>
        <v>#REF!</v>
      </c>
      <c r="E288" s="32" t="e">
        <f>_xlfn.XLOOKUP(A288,Acomptes!C:C,Acomptes!G:G,"",0)</f>
        <v>#REF!</v>
      </c>
      <c r="F288" t="e">
        <f>_xlfn.XLOOKUP(A288,[2]Wallonie!$C:$C,[2]Wallonie!$G:$G,"",0)</f>
        <v>#REF!</v>
      </c>
    </row>
    <row r="289" spans="1:6" x14ac:dyDescent="0.25">
      <c r="A289" t="e">
        <f>'AM et barème'!A289</f>
        <v>#REF!</v>
      </c>
      <c r="B289" s="32" t="e">
        <f>_xlfn.XLOOKUP('tableau Isara'!A289,'AM et barème'!A:A,'AM et barème'!V:V,"non trouvé",0)</f>
        <v>#REF!</v>
      </c>
      <c r="C289" s="32" t="e">
        <f>_xlfn.XLOOKUP(A289,'Export feuilles de presta'!A:A,'Export feuilles de presta'!D:D,"non trouvé",0)</f>
        <v>#REF!</v>
      </c>
      <c r="D289" s="32" t="e">
        <f>_xlfn.XLOOKUP(A289,Acomptes!C:C,Acomptes!G:G,"",0)</f>
        <v>#REF!</v>
      </c>
      <c r="E289" s="32" t="e">
        <f>_xlfn.XLOOKUP(A289,Acomptes!C:C,Acomptes!G:G,"",0)</f>
        <v>#REF!</v>
      </c>
      <c r="F289" t="e">
        <f>_xlfn.XLOOKUP(A289,[2]Wallonie!$C:$C,[2]Wallonie!$G:$G,"",0)</f>
        <v>#REF!</v>
      </c>
    </row>
    <row r="290" spans="1:6" x14ac:dyDescent="0.25">
      <c r="A290" t="e">
        <f>'AM et barème'!A290</f>
        <v>#REF!</v>
      </c>
      <c r="B290" s="32" t="e">
        <f>_xlfn.XLOOKUP('tableau Isara'!A290,'AM et barème'!A:A,'AM et barème'!V:V,"non trouvé",0)</f>
        <v>#REF!</v>
      </c>
      <c r="C290" s="32" t="e">
        <f>_xlfn.XLOOKUP(A290,'Export feuilles de presta'!A:A,'Export feuilles de presta'!D:D,"non trouvé",0)</f>
        <v>#REF!</v>
      </c>
      <c r="D290" s="32" t="e">
        <f>_xlfn.XLOOKUP(A290,Acomptes!C:C,Acomptes!G:G,"",0)</f>
        <v>#REF!</v>
      </c>
      <c r="E290" s="32" t="e">
        <f>_xlfn.XLOOKUP(A290,Acomptes!C:C,Acomptes!G:G,"",0)</f>
        <v>#REF!</v>
      </c>
      <c r="F290" t="e">
        <f>_xlfn.XLOOKUP(A290,[2]Wallonie!$C:$C,[2]Wallonie!$G:$G,"",0)</f>
        <v>#REF!</v>
      </c>
    </row>
    <row r="291" spans="1:6" x14ac:dyDescent="0.25">
      <c r="A291" t="e">
        <f>'AM et barème'!A291</f>
        <v>#REF!</v>
      </c>
      <c r="B291" s="32" t="e">
        <f>_xlfn.XLOOKUP('tableau Isara'!A291,'AM et barème'!A:A,'AM et barème'!V:V,"non trouvé",0)</f>
        <v>#REF!</v>
      </c>
      <c r="C291" s="32" t="e">
        <f>_xlfn.XLOOKUP(A291,'Export feuilles de presta'!A:A,'Export feuilles de presta'!D:D,"non trouvé",0)</f>
        <v>#REF!</v>
      </c>
      <c r="D291" s="32" t="e">
        <f>_xlfn.XLOOKUP(A291,Acomptes!C:C,Acomptes!G:G,"",0)</f>
        <v>#REF!</v>
      </c>
      <c r="E291" s="32" t="e">
        <f>_xlfn.XLOOKUP(A291,Acomptes!C:C,Acomptes!G:G,"",0)</f>
        <v>#REF!</v>
      </c>
      <c r="F291" t="e">
        <f>_xlfn.XLOOKUP(A291,[2]Wallonie!$C:$C,[2]Wallonie!$G:$G,"",0)</f>
        <v>#REF!</v>
      </c>
    </row>
    <row r="292" spans="1:6" x14ac:dyDescent="0.25">
      <c r="A292" t="e">
        <f>'AM et barème'!A292</f>
        <v>#REF!</v>
      </c>
      <c r="B292" s="32" t="e">
        <f>_xlfn.XLOOKUP('tableau Isara'!A292,'AM et barème'!A:A,'AM et barème'!V:V,"non trouvé",0)</f>
        <v>#REF!</v>
      </c>
      <c r="C292" s="32" t="e">
        <f>_xlfn.XLOOKUP(A292,'Export feuilles de presta'!A:A,'Export feuilles de presta'!D:D,"non trouvé",0)</f>
        <v>#REF!</v>
      </c>
      <c r="D292" s="32" t="e">
        <f>_xlfn.XLOOKUP(A292,Acomptes!C:C,Acomptes!G:G,"",0)</f>
        <v>#REF!</v>
      </c>
      <c r="E292" s="32" t="e">
        <f>_xlfn.XLOOKUP(A292,Acomptes!C:C,Acomptes!G:G,"",0)</f>
        <v>#REF!</v>
      </c>
      <c r="F292" t="e">
        <f>_xlfn.XLOOKUP(A292,[2]Wallonie!$C:$C,[2]Wallonie!$G:$G,"",0)</f>
        <v>#REF!</v>
      </c>
    </row>
    <row r="293" spans="1:6" x14ac:dyDescent="0.25">
      <c r="A293" t="e">
        <f>'AM et barème'!A293</f>
        <v>#REF!</v>
      </c>
      <c r="B293" s="32" t="e">
        <f>_xlfn.XLOOKUP('tableau Isara'!A293,'AM et barème'!A:A,'AM et barème'!V:V,"non trouvé",0)</f>
        <v>#REF!</v>
      </c>
      <c r="C293" s="32" t="e">
        <f>_xlfn.XLOOKUP(A293,'Export feuilles de presta'!A:A,'Export feuilles de presta'!D:D,"non trouvé",0)</f>
        <v>#REF!</v>
      </c>
      <c r="D293" s="32" t="e">
        <f>_xlfn.XLOOKUP(A293,Acomptes!C:C,Acomptes!G:G,"",0)</f>
        <v>#REF!</v>
      </c>
      <c r="E293" s="32" t="e">
        <f>_xlfn.XLOOKUP(A293,Acomptes!C:C,Acomptes!G:G,"",0)</f>
        <v>#REF!</v>
      </c>
      <c r="F293" t="e">
        <f>_xlfn.XLOOKUP(A293,[2]Wallonie!$C:$C,[2]Wallonie!$G:$G,"",0)</f>
        <v>#REF!</v>
      </c>
    </row>
    <row r="294" spans="1:6" x14ac:dyDescent="0.25">
      <c r="A294" t="e">
        <f>'AM et barème'!A294</f>
        <v>#REF!</v>
      </c>
      <c r="B294" s="32" t="e">
        <f>_xlfn.XLOOKUP('tableau Isara'!A294,'AM et barème'!A:A,'AM et barème'!V:V,"non trouvé",0)</f>
        <v>#REF!</v>
      </c>
      <c r="C294" s="32" t="e">
        <f>_xlfn.XLOOKUP(A294,'Export feuilles de presta'!A:A,'Export feuilles de presta'!D:D,"non trouvé",0)</f>
        <v>#REF!</v>
      </c>
      <c r="D294" s="32" t="e">
        <f>_xlfn.XLOOKUP(A294,Acomptes!C:C,Acomptes!G:G,"",0)</f>
        <v>#REF!</v>
      </c>
      <c r="E294" s="32" t="e">
        <f>_xlfn.XLOOKUP(A294,Acomptes!C:C,Acomptes!G:G,"",0)</f>
        <v>#REF!</v>
      </c>
      <c r="F294" t="e">
        <f>_xlfn.XLOOKUP(A294,[2]Wallonie!$C:$C,[2]Wallonie!$G:$G,"",0)</f>
        <v>#REF!</v>
      </c>
    </row>
    <row r="295" spans="1:6" x14ac:dyDescent="0.25">
      <c r="A295" t="e">
        <f>'AM et barème'!A295</f>
        <v>#REF!</v>
      </c>
      <c r="B295" s="32" t="e">
        <f>_xlfn.XLOOKUP('tableau Isara'!A295,'AM et barème'!A:A,'AM et barème'!V:V,"non trouvé",0)</f>
        <v>#REF!</v>
      </c>
      <c r="C295" s="32" t="e">
        <f>_xlfn.XLOOKUP(A295,'Export feuilles de presta'!A:A,'Export feuilles de presta'!D:D,"non trouvé",0)</f>
        <v>#REF!</v>
      </c>
      <c r="D295" s="32" t="e">
        <f>_xlfn.XLOOKUP(A295,Acomptes!C:C,Acomptes!G:G,"",0)</f>
        <v>#REF!</v>
      </c>
      <c r="E295" s="32" t="e">
        <f>_xlfn.XLOOKUP(A295,Acomptes!C:C,Acomptes!G:G,"",0)</f>
        <v>#REF!</v>
      </c>
      <c r="F295" t="e">
        <f>_xlfn.XLOOKUP(A295,[2]Wallonie!$C:$C,[2]Wallonie!$G:$G,"",0)</f>
        <v>#REF!</v>
      </c>
    </row>
    <row r="296" spans="1:6" x14ac:dyDescent="0.25">
      <c r="A296" t="e">
        <f>'AM et barème'!A296</f>
        <v>#REF!</v>
      </c>
      <c r="B296" s="32" t="e">
        <f>_xlfn.XLOOKUP('tableau Isara'!A296,'AM et barème'!A:A,'AM et barème'!V:V,"non trouvé",0)</f>
        <v>#REF!</v>
      </c>
      <c r="C296" s="32" t="e">
        <f>_xlfn.XLOOKUP(A296,'Export feuilles de presta'!A:A,'Export feuilles de presta'!D:D,"non trouvé",0)</f>
        <v>#REF!</v>
      </c>
      <c r="D296" s="32" t="e">
        <f>_xlfn.XLOOKUP(A296,Acomptes!C:C,Acomptes!G:G,"",0)</f>
        <v>#REF!</v>
      </c>
      <c r="E296" s="32" t="e">
        <f>_xlfn.XLOOKUP(A296,Acomptes!C:C,Acomptes!G:G,"",0)</f>
        <v>#REF!</v>
      </c>
      <c r="F296" t="e">
        <f>_xlfn.XLOOKUP(A296,[2]Wallonie!$C:$C,[2]Wallonie!$G:$G,"",0)</f>
        <v>#REF!</v>
      </c>
    </row>
    <row r="297" spans="1:6" x14ac:dyDescent="0.25">
      <c r="A297" t="e">
        <f>'AM et barème'!A297</f>
        <v>#REF!</v>
      </c>
      <c r="B297" s="32" t="e">
        <f>_xlfn.XLOOKUP('tableau Isara'!A297,'AM et barème'!A:A,'AM et barème'!V:V,"non trouvé",0)</f>
        <v>#REF!</v>
      </c>
      <c r="C297" s="32" t="e">
        <f>_xlfn.XLOOKUP(A297,'Export feuilles de presta'!A:A,'Export feuilles de presta'!D:D,"non trouvé",0)</f>
        <v>#REF!</v>
      </c>
      <c r="D297" s="32" t="e">
        <f>_xlfn.XLOOKUP(A297,Acomptes!C:C,Acomptes!G:G,"",0)</f>
        <v>#REF!</v>
      </c>
      <c r="E297" s="32" t="e">
        <f>_xlfn.XLOOKUP(A297,Acomptes!C:C,Acomptes!G:G,"",0)</f>
        <v>#REF!</v>
      </c>
      <c r="F297" t="e">
        <f>_xlfn.XLOOKUP(A297,[2]Wallonie!$C:$C,[2]Wallonie!$G:$G,"",0)</f>
        <v>#REF!</v>
      </c>
    </row>
    <row r="298" spans="1:6" x14ac:dyDescent="0.25">
      <c r="A298" t="e">
        <f>'AM et barème'!A298</f>
        <v>#REF!</v>
      </c>
      <c r="B298" s="32" t="e">
        <f>_xlfn.XLOOKUP('tableau Isara'!A298,'AM et barème'!A:A,'AM et barème'!V:V,"non trouvé",0)</f>
        <v>#REF!</v>
      </c>
      <c r="C298" s="32" t="e">
        <f>_xlfn.XLOOKUP(A298,'Export feuilles de presta'!A:A,'Export feuilles de presta'!D:D,"non trouvé",0)</f>
        <v>#REF!</v>
      </c>
      <c r="D298" s="32" t="e">
        <f>_xlfn.XLOOKUP(A298,Acomptes!C:C,Acomptes!G:G,"",0)</f>
        <v>#REF!</v>
      </c>
      <c r="E298" s="32" t="e">
        <f>_xlfn.XLOOKUP(A298,Acomptes!C:C,Acomptes!G:G,"",0)</f>
        <v>#REF!</v>
      </c>
      <c r="F298" t="e">
        <f>_xlfn.XLOOKUP(A298,[2]Wallonie!$C:$C,[2]Wallonie!$G:$G,"",0)</f>
        <v>#REF!</v>
      </c>
    </row>
    <row r="299" spans="1:6" x14ac:dyDescent="0.25">
      <c r="A299" t="e">
        <f>'AM et barème'!A299</f>
        <v>#REF!</v>
      </c>
      <c r="B299" s="32" t="e">
        <f>_xlfn.XLOOKUP('tableau Isara'!A299,'AM et barème'!A:A,'AM et barème'!V:V,"non trouvé",0)</f>
        <v>#REF!</v>
      </c>
      <c r="C299" s="32" t="e">
        <f>_xlfn.XLOOKUP(A299,'Export feuilles de presta'!A:A,'Export feuilles de presta'!D:D,"non trouvé",0)</f>
        <v>#REF!</v>
      </c>
      <c r="D299" s="32" t="e">
        <f>_xlfn.XLOOKUP(A299,Acomptes!C:C,Acomptes!G:G,"",0)</f>
        <v>#REF!</v>
      </c>
      <c r="E299" s="32" t="e">
        <f>_xlfn.XLOOKUP(A299,Acomptes!C:C,Acomptes!G:G,"",0)</f>
        <v>#REF!</v>
      </c>
      <c r="F299" t="e">
        <f>_xlfn.XLOOKUP(A299,[2]Wallonie!$C:$C,[2]Wallonie!$G:$G,"",0)</f>
        <v>#REF!</v>
      </c>
    </row>
    <row r="300" spans="1:6" x14ac:dyDescent="0.25">
      <c r="A300" t="e">
        <f>'AM et barème'!A300</f>
        <v>#REF!</v>
      </c>
      <c r="B300" s="32" t="e">
        <f>_xlfn.XLOOKUP('tableau Isara'!A300,'AM et barème'!A:A,'AM et barème'!V:V,"non trouvé",0)</f>
        <v>#REF!</v>
      </c>
      <c r="C300" s="32" t="e">
        <f>_xlfn.XLOOKUP(A300,'Export feuilles de presta'!A:A,'Export feuilles de presta'!D:D,"non trouvé",0)</f>
        <v>#REF!</v>
      </c>
      <c r="D300" s="32" t="e">
        <f>_xlfn.XLOOKUP(A300,Acomptes!C:C,Acomptes!G:G,"",0)</f>
        <v>#REF!</v>
      </c>
      <c r="E300" s="32" t="e">
        <f>_xlfn.XLOOKUP(A300,Acomptes!C:C,Acomptes!G:G,"",0)</f>
        <v>#REF!</v>
      </c>
      <c r="F300" t="e">
        <f>_xlfn.XLOOKUP(A300,[2]Wallonie!$C:$C,[2]Wallonie!$G:$G,"",0)</f>
        <v>#REF!</v>
      </c>
    </row>
    <row r="301" spans="1:6" x14ac:dyDescent="0.25">
      <c r="A301" t="e">
        <f>'AM et barème'!A301</f>
        <v>#REF!</v>
      </c>
      <c r="B301" s="32" t="e">
        <f>_xlfn.XLOOKUP('tableau Isara'!A301,'AM et barème'!A:A,'AM et barème'!V:V,"non trouvé",0)</f>
        <v>#REF!</v>
      </c>
      <c r="C301" s="32" t="e">
        <f>_xlfn.XLOOKUP(A301,'Export feuilles de presta'!A:A,'Export feuilles de presta'!D:D,"non trouvé",0)</f>
        <v>#REF!</v>
      </c>
      <c r="D301" s="32" t="e">
        <f>_xlfn.XLOOKUP(A301,Acomptes!C:C,Acomptes!G:G,"",0)</f>
        <v>#REF!</v>
      </c>
      <c r="E301" s="32" t="e">
        <f>_xlfn.XLOOKUP(A301,Acomptes!C:C,Acomptes!G:G,"",0)</f>
        <v>#REF!</v>
      </c>
      <c r="F301" t="e">
        <f>_xlfn.XLOOKUP(A301,[2]Wallonie!$C:$C,[2]Wallonie!$G:$G,"",0)</f>
        <v>#REF!</v>
      </c>
    </row>
    <row r="302" spans="1:6" x14ac:dyDescent="0.25">
      <c r="A302" t="e">
        <f>'AM et barème'!A302</f>
        <v>#REF!</v>
      </c>
      <c r="B302" s="32" t="e">
        <f>_xlfn.XLOOKUP('tableau Isara'!A302,'AM et barème'!A:A,'AM et barème'!V:V,"non trouvé",0)</f>
        <v>#REF!</v>
      </c>
      <c r="C302" s="32" t="e">
        <f>_xlfn.XLOOKUP(A302,'Export feuilles de presta'!A:A,'Export feuilles de presta'!D:D,"non trouvé",0)</f>
        <v>#REF!</v>
      </c>
      <c r="D302" s="32" t="e">
        <f>_xlfn.XLOOKUP(A302,Acomptes!C:C,Acomptes!G:G,"",0)</f>
        <v>#REF!</v>
      </c>
      <c r="E302" s="32" t="e">
        <f>_xlfn.XLOOKUP(A302,Acomptes!C:C,Acomptes!G:G,"",0)</f>
        <v>#REF!</v>
      </c>
      <c r="F302" t="e">
        <f>_xlfn.XLOOKUP(A302,[2]Wallonie!$C:$C,[2]Wallonie!$G:$G,"",0)</f>
        <v>#REF!</v>
      </c>
    </row>
    <row r="303" spans="1:6" x14ac:dyDescent="0.25">
      <c r="A303" t="e">
        <f>'AM et barème'!A303</f>
        <v>#REF!</v>
      </c>
      <c r="B303" s="32" t="e">
        <f>_xlfn.XLOOKUP('tableau Isara'!A303,'AM et barème'!A:A,'AM et barème'!V:V,"non trouvé",0)</f>
        <v>#REF!</v>
      </c>
      <c r="C303" s="32" t="e">
        <f>_xlfn.XLOOKUP(A303,'Export feuilles de presta'!A:A,'Export feuilles de presta'!D:D,"non trouvé",0)</f>
        <v>#REF!</v>
      </c>
      <c r="D303" s="32" t="e">
        <f>_xlfn.XLOOKUP(A303,Acomptes!C:C,Acomptes!G:G,"",0)</f>
        <v>#REF!</v>
      </c>
      <c r="E303" s="32" t="e">
        <f>_xlfn.XLOOKUP(A303,Acomptes!C:C,Acomptes!G:G,"",0)</f>
        <v>#REF!</v>
      </c>
      <c r="F303" t="e">
        <f>_xlfn.XLOOKUP(A303,[2]Wallonie!$C:$C,[2]Wallonie!$G:$G,"",0)</f>
        <v>#REF!</v>
      </c>
    </row>
    <row r="304" spans="1:6" x14ac:dyDescent="0.25">
      <c r="A304" t="e">
        <f>'AM et barème'!A304</f>
        <v>#REF!</v>
      </c>
      <c r="B304" s="32" t="e">
        <f>_xlfn.XLOOKUP('tableau Isara'!A304,'AM et barème'!A:A,'AM et barème'!V:V,"non trouvé",0)</f>
        <v>#REF!</v>
      </c>
      <c r="C304" s="32" t="e">
        <f>_xlfn.XLOOKUP(A304,'Export feuilles de presta'!A:A,'Export feuilles de presta'!D:D,"non trouvé",0)</f>
        <v>#REF!</v>
      </c>
      <c r="D304" s="32" t="e">
        <f>_xlfn.XLOOKUP(A304,Acomptes!C:C,Acomptes!G:G,"",0)</f>
        <v>#REF!</v>
      </c>
      <c r="E304" s="32" t="e">
        <f>_xlfn.XLOOKUP(A304,Acomptes!C:C,Acomptes!G:G,"",0)</f>
        <v>#REF!</v>
      </c>
      <c r="F304" t="e">
        <f>_xlfn.XLOOKUP(A304,[2]Wallonie!$C:$C,[2]Wallonie!$G:$G,"",0)</f>
        <v>#REF!</v>
      </c>
    </row>
    <row r="305" spans="1:6" x14ac:dyDescent="0.25">
      <c r="A305" t="e">
        <f>'AM et barème'!A305</f>
        <v>#REF!</v>
      </c>
      <c r="B305" s="32" t="e">
        <f>_xlfn.XLOOKUP('tableau Isara'!A305,'AM et barème'!A:A,'AM et barème'!V:V,"non trouvé",0)</f>
        <v>#REF!</v>
      </c>
      <c r="C305" s="32" t="e">
        <f>_xlfn.XLOOKUP(A305,'Export feuilles de presta'!A:A,'Export feuilles de presta'!D:D,"non trouvé",0)</f>
        <v>#REF!</v>
      </c>
      <c r="D305" s="32" t="e">
        <f>_xlfn.XLOOKUP(A305,Acomptes!C:C,Acomptes!G:G,"",0)</f>
        <v>#REF!</v>
      </c>
      <c r="E305" s="32" t="e">
        <f>_xlfn.XLOOKUP(A305,Acomptes!C:C,Acomptes!G:G,"",0)</f>
        <v>#REF!</v>
      </c>
      <c r="F305" t="e">
        <f>_xlfn.XLOOKUP(A305,[2]Wallonie!$C:$C,[2]Wallonie!$G:$G,"",0)</f>
        <v>#REF!</v>
      </c>
    </row>
    <row r="306" spans="1:6" x14ac:dyDescent="0.25">
      <c r="A306" t="e">
        <f>'AM et barème'!A306</f>
        <v>#REF!</v>
      </c>
      <c r="B306" s="32" t="e">
        <f>_xlfn.XLOOKUP('tableau Isara'!A306,'AM et barème'!A:A,'AM et barème'!V:V,"non trouvé",0)</f>
        <v>#REF!</v>
      </c>
      <c r="C306" s="32" t="e">
        <f>_xlfn.XLOOKUP(A306,'Export feuilles de presta'!A:A,'Export feuilles de presta'!D:D,"non trouvé",0)</f>
        <v>#REF!</v>
      </c>
      <c r="D306" s="32" t="e">
        <f>_xlfn.XLOOKUP(A306,Acomptes!C:C,Acomptes!G:G,"",0)</f>
        <v>#REF!</v>
      </c>
      <c r="E306" s="32" t="e">
        <f>_xlfn.XLOOKUP(A306,Acomptes!C:C,Acomptes!G:G,"",0)</f>
        <v>#REF!</v>
      </c>
      <c r="F306" t="e">
        <f>_xlfn.XLOOKUP(A306,[2]Wallonie!$C:$C,[2]Wallonie!$G:$G,"",0)</f>
        <v>#REF!</v>
      </c>
    </row>
    <row r="307" spans="1:6" x14ac:dyDescent="0.25">
      <c r="A307" t="e">
        <f>'AM et barème'!A307</f>
        <v>#REF!</v>
      </c>
      <c r="B307" s="32" t="e">
        <f>_xlfn.XLOOKUP('tableau Isara'!A307,'AM et barème'!A:A,'AM et barème'!V:V,"non trouvé",0)</f>
        <v>#REF!</v>
      </c>
      <c r="C307" s="32" t="e">
        <f>_xlfn.XLOOKUP(A307,'Export feuilles de presta'!A:A,'Export feuilles de presta'!D:D,"non trouvé",0)</f>
        <v>#REF!</v>
      </c>
      <c r="D307" s="32" t="e">
        <f>_xlfn.XLOOKUP(A307,Acomptes!C:C,Acomptes!G:G,"",0)</f>
        <v>#REF!</v>
      </c>
      <c r="E307" s="32" t="e">
        <f>_xlfn.XLOOKUP(A307,Acomptes!C:C,Acomptes!G:G,"",0)</f>
        <v>#REF!</v>
      </c>
      <c r="F307" t="e">
        <f>_xlfn.XLOOKUP(A307,[2]Wallonie!$C:$C,[2]Wallonie!$G:$G,"",0)</f>
        <v>#REF!</v>
      </c>
    </row>
    <row r="308" spans="1:6" x14ac:dyDescent="0.25">
      <c r="A308" t="e">
        <f>'AM et barème'!A308</f>
        <v>#REF!</v>
      </c>
      <c r="B308" s="32" t="e">
        <f>_xlfn.XLOOKUP('tableau Isara'!A308,'AM et barème'!A:A,'AM et barème'!V:V,"non trouvé",0)</f>
        <v>#REF!</v>
      </c>
      <c r="C308" s="32" t="e">
        <f>_xlfn.XLOOKUP(A308,'Export feuilles de presta'!A:A,'Export feuilles de presta'!D:D,"non trouvé",0)</f>
        <v>#REF!</v>
      </c>
      <c r="D308" s="32" t="e">
        <f>_xlfn.XLOOKUP(A308,Acomptes!C:C,Acomptes!G:G,"",0)</f>
        <v>#REF!</v>
      </c>
      <c r="E308" s="32" t="e">
        <f>_xlfn.XLOOKUP(A308,Acomptes!C:C,Acomptes!G:G,"",0)</f>
        <v>#REF!</v>
      </c>
      <c r="F308" t="e">
        <f>_xlfn.XLOOKUP(A308,[2]Wallonie!$C:$C,[2]Wallonie!$G:$G,"",0)</f>
        <v>#REF!</v>
      </c>
    </row>
    <row r="309" spans="1:6" x14ac:dyDescent="0.25">
      <c r="A309" t="e">
        <f>'AM et barème'!A309</f>
        <v>#REF!</v>
      </c>
      <c r="B309" s="32" t="e">
        <f>_xlfn.XLOOKUP('tableau Isara'!A309,'AM et barème'!A:A,'AM et barème'!V:V,"non trouvé",0)</f>
        <v>#REF!</v>
      </c>
      <c r="C309" s="32" t="e">
        <f>_xlfn.XLOOKUP(A309,'Export feuilles de presta'!A:A,'Export feuilles de presta'!D:D,"non trouvé",0)</f>
        <v>#REF!</v>
      </c>
      <c r="D309" s="32" t="e">
        <f>_xlfn.XLOOKUP(A309,Acomptes!C:C,Acomptes!G:G,"",0)</f>
        <v>#REF!</v>
      </c>
      <c r="E309" s="32" t="e">
        <f>_xlfn.XLOOKUP(A309,Acomptes!C:C,Acomptes!G:G,"",0)</f>
        <v>#REF!</v>
      </c>
      <c r="F309" t="e">
        <f>_xlfn.XLOOKUP(A309,[2]Wallonie!$C:$C,[2]Wallonie!$G:$G,"",0)</f>
        <v>#REF!</v>
      </c>
    </row>
    <row r="310" spans="1:6" x14ac:dyDescent="0.25">
      <c r="A310" t="e">
        <f>'AM et barème'!A310</f>
        <v>#REF!</v>
      </c>
      <c r="B310" s="32" t="e">
        <f>_xlfn.XLOOKUP('tableau Isara'!A310,'AM et barème'!A:A,'AM et barème'!V:V,"non trouvé",0)</f>
        <v>#REF!</v>
      </c>
      <c r="C310" s="32" t="e">
        <f>_xlfn.XLOOKUP(A310,'Export feuilles de presta'!A:A,'Export feuilles de presta'!D:D,"non trouvé",0)</f>
        <v>#REF!</v>
      </c>
      <c r="D310" s="32" t="e">
        <f>_xlfn.XLOOKUP(A310,Acomptes!C:C,Acomptes!G:G,"",0)</f>
        <v>#REF!</v>
      </c>
      <c r="E310" s="32" t="e">
        <f>_xlfn.XLOOKUP(A310,Acomptes!C:C,Acomptes!G:G,"",0)</f>
        <v>#REF!</v>
      </c>
      <c r="F310" t="e">
        <f>_xlfn.XLOOKUP(A310,[2]Wallonie!$C:$C,[2]Wallonie!$G:$G,"",0)</f>
        <v>#REF!</v>
      </c>
    </row>
    <row r="311" spans="1:6" x14ac:dyDescent="0.25">
      <c r="A311" t="e">
        <f>'AM et barème'!A311</f>
        <v>#REF!</v>
      </c>
      <c r="B311" s="32" t="e">
        <f>_xlfn.XLOOKUP('tableau Isara'!A311,'AM et barème'!A:A,'AM et barème'!V:V,"non trouvé",0)</f>
        <v>#REF!</v>
      </c>
      <c r="C311" s="32" t="e">
        <f>_xlfn.XLOOKUP(A311,'Export feuilles de presta'!A:A,'Export feuilles de presta'!D:D,"non trouvé",0)</f>
        <v>#REF!</v>
      </c>
      <c r="D311" s="32" t="e">
        <f>_xlfn.XLOOKUP(A311,Acomptes!C:C,Acomptes!G:G,"",0)</f>
        <v>#REF!</v>
      </c>
      <c r="E311" s="32" t="e">
        <f>_xlfn.XLOOKUP(A311,Acomptes!C:C,Acomptes!G:G,"",0)</f>
        <v>#REF!</v>
      </c>
      <c r="F311" t="e">
        <f>_xlfn.XLOOKUP(A311,[2]Wallonie!$C:$C,[2]Wallonie!$G:$G,"",0)</f>
        <v>#REF!</v>
      </c>
    </row>
    <row r="312" spans="1:6" x14ac:dyDescent="0.25">
      <c r="A312" t="e">
        <f>'AM et barème'!A312</f>
        <v>#REF!</v>
      </c>
      <c r="B312" s="32" t="e">
        <f>_xlfn.XLOOKUP('tableau Isara'!A312,'AM et barème'!A:A,'AM et barème'!V:V,"non trouvé",0)</f>
        <v>#REF!</v>
      </c>
      <c r="C312" s="32" t="e">
        <f>_xlfn.XLOOKUP(A312,'Export feuilles de presta'!A:A,'Export feuilles de presta'!D:D,"non trouvé",0)</f>
        <v>#REF!</v>
      </c>
      <c r="D312" s="32" t="e">
        <f>_xlfn.XLOOKUP(A312,Acomptes!C:C,Acomptes!G:G,"",0)</f>
        <v>#REF!</v>
      </c>
      <c r="E312" s="32" t="e">
        <f>_xlfn.XLOOKUP(A312,Acomptes!C:C,Acomptes!G:G,"",0)</f>
        <v>#REF!</v>
      </c>
      <c r="F312" t="e">
        <f>_xlfn.XLOOKUP(A312,[2]Wallonie!$C:$C,[2]Wallonie!$G:$G,"",0)</f>
        <v>#REF!</v>
      </c>
    </row>
    <row r="313" spans="1:6" x14ac:dyDescent="0.25">
      <c r="A313" t="e">
        <f>'AM et barème'!A313</f>
        <v>#REF!</v>
      </c>
      <c r="B313" s="32" t="e">
        <f>_xlfn.XLOOKUP('tableau Isara'!A313,'AM et barème'!A:A,'AM et barème'!V:V,"non trouvé",0)</f>
        <v>#REF!</v>
      </c>
      <c r="C313" s="32" t="e">
        <f>_xlfn.XLOOKUP(A313,'Export feuilles de presta'!A:A,'Export feuilles de presta'!D:D,"non trouvé",0)</f>
        <v>#REF!</v>
      </c>
      <c r="D313" s="32" t="e">
        <f>_xlfn.XLOOKUP(A313,Acomptes!C:C,Acomptes!G:G,"",0)</f>
        <v>#REF!</v>
      </c>
      <c r="E313" s="32" t="e">
        <f>_xlfn.XLOOKUP(A313,Acomptes!C:C,Acomptes!G:G,"",0)</f>
        <v>#REF!</v>
      </c>
      <c r="F313" t="e">
        <f>_xlfn.XLOOKUP(A313,[2]Wallonie!$C:$C,[2]Wallonie!$G:$G,"",0)</f>
        <v>#REF!</v>
      </c>
    </row>
    <row r="314" spans="1:6" x14ac:dyDescent="0.25">
      <c r="A314" t="e">
        <f>'AM et barème'!A314</f>
        <v>#REF!</v>
      </c>
      <c r="B314" s="32" t="e">
        <f>_xlfn.XLOOKUP('tableau Isara'!A314,'AM et barème'!A:A,'AM et barème'!V:V,"non trouvé",0)</f>
        <v>#REF!</v>
      </c>
      <c r="C314" s="32" t="e">
        <f>_xlfn.XLOOKUP(A314,'Export feuilles de presta'!A:A,'Export feuilles de presta'!D:D,"non trouvé",0)</f>
        <v>#REF!</v>
      </c>
      <c r="D314" s="32" t="e">
        <f>_xlfn.XLOOKUP(A314,Acomptes!C:C,Acomptes!G:G,"",0)</f>
        <v>#REF!</v>
      </c>
      <c r="E314" s="32" t="e">
        <f>_xlfn.XLOOKUP(A314,Acomptes!C:C,Acomptes!G:G,"",0)</f>
        <v>#REF!</v>
      </c>
      <c r="F314" t="e">
        <f>_xlfn.XLOOKUP(A314,[2]Wallonie!$C:$C,[2]Wallonie!$G:$G,"",0)</f>
        <v>#REF!</v>
      </c>
    </row>
    <row r="315" spans="1:6" x14ac:dyDescent="0.25">
      <c r="A315" t="e">
        <f>'AM et barème'!A315</f>
        <v>#REF!</v>
      </c>
      <c r="B315" s="32" t="e">
        <f>_xlfn.XLOOKUP('tableau Isara'!A315,'AM et barème'!A:A,'AM et barème'!V:V,"non trouvé",0)</f>
        <v>#REF!</v>
      </c>
      <c r="C315" s="32" t="e">
        <f>_xlfn.XLOOKUP(A315,'Export feuilles de presta'!A:A,'Export feuilles de presta'!D:D,"non trouvé",0)</f>
        <v>#REF!</v>
      </c>
      <c r="D315" s="32" t="e">
        <f>_xlfn.XLOOKUP(A315,Acomptes!C:C,Acomptes!G:G,"",0)</f>
        <v>#REF!</v>
      </c>
      <c r="E315" s="32" t="e">
        <f>_xlfn.XLOOKUP(A315,Acomptes!C:C,Acomptes!G:G,"",0)</f>
        <v>#REF!</v>
      </c>
      <c r="F315" t="e">
        <f>_xlfn.XLOOKUP(A315,[2]Wallonie!$C:$C,[2]Wallonie!$G:$G,"",0)</f>
        <v>#REF!</v>
      </c>
    </row>
    <row r="316" spans="1:6" x14ac:dyDescent="0.25">
      <c r="A316" t="e">
        <f>'AM et barème'!A316</f>
        <v>#REF!</v>
      </c>
      <c r="B316" s="32" t="e">
        <f>_xlfn.XLOOKUP('tableau Isara'!A316,'AM et barème'!A:A,'AM et barème'!V:V,"non trouvé",0)</f>
        <v>#REF!</v>
      </c>
      <c r="C316" s="32" t="e">
        <f>_xlfn.XLOOKUP(A316,'Export feuilles de presta'!A:A,'Export feuilles de presta'!D:D,"non trouvé",0)</f>
        <v>#REF!</v>
      </c>
      <c r="D316" s="32" t="e">
        <f>_xlfn.XLOOKUP(A316,Acomptes!C:C,Acomptes!G:G,"",0)</f>
        <v>#REF!</v>
      </c>
      <c r="E316" s="32" t="e">
        <f>_xlfn.XLOOKUP(A316,Acomptes!C:C,Acomptes!G:G,"",0)</f>
        <v>#REF!</v>
      </c>
      <c r="F316" t="e">
        <f>_xlfn.XLOOKUP(A316,[2]Wallonie!$C:$C,[2]Wallonie!$G:$G,"",0)</f>
        <v>#REF!</v>
      </c>
    </row>
    <row r="317" spans="1:6" x14ac:dyDescent="0.25">
      <c r="A317" t="e">
        <f>'AM et barème'!A317</f>
        <v>#REF!</v>
      </c>
      <c r="B317" s="32" t="e">
        <f>_xlfn.XLOOKUP('tableau Isara'!A317,'AM et barème'!A:A,'AM et barème'!V:V,"non trouvé",0)</f>
        <v>#REF!</v>
      </c>
      <c r="C317" s="32" t="e">
        <f>_xlfn.XLOOKUP(A317,'Export feuilles de presta'!A:A,'Export feuilles de presta'!D:D,"non trouvé",0)</f>
        <v>#REF!</v>
      </c>
      <c r="D317" s="32" t="e">
        <f>_xlfn.XLOOKUP(A317,Acomptes!C:C,Acomptes!G:G,"",0)</f>
        <v>#REF!</v>
      </c>
      <c r="E317" s="32" t="e">
        <f>_xlfn.XLOOKUP(A317,Acomptes!C:C,Acomptes!G:G,"",0)</f>
        <v>#REF!</v>
      </c>
      <c r="F317" t="e">
        <f>_xlfn.XLOOKUP(A317,[2]Wallonie!$C:$C,[2]Wallonie!$G:$G,"",0)</f>
        <v>#REF!</v>
      </c>
    </row>
    <row r="318" spans="1:6" x14ac:dyDescent="0.25">
      <c r="A318" t="e">
        <f>'AM et barème'!A318</f>
        <v>#REF!</v>
      </c>
      <c r="B318" s="32" t="e">
        <f>_xlfn.XLOOKUP('tableau Isara'!A318,'AM et barème'!A:A,'AM et barème'!V:V,"non trouvé",0)</f>
        <v>#REF!</v>
      </c>
      <c r="C318" s="32" t="e">
        <f>_xlfn.XLOOKUP(A318,'Export feuilles de presta'!A:A,'Export feuilles de presta'!D:D,"non trouvé",0)</f>
        <v>#REF!</v>
      </c>
      <c r="D318" s="32" t="e">
        <f>_xlfn.XLOOKUP(A318,Acomptes!C:C,Acomptes!G:G,"",0)</f>
        <v>#REF!</v>
      </c>
      <c r="E318" s="32" t="e">
        <f>_xlfn.XLOOKUP(A318,Acomptes!C:C,Acomptes!G:G,"",0)</f>
        <v>#REF!</v>
      </c>
      <c r="F318" t="e">
        <f>_xlfn.XLOOKUP(A318,[2]Wallonie!$C:$C,[2]Wallonie!$G:$G,"",0)</f>
        <v>#REF!</v>
      </c>
    </row>
    <row r="319" spans="1:6" x14ac:dyDescent="0.25">
      <c r="A319" t="e">
        <f>'AM et barème'!A319</f>
        <v>#REF!</v>
      </c>
      <c r="B319" s="32" t="e">
        <f>_xlfn.XLOOKUP('tableau Isara'!A319,'AM et barème'!A:A,'AM et barème'!V:V,"non trouvé",0)</f>
        <v>#REF!</v>
      </c>
      <c r="C319" s="32" t="e">
        <f>_xlfn.XLOOKUP(A319,'Export feuilles de presta'!A:A,'Export feuilles de presta'!D:D,"non trouvé",0)</f>
        <v>#REF!</v>
      </c>
      <c r="D319" s="32" t="e">
        <f>_xlfn.XLOOKUP(A319,Acomptes!C:C,Acomptes!G:G,"",0)</f>
        <v>#REF!</v>
      </c>
      <c r="E319" s="32" t="e">
        <f>_xlfn.XLOOKUP(A319,Acomptes!C:C,Acomptes!G:G,"",0)</f>
        <v>#REF!</v>
      </c>
      <c r="F319" t="e">
        <f>_xlfn.XLOOKUP(A319,[2]Wallonie!$C:$C,[2]Wallonie!$G:$G,"",0)</f>
        <v>#REF!</v>
      </c>
    </row>
    <row r="320" spans="1:6" x14ac:dyDescent="0.25">
      <c r="A320" t="e">
        <f>'AM et barème'!A320</f>
        <v>#REF!</v>
      </c>
      <c r="B320" s="32" t="e">
        <f>_xlfn.XLOOKUP('tableau Isara'!A320,'AM et barème'!A:A,'AM et barème'!V:V,"non trouvé",0)</f>
        <v>#REF!</v>
      </c>
      <c r="C320" s="32" t="e">
        <f>_xlfn.XLOOKUP(A320,'Export feuilles de presta'!A:A,'Export feuilles de presta'!D:D,"non trouvé",0)</f>
        <v>#REF!</v>
      </c>
      <c r="D320" s="32" t="e">
        <f>_xlfn.XLOOKUP(A320,Acomptes!C:C,Acomptes!G:G,"",0)</f>
        <v>#REF!</v>
      </c>
      <c r="E320" s="32" t="e">
        <f>_xlfn.XLOOKUP(A320,Acomptes!C:C,Acomptes!G:G,"",0)</f>
        <v>#REF!</v>
      </c>
      <c r="F320" t="e">
        <f>_xlfn.XLOOKUP(A320,[2]Wallonie!$C:$C,[2]Wallonie!$G:$G,"",0)</f>
        <v>#REF!</v>
      </c>
    </row>
    <row r="321" spans="1:6" x14ac:dyDescent="0.25">
      <c r="A321" t="e">
        <f>'AM et barème'!A321</f>
        <v>#REF!</v>
      </c>
      <c r="B321" s="32" t="e">
        <f>_xlfn.XLOOKUP('tableau Isara'!A321,'AM et barème'!A:A,'AM et barème'!V:V,"non trouvé",0)</f>
        <v>#REF!</v>
      </c>
      <c r="C321" s="32" t="e">
        <f>_xlfn.XLOOKUP(A321,'Export feuilles de presta'!A:A,'Export feuilles de presta'!D:D,"non trouvé",0)</f>
        <v>#REF!</v>
      </c>
      <c r="D321" s="32" t="e">
        <f>_xlfn.XLOOKUP(A321,Acomptes!C:C,Acomptes!G:G,"",0)</f>
        <v>#REF!</v>
      </c>
      <c r="E321" s="32" t="e">
        <f>_xlfn.XLOOKUP(A321,Acomptes!C:C,Acomptes!G:G,"",0)</f>
        <v>#REF!</v>
      </c>
      <c r="F321" t="e">
        <f>_xlfn.XLOOKUP(A321,[2]Wallonie!$C:$C,[2]Wallonie!$G:$G,"",0)</f>
        <v>#REF!</v>
      </c>
    </row>
    <row r="322" spans="1:6" x14ac:dyDescent="0.25">
      <c r="A322" t="e">
        <f>'AM et barème'!A322</f>
        <v>#REF!</v>
      </c>
      <c r="B322" s="32" t="e">
        <f>_xlfn.XLOOKUP('tableau Isara'!A322,'AM et barème'!A:A,'AM et barème'!V:V,"non trouvé",0)</f>
        <v>#REF!</v>
      </c>
      <c r="C322" s="32" t="e">
        <f>_xlfn.XLOOKUP(A322,'Export feuilles de presta'!A:A,'Export feuilles de presta'!D:D,"non trouvé",0)</f>
        <v>#REF!</v>
      </c>
      <c r="D322" s="32" t="e">
        <f>_xlfn.XLOOKUP(A322,Acomptes!C:C,Acomptes!G:G,"",0)</f>
        <v>#REF!</v>
      </c>
      <c r="E322" s="32" t="e">
        <f>_xlfn.XLOOKUP(A322,Acomptes!C:C,Acomptes!G:G,"",0)</f>
        <v>#REF!</v>
      </c>
      <c r="F322" t="e">
        <f>_xlfn.XLOOKUP(A322,[2]Wallonie!$C:$C,[2]Wallonie!$G:$G,"",0)</f>
        <v>#REF!</v>
      </c>
    </row>
    <row r="323" spans="1:6" x14ac:dyDescent="0.25">
      <c r="A323" t="e">
        <f>'AM et barème'!A323</f>
        <v>#REF!</v>
      </c>
      <c r="B323" s="32" t="e">
        <f>_xlfn.XLOOKUP('tableau Isara'!A323,'AM et barème'!A:A,'AM et barème'!V:V,"non trouvé",0)</f>
        <v>#REF!</v>
      </c>
      <c r="C323" s="32" t="e">
        <f>_xlfn.XLOOKUP(A323,'Export feuilles de presta'!A:A,'Export feuilles de presta'!D:D,"non trouvé",0)</f>
        <v>#REF!</v>
      </c>
      <c r="D323" s="32" t="e">
        <f>_xlfn.XLOOKUP(A323,Acomptes!C:C,Acomptes!G:G,"",0)</f>
        <v>#REF!</v>
      </c>
      <c r="E323" s="32" t="e">
        <f>_xlfn.XLOOKUP(A323,Acomptes!C:C,Acomptes!G:G,"",0)</f>
        <v>#REF!</v>
      </c>
      <c r="F323" t="e">
        <f>_xlfn.XLOOKUP(A323,[2]Wallonie!$C:$C,[2]Wallonie!$G:$G,"",0)</f>
        <v>#REF!</v>
      </c>
    </row>
    <row r="324" spans="1:6" x14ac:dyDescent="0.25">
      <c r="A324" t="e">
        <f>'AM et barème'!A324</f>
        <v>#REF!</v>
      </c>
      <c r="B324" s="32" t="e">
        <f>_xlfn.XLOOKUP('tableau Isara'!A324,'AM et barème'!A:A,'AM et barème'!V:V,"non trouvé",0)</f>
        <v>#REF!</v>
      </c>
      <c r="C324" s="32" t="e">
        <f>_xlfn.XLOOKUP(A324,'Export feuilles de presta'!A:A,'Export feuilles de presta'!D:D,"non trouvé",0)</f>
        <v>#REF!</v>
      </c>
      <c r="D324" s="32" t="e">
        <f>_xlfn.XLOOKUP(A324,Acomptes!C:C,Acomptes!G:G,"",0)</f>
        <v>#REF!</v>
      </c>
      <c r="E324" s="32" t="e">
        <f>_xlfn.XLOOKUP(A324,Acomptes!C:C,Acomptes!G:G,"",0)</f>
        <v>#REF!</v>
      </c>
      <c r="F324" t="e">
        <f>_xlfn.XLOOKUP(A324,[2]Wallonie!$C:$C,[2]Wallonie!$G:$G,"",0)</f>
        <v>#REF!</v>
      </c>
    </row>
    <row r="325" spans="1:6" x14ac:dyDescent="0.25">
      <c r="A325" t="e">
        <f>'AM et barème'!A325</f>
        <v>#REF!</v>
      </c>
      <c r="B325" s="32" t="e">
        <f>_xlfn.XLOOKUP('tableau Isara'!A325,'AM et barème'!A:A,'AM et barème'!V:V,"non trouvé",0)</f>
        <v>#REF!</v>
      </c>
      <c r="C325" s="32" t="e">
        <f>_xlfn.XLOOKUP(A325,'Export feuilles de presta'!A:A,'Export feuilles de presta'!D:D,"non trouvé",0)</f>
        <v>#REF!</v>
      </c>
      <c r="D325" s="32" t="e">
        <f>_xlfn.XLOOKUP(A325,Acomptes!C:C,Acomptes!G:G,"",0)</f>
        <v>#REF!</v>
      </c>
      <c r="E325" s="32" t="e">
        <f>_xlfn.XLOOKUP(A325,Acomptes!C:C,Acomptes!G:G,"",0)</f>
        <v>#REF!</v>
      </c>
      <c r="F325" t="e">
        <f>_xlfn.XLOOKUP(A325,[2]Wallonie!$C:$C,[2]Wallonie!$G:$G,"",0)</f>
        <v>#REF!</v>
      </c>
    </row>
    <row r="326" spans="1:6" x14ac:dyDescent="0.25">
      <c r="A326" t="e">
        <f>'AM et barème'!A326</f>
        <v>#REF!</v>
      </c>
      <c r="B326" s="32" t="e">
        <f>_xlfn.XLOOKUP('tableau Isara'!A326,'AM et barème'!A:A,'AM et barème'!V:V,"non trouvé",0)</f>
        <v>#REF!</v>
      </c>
      <c r="C326" s="32" t="e">
        <f>_xlfn.XLOOKUP(A326,'Export feuilles de presta'!A:A,'Export feuilles de presta'!D:D,"non trouvé",0)</f>
        <v>#REF!</v>
      </c>
      <c r="D326" s="32" t="e">
        <f>_xlfn.XLOOKUP(A326,Acomptes!C:C,Acomptes!G:G,"",0)</f>
        <v>#REF!</v>
      </c>
      <c r="E326" s="32" t="e">
        <f>_xlfn.XLOOKUP(A326,Acomptes!C:C,Acomptes!G:G,"",0)</f>
        <v>#REF!</v>
      </c>
      <c r="F326" t="e">
        <f>_xlfn.XLOOKUP(A326,[2]Wallonie!$C:$C,[2]Wallonie!$G:$G,"",0)</f>
        <v>#REF!</v>
      </c>
    </row>
    <row r="327" spans="1:6" x14ac:dyDescent="0.25">
      <c r="A327" t="e">
        <f>'AM et barème'!A327</f>
        <v>#REF!</v>
      </c>
      <c r="B327" s="32" t="e">
        <f>_xlfn.XLOOKUP('tableau Isara'!A327,'AM et barème'!A:A,'AM et barème'!V:V,"non trouvé",0)</f>
        <v>#REF!</v>
      </c>
      <c r="C327" s="32" t="e">
        <f>_xlfn.XLOOKUP(A327,'Export feuilles de presta'!A:A,'Export feuilles de presta'!D:D,"non trouvé",0)</f>
        <v>#REF!</v>
      </c>
      <c r="D327" s="32" t="e">
        <f>_xlfn.XLOOKUP(A327,Acomptes!C:C,Acomptes!G:G,"",0)</f>
        <v>#REF!</v>
      </c>
      <c r="E327" s="32" t="e">
        <f>_xlfn.XLOOKUP(A327,Acomptes!C:C,Acomptes!G:G,"",0)</f>
        <v>#REF!</v>
      </c>
      <c r="F327" t="e">
        <f>_xlfn.XLOOKUP(A327,[2]Wallonie!$C:$C,[2]Wallonie!$G:$G,"",0)</f>
        <v>#REF!</v>
      </c>
    </row>
    <row r="328" spans="1:6" x14ac:dyDescent="0.25">
      <c r="A328" t="e">
        <f>'AM et barème'!A328</f>
        <v>#REF!</v>
      </c>
      <c r="B328" s="32" t="e">
        <f>_xlfn.XLOOKUP('tableau Isara'!A328,'AM et barème'!A:A,'AM et barème'!V:V,"non trouvé",0)</f>
        <v>#REF!</v>
      </c>
      <c r="C328" s="32" t="e">
        <f>_xlfn.XLOOKUP(A328,'Export feuilles de presta'!A:A,'Export feuilles de presta'!D:D,"non trouvé",0)</f>
        <v>#REF!</v>
      </c>
      <c r="D328" s="32" t="e">
        <f>_xlfn.XLOOKUP(A328,Acomptes!C:C,Acomptes!G:G,"",0)</f>
        <v>#REF!</v>
      </c>
      <c r="E328" s="32" t="e">
        <f>_xlfn.XLOOKUP(A328,Acomptes!C:C,Acomptes!G:G,"",0)</f>
        <v>#REF!</v>
      </c>
      <c r="F328" t="e">
        <f>_xlfn.XLOOKUP(A328,[2]Wallonie!$C:$C,[2]Wallonie!$G:$G,"",0)</f>
        <v>#REF!</v>
      </c>
    </row>
    <row r="329" spans="1:6" x14ac:dyDescent="0.25">
      <c r="A329" t="e">
        <f>'AM et barème'!A329</f>
        <v>#REF!</v>
      </c>
      <c r="B329" s="32" t="e">
        <f>_xlfn.XLOOKUP('tableau Isara'!A329,'AM et barème'!A:A,'AM et barème'!V:V,"non trouvé",0)</f>
        <v>#REF!</v>
      </c>
      <c r="C329" s="32" t="e">
        <f>_xlfn.XLOOKUP(A329,'Export feuilles de presta'!A:A,'Export feuilles de presta'!D:D,"non trouvé",0)</f>
        <v>#REF!</v>
      </c>
      <c r="D329" s="32" t="e">
        <f>_xlfn.XLOOKUP(A329,Acomptes!C:C,Acomptes!G:G,"",0)</f>
        <v>#REF!</v>
      </c>
      <c r="E329" s="32" t="e">
        <f>_xlfn.XLOOKUP(A329,Acomptes!C:C,Acomptes!G:G,"",0)</f>
        <v>#REF!</v>
      </c>
      <c r="F329" t="e">
        <f>_xlfn.XLOOKUP(A329,[2]Wallonie!$C:$C,[2]Wallonie!$G:$G,"",0)</f>
        <v>#REF!</v>
      </c>
    </row>
    <row r="330" spans="1:6" x14ac:dyDescent="0.25">
      <c r="A330" t="e">
        <f>'AM et barème'!A330</f>
        <v>#REF!</v>
      </c>
      <c r="B330" s="32" t="e">
        <f>_xlfn.XLOOKUP('tableau Isara'!A330,'AM et barème'!A:A,'AM et barème'!V:V,"non trouvé",0)</f>
        <v>#REF!</v>
      </c>
      <c r="C330" s="32" t="e">
        <f>_xlfn.XLOOKUP(A330,'Export feuilles de presta'!A:A,'Export feuilles de presta'!D:D,"non trouvé",0)</f>
        <v>#REF!</v>
      </c>
      <c r="D330" s="32" t="e">
        <f>_xlfn.XLOOKUP(A330,Acomptes!C:C,Acomptes!G:G,"",0)</f>
        <v>#REF!</v>
      </c>
      <c r="E330" s="32" t="e">
        <f>_xlfn.XLOOKUP(A330,Acomptes!C:C,Acomptes!G:G,"",0)</f>
        <v>#REF!</v>
      </c>
      <c r="F330" t="e">
        <f>_xlfn.XLOOKUP(A330,[2]Wallonie!$C:$C,[2]Wallonie!$G:$G,"",0)</f>
        <v>#REF!</v>
      </c>
    </row>
    <row r="331" spans="1:6" x14ac:dyDescent="0.25">
      <c r="A331" t="e">
        <f>'AM et barème'!A331</f>
        <v>#REF!</v>
      </c>
      <c r="B331" s="32" t="e">
        <f>_xlfn.XLOOKUP('tableau Isara'!A331,'AM et barème'!A:A,'AM et barème'!V:V,"non trouvé",0)</f>
        <v>#REF!</v>
      </c>
      <c r="C331" s="32" t="e">
        <f>_xlfn.XLOOKUP(A331,'Export feuilles de presta'!A:A,'Export feuilles de presta'!D:D,"non trouvé",0)</f>
        <v>#REF!</v>
      </c>
      <c r="D331" s="32" t="e">
        <f>_xlfn.XLOOKUP(A331,Acomptes!C:C,Acomptes!G:G,"",0)</f>
        <v>#REF!</v>
      </c>
      <c r="E331" s="32" t="e">
        <f>_xlfn.XLOOKUP(A331,Acomptes!C:C,Acomptes!G:G,"",0)</f>
        <v>#REF!</v>
      </c>
      <c r="F331" t="e">
        <f>_xlfn.XLOOKUP(A331,[2]Wallonie!$C:$C,[2]Wallonie!$G:$G,"",0)</f>
        <v>#REF!</v>
      </c>
    </row>
    <row r="332" spans="1:6" x14ac:dyDescent="0.25">
      <c r="A332" t="e">
        <f>'AM et barème'!A332</f>
        <v>#REF!</v>
      </c>
      <c r="B332" s="32" t="e">
        <f>_xlfn.XLOOKUP('tableau Isara'!A332,'AM et barème'!A:A,'AM et barème'!V:V,"non trouvé",0)</f>
        <v>#REF!</v>
      </c>
      <c r="C332" s="32" t="e">
        <f>_xlfn.XLOOKUP(A332,'Export feuilles de presta'!A:A,'Export feuilles de presta'!D:D,"non trouvé",0)</f>
        <v>#REF!</v>
      </c>
      <c r="D332" s="32" t="e">
        <f>_xlfn.XLOOKUP(A332,Acomptes!C:C,Acomptes!G:G,"",0)</f>
        <v>#REF!</v>
      </c>
      <c r="E332" s="32" t="e">
        <f>_xlfn.XLOOKUP(A332,Acomptes!C:C,Acomptes!G:G,"",0)</f>
        <v>#REF!</v>
      </c>
      <c r="F332" t="e">
        <f>_xlfn.XLOOKUP(A332,[2]Wallonie!$C:$C,[2]Wallonie!$G:$G,"",0)</f>
        <v>#REF!</v>
      </c>
    </row>
    <row r="333" spans="1:6" x14ac:dyDescent="0.25">
      <c r="A333" t="e">
        <f>'AM et barème'!A333</f>
        <v>#REF!</v>
      </c>
      <c r="B333" s="32" t="e">
        <f>_xlfn.XLOOKUP('tableau Isara'!A333,'AM et barème'!A:A,'AM et barème'!V:V,"non trouvé",0)</f>
        <v>#REF!</v>
      </c>
      <c r="C333" s="32" t="e">
        <f>_xlfn.XLOOKUP(A333,'Export feuilles de presta'!A:A,'Export feuilles de presta'!D:D,"non trouvé",0)</f>
        <v>#REF!</v>
      </c>
      <c r="D333" s="32" t="e">
        <f>_xlfn.XLOOKUP(A333,Acomptes!C:C,Acomptes!G:G,"",0)</f>
        <v>#REF!</v>
      </c>
      <c r="E333" s="32" t="e">
        <f>_xlfn.XLOOKUP(A333,Acomptes!C:C,Acomptes!G:G,"",0)</f>
        <v>#REF!</v>
      </c>
      <c r="F333" t="e">
        <f>_xlfn.XLOOKUP(A333,[2]Wallonie!$C:$C,[2]Wallonie!$G:$G,"",0)</f>
        <v>#REF!</v>
      </c>
    </row>
    <row r="334" spans="1:6" x14ac:dyDescent="0.25">
      <c r="A334" t="e">
        <f>'AM et barème'!A334</f>
        <v>#REF!</v>
      </c>
      <c r="B334" s="32" t="e">
        <f>_xlfn.XLOOKUP('tableau Isara'!A334,'AM et barème'!A:A,'AM et barème'!V:V,"non trouvé",0)</f>
        <v>#REF!</v>
      </c>
      <c r="C334" s="32" t="e">
        <f>_xlfn.XLOOKUP(A334,'Export feuilles de presta'!A:A,'Export feuilles de presta'!D:D,"non trouvé",0)</f>
        <v>#REF!</v>
      </c>
      <c r="D334" s="32" t="e">
        <f>_xlfn.XLOOKUP(A334,Acomptes!C:C,Acomptes!G:G,"",0)</f>
        <v>#REF!</v>
      </c>
      <c r="E334" s="32" t="e">
        <f>_xlfn.XLOOKUP(A334,Acomptes!C:C,Acomptes!G:G,"",0)</f>
        <v>#REF!</v>
      </c>
      <c r="F334" t="e">
        <f>_xlfn.XLOOKUP(A334,[2]Wallonie!$C:$C,[2]Wallonie!$G:$G,"",0)</f>
        <v>#REF!</v>
      </c>
    </row>
    <row r="335" spans="1:6" x14ac:dyDescent="0.25">
      <c r="A335" t="e">
        <f>'AM et barème'!A335</f>
        <v>#REF!</v>
      </c>
      <c r="B335" s="32" t="e">
        <f>_xlfn.XLOOKUP('tableau Isara'!A335,'AM et barème'!A:A,'AM et barème'!V:V,"non trouvé",0)</f>
        <v>#REF!</v>
      </c>
      <c r="C335" s="32" t="e">
        <f>_xlfn.XLOOKUP(A335,'Export feuilles de presta'!A:A,'Export feuilles de presta'!D:D,"non trouvé",0)</f>
        <v>#REF!</v>
      </c>
      <c r="D335" s="32" t="e">
        <f>_xlfn.XLOOKUP(A335,Acomptes!C:C,Acomptes!G:G,"",0)</f>
        <v>#REF!</v>
      </c>
      <c r="E335" s="32" t="e">
        <f>_xlfn.XLOOKUP(A335,Acomptes!C:C,Acomptes!G:G,"",0)</f>
        <v>#REF!</v>
      </c>
      <c r="F335" t="e">
        <f>_xlfn.XLOOKUP(A335,[2]Wallonie!$C:$C,[2]Wallonie!$G:$G,"",0)</f>
        <v>#REF!</v>
      </c>
    </row>
    <row r="336" spans="1:6" x14ac:dyDescent="0.25">
      <c r="A336" t="e">
        <f>'AM et barème'!A336</f>
        <v>#REF!</v>
      </c>
      <c r="B336" s="32" t="e">
        <f>_xlfn.XLOOKUP('tableau Isara'!A336,'AM et barème'!A:A,'AM et barème'!V:V,"non trouvé",0)</f>
        <v>#REF!</v>
      </c>
      <c r="C336" s="32" t="e">
        <f>_xlfn.XLOOKUP(A336,'Export feuilles de presta'!A:A,'Export feuilles de presta'!D:D,"non trouvé",0)</f>
        <v>#REF!</v>
      </c>
      <c r="D336" s="32" t="e">
        <f>_xlfn.XLOOKUP(A336,Acomptes!C:C,Acomptes!G:G,"",0)</f>
        <v>#REF!</v>
      </c>
      <c r="E336" s="32" t="e">
        <f>_xlfn.XLOOKUP(A336,Acomptes!C:C,Acomptes!G:G,"",0)</f>
        <v>#REF!</v>
      </c>
      <c r="F336" t="e">
        <f>_xlfn.XLOOKUP(A336,[2]Wallonie!$C:$C,[2]Wallonie!$G:$G,"",0)</f>
        <v>#REF!</v>
      </c>
    </row>
    <row r="337" spans="1:6" x14ac:dyDescent="0.25">
      <c r="A337" t="e">
        <f>'AM et barème'!A337</f>
        <v>#REF!</v>
      </c>
      <c r="B337" s="32" t="e">
        <f>_xlfn.XLOOKUP('tableau Isara'!A337,'AM et barème'!A:A,'AM et barème'!V:V,"non trouvé",0)</f>
        <v>#REF!</v>
      </c>
      <c r="C337" s="32" t="e">
        <f>_xlfn.XLOOKUP(A337,'Export feuilles de presta'!A:A,'Export feuilles de presta'!D:D,"non trouvé",0)</f>
        <v>#REF!</v>
      </c>
      <c r="D337" s="32" t="e">
        <f>_xlfn.XLOOKUP(A337,Acomptes!C:C,Acomptes!G:G,"",0)</f>
        <v>#REF!</v>
      </c>
      <c r="E337" s="32" t="e">
        <f>_xlfn.XLOOKUP(A337,Acomptes!C:C,Acomptes!G:G,"",0)</f>
        <v>#REF!</v>
      </c>
      <c r="F337" t="e">
        <f>_xlfn.XLOOKUP(A337,[2]Wallonie!$C:$C,[2]Wallonie!$G:$G,"",0)</f>
        <v>#REF!</v>
      </c>
    </row>
    <row r="338" spans="1:6" x14ac:dyDescent="0.25">
      <c r="A338" t="e">
        <f>'AM et barème'!A338</f>
        <v>#REF!</v>
      </c>
      <c r="B338" s="32" t="e">
        <f>_xlfn.XLOOKUP('tableau Isara'!A338,'AM et barème'!A:A,'AM et barème'!V:V,"non trouvé",0)</f>
        <v>#REF!</v>
      </c>
      <c r="C338" s="32" t="e">
        <f>_xlfn.XLOOKUP(A338,'Export feuilles de presta'!A:A,'Export feuilles de presta'!D:D,"non trouvé",0)</f>
        <v>#REF!</v>
      </c>
      <c r="D338" s="32" t="e">
        <f>_xlfn.XLOOKUP(A338,Acomptes!C:C,Acomptes!G:G,"",0)</f>
        <v>#REF!</v>
      </c>
      <c r="E338" s="32" t="e">
        <f>_xlfn.XLOOKUP(A338,Acomptes!C:C,Acomptes!G:G,"",0)</f>
        <v>#REF!</v>
      </c>
      <c r="F338" t="e">
        <f>_xlfn.XLOOKUP(A338,[2]Wallonie!$C:$C,[2]Wallonie!$G:$G,"",0)</f>
        <v>#REF!</v>
      </c>
    </row>
    <row r="339" spans="1:6" x14ac:dyDescent="0.25">
      <c r="A339" t="e">
        <f>'AM et barème'!A339</f>
        <v>#REF!</v>
      </c>
      <c r="B339" s="32" t="e">
        <f>_xlfn.XLOOKUP('tableau Isara'!A339,'AM et barème'!A:A,'AM et barème'!V:V,"non trouvé",0)</f>
        <v>#REF!</v>
      </c>
      <c r="C339" s="32" t="e">
        <f>_xlfn.XLOOKUP(A339,'Export feuilles de presta'!A:A,'Export feuilles de presta'!D:D,"non trouvé",0)</f>
        <v>#REF!</v>
      </c>
      <c r="D339" s="32" t="e">
        <f>_xlfn.XLOOKUP(A339,Acomptes!C:C,Acomptes!G:G,"",0)</f>
        <v>#REF!</v>
      </c>
      <c r="E339" s="32" t="e">
        <f>_xlfn.XLOOKUP(A339,Acomptes!C:C,Acomptes!G:G,"",0)</f>
        <v>#REF!</v>
      </c>
      <c r="F339" t="e">
        <f>_xlfn.XLOOKUP(A339,[2]Wallonie!$C:$C,[2]Wallonie!$G:$G,"",0)</f>
        <v>#REF!</v>
      </c>
    </row>
    <row r="340" spans="1:6" x14ac:dyDescent="0.25">
      <c r="A340" t="e">
        <f>'AM et barème'!A340</f>
        <v>#REF!</v>
      </c>
      <c r="B340" s="32" t="e">
        <f>_xlfn.XLOOKUP('tableau Isara'!A340,'AM et barème'!A:A,'AM et barème'!V:V,"non trouvé",0)</f>
        <v>#REF!</v>
      </c>
      <c r="C340" s="32" t="e">
        <f>_xlfn.XLOOKUP(A340,'Export feuilles de presta'!A:A,'Export feuilles de presta'!D:D,"non trouvé",0)</f>
        <v>#REF!</v>
      </c>
      <c r="D340" s="32" t="e">
        <f>_xlfn.XLOOKUP(A340,Acomptes!C:C,Acomptes!G:G,"",0)</f>
        <v>#REF!</v>
      </c>
      <c r="E340" s="32" t="e">
        <f>_xlfn.XLOOKUP(A340,Acomptes!C:C,Acomptes!G:G,"",0)</f>
        <v>#REF!</v>
      </c>
      <c r="F340" t="e">
        <f>_xlfn.XLOOKUP(A340,[2]Wallonie!$C:$C,[2]Wallonie!$G:$G,"",0)</f>
        <v>#REF!</v>
      </c>
    </row>
    <row r="341" spans="1:6" x14ac:dyDescent="0.25">
      <c r="A341" t="e">
        <f>'AM et barème'!A341</f>
        <v>#REF!</v>
      </c>
      <c r="B341" s="32" t="e">
        <f>_xlfn.XLOOKUP('tableau Isara'!A341,'AM et barème'!A:A,'AM et barème'!V:V,"non trouvé",0)</f>
        <v>#REF!</v>
      </c>
      <c r="C341" s="32" t="e">
        <f>_xlfn.XLOOKUP(A341,'Export feuilles de presta'!A:A,'Export feuilles de presta'!D:D,"non trouvé",0)</f>
        <v>#REF!</v>
      </c>
      <c r="D341" s="32" t="e">
        <f>_xlfn.XLOOKUP(A341,Acomptes!C:C,Acomptes!G:G,"",0)</f>
        <v>#REF!</v>
      </c>
      <c r="E341" s="32" t="e">
        <f>_xlfn.XLOOKUP(A341,Acomptes!C:C,Acomptes!G:G,"",0)</f>
        <v>#REF!</v>
      </c>
      <c r="F341" t="e">
        <f>_xlfn.XLOOKUP(A341,[2]Wallonie!$C:$C,[2]Wallonie!$G:$G,"",0)</f>
        <v>#REF!</v>
      </c>
    </row>
    <row r="342" spans="1:6" x14ac:dyDescent="0.25">
      <c r="A342" t="e">
        <f>'AM et barème'!A342</f>
        <v>#REF!</v>
      </c>
      <c r="B342" s="32" t="e">
        <f>_xlfn.XLOOKUP('tableau Isara'!A342,'AM et barème'!A:A,'AM et barème'!V:V,"non trouvé",0)</f>
        <v>#REF!</v>
      </c>
      <c r="C342" s="32" t="e">
        <f>_xlfn.XLOOKUP(A342,'Export feuilles de presta'!A:A,'Export feuilles de presta'!D:D,"non trouvé",0)</f>
        <v>#REF!</v>
      </c>
      <c r="D342" s="32" t="e">
        <f>_xlfn.XLOOKUP(A342,Acomptes!C:C,Acomptes!G:G,"",0)</f>
        <v>#REF!</v>
      </c>
      <c r="E342" s="32" t="e">
        <f>_xlfn.XLOOKUP(A342,Acomptes!C:C,Acomptes!G:G,"",0)</f>
        <v>#REF!</v>
      </c>
      <c r="F342" t="e">
        <f>_xlfn.XLOOKUP(A342,[2]Wallonie!$C:$C,[2]Wallonie!$G:$G,"",0)</f>
        <v>#REF!</v>
      </c>
    </row>
    <row r="343" spans="1:6" x14ac:dyDescent="0.25">
      <c r="A343" t="e">
        <f>'AM et barème'!A343</f>
        <v>#REF!</v>
      </c>
      <c r="B343" s="32" t="e">
        <f>_xlfn.XLOOKUP('tableau Isara'!A343,'AM et barème'!A:A,'AM et barème'!V:V,"non trouvé",0)</f>
        <v>#REF!</v>
      </c>
      <c r="C343" s="32" t="e">
        <f>_xlfn.XLOOKUP(A343,'Export feuilles de presta'!A:A,'Export feuilles de presta'!D:D,"non trouvé",0)</f>
        <v>#REF!</v>
      </c>
      <c r="D343" s="32" t="e">
        <f>_xlfn.XLOOKUP(A343,Acomptes!C:C,Acomptes!G:G,"",0)</f>
        <v>#REF!</v>
      </c>
      <c r="E343" s="32" t="e">
        <f>_xlfn.XLOOKUP(A343,Acomptes!C:C,Acomptes!G:G,"",0)</f>
        <v>#REF!</v>
      </c>
      <c r="F343" t="e">
        <f>_xlfn.XLOOKUP(A343,[2]Wallonie!$C:$C,[2]Wallonie!$G:$G,"",0)</f>
        <v>#REF!</v>
      </c>
    </row>
    <row r="344" spans="1:6" x14ac:dyDescent="0.25">
      <c r="A344" t="e">
        <f>'AM et barème'!A344</f>
        <v>#REF!</v>
      </c>
      <c r="B344" s="32" t="e">
        <f>_xlfn.XLOOKUP('tableau Isara'!A344,'AM et barème'!A:A,'AM et barème'!V:V,"non trouvé",0)</f>
        <v>#REF!</v>
      </c>
      <c r="C344" s="32" t="e">
        <f>_xlfn.XLOOKUP(A344,'Export feuilles de presta'!A:A,'Export feuilles de presta'!D:D,"non trouvé",0)</f>
        <v>#REF!</v>
      </c>
      <c r="D344" s="32" t="e">
        <f>_xlfn.XLOOKUP(A344,Acomptes!C:C,Acomptes!G:G,"",0)</f>
        <v>#REF!</v>
      </c>
      <c r="E344" s="32" t="e">
        <f>_xlfn.XLOOKUP(A344,Acomptes!C:C,Acomptes!G:G,"",0)</f>
        <v>#REF!</v>
      </c>
      <c r="F344" t="e">
        <f>_xlfn.XLOOKUP(A344,[2]Wallonie!$C:$C,[2]Wallonie!$G:$G,"",0)</f>
        <v>#REF!</v>
      </c>
    </row>
    <row r="345" spans="1:6" x14ac:dyDescent="0.25">
      <c r="A345" t="e">
        <f>'AM et barème'!A345</f>
        <v>#REF!</v>
      </c>
      <c r="B345" s="32" t="e">
        <f>_xlfn.XLOOKUP('tableau Isara'!A345,'AM et barème'!A:A,'AM et barème'!V:V,"non trouvé",0)</f>
        <v>#REF!</v>
      </c>
      <c r="C345" s="32" t="e">
        <f>_xlfn.XLOOKUP(A345,'Export feuilles de presta'!A:A,'Export feuilles de presta'!D:D,"non trouvé",0)</f>
        <v>#REF!</v>
      </c>
      <c r="D345" s="32" t="e">
        <f>_xlfn.XLOOKUP(A345,Acomptes!C:C,Acomptes!G:G,"",0)</f>
        <v>#REF!</v>
      </c>
      <c r="E345" s="32" t="e">
        <f>_xlfn.XLOOKUP(A345,Acomptes!C:C,Acomptes!G:G,"",0)</f>
        <v>#REF!</v>
      </c>
      <c r="F345" t="e">
        <f>_xlfn.XLOOKUP(A345,[2]Wallonie!$C:$C,[2]Wallonie!$G:$G,"",0)</f>
        <v>#REF!</v>
      </c>
    </row>
    <row r="346" spans="1:6" x14ac:dyDescent="0.25">
      <c r="A346" t="e">
        <f>'AM et barème'!A346</f>
        <v>#REF!</v>
      </c>
      <c r="B346" s="32" t="e">
        <f>_xlfn.XLOOKUP('tableau Isara'!A346,'AM et barème'!A:A,'AM et barème'!V:V,"non trouvé",0)</f>
        <v>#REF!</v>
      </c>
      <c r="C346" s="32" t="e">
        <f>_xlfn.XLOOKUP(A346,'Export feuilles de presta'!A:A,'Export feuilles de presta'!D:D,"non trouvé",0)</f>
        <v>#REF!</v>
      </c>
      <c r="D346" s="32" t="e">
        <f>_xlfn.XLOOKUP(A346,Acomptes!C:C,Acomptes!G:G,"",0)</f>
        <v>#REF!</v>
      </c>
      <c r="E346" s="32" t="e">
        <f>_xlfn.XLOOKUP(A346,Acomptes!C:C,Acomptes!G:G,"",0)</f>
        <v>#REF!</v>
      </c>
      <c r="F346" t="e">
        <f>_xlfn.XLOOKUP(A346,[2]Wallonie!$C:$C,[2]Wallonie!$G:$G,"",0)</f>
        <v>#REF!</v>
      </c>
    </row>
    <row r="347" spans="1:6" x14ac:dyDescent="0.25">
      <c r="A347" t="e">
        <f>'AM et barème'!A347</f>
        <v>#REF!</v>
      </c>
      <c r="B347" s="32" t="e">
        <f>_xlfn.XLOOKUP('tableau Isara'!A347,'AM et barème'!A:A,'AM et barème'!V:V,"non trouvé",0)</f>
        <v>#REF!</v>
      </c>
      <c r="C347" s="32" t="e">
        <f>_xlfn.XLOOKUP(A347,'Export feuilles de presta'!A:A,'Export feuilles de presta'!D:D,"non trouvé",0)</f>
        <v>#REF!</v>
      </c>
      <c r="D347" s="32" t="e">
        <f>_xlfn.XLOOKUP(A347,Acomptes!C:C,Acomptes!G:G,"",0)</f>
        <v>#REF!</v>
      </c>
      <c r="E347" s="32" t="e">
        <f>_xlfn.XLOOKUP(A347,Acomptes!C:C,Acomptes!G:G,"",0)</f>
        <v>#REF!</v>
      </c>
      <c r="F347" t="e">
        <f>_xlfn.XLOOKUP(A347,[2]Wallonie!$C:$C,[2]Wallonie!$G:$G,"",0)</f>
        <v>#REF!</v>
      </c>
    </row>
    <row r="348" spans="1:6" x14ac:dyDescent="0.25">
      <c r="A348" t="e">
        <f>'AM et barème'!A348</f>
        <v>#REF!</v>
      </c>
      <c r="B348" s="32" t="e">
        <f>_xlfn.XLOOKUP('tableau Isara'!A348,'AM et barème'!A:A,'AM et barème'!V:V,"non trouvé",0)</f>
        <v>#REF!</v>
      </c>
      <c r="C348" s="32" t="e">
        <f>_xlfn.XLOOKUP(A348,'Export feuilles de presta'!A:A,'Export feuilles de presta'!D:D,"non trouvé",0)</f>
        <v>#REF!</v>
      </c>
      <c r="D348" s="32" t="e">
        <f>_xlfn.XLOOKUP(A348,Acomptes!C:C,Acomptes!G:G,"",0)</f>
        <v>#REF!</v>
      </c>
      <c r="E348" s="32" t="e">
        <f>_xlfn.XLOOKUP(A348,Acomptes!C:C,Acomptes!G:G,"",0)</f>
        <v>#REF!</v>
      </c>
      <c r="F348" t="e">
        <f>_xlfn.XLOOKUP(A348,[2]Wallonie!$C:$C,[2]Wallonie!$G:$G,"",0)</f>
        <v>#REF!</v>
      </c>
    </row>
    <row r="349" spans="1:6" x14ac:dyDescent="0.25">
      <c r="A349" t="e">
        <f>'AM et barème'!A349</f>
        <v>#REF!</v>
      </c>
      <c r="B349" s="32" t="e">
        <f>_xlfn.XLOOKUP('tableau Isara'!A349,'AM et barème'!A:A,'AM et barème'!V:V,"non trouvé",0)</f>
        <v>#REF!</v>
      </c>
      <c r="C349" s="32" t="e">
        <f>_xlfn.XLOOKUP(A349,'Export feuilles de presta'!A:A,'Export feuilles de presta'!D:D,"non trouvé",0)</f>
        <v>#REF!</v>
      </c>
      <c r="D349" s="32" t="e">
        <f>_xlfn.XLOOKUP(A349,Acomptes!C:C,Acomptes!G:G,"",0)</f>
        <v>#REF!</v>
      </c>
      <c r="E349" s="32" t="e">
        <f>_xlfn.XLOOKUP(A349,Acomptes!C:C,Acomptes!G:G,"",0)</f>
        <v>#REF!</v>
      </c>
      <c r="F349" t="e">
        <f>_xlfn.XLOOKUP(A349,[2]Wallonie!$C:$C,[2]Wallonie!$G:$G,"",0)</f>
        <v>#REF!</v>
      </c>
    </row>
    <row r="350" spans="1:6" x14ac:dyDescent="0.25">
      <c r="A350" t="e">
        <f>'AM et barème'!A350</f>
        <v>#REF!</v>
      </c>
      <c r="B350" s="32" t="e">
        <f>_xlfn.XLOOKUP('tableau Isara'!A350,'AM et barème'!A:A,'AM et barème'!V:V,"non trouvé",0)</f>
        <v>#REF!</v>
      </c>
      <c r="C350" s="32" t="e">
        <f>_xlfn.XLOOKUP(A350,'Export feuilles de presta'!A:A,'Export feuilles de presta'!D:D,"non trouvé",0)</f>
        <v>#REF!</v>
      </c>
      <c r="D350" s="32" t="e">
        <f>_xlfn.XLOOKUP(A350,Acomptes!C:C,Acomptes!G:G,"",0)</f>
        <v>#REF!</v>
      </c>
      <c r="E350" s="32" t="e">
        <f>_xlfn.XLOOKUP(A350,Acomptes!C:C,Acomptes!G:G,"",0)</f>
        <v>#REF!</v>
      </c>
      <c r="F350" t="e">
        <f>_xlfn.XLOOKUP(A350,[2]Wallonie!$C:$C,[2]Wallonie!$G:$G,"",0)</f>
        <v>#REF!</v>
      </c>
    </row>
    <row r="351" spans="1:6" x14ac:dyDescent="0.25">
      <c r="A351" t="e">
        <f>'AM et barème'!A351</f>
        <v>#REF!</v>
      </c>
      <c r="B351" s="32" t="e">
        <f>_xlfn.XLOOKUP('tableau Isara'!A351,'AM et barème'!A:A,'AM et barème'!V:V,"non trouvé",0)</f>
        <v>#REF!</v>
      </c>
      <c r="C351" s="32" t="e">
        <f>_xlfn.XLOOKUP(A351,'Export feuilles de presta'!A:A,'Export feuilles de presta'!D:D,"non trouvé",0)</f>
        <v>#REF!</v>
      </c>
      <c r="D351" s="32" t="e">
        <f>_xlfn.XLOOKUP(A351,Acomptes!C:C,Acomptes!G:G,"",0)</f>
        <v>#REF!</v>
      </c>
      <c r="E351" s="32" t="e">
        <f>_xlfn.XLOOKUP(A351,Acomptes!C:C,Acomptes!G:G,"",0)</f>
        <v>#REF!</v>
      </c>
      <c r="F351" t="e">
        <f>_xlfn.XLOOKUP(A351,[2]Wallonie!$C:$C,[2]Wallonie!$G:$G,"",0)</f>
        <v>#REF!</v>
      </c>
    </row>
    <row r="352" spans="1:6" x14ac:dyDescent="0.25">
      <c r="A352" t="e">
        <f>'AM et barème'!A352</f>
        <v>#REF!</v>
      </c>
      <c r="B352" s="32" t="e">
        <f>_xlfn.XLOOKUP('tableau Isara'!A352,'AM et barème'!A:A,'AM et barème'!V:V,"non trouvé",0)</f>
        <v>#REF!</v>
      </c>
      <c r="C352" s="32" t="e">
        <f>_xlfn.XLOOKUP(A352,'Export feuilles de presta'!A:A,'Export feuilles de presta'!D:D,"non trouvé",0)</f>
        <v>#REF!</v>
      </c>
      <c r="D352" s="32" t="e">
        <f>_xlfn.XLOOKUP(A352,Acomptes!C:C,Acomptes!G:G,"",0)</f>
        <v>#REF!</v>
      </c>
      <c r="E352" s="32" t="e">
        <f>_xlfn.XLOOKUP(A352,Acomptes!C:C,Acomptes!G:G,"",0)</f>
        <v>#REF!</v>
      </c>
      <c r="F352" t="e">
        <f>_xlfn.XLOOKUP(A352,[2]Wallonie!$C:$C,[2]Wallonie!$G:$G,"",0)</f>
        <v>#REF!</v>
      </c>
    </row>
    <row r="353" spans="1:6" x14ac:dyDescent="0.25">
      <c r="A353" t="e">
        <f>'AM et barème'!A353</f>
        <v>#REF!</v>
      </c>
      <c r="B353" s="32" t="e">
        <f>_xlfn.XLOOKUP('tableau Isara'!A353,'AM et barème'!A:A,'AM et barème'!V:V,"non trouvé",0)</f>
        <v>#REF!</v>
      </c>
      <c r="C353" s="32" t="e">
        <f>_xlfn.XLOOKUP(A353,'Export feuilles de presta'!A:A,'Export feuilles de presta'!D:D,"non trouvé",0)</f>
        <v>#REF!</v>
      </c>
      <c r="D353" s="32" t="e">
        <f>_xlfn.XLOOKUP(A353,Acomptes!C:C,Acomptes!G:G,"",0)</f>
        <v>#REF!</v>
      </c>
      <c r="E353" s="32" t="e">
        <f>_xlfn.XLOOKUP(A353,Acomptes!C:C,Acomptes!G:G,"",0)</f>
        <v>#REF!</v>
      </c>
      <c r="F353" t="e">
        <f>_xlfn.XLOOKUP(A353,[2]Wallonie!$C:$C,[2]Wallonie!$G:$G,"",0)</f>
        <v>#REF!</v>
      </c>
    </row>
    <row r="354" spans="1:6" x14ac:dyDescent="0.25">
      <c r="A354" t="e">
        <f>'AM et barème'!A354</f>
        <v>#REF!</v>
      </c>
      <c r="B354" s="32" t="e">
        <f>_xlfn.XLOOKUP('tableau Isara'!A354,'AM et barème'!A:A,'AM et barème'!V:V,"non trouvé",0)</f>
        <v>#REF!</v>
      </c>
      <c r="C354" s="32" t="e">
        <f>_xlfn.XLOOKUP(A354,'Export feuilles de presta'!A:A,'Export feuilles de presta'!D:D,"non trouvé",0)</f>
        <v>#REF!</v>
      </c>
      <c r="D354" s="32" t="e">
        <f>_xlfn.XLOOKUP(A354,Acomptes!C:C,Acomptes!G:G,"",0)</f>
        <v>#REF!</v>
      </c>
      <c r="E354" s="32" t="e">
        <f>_xlfn.XLOOKUP(A354,Acomptes!C:C,Acomptes!G:G,"",0)</f>
        <v>#REF!</v>
      </c>
      <c r="F354" t="e">
        <f>_xlfn.XLOOKUP(A354,[2]Wallonie!$C:$C,[2]Wallonie!$G:$G,"",0)</f>
        <v>#REF!</v>
      </c>
    </row>
    <row r="355" spans="1:6" x14ac:dyDescent="0.25">
      <c r="A355" t="e">
        <f>'AM et barème'!A355</f>
        <v>#REF!</v>
      </c>
      <c r="B355" s="32" t="e">
        <f>_xlfn.XLOOKUP('tableau Isara'!A355,'AM et barème'!A:A,'AM et barème'!V:V,"non trouvé",0)</f>
        <v>#REF!</v>
      </c>
      <c r="C355" s="32" t="e">
        <f>_xlfn.XLOOKUP(A355,'Export feuilles de presta'!A:A,'Export feuilles de presta'!D:D,"non trouvé",0)</f>
        <v>#REF!</v>
      </c>
      <c r="D355" s="32" t="e">
        <f>_xlfn.XLOOKUP(A355,Acomptes!C:C,Acomptes!G:G,"",0)</f>
        <v>#REF!</v>
      </c>
      <c r="E355" s="32" t="e">
        <f>_xlfn.XLOOKUP(A355,Acomptes!C:C,Acomptes!G:G,"",0)</f>
        <v>#REF!</v>
      </c>
      <c r="F355" t="e">
        <f>_xlfn.XLOOKUP(A355,[2]Wallonie!$C:$C,[2]Wallonie!$G:$G,"",0)</f>
        <v>#REF!</v>
      </c>
    </row>
    <row r="356" spans="1:6" x14ac:dyDescent="0.25">
      <c r="A356" t="e">
        <f>'AM et barème'!A356</f>
        <v>#REF!</v>
      </c>
      <c r="B356" s="32" t="e">
        <f>_xlfn.XLOOKUP('tableau Isara'!A356,'AM et barème'!A:A,'AM et barème'!V:V,"non trouvé",0)</f>
        <v>#REF!</v>
      </c>
      <c r="C356" s="32" t="e">
        <f>_xlfn.XLOOKUP(A356,'Export feuilles de presta'!A:A,'Export feuilles de presta'!D:D,"non trouvé",0)</f>
        <v>#REF!</v>
      </c>
      <c r="D356" s="32" t="e">
        <f>_xlfn.XLOOKUP(A356,Acomptes!C:C,Acomptes!G:G,"",0)</f>
        <v>#REF!</v>
      </c>
      <c r="E356" s="32" t="e">
        <f>_xlfn.XLOOKUP(A356,Acomptes!C:C,Acomptes!G:G,"",0)</f>
        <v>#REF!</v>
      </c>
      <c r="F356" t="e">
        <f>_xlfn.XLOOKUP(A356,[2]Wallonie!$C:$C,[2]Wallonie!$G:$G,"",0)</f>
        <v>#REF!</v>
      </c>
    </row>
    <row r="357" spans="1:6" x14ac:dyDescent="0.25">
      <c r="A357" t="e">
        <f>'AM et barème'!A357</f>
        <v>#REF!</v>
      </c>
      <c r="B357" s="32" t="e">
        <f>_xlfn.XLOOKUP('tableau Isara'!A357,'AM et barème'!A:A,'AM et barème'!V:V,"non trouvé",0)</f>
        <v>#REF!</v>
      </c>
      <c r="C357" s="32" t="e">
        <f>_xlfn.XLOOKUP(A357,'Export feuilles de presta'!A:A,'Export feuilles de presta'!D:D,"non trouvé",0)</f>
        <v>#REF!</v>
      </c>
      <c r="D357" s="32" t="e">
        <f>_xlfn.XLOOKUP(A357,Acomptes!C:C,Acomptes!G:G,"",0)</f>
        <v>#REF!</v>
      </c>
      <c r="E357" s="32" t="e">
        <f>_xlfn.XLOOKUP(A357,Acomptes!C:C,Acomptes!G:G,"",0)</f>
        <v>#REF!</v>
      </c>
      <c r="F357" t="e">
        <f>_xlfn.XLOOKUP(A357,[2]Wallonie!$C:$C,[2]Wallonie!$G:$G,"",0)</f>
        <v>#REF!</v>
      </c>
    </row>
    <row r="358" spans="1:6" x14ac:dyDescent="0.25">
      <c r="A358" t="e">
        <f>'AM et barème'!A358</f>
        <v>#REF!</v>
      </c>
      <c r="B358" s="32" t="e">
        <f>_xlfn.XLOOKUP('tableau Isara'!A358,'AM et barème'!A:A,'AM et barème'!V:V,"non trouvé",0)</f>
        <v>#REF!</v>
      </c>
      <c r="C358" s="32" t="e">
        <f>_xlfn.XLOOKUP(A358,'Export feuilles de presta'!A:A,'Export feuilles de presta'!D:D,"non trouvé",0)</f>
        <v>#REF!</v>
      </c>
      <c r="D358" s="32" t="e">
        <f>_xlfn.XLOOKUP(A358,Acomptes!C:C,Acomptes!G:G,"",0)</f>
        <v>#REF!</v>
      </c>
      <c r="E358" s="32" t="e">
        <f>_xlfn.XLOOKUP(A358,Acomptes!C:C,Acomptes!G:G,"",0)</f>
        <v>#REF!</v>
      </c>
      <c r="F358" t="e">
        <f>_xlfn.XLOOKUP(A358,[2]Wallonie!$C:$C,[2]Wallonie!$G:$G,"",0)</f>
        <v>#REF!</v>
      </c>
    </row>
    <row r="359" spans="1:6" x14ac:dyDescent="0.25">
      <c r="A359" t="e">
        <f>'AM et barème'!A359</f>
        <v>#REF!</v>
      </c>
      <c r="B359" s="32" t="e">
        <f>_xlfn.XLOOKUP('tableau Isara'!A359,'AM et barème'!A:A,'AM et barème'!V:V,"non trouvé",0)</f>
        <v>#REF!</v>
      </c>
      <c r="C359" s="32" t="e">
        <f>_xlfn.XLOOKUP(A359,'Export feuilles de presta'!A:A,'Export feuilles de presta'!D:D,"non trouvé",0)</f>
        <v>#REF!</v>
      </c>
      <c r="D359" s="32" t="e">
        <f>_xlfn.XLOOKUP(A359,Acomptes!C:C,Acomptes!G:G,"",0)</f>
        <v>#REF!</v>
      </c>
      <c r="E359" s="32" t="e">
        <f>_xlfn.XLOOKUP(A359,Acomptes!C:C,Acomptes!G:G,"",0)</f>
        <v>#REF!</v>
      </c>
      <c r="F359" t="e">
        <f>_xlfn.XLOOKUP(A359,[2]Wallonie!$C:$C,[2]Wallonie!$G:$G,"",0)</f>
        <v>#REF!</v>
      </c>
    </row>
    <row r="360" spans="1:6" x14ac:dyDescent="0.25">
      <c r="A360" t="e">
        <f>'AM et barème'!A360</f>
        <v>#REF!</v>
      </c>
      <c r="B360" s="32" t="e">
        <f>_xlfn.XLOOKUP('tableau Isara'!A360,'AM et barème'!A:A,'AM et barème'!V:V,"non trouvé",0)</f>
        <v>#REF!</v>
      </c>
      <c r="C360" s="32" t="e">
        <f>_xlfn.XLOOKUP(A360,'Export feuilles de presta'!A:A,'Export feuilles de presta'!D:D,"non trouvé",0)</f>
        <v>#REF!</v>
      </c>
      <c r="D360" s="32" t="e">
        <f>_xlfn.XLOOKUP(A360,Acomptes!C:C,Acomptes!G:G,"",0)</f>
        <v>#REF!</v>
      </c>
      <c r="E360" s="32" t="e">
        <f>_xlfn.XLOOKUP(A360,Acomptes!C:C,Acomptes!G:G,"",0)</f>
        <v>#REF!</v>
      </c>
      <c r="F360" t="e">
        <f>_xlfn.XLOOKUP(A360,[2]Wallonie!$C:$C,[2]Wallonie!$G:$G,"",0)</f>
        <v>#REF!</v>
      </c>
    </row>
    <row r="361" spans="1:6" x14ac:dyDescent="0.25">
      <c r="A361" t="e">
        <f>'AM et barème'!A361</f>
        <v>#REF!</v>
      </c>
      <c r="B361" s="32" t="e">
        <f>_xlfn.XLOOKUP('tableau Isara'!A361,'AM et barème'!A:A,'AM et barème'!V:V,"non trouvé",0)</f>
        <v>#REF!</v>
      </c>
      <c r="C361" s="32" t="e">
        <f>_xlfn.XLOOKUP(A361,'Export feuilles de presta'!A:A,'Export feuilles de presta'!D:D,"non trouvé",0)</f>
        <v>#REF!</v>
      </c>
      <c r="D361" s="32" t="e">
        <f>_xlfn.XLOOKUP(A361,Acomptes!C:C,Acomptes!G:G,"",0)</f>
        <v>#REF!</v>
      </c>
      <c r="E361" s="32" t="e">
        <f>_xlfn.XLOOKUP(A361,Acomptes!C:C,Acomptes!G:G,"",0)</f>
        <v>#REF!</v>
      </c>
      <c r="F361" t="e">
        <f>_xlfn.XLOOKUP(A361,[2]Wallonie!$C:$C,[2]Wallonie!$G:$G,"",0)</f>
        <v>#REF!</v>
      </c>
    </row>
    <row r="362" spans="1:6" x14ac:dyDescent="0.25">
      <c r="A362" t="e">
        <f>'AM et barème'!A362</f>
        <v>#REF!</v>
      </c>
      <c r="B362" s="32" t="e">
        <f>_xlfn.XLOOKUP('tableau Isara'!A362,'AM et barème'!A:A,'AM et barème'!V:V,"non trouvé",0)</f>
        <v>#REF!</v>
      </c>
      <c r="C362" s="32" t="e">
        <f>_xlfn.XLOOKUP(A362,'Export feuilles de presta'!A:A,'Export feuilles de presta'!D:D,"non trouvé",0)</f>
        <v>#REF!</v>
      </c>
      <c r="D362" s="32" t="e">
        <f>_xlfn.XLOOKUP(A362,Acomptes!C:C,Acomptes!G:G,"",0)</f>
        <v>#REF!</v>
      </c>
      <c r="E362" s="32" t="e">
        <f>_xlfn.XLOOKUP(A362,Acomptes!C:C,Acomptes!G:G,"",0)</f>
        <v>#REF!</v>
      </c>
      <c r="F362" t="e">
        <f>_xlfn.XLOOKUP(A362,[2]Wallonie!$C:$C,[2]Wallonie!$G:$G,"",0)</f>
        <v>#REF!</v>
      </c>
    </row>
    <row r="363" spans="1:6" x14ac:dyDescent="0.25">
      <c r="A363" t="e">
        <f>'AM et barème'!A363</f>
        <v>#REF!</v>
      </c>
      <c r="B363" s="32" t="e">
        <f>_xlfn.XLOOKUP('tableau Isara'!A363,'AM et barème'!A:A,'AM et barème'!V:V,"non trouvé",0)</f>
        <v>#REF!</v>
      </c>
      <c r="C363" s="32" t="e">
        <f>_xlfn.XLOOKUP(A363,'Export feuilles de presta'!A:A,'Export feuilles de presta'!D:D,"non trouvé",0)</f>
        <v>#REF!</v>
      </c>
      <c r="D363" s="32" t="e">
        <f>_xlfn.XLOOKUP(A363,Acomptes!C:C,Acomptes!G:G,"",0)</f>
        <v>#REF!</v>
      </c>
      <c r="E363" s="32" t="e">
        <f>_xlfn.XLOOKUP(A363,Acomptes!C:C,Acomptes!G:G,"",0)</f>
        <v>#REF!</v>
      </c>
      <c r="F363" t="e">
        <f>_xlfn.XLOOKUP(A363,[2]Wallonie!$C:$C,[2]Wallonie!$G:$G,"",0)</f>
        <v>#REF!</v>
      </c>
    </row>
    <row r="364" spans="1:6" x14ac:dyDescent="0.25">
      <c r="A364" t="e">
        <f>'AM et barème'!A364</f>
        <v>#REF!</v>
      </c>
      <c r="B364" s="32" t="e">
        <f>_xlfn.XLOOKUP('tableau Isara'!A364,'AM et barème'!A:A,'AM et barème'!V:V,"non trouvé",0)</f>
        <v>#REF!</v>
      </c>
      <c r="C364" s="32" t="e">
        <f>_xlfn.XLOOKUP(A364,'Export feuilles de presta'!A:A,'Export feuilles de presta'!D:D,"non trouvé",0)</f>
        <v>#REF!</v>
      </c>
      <c r="D364" s="32" t="e">
        <f>_xlfn.XLOOKUP(A364,Acomptes!C:C,Acomptes!G:G,"",0)</f>
        <v>#REF!</v>
      </c>
      <c r="E364" s="32" t="e">
        <f>_xlfn.XLOOKUP(A364,Acomptes!C:C,Acomptes!G:G,"",0)</f>
        <v>#REF!</v>
      </c>
      <c r="F364" t="e">
        <f>_xlfn.XLOOKUP(A364,[2]Wallonie!$C:$C,[2]Wallonie!$G:$G,"",0)</f>
        <v>#REF!</v>
      </c>
    </row>
    <row r="365" spans="1:6" x14ac:dyDescent="0.25">
      <c r="A365" t="e">
        <f>'AM et barème'!A365</f>
        <v>#REF!</v>
      </c>
      <c r="B365" s="32" t="e">
        <f>_xlfn.XLOOKUP('tableau Isara'!A365,'AM et barème'!A:A,'AM et barème'!V:V,"non trouvé",0)</f>
        <v>#REF!</v>
      </c>
      <c r="C365" s="32" t="e">
        <f>_xlfn.XLOOKUP(A365,'Export feuilles de presta'!A:A,'Export feuilles de presta'!D:D,"non trouvé",0)</f>
        <v>#REF!</v>
      </c>
      <c r="D365" s="32" t="e">
        <f>_xlfn.XLOOKUP(A365,Acomptes!C:C,Acomptes!G:G,"",0)</f>
        <v>#REF!</v>
      </c>
      <c r="E365" s="32" t="e">
        <f>_xlfn.XLOOKUP(A365,Acomptes!C:C,Acomptes!G:G,"",0)</f>
        <v>#REF!</v>
      </c>
      <c r="F365" t="e">
        <f>_xlfn.XLOOKUP(A365,[2]Wallonie!$C:$C,[2]Wallonie!$G:$G,"",0)</f>
        <v>#REF!</v>
      </c>
    </row>
    <row r="366" spans="1:6" x14ac:dyDescent="0.25">
      <c r="A366" t="e">
        <f>'AM et barème'!A366</f>
        <v>#REF!</v>
      </c>
      <c r="B366" s="32" t="e">
        <f>_xlfn.XLOOKUP('tableau Isara'!A366,'AM et barème'!A:A,'AM et barème'!V:V,"non trouvé",0)</f>
        <v>#REF!</v>
      </c>
      <c r="C366" s="32" t="e">
        <f>_xlfn.XLOOKUP(A366,'Export feuilles de presta'!A:A,'Export feuilles de presta'!D:D,"non trouvé",0)</f>
        <v>#REF!</v>
      </c>
      <c r="D366" s="32" t="e">
        <f>_xlfn.XLOOKUP(A366,Acomptes!C:C,Acomptes!G:G,"",0)</f>
        <v>#REF!</v>
      </c>
      <c r="E366" s="32" t="e">
        <f>_xlfn.XLOOKUP(A366,Acomptes!C:C,Acomptes!G:G,"",0)</f>
        <v>#REF!</v>
      </c>
      <c r="F366" t="e">
        <f>_xlfn.XLOOKUP(A366,[2]Wallonie!$C:$C,[2]Wallonie!$G:$G,"",0)</f>
        <v>#REF!</v>
      </c>
    </row>
    <row r="367" spans="1:6" x14ac:dyDescent="0.25">
      <c r="A367" t="e">
        <f>'AM et barème'!A367</f>
        <v>#REF!</v>
      </c>
      <c r="B367" s="32" t="e">
        <f>_xlfn.XLOOKUP('tableau Isara'!A367,'AM et barème'!A:A,'AM et barème'!V:V,"non trouvé",0)</f>
        <v>#REF!</v>
      </c>
      <c r="C367" s="32" t="e">
        <f>_xlfn.XLOOKUP(A367,'Export feuilles de presta'!A:A,'Export feuilles de presta'!D:D,"non trouvé",0)</f>
        <v>#REF!</v>
      </c>
      <c r="D367" s="32" t="e">
        <f>_xlfn.XLOOKUP(A367,Acomptes!C:C,Acomptes!G:G,"",0)</f>
        <v>#REF!</v>
      </c>
      <c r="E367" s="32" t="e">
        <f>_xlfn.XLOOKUP(A367,Acomptes!C:C,Acomptes!G:G,"",0)</f>
        <v>#REF!</v>
      </c>
      <c r="F367" t="e">
        <f>_xlfn.XLOOKUP(A367,[2]Wallonie!$C:$C,[2]Wallonie!$G:$G,"",0)</f>
        <v>#REF!</v>
      </c>
    </row>
    <row r="368" spans="1:6" x14ac:dyDescent="0.25">
      <c r="A368" t="e">
        <f>'AM et barème'!A368</f>
        <v>#REF!</v>
      </c>
      <c r="B368" s="32" t="e">
        <f>_xlfn.XLOOKUP('tableau Isara'!A368,'AM et barème'!A:A,'AM et barème'!V:V,"non trouvé",0)</f>
        <v>#REF!</v>
      </c>
      <c r="C368" s="32" t="e">
        <f>_xlfn.XLOOKUP(A368,'Export feuilles de presta'!A:A,'Export feuilles de presta'!D:D,"non trouvé",0)</f>
        <v>#REF!</v>
      </c>
      <c r="D368" s="32" t="e">
        <f>_xlfn.XLOOKUP(A368,Acomptes!C:C,Acomptes!G:G,"",0)</f>
        <v>#REF!</v>
      </c>
      <c r="E368" s="32" t="e">
        <f>_xlfn.XLOOKUP(A368,Acomptes!C:C,Acomptes!G:G,"",0)</f>
        <v>#REF!</v>
      </c>
      <c r="F368" t="e">
        <f>_xlfn.XLOOKUP(A368,[2]Wallonie!$C:$C,[2]Wallonie!$G:$G,"",0)</f>
        <v>#REF!</v>
      </c>
    </row>
    <row r="369" spans="1:6" x14ac:dyDescent="0.25">
      <c r="A369" t="e">
        <f>'AM et barème'!A369</f>
        <v>#REF!</v>
      </c>
      <c r="B369" s="32" t="e">
        <f>_xlfn.XLOOKUP('tableau Isara'!A369,'AM et barème'!A:A,'AM et barème'!V:V,"non trouvé",0)</f>
        <v>#REF!</v>
      </c>
      <c r="C369" s="32" t="e">
        <f>_xlfn.XLOOKUP(A369,'Export feuilles de presta'!A:A,'Export feuilles de presta'!D:D,"non trouvé",0)</f>
        <v>#REF!</v>
      </c>
      <c r="D369" s="32" t="e">
        <f>_xlfn.XLOOKUP(A369,Acomptes!C:C,Acomptes!G:G,"",0)</f>
        <v>#REF!</v>
      </c>
      <c r="E369" s="32" t="e">
        <f>_xlfn.XLOOKUP(A369,Acomptes!C:C,Acomptes!G:G,"",0)</f>
        <v>#REF!</v>
      </c>
      <c r="F369" t="e">
        <f>_xlfn.XLOOKUP(A369,[2]Wallonie!$C:$C,[2]Wallonie!$G:$G,"",0)</f>
        <v>#REF!</v>
      </c>
    </row>
    <row r="370" spans="1:6" x14ac:dyDescent="0.25">
      <c r="A370" t="e">
        <f>'AM et barème'!A370</f>
        <v>#REF!</v>
      </c>
      <c r="B370" s="32" t="e">
        <f>_xlfn.XLOOKUP('tableau Isara'!A370,'AM et barème'!A:A,'AM et barème'!V:V,"non trouvé",0)</f>
        <v>#REF!</v>
      </c>
      <c r="C370" s="32" t="e">
        <f>_xlfn.XLOOKUP(A370,'Export feuilles de presta'!A:A,'Export feuilles de presta'!D:D,"non trouvé",0)</f>
        <v>#REF!</v>
      </c>
      <c r="D370" s="32" t="e">
        <f>_xlfn.XLOOKUP(A370,Acomptes!C:C,Acomptes!G:G,"",0)</f>
        <v>#REF!</v>
      </c>
      <c r="E370" s="32" t="e">
        <f>_xlfn.XLOOKUP(A370,Acomptes!C:C,Acomptes!G:G,"",0)</f>
        <v>#REF!</v>
      </c>
      <c r="F370" t="e">
        <f>_xlfn.XLOOKUP(A370,[2]Wallonie!$C:$C,[2]Wallonie!$G:$G,"",0)</f>
        <v>#REF!</v>
      </c>
    </row>
    <row r="371" spans="1:6" x14ac:dyDescent="0.25">
      <c r="A371" t="e">
        <f>'AM et barème'!A371</f>
        <v>#REF!</v>
      </c>
      <c r="B371" s="32" t="e">
        <f>_xlfn.XLOOKUP('tableau Isara'!A371,'AM et barème'!A:A,'AM et barème'!V:V,"non trouvé",0)</f>
        <v>#REF!</v>
      </c>
      <c r="C371" s="32" t="e">
        <f>_xlfn.XLOOKUP(A371,'Export feuilles de presta'!A:A,'Export feuilles de presta'!D:D,"non trouvé",0)</f>
        <v>#REF!</v>
      </c>
      <c r="D371" s="32" t="e">
        <f>_xlfn.XLOOKUP(A371,Acomptes!C:C,Acomptes!G:G,"",0)</f>
        <v>#REF!</v>
      </c>
      <c r="E371" s="32" t="e">
        <f>_xlfn.XLOOKUP(A371,Acomptes!C:C,Acomptes!G:G,"",0)</f>
        <v>#REF!</v>
      </c>
      <c r="F371" t="e">
        <f>_xlfn.XLOOKUP(A371,[2]Wallonie!$C:$C,[2]Wallonie!$G:$G,"",0)</f>
        <v>#REF!</v>
      </c>
    </row>
    <row r="372" spans="1:6" x14ac:dyDescent="0.25">
      <c r="A372" t="e">
        <f>'AM et barème'!A372</f>
        <v>#REF!</v>
      </c>
      <c r="B372" s="32" t="e">
        <f>_xlfn.XLOOKUP('tableau Isara'!A372,'AM et barème'!A:A,'AM et barème'!V:V,"non trouvé",0)</f>
        <v>#REF!</v>
      </c>
      <c r="C372" s="32" t="e">
        <f>_xlfn.XLOOKUP(A372,'Export feuilles de presta'!A:A,'Export feuilles de presta'!D:D,"non trouvé",0)</f>
        <v>#REF!</v>
      </c>
      <c r="D372" s="32" t="e">
        <f>_xlfn.XLOOKUP(A372,Acomptes!C:C,Acomptes!G:G,"",0)</f>
        <v>#REF!</v>
      </c>
      <c r="E372" s="32" t="e">
        <f>_xlfn.XLOOKUP(A372,Acomptes!C:C,Acomptes!G:G,"",0)</f>
        <v>#REF!</v>
      </c>
      <c r="F372" t="e">
        <f>_xlfn.XLOOKUP(A372,[2]Wallonie!$C:$C,[2]Wallonie!$G:$G,"",0)</f>
        <v>#REF!</v>
      </c>
    </row>
    <row r="373" spans="1:6" x14ac:dyDescent="0.25">
      <c r="A373" t="e">
        <f>'AM et barème'!A373</f>
        <v>#REF!</v>
      </c>
      <c r="B373" s="32" t="e">
        <f>_xlfn.XLOOKUP('tableau Isara'!A373,'AM et barème'!A:A,'AM et barème'!V:V,"non trouvé",0)</f>
        <v>#REF!</v>
      </c>
      <c r="C373" s="32" t="e">
        <f>_xlfn.XLOOKUP(A373,'Export feuilles de presta'!A:A,'Export feuilles de presta'!D:D,"non trouvé",0)</f>
        <v>#REF!</v>
      </c>
      <c r="D373" s="32" t="e">
        <f>_xlfn.XLOOKUP(A373,Acomptes!C:C,Acomptes!G:G,"",0)</f>
        <v>#REF!</v>
      </c>
      <c r="E373" s="32" t="e">
        <f>_xlfn.XLOOKUP(A373,Acomptes!C:C,Acomptes!G:G,"",0)</f>
        <v>#REF!</v>
      </c>
      <c r="F373" t="e">
        <f>_xlfn.XLOOKUP(A373,[2]Wallonie!$C:$C,[2]Wallonie!$G:$G,"",0)</f>
        <v>#REF!</v>
      </c>
    </row>
    <row r="374" spans="1:6" x14ac:dyDescent="0.25">
      <c r="A374" t="e">
        <f>'AM et barème'!A374</f>
        <v>#REF!</v>
      </c>
      <c r="B374" s="32" t="e">
        <f>_xlfn.XLOOKUP('tableau Isara'!A374,'AM et barème'!A:A,'AM et barème'!V:V,"non trouvé",0)</f>
        <v>#REF!</v>
      </c>
      <c r="C374" s="32" t="e">
        <f>_xlfn.XLOOKUP(A374,'Export feuilles de presta'!A:A,'Export feuilles de presta'!D:D,"non trouvé",0)</f>
        <v>#REF!</v>
      </c>
      <c r="D374" s="32" t="e">
        <f>_xlfn.XLOOKUP(A374,Acomptes!C:C,Acomptes!G:G,"",0)</f>
        <v>#REF!</v>
      </c>
      <c r="E374" s="32" t="e">
        <f>_xlfn.XLOOKUP(A374,Acomptes!C:C,Acomptes!G:G,"",0)</f>
        <v>#REF!</v>
      </c>
      <c r="F374" t="e">
        <f>_xlfn.XLOOKUP(A374,[2]Wallonie!$C:$C,[2]Wallonie!$G:$G,"",0)</f>
        <v>#REF!</v>
      </c>
    </row>
    <row r="375" spans="1:6" x14ac:dyDescent="0.25">
      <c r="A375" t="e">
        <f>'AM et barème'!A375</f>
        <v>#REF!</v>
      </c>
      <c r="B375" s="32" t="e">
        <f>_xlfn.XLOOKUP('tableau Isara'!A375,'AM et barème'!A:A,'AM et barème'!V:V,"non trouvé",0)</f>
        <v>#REF!</v>
      </c>
      <c r="C375" s="32" t="e">
        <f>_xlfn.XLOOKUP(A375,'Export feuilles de presta'!A:A,'Export feuilles de presta'!D:D,"non trouvé",0)</f>
        <v>#REF!</v>
      </c>
      <c r="D375" s="32" t="e">
        <f>_xlfn.XLOOKUP(A375,Acomptes!C:C,Acomptes!G:G,"",0)</f>
        <v>#REF!</v>
      </c>
      <c r="E375" s="32" t="e">
        <f>_xlfn.XLOOKUP(A375,Acomptes!C:C,Acomptes!G:G,"",0)</f>
        <v>#REF!</v>
      </c>
      <c r="F375" t="e">
        <f>_xlfn.XLOOKUP(A375,[2]Wallonie!$C:$C,[2]Wallonie!$G:$G,"",0)</f>
        <v>#REF!</v>
      </c>
    </row>
    <row r="376" spans="1:6" x14ac:dyDescent="0.25">
      <c r="A376" t="e">
        <f>'AM et barème'!A376</f>
        <v>#REF!</v>
      </c>
      <c r="B376" s="32" t="e">
        <f>_xlfn.XLOOKUP('tableau Isara'!A376,'AM et barème'!A:A,'AM et barème'!V:V,"non trouvé",0)</f>
        <v>#REF!</v>
      </c>
      <c r="C376" s="32" t="e">
        <f>_xlfn.XLOOKUP(A376,'Export feuilles de presta'!A:A,'Export feuilles de presta'!D:D,"non trouvé",0)</f>
        <v>#REF!</v>
      </c>
      <c r="D376" s="32" t="e">
        <f>_xlfn.XLOOKUP(A376,Acomptes!C:C,Acomptes!G:G,"",0)</f>
        <v>#REF!</v>
      </c>
      <c r="E376" s="32" t="e">
        <f>_xlfn.XLOOKUP(A376,Acomptes!C:C,Acomptes!G:G,"",0)</f>
        <v>#REF!</v>
      </c>
      <c r="F376" t="e">
        <f>_xlfn.XLOOKUP(A376,[2]Wallonie!$C:$C,[2]Wallonie!$G:$G,"",0)</f>
        <v>#REF!</v>
      </c>
    </row>
    <row r="377" spans="1:6" x14ac:dyDescent="0.25">
      <c r="A377" t="e">
        <f>'AM et barème'!A377</f>
        <v>#REF!</v>
      </c>
      <c r="B377" s="32" t="e">
        <f>_xlfn.XLOOKUP('tableau Isara'!A377,'AM et barème'!A:A,'AM et barème'!V:V,"non trouvé",0)</f>
        <v>#REF!</v>
      </c>
      <c r="C377" s="32" t="e">
        <f>_xlfn.XLOOKUP(A377,'Export feuilles de presta'!A:A,'Export feuilles de presta'!D:D,"non trouvé",0)</f>
        <v>#REF!</v>
      </c>
      <c r="D377" s="32" t="e">
        <f>_xlfn.XLOOKUP(A377,Acomptes!C:C,Acomptes!G:G,"",0)</f>
        <v>#REF!</v>
      </c>
      <c r="E377" s="32" t="e">
        <f>_xlfn.XLOOKUP(A377,Acomptes!C:C,Acomptes!G:G,"",0)</f>
        <v>#REF!</v>
      </c>
      <c r="F377" t="e">
        <f>_xlfn.XLOOKUP(A377,[2]Wallonie!$C:$C,[2]Wallonie!$G:$G,"",0)</f>
        <v>#REF!</v>
      </c>
    </row>
    <row r="378" spans="1:6" x14ac:dyDescent="0.25">
      <c r="A378" t="e">
        <f>'AM et barème'!A378</f>
        <v>#REF!</v>
      </c>
      <c r="B378" s="32" t="e">
        <f>_xlfn.XLOOKUP('tableau Isara'!A378,'AM et barème'!A:A,'AM et barème'!V:V,"non trouvé",0)</f>
        <v>#REF!</v>
      </c>
      <c r="C378" s="32" t="e">
        <f>_xlfn.XLOOKUP(A378,'Export feuilles de presta'!A:A,'Export feuilles de presta'!D:D,"non trouvé",0)</f>
        <v>#REF!</v>
      </c>
      <c r="D378" s="32" t="e">
        <f>_xlfn.XLOOKUP(A378,Acomptes!C:C,Acomptes!G:G,"",0)</f>
        <v>#REF!</v>
      </c>
      <c r="E378" s="32" t="e">
        <f>_xlfn.XLOOKUP(A378,Acomptes!C:C,Acomptes!G:G,"",0)</f>
        <v>#REF!</v>
      </c>
      <c r="F378" t="e">
        <f>_xlfn.XLOOKUP(A378,[2]Wallonie!$C:$C,[2]Wallonie!$G:$G,"",0)</f>
        <v>#REF!</v>
      </c>
    </row>
    <row r="379" spans="1:6" x14ac:dyDescent="0.25">
      <c r="A379" t="e">
        <f>'AM et barème'!A379</f>
        <v>#REF!</v>
      </c>
      <c r="B379" s="32" t="e">
        <f>_xlfn.XLOOKUP('tableau Isara'!A379,'AM et barème'!A:A,'AM et barème'!V:V,"non trouvé",0)</f>
        <v>#REF!</v>
      </c>
      <c r="C379" s="32" t="e">
        <f>_xlfn.XLOOKUP(A379,'Export feuilles de presta'!A:A,'Export feuilles de presta'!D:D,"non trouvé",0)</f>
        <v>#REF!</v>
      </c>
      <c r="D379" s="32" t="e">
        <f>_xlfn.XLOOKUP(A379,Acomptes!C:C,Acomptes!G:G,"",0)</f>
        <v>#REF!</v>
      </c>
      <c r="E379" s="32" t="e">
        <f>_xlfn.XLOOKUP(A379,Acomptes!C:C,Acomptes!G:G,"",0)</f>
        <v>#REF!</v>
      </c>
      <c r="F379" t="e">
        <f>_xlfn.XLOOKUP(A379,[2]Wallonie!$C:$C,[2]Wallonie!$G:$G,"",0)</f>
        <v>#REF!</v>
      </c>
    </row>
    <row r="380" spans="1:6" x14ac:dyDescent="0.25">
      <c r="A380" t="e">
        <f>'AM et barème'!A380</f>
        <v>#REF!</v>
      </c>
      <c r="B380" s="32" t="e">
        <f>_xlfn.XLOOKUP('tableau Isara'!A380,'AM et barème'!A:A,'AM et barème'!V:V,"non trouvé",0)</f>
        <v>#REF!</v>
      </c>
      <c r="C380" s="32" t="e">
        <f>_xlfn.XLOOKUP(A380,'Export feuilles de presta'!A:A,'Export feuilles de presta'!D:D,"non trouvé",0)</f>
        <v>#REF!</v>
      </c>
      <c r="D380" s="32" t="e">
        <f>_xlfn.XLOOKUP(A380,Acomptes!C:C,Acomptes!G:G,"",0)</f>
        <v>#REF!</v>
      </c>
      <c r="E380" s="32" t="e">
        <f>_xlfn.XLOOKUP(A380,Acomptes!C:C,Acomptes!G:G,"",0)</f>
        <v>#REF!</v>
      </c>
      <c r="F380" t="e">
        <f>_xlfn.XLOOKUP(A380,[2]Wallonie!$C:$C,[2]Wallonie!$G:$G,"",0)</f>
        <v>#REF!</v>
      </c>
    </row>
    <row r="381" spans="1:6" x14ac:dyDescent="0.25">
      <c r="A381" t="e">
        <f>'AM et barème'!A381</f>
        <v>#REF!</v>
      </c>
      <c r="B381" s="32" t="e">
        <f>_xlfn.XLOOKUP('tableau Isara'!A381,'AM et barème'!A:A,'AM et barème'!V:V,"non trouvé",0)</f>
        <v>#REF!</v>
      </c>
      <c r="C381" s="32" t="e">
        <f>_xlfn.XLOOKUP(A381,'Export feuilles de presta'!A:A,'Export feuilles de presta'!D:D,"non trouvé",0)</f>
        <v>#REF!</v>
      </c>
      <c r="D381" s="32" t="e">
        <f>_xlfn.XLOOKUP(A381,Acomptes!C:C,Acomptes!G:G,"",0)</f>
        <v>#REF!</v>
      </c>
      <c r="E381" s="32" t="e">
        <f>_xlfn.XLOOKUP(A381,Acomptes!C:C,Acomptes!G:G,"",0)</f>
        <v>#REF!</v>
      </c>
      <c r="F381" t="e">
        <f>_xlfn.XLOOKUP(A381,[2]Wallonie!$C:$C,[2]Wallonie!$G:$G,"",0)</f>
        <v>#REF!</v>
      </c>
    </row>
    <row r="382" spans="1:6" x14ac:dyDescent="0.25">
      <c r="A382" t="e">
        <f>'AM et barème'!A382</f>
        <v>#REF!</v>
      </c>
      <c r="B382" s="32" t="e">
        <f>_xlfn.XLOOKUP('tableau Isara'!A382,'AM et barème'!A:A,'AM et barème'!V:V,"non trouvé",0)</f>
        <v>#REF!</v>
      </c>
      <c r="C382" s="32" t="e">
        <f>_xlfn.XLOOKUP(A382,'Export feuilles de presta'!A:A,'Export feuilles de presta'!D:D,"non trouvé",0)</f>
        <v>#REF!</v>
      </c>
      <c r="D382" s="32" t="e">
        <f>_xlfn.XLOOKUP(A382,Acomptes!C:C,Acomptes!G:G,"",0)</f>
        <v>#REF!</v>
      </c>
      <c r="E382" s="32" t="e">
        <f>_xlfn.XLOOKUP(A382,Acomptes!C:C,Acomptes!G:G,"",0)</f>
        <v>#REF!</v>
      </c>
      <c r="F382" t="e">
        <f>_xlfn.XLOOKUP(A382,[2]Wallonie!$C:$C,[2]Wallonie!$G:$G,"",0)</f>
        <v>#REF!</v>
      </c>
    </row>
    <row r="383" spans="1:6" x14ac:dyDescent="0.25">
      <c r="A383" t="e">
        <f>'AM et barème'!A383</f>
        <v>#REF!</v>
      </c>
      <c r="B383" s="32" t="e">
        <f>_xlfn.XLOOKUP('tableau Isara'!A383,'AM et barème'!A:A,'AM et barème'!V:V,"non trouvé",0)</f>
        <v>#REF!</v>
      </c>
      <c r="C383" s="32" t="e">
        <f>_xlfn.XLOOKUP(A383,'Export feuilles de presta'!A:A,'Export feuilles de presta'!D:D,"non trouvé",0)</f>
        <v>#REF!</v>
      </c>
      <c r="D383" s="32" t="e">
        <f>_xlfn.XLOOKUP(A383,Acomptes!C:C,Acomptes!G:G,"",0)</f>
        <v>#REF!</v>
      </c>
      <c r="E383" s="32" t="e">
        <f>_xlfn.XLOOKUP(A383,Acomptes!C:C,Acomptes!G:G,"",0)</f>
        <v>#REF!</v>
      </c>
      <c r="F383" t="e">
        <f>_xlfn.XLOOKUP(A383,[2]Wallonie!$C:$C,[2]Wallonie!$G:$G,"",0)</f>
        <v>#REF!</v>
      </c>
    </row>
    <row r="384" spans="1:6" x14ac:dyDescent="0.25">
      <c r="A384" t="e">
        <f>'AM et barème'!A384</f>
        <v>#REF!</v>
      </c>
      <c r="B384" s="32" t="e">
        <f>_xlfn.XLOOKUP('tableau Isara'!A384,'AM et barème'!A:A,'AM et barème'!V:V,"non trouvé",0)</f>
        <v>#REF!</v>
      </c>
      <c r="C384" s="32" t="e">
        <f>_xlfn.XLOOKUP(A384,'Export feuilles de presta'!A:A,'Export feuilles de presta'!D:D,"non trouvé",0)</f>
        <v>#REF!</v>
      </c>
      <c r="D384" s="32" t="e">
        <f>_xlfn.XLOOKUP(A384,Acomptes!C:C,Acomptes!G:G,"",0)</f>
        <v>#REF!</v>
      </c>
      <c r="E384" s="32" t="e">
        <f>_xlfn.XLOOKUP(A384,Acomptes!C:C,Acomptes!G:G,"",0)</f>
        <v>#REF!</v>
      </c>
      <c r="F384" t="e">
        <f>_xlfn.XLOOKUP(A384,[2]Wallonie!$C:$C,[2]Wallonie!$G:$G,"",0)</f>
        <v>#REF!</v>
      </c>
    </row>
    <row r="385" spans="1:6" x14ac:dyDescent="0.25">
      <c r="A385" t="e">
        <f>'AM et barème'!A385</f>
        <v>#REF!</v>
      </c>
      <c r="B385" s="32" t="e">
        <f>_xlfn.XLOOKUP('tableau Isara'!A385,'AM et barème'!A:A,'AM et barème'!V:V,"non trouvé",0)</f>
        <v>#REF!</v>
      </c>
      <c r="C385" s="32" t="e">
        <f>_xlfn.XLOOKUP(A385,'Export feuilles de presta'!A:A,'Export feuilles de presta'!D:D,"non trouvé",0)</f>
        <v>#REF!</v>
      </c>
      <c r="D385" s="32" t="e">
        <f>_xlfn.XLOOKUP(A385,Acomptes!C:C,Acomptes!G:G,"",0)</f>
        <v>#REF!</v>
      </c>
      <c r="E385" s="32" t="e">
        <f>_xlfn.XLOOKUP(A385,Acomptes!C:C,Acomptes!G:G,"",0)</f>
        <v>#REF!</v>
      </c>
      <c r="F385" t="e">
        <f>_xlfn.XLOOKUP(A385,[2]Wallonie!$C:$C,[2]Wallonie!$G:$G,"",0)</f>
        <v>#REF!</v>
      </c>
    </row>
    <row r="386" spans="1:6" x14ac:dyDescent="0.25">
      <c r="A386" t="e">
        <f>'AM et barème'!A386</f>
        <v>#REF!</v>
      </c>
      <c r="B386" s="32" t="e">
        <f>_xlfn.XLOOKUP('tableau Isara'!A386,'AM et barème'!A:A,'AM et barème'!V:V,"non trouvé",0)</f>
        <v>#REF!</v>
      </c>
      <c r="C386" s="32" t="e">
        <f>_xlfn.XLOOKUP(A386,'Export feuilles de presta'!A:A,'Export feuilles de presta'!D:D,"non trouvé",0)</f>
        <v>#REF!</v>
      </c>
      <c r="D386" s="32" t="e">
        <f>_xlfn.XLOOKUP(A386,Acomptes!C:C,Acomptes!G:G,"",0)</f>
        <v>#REF!</v>
      </c>
      <c r="E386" s="32" t="e">
        <f>_xlfn.XLOOKUP(A386,Acomptes!C:C,Acomptes!G:G,"",0)</f>
        <v>#REF!</v>
      </c>
      <c r="F386" t="e">
        <f>_xlfn.XLOOKUP(A386,[2]Wallonie!$C:$C,[2]Wallonie!$G:$G,"",0)</f>
        <v>#REF!</v>
      </c>
    </row>
    <row r="387" spans="1:6" x14ac:dyDescent="0.25">
      <c r="A387" t="e">
        <f>'AM et barème'!A387</f>
        <v>#REF!</v>
      </c>
      <c r="B387" s="32" t="e">
        <f>_xlfn.XLOOKUP('tableau Isara'!A387,'AM et barème'!A:A,'AM et barème'!V:V,"non trouvé",0)</f>
        <v>#REF!</v>
      </c>
      <c r="C387" s="32" t="e">
        <f>_xlfn.XLOOKUP(A387,'Export feuilles de presta'!A:A,'Export feuilles de presta'!D:D,"non trouvé",0)</f>
        <v>#REF!</v>
      </c>
      <c r="D387" s="32" t="e">
        <f>_xlfn.XLOOKUP(A387,Acomptes!C:C,Acomptes!G:G,"",0)</f>
        <v>#REF!</v>
      </c>
      <c r="E387" s="32" t="e">
        <f>_xlfn.XLOOKUP(A387,Acomptes!C:C,Acomptes!G:G,"",0)</f>
        <v>#REF!</v>
      </c>
      <c r="F387" t="e">
        <f>_xlfn.XLOOKUP(A387,[2]Wallonie!$C:$C,[2]Wallonie!$G:$G,"",0)</f>
        <v>#REF!</v>
      </c>
    </row>
    <row r="388" spans="1:6" x14ac:dyDescent="0.25">
      <c r="A388" t="e">
        <f>'AM et barème'!A388</f>
        <v>#REF!</v>
      </c>
      <c r="B388" s="32" t="e">
        <f>_xlfn.XLOOKUP('tableau Isara'!A388,'AM et barème'!A:A,'AM et barème'!V:V,"non trouvé",0)</f>
        <v>#REF!</v>
      </c>
      <c r="C388" s="32" t="e">
        <f>_xlfn.XLOOKUP(A388,'Export feuilles de presta'!A:A,'Export feuilles de presta'!D:D,"non trouvé",0)</f>
        <v>#REF!</v>
      </c>
      <c r="D388" s="32" t="e">
        <f>_xlfn.XLOOKUP(A388,Acomptes!C:C,Acomptes!G:G,"",0)</f>
        <v>#REF!</v>
      </c>
      <c r="E388" s="32" t="e">
        <f>_xlfn.XLOOKUP(A388,Acomptes!C:C,Acomptes!G:G,"",0)</f>
        <v>#REF!</v>
      </c>
      <c r="F388" t="e">
        <f>_xlfn.XLOOKUP(A388,[2]Wallonie!$C:$C,[2]Wallonie!$G:$G,"",0)</f>
        <v>#REF!</v>
      </c>
    </row>
    <row r="389" spans="1:6" x14ac:dyDescent="0.25">
      <c r="A389" t="e">
        <f>'AM et barème'!A389</f>
        <v>#REF!</v>
      </c>
      <c r="B389" s="32" t="e">
        <f>_xlfn.XLOOKUP('tableau Isara'!A389,'AM et barème'!A:A,'AM et barème'!V:V,"non trouvé",0)</f>
        <v>#REF!</v>
      </c>
      <c r="C389" s="32" t="e">
        <f>_xlfn.XLOOKUP(A389,'Export feuilles de presta'!A:A,'Export feuilles de presta'!D:D,"non trouvé",0)</f>
        <v>#REF!</v>
      </c>
      <c r="D389" s="32" t="e">
        <f>_xlfn.XLOOKUP(A389,Acomptes!C:C,Acomptes!G:G,"",0)</f>
        <v>#REF!</v>
      </c>
      <c r="E389" s="32" t="e">
        <f>_xlfn.XLOOKUP(A389,Acomptes!C:C,Acomptes!G:G,"",0)</f>
        <v>#REF!</v>
      </c>
      <c r="F389" t="e">
        <f>_xlfn.XLOOKUP(A389,[2]Wallonie!$C:$C,[2]Wallonie!$G:$G,"",0)</f>
        <v>#REF!</v>
      </c>
    </row>
    <row r="390" spans="1:6" x14ac:dyDescent="0.25">
      <c r="A390" t="e">
        <f>'AM et barème'!A390</f>
        <v>#REF!</v>
      </c>
      <c r="B390" s="32" t="e">
        <f>_xlfn.XLOOKUP('tableau Isara'!A390,'AM et barème'!A:A,'AM et barème'!V:V,"non trouvé",0)</f>
        <v>#REF!</v>
      </c>
      <c r="C390" s="32" t="e">
        <f>_xlfn.XLOOKUP(A390,'Export feuilles de presta'!A:A,'Export feuilles de presta'!D:D,"non trouvé",0)</f>
        <v>#REF!</v>
      </c>
      <c r="D390" s="32" t="e">
        <f>_xlfn.XLOOKUP(A390,Acomptes!C:C,Acomptes!G:G,"",0)</f>
        <v>#REF!</v>
      </c>
      <c r="E390" s="32" t="e">
        <f>_xlfn.XLOOKUP(A390,Acomptes!C:C,Acomptes!G:G,"",0)</f>
        <v>#REF!</v>
      </c>
      <c r="F390" t="e">
        <f>_xlfn.XLOOKUP(A390,[2]Wallonie!$C:$C,[2]Wallonie!$G:$G,"",0)</f>
        <v>#REF!</v>
      </c>
    </row>
    <row r="391" spans="1:6" x14ac:dyDescent="0.25">
      <c r="A391" t="e">
        <f>'AM et barème'!A391</f>
        <v>#REF!</v>
      </c>
      <c r="B391" s="32" t="e">
        <f>_xlfn.XLOOKUP('tableau Isara'!A391,'AM et barème'!A:A,'AM et barème'!V:V,"non trouvé",0)</f>
        <v>#REF!</v>
      </c>
      <c r="C391" s="32" t="e">
        <f>_xlfn.XLOOKUP(A391,'Export feuilles de presta'!A:A,'Export feuilles de presta'!D:D,"non trouvé",0)</f>
        <v>#REF!</v>
      </c>
      <c r="D391" s="32" t="e">
        <f>_xlfn.XLOOKUP(A391,Acomptes!C:C,Acomptes!G:G,"",0)</f>
        <v>#REF!</v>
      </c>
      <c r="E391" s="32" t="e">
        <f>_xlfn.XLOOKUP(A391,Acomptes!C:C,Acomptes!G:G,"",0)</f>
        <v>#REF!</v>
      </c>
      <c r="F391" t="e">
        <f>_xlfn.XLOOKUP(A391,[2]Wallonie!$C:$C,[2]Wallonie!$G:$G,"",0)</f>
        <v>#REF!</v>
      </c>
    </row>
    <row r="392" spans="1:6" x14ac:dyDescent="0.25">
      <c r="A392" t="e">
        <f>'AM et barème'!A392</f>
        <v>#REF!</v>
      </c>
      <c r="B392" s="32" t="e">
        <f>_xlfn.XLOOKUP('tableau Isara'!A392,'AM et barème'!A:A,'AM et barème'!V:V,"non trouvé",0)</f>
        <v>#REF!</v>
      </c>
      <c r="C392" s="32" t="e">
        <f>_xlfn.XLOOKUP(A392,'Export feuilles de presta'!A:A,'Export feuilles de presta'!D:D,"non trouvé",0)</f>
        <v>#REF!</v>
      </c>
      <c r="D392" s="32" t="e">
        <f>_xlfn.XLOOKUP(A392,Acomptes!C:C,Acomptes!G:G,"",0)</f>
        <v>#REF!</v>
      </c>
      <c r="E392" s="32" t="e">
        <f>_xlfn.XLOOKUP(A392,Acomptes!C:C,Acomptes!G:G,"",0)</f>
        <v>#REF!</v>
      </c>
      <c r="F392" t="e">
        <f>_xlfn.XLOOKUP(A392,[2]Wallonie!$C:$C,[2]Wallonie!$G:$G,"",0)</f>
        <v>#REF!</v>
      </c>
    </row>
    <row r="393" spans="1:6" x14ac:dyDescent="0.25">
      <c r="A393" t="e">
        <f>'AM et barème'!A393</f>
        <v>#REF!</v>
      </c>
      <c r="B393" s="32" t="e">
        <f>_xlfn.XLOOKUP('tableau Isara'!A393,'AM et barème'!A:A,'AM et barème'!V:V,"non trouvé",0)</f>
        <v>#REF!</v>
      </c>
      <c r="C393" s="32" t="e">
        <f>_xlfn.XLOOKUP(A393,'Export feuilles de presta'!A:A,'Export feuilles de presta'!D:D,"non trouvé",0)</f>
        <v>#REF!</v>
      </c>
      <c r="D393" s="32" t="e">
        <f>_xlfn.XLOOKUP(A393,Acomptes!C:C,Acomptes!G:G,"",0)</f>
        <v>#REF!</v>
      </c>
      <c r="E393" s="32" t="e">
        <f>_xlfn.XLOOKUP(A393,Acomptes!C:C,Acomptes!G:G,"",0)</f>
        <v>#REF!</v>
      </c>
      <c r="F393" t="e">
        <f>_xlfn.XLOOKUP(A393,[2]Wallonie!$C:$C,[2]Wallonie!$G:$G,"",0)</f>
        <v>#REF!</v>
      </c>
    </row>
    <row r="394" spans="1:6" x14ac:dyDescent="0.25">
      <c r="A394" t="e">
        <f>'AM et barème'!A394</f>
        <v>#REF!</v>
      </c>
      <c r="B394" s="32" t="e">
        <f>_xlfn.XLOOKUP('tableau Isara'!A394,'AM et barème'!A:A,'AM et barème'!V:V,"non trouvé",0)</f>
        <v>#REF!</v>
      </c>
      <c r="C394" s="32" t="e">
        <f>_xlfn.XLOOKUP(A394,'Export feuilles de presta'!A:A,'Export feuilles de presta'!D:D,"non trouvé",0)</f>
        <v>#REF!</v>
      </c>
      <c r="D394" s="32" t="e">
        <f>_xlfn.XLOOKUP(A394,Acomptes!C:C,Acomptes!G:G,"",0)</f>
        <v>#REF!</v>
      </c>
      <c r="E394" s="32" t="e">
        <f>_xlfn.XLOOKUP(A394,Acomptes!C:C,Acomptes!G:G,"",0)</f>
        <v>#REF!</v>
      </c>
      <c r="F394" t="e">
        <f>_xlfn.XLOOKUP(A394,[2]Wallonie!$C:$C,[2]Wallonie!$G:$G,"",0)</f>
        <v>#REF!</v>
      </c>
    </row>
    <row r="395" spans="1:6" x14ac:dyDescent="0.25">
      <c r="A395" t="e">
        <f>'AM et barème'!A395</f>
        <v>#REF!</v>
      </c>
      <c r="B395" s="32" t="e">
        <f>_xlfn.XLOOKUP('tableau Isara'!A395,'AM et barème'!A:A,'AM et barème'!V:V,"non trouvé",0)</f>
        <v>#REF!</v>
      </c>
      <c r="C395" s="32" t="e">
        <f>_xlfn.XLOOKUP(A395,'Export feuilles de presta'!A:A,'Export feuilles de presta'!D:D,"non trouvé",0)</f>
        <v>#REF!</v>
      </c>
      <c r="D395" s="32" t="e">
        <f>_xlfn.XLOOKUP(A395,Acomptes!C:C,Acomptes!G:G,"",0)</f>
        <v>#REF!</v>
      </c>
      <c r="E395" s="32" t="e">
        <f>_xlfn.XLOOKUP(A395,Acomptes!C:C,Acomptes!G:G,"",0)</f>
        <v>#REF!</v>
      </c>
      <c r="F395" t="e">
        <f>_xlfn.XLOOKUP(A395,[2]Wallonie!$C:$C,[2]Wallonie!$G:$G,"",0)</f>
        <v>#REF!</v>
      </c>
    </row>
    <row r="396" spans="1:6" x14ac:dyDescent="0.25">
      <c r="A396" t="e">
        <f>'AM et barème'!A396</f>
        <v>#REF!</v>
      </c>
      <c r="B396" s="32" t="e">
        <f>_xlfn.XLOOKUP('tableau Isara'!A396,'AM et barème'!A:A,'AM et barème'!V:V,"non trouvé",0)</f>
        <v>#REF!</v>
      </c>
      <c r="C396" s="32" t="e">
        <f>_xlfn.XLOOKUP(A396,'Export feuilles de presta'!A:A,'Export feuilles de presta'!D:D,"non trouvé",0)</f>
        <v>#REF!</v>
      </c>
      <c r="D396" s="32" t="e">
        <f>_xlfn.XLOOKUP(A396,Acomptes!C:C,Acomptes!G:G,"",0)</f>
        <v>#REF!</v>
      </c>
      <c r="E396" s="32" t="e">
        <f>_xlfn.XLOOKUP(A396,Acomptes!C:C,Acomptes!G:G,"",0)</f>
        <v>#REF!</v>
      </c>
      <c r="F396" t="e">
        <f>_xlfn.XLOOKUP(A396,[2]Wallonie!$C:$C,[2]Wallonie!$G:$G,"",0)</f>
        <v>#REF!</v>
      </c>
    </row>
    <row r="397" spans="1:6" x14ac:dyDescent="0.25">
      <c r="A397" t="e">
        <f>'AM et barème'!A397</f>
        <v>#REF!</v>
      </c>
      <c r="B397" s="32" t="e">
        <f>_xlfn.XLOOKUP('tableau Isara'!A397,'AM et barème'!A:A,'AM et barème'!V:V,"non trouvé",0)</f>
        <v>#REF!</v>
      </c>
      <c r="C397" s="32" t="e">
        <f>_xlfn.XLOOKUP(A397,'Export feuilles de presta'!A:A,'Export feuilles de presta'!D:D,"non trouvé",0)</f>
        <v>#REF!</v>
      </c>
      <c r="D397" s="32" t="e">
        <f>_xlfn.XLOOKUP(A397,Acomptes!C:C,Acomptes!G:G,"",0)</f>
        <v>#REF!</v>
      </c>
      <c r="E397" s="32" t="e">
        <f>_xlfn.XLOOKUP(A397,Acomptes!C:C,Acomptes!G:G,"",0)</f>
        <v>#REF!</v>
      </c>
      <c r="F397" t="e">
        <f>_xlfn.XLOOKUP(A397,[2]Wallonie!$C:$C,[2]Wallonie!$G:$G,"",0)</f>
        <v>#REF!</v>
      </c>
    </row>
    <row r="398" spans="1:6" x14ac:dyDescent="0.25">
      <c r="A398" t="e">
        <f>'AM et barème'!A398</f>
        <v>#REF!</v>
      </c>
      <c r="B398" s="32" t="e">
        <f>_xlfn.XLOOKUP('tableau Isara'!A398,'AM et barème'!A:A,'AM et barème'!V:V,"non trouvé",0)</f>
        <v>#REF!</v>
      </c>
      <c r="C398" s="32" t="e">
        <f>_xlfn.XLOOKUP(A398,'Export feuilles de presta'!A:A,'Export feuilles de presta'!D:D,"non trouvé",0)</f>
        <v>#REF!</v>
      </c>
      <c r="D398" s="32" t="e">
        <f>_xlfn.XLOOKUP(A398,Acomptes!C:C,Acomptes!G:G,"",0)</f>
        <v>#REF!</v>
      </c>
      <c r="E398" s="32" t="e">
        <f>_xlfn.XLOOKUP(A398,Acomptes!C:C,Acomptes!G:G,"",0)</f>
        <v>#REF!</v>
      </c>
      <c r="F398" t="e">
        <f>_xlfn.XLOOKUP(A398,[2]Wallonie!$C:$C,[2]Wallonie!$G:$G,"",0)</f>
        <v>#REF!</v>
      </c>
    </row>
    <row r="399" spans="1:6" x14ac:dyDescent="0.25">
      <c r="A399" t="e">
        <f>'AM et barème'!A399</f>
        <v>#REF!</v>
      </c>
      <c r="B399" s="32" t="e">
        <f>_xlfn.XLOOKUP('tableau Isara'!A399,'AM et barème'!A:A,'AM et barème'!V:V,"non trouvé",0)</f>
        <v>#REF!</v>
      </c>
      <c r="C399" s="32" t="e">
        <f>_xlfn.XLOOKUP(A399,'Export feuilles de presta'!A:A,'Export feuilles de presta'!D:D,"non trouvé",0)</f>
        <v>#REF!</v>
      </c>
      <c r="D399" s="32" t="e">
        <f>_xlfn.XLOOKUP(A399,Acomptes!C:C,Acomptes!G:G,"",0)</f>
        <v>#REF!</v>
      </c>
      <c r="E399" s="32" t="e">
        <f>_xlfn.XLOOKUP(A399,Acomptes!C:C,Acomptes!G:G,"",0)</f>
        <v>#REF!</v>
      </c>
      <c r="F399" t="e">
        <f>_xlfn.XLOOKUP(A399,[2]Wallonie!$C:$C,[2]Wallonie!$G:$G,"",0)</f>
        <v>#REF!</v>
      </c>
    </row>
    <row r="400" spans="1:6" x14ac:dyDescent="0.25">
      <c r="A400" t="e">
        <f>'AM et barème'!A400</f>
        <v>#REF!</v>
      </c>
      <c r="B400" s="32" t="e">
        <f>_xlfn.XLOOKUP('tableau Isara'!A400,'AM et barème'!A:A,'AM et barème'!V:V,"non trouvé",0)</f>
        <v>#REF!</v>
      </c>
      <c r="C400" s="32" t="e">
        <f>_xlfn.XLOOKUP(A400,'Export feuilles de presta'!A:A,'Export feuilles de presta'!D:D,"non trouvé",0)</f>
        <v>#REF!</v>
      </c>
      <c r="D400" s="32" t="e">
        <f>_xlfn.XLOOKUP(A400,Acomptes!C:C,Acomptes!G:G,"",0)</f>
        <v>#REF!</v>
      </c>
      <c r="E400" s="32" t="e">
        <f>_xlfn.XLOOKUP(A400,Acomptes!C:C,Acomptes!G:G,"",0)</f>
        <v>#REF!</v>
      </c>
      <c r="F400" t="e">
        <f>_xlfn.XLOOKUP(A400,[2]Wallonie!$C:$C,[2]Wallonie!$G:$G,"",0)</f>
        <v>#REF!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771A1-EE6B-4BBF-8348-535CF3914851}">
  <sheetPr codeName="Feuil8"/>
  <dimension ref="A1:B1"/>
  <sheetViews>
    <sheetView workbookViewId="0">
      <selection activeCell="A2" sqref="A2"/>
    </sheetView>
  </sheetViews>
  <sheetFormatPr defaultColWidth="11.42578125" defaultRowHeight="15" x14ac:dyDescent="0.25"/>
  <cols>
    <col min="1" max="1" width="21.7109375" bestFit="1" customWidth="1"/>
  </cols>
  <sheetData>
    <row r="1" spans="1:2" x14ac:dyDescent="0.25">
      <c r="A1" t="s">
        <v>293</v>
      </c>
      <c r="B1" t="s">
        <v>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CSV états de salaire</vt:lpstr>
      <vt:lpstr>Acomptes</vt:lpstr>
      <vt:lpstr>Export feuilles de presta</vt:lpstr>
      <vt:lpstr>Export AM</vt:lpstr>
      <vt:lpstr>Maladies</vt:lpstr>
      <vt:lpstr>AM et barème</vt:lpstr>
      <vt:lpstr>corrections</vt:lpstr>
      <vt:lpstr>tableau CSV</vt:lpstr>
      <vt:lpstr>tableau Isara</vt:lpstr>
      <vt:lpstr>sorties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Jean-Eric</cp:lastModifiedBy>
  <dcterms:created xsi:type="dcterms:W3CDTF">2021-09-14T09:05:33Z</dcterms:created>
  <dcterms:modified xsi:type="dcterms:W3CDTF">2021-09-15T10:24:28Z</dcterms:modified>
</cp:coreProperties>
</file>