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03" codeName="{C5BBEA04-B48B-DB03-FC8F-E18A6752861A}"/>
  <workbookPr codeName="ThisWorkbook"/>
  <mc:AlternateContent xmlns:mc="http://schemas.openxmlformats.org/markup-compatibility/2006">
    <mc:Choice Requires="x15">
      <x15ac:absPath xmlns:x15ac="http://schemas.microsoft.com/office/spreadsheetml/2010/11/ac" url="C:\Users\jeane\Downloads\"/>
    </mc:Choice>
  </mc:AlternateContent>
  <xr:revisionPtr revIDLastSave="0" documentId="13_ncr:1_{A357D945-6AFA-4513-9FB5-74476D224EEE}" xr6:coauthVersionLast="47" xr6:coauthVersionMax="47" xr10:uidLastSave="{00000000-0000-0000-0000-000000000000}"/>
  <bookViews>
    <workbookView xWindow="-120" yWindow="-120" windowWidth="24240" windowHeight="13740" activeTab="2" xr2:uid="{00000000-000D-0000-FFFF-FFFF00000000}"/>
  </bookViews>
  <sheets>
    <sheet name="General" sheetId="1" r:id="rId1"/>
    <sheet name="Feuil1" sheetId="5" r:id="rId2"/>
    <sheet name="Sheet1" sheetId="6" r:id="rId3"/>
    <sheet name="CCSInfo" sheetId="4" state="hidden" r:id="rId4"/>
  </sheets>
  <functionGroups builtInGroupCount="19"/>
  <definedNames>
    <definedName name="CCSInfo_BeginDate">CCSInfo!$F$1:$H$1</definedName>
    <definedName name="CCSInfo_BeginHour">CCSInfo!$L$1:$M$1</definedName>
    <definedName name="CCSInfo_EndDate">CCSInfo!$I$1:$K$1</definedName>
    <definedName name="CCSInfo_EndHour">CCSInfo!$N$1:$O$1</definedName>
    <definedName name="CCSInfo_Granularity">CCSInfo!$E$1</definedName>
    <definedName name="CCSInfo_HelpStat">CCSInfo!$P$1</definedName>
    <definedName name="CCSInfo_ListObject">CCSInfo!$B$1:$B$14</definedName>
    <definedName name="CCSInfo_ListQmcdu">CCSInfo!$C$1:$C$14</definedName>
    <definedName name="CCSInfo_TypeEdition">CCSInfo!$D$1</definedName>
    <definedName name="G_AgName_FormAgtSes">General!$B$7</definedName>
    <definedName name="G_AgNumber_FormAgtSes">General!$C$7</definedName>
    <definedName name="G_Day_FormAgtSes">General!$D$7</definedName>
    <definedName name="G_EdByPilot_FormAgtSes">General!$G$2</definedName>
    <definedName name="G_EdCumulDay_FormAgtSes">General!$G$4</definedName>
    <definedName name="G_EdIntraDay_FormAgtSes">General!$G$3</definedName>
    <definedName name="G_EdNoInfo_FormAgtSes">General!$G$5</definedName>
    <definedName name="G_EdOption_FormAgtSes">General!$F$2</definedName>
    <definedName name="G_HourLogon_FormAgtSes">General!$E$7</definedName>
    <definedName name="G_HourLogout_FormAgtSes">General!$F$7</definedName>
    <definedName name="G_NbInCall_FormAgtSes">General!$N$7</definedName>
    <definedName name="G_NbNonACD_FormAgtSes">General!$J$7</definedName>
    <definedName name="G_NbOutCall_FormAgtSes">General!$R$7</definedName>
    <definedName name="G_NumberOfAgent_FormAgtSes">General!$G$1</definedName>
    <definedName name="G_PilName_FormAgtSes">General!$L$7</definedName>
    <definedName name="G_PilNumber_FormAgtSes">General!$M$7</definedName>
    <definedName name="G_Title_FormAgtSes">General!$A$1</definedName>
    <definedName name="G_TmInCall_FormAgtSes">General!$O$7</definedName>
    <definedName name="G_TmInTalk_FormAgtSes">General!$P$7</definedName>
    <definedName name="G_TmInWrapup_FormAgtSes">General!$Q$7</definedName>
    <definedName name="G_TmLogon_FormAgtSes">General!$G$7</definedName>
    <definedName name="G_TmNonACD_FormAgtSes">General!$K$7</definedName>
    <definedName name="G_TmOutCall_FormAgtSes">General!$S$7</definedName>
    <definedName name="G_TmOutTalk_FormAgtSes">General!$T$7</definedName>
    <definedName name="G_TmOutWrapup_FormAgtSes">General!$U$7</definedName>
    <definedName name="G_TmWithdraw_FormAgtSes">General!$H$7</definedName>
    <definedName name="G_TmWrapup_FormAgtSes">General!$I$7</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17" i="6" l="1"/>
  <c r="AE17" i="6"/>
  <c r="AE3" i="6" a="1"/>
  <c r="AE3" i="6" s="1"/>
  <c r="AF3" i="6" s="1"/>
  <c r="AE4" i="6" a="1"/>
  <c r="AE4" i="6"/>
  <c r="AE5" i="6" a="1"/>
  <c r="AE5" i="6" s="1"/>
  <c r="AF5" i="6" s="1"/>
  <c r="AE6" i="6" a="1"/>
  <c r="AE6" i="6"/>
  <c r="AF6" i="6" s="1"/>
  <c r="AE7" i="6" a="1"/>
  <c r="AE7" i="6" s="1"/>
  <c r="AF7" i="6" s="1"/>
  <c r="AE8" i="6" a="1"/>
  <c r="AE8" i="6"/>
  <c r="AE9" i="6" a="1"/>
  <c r="AE9" i="6" s="1"/>
  <c r="AF9" i="6" s="1"/>
  <c r="AE10" i="6" a="1"/>
  <c r="AE10" i="6"/>
  <c r="AF10" i="6" s="1"/>
  <c r="AE11" i="6" a="1"/>
  <c r="AE11" i="6" s="1"/>
  <c r="AF11" i="6" s="1"/>
  <c r="AE12" i="6" a="1"/>
  <c r="AE12" i="6"/>
  <c r="AE13" i="6" a="1"/>
  <c r="AE13" i="6" s="1"/>
  <c r="AF13" i="6" s="1"/>
  <c r="AE14" i="6" a="1"/>
  <c r="AE14" i="6" s="1"/>
  <c r="AF14" i="6" s="1"/>
  <c r="AE15" i="6" a="1"/>
  <c r="AE15" i="6" s="1"/>
  <c r="AF15" i="6" s="1"/>
  <c r="AE2" i="6" a="1"/>
  <c r="AE2" i="6" s="1"/>
  <c r="AF2" i="6" s="1"/>
  <c r="AF4" i="6"/>
  <c r="AF8" i="6"/>
  <c r="AF12" i="6"/>
  <c r="AC20" i="6"/>
  <c r="AC19" i="6"/>
  <c r="AA19" i="6" a="1"/>
  <c r="AA19" i="6" s="1"/>
  <c r="AA20" i="6" s="1"/>
  <c r="Z19" i="6" a="1"/>
  <c r="Z19" i="6" s="1"/>
  <c r="Z20" i="6" s="1"/>
  <c r="Y19" i="6" a="1"/>
  <c r="Y19" i="6" s="1"/>
  <c r="Y20" i="6" s="1"/>
  <c r="X19" i="6" a="1"/>
  <c r="X19" i="6" s="1"/>
  <c r="X20" i="6" s="1"/>
  <c r="W19" i="6" a="1"/>
  <c r="W19" i="6" s="1"/>
  <c r="W20" i="6" s="1"/>
  <c r="V19" i="6" a="1"/>
  <c r="V19" i="6" s="1"/>
  <c r="V20" i="6" s="1"/>
  <c r="U19" i="6" a="1"/>
  <c r="U19" i="6" s="1"/>
  <c r="U20" i="6" s="1"/>
  <c r="T19" i="6" a="1"/>
  <c r="T19" i="6" s="1"/>
  <c r="T20" i="6" s="1"/>
  <c r="S19" i="6" a="1"/>
  <c r="S19" i="6" s="1"/>
  <c r="S20" i="6" s="1"/>
  <c r="R19" i="6" a="1"/>
  <c r="R19" i="6" s="1"/>
  <c r="R20" i="6" s="1"/>
  <c r="Q19" i="6" a="1"/>
  <c r="Q19" i="6" s="1"/>
  <c r="Q20" i="6" s="1"/>
  <c r="P19" i="6" a="1"/>
  <c r="P19" i="6" s="1"/>
  <c r="P20" i="6" s="1"/>
  <c r="O19" i="6" a="1"/>
  <c r="O19" i="6" s="1"/>
  <c r="O20" i="6" s="1"/>
  <c r="N19" i="6" a="1"/>
  <c r="N19" i="6" s="1"/>
  <c r="N20" i="6" s="1"/>
  <c r="M19" i="6" a="1"/>
  <c r="M19" i="6" s="1"/>
  <c r="M20" i="6" s="1"/>
  <c r="L19" i="6" a="1"/>
  <c r="L19" i="6" s="1"/>
  <c r="L20" i="6" s="1"/>
  <c r="K19" i="6" a="1"/>
  <c r="K19" i="6" s="1"/>
  <c r="K20" i="6" s="1"/>
  <c r="J19" i="6" a="1"/>
  <c r="J19" i="6" s="1"/>
  <c r="J20" i="6" s="1"/>
  <c r="I19" i="6" a="1"/>
  <c r="I19" i="6" s="1"/>
  <c r="I20" i="6" s="1"/>
  <c r="H19" i="6" a="1"/>
  <c r="H19" i="6" s="1"/>
  <c r="H20" i="6" s="1"/>
  <c r="G19" i="6" a="1"/>
  <c r="G19" i="6" s="1"/>
  <c r="G20" i="6" s="1"/>
  <c r="F19" i="6" a="1"/>
  <c r="F19" i="6" s="1"/>
  <c r="F20" i="6" s="1"/>
  <c r="E19" i="6" a="1"/>
  <c r="E19" i="6" s="1"/>
  <c r="E20" i="6" s="1"/>
  <c r="D19" i="6" a="1"/>
  <c r="D19" i="6" s="1"/>
  <c r="D20" i="6" s="1"/>
  <c r="C19" i="6" a="1"/>
  <c r="C19" i="6" s="1"/>
  <c r="C20" i="6" s="1"/>
  <c r="B20" i="6"/>
  <c r="AC16" i="6"/>
  <c r="B1" i="6" a="1"/>
  <c r="A2" i="6" a="1"/>
  <c r="V15" i="6" s="1" a="1"/>
  <c r="V15" i="6" s="1"/>
  <c r="F2" i="5"/>
  <c r="O3" i="6" l="1" a="1"/>
  <c r="O3" i="6" s="1"/>
  <c r="C4" i="6" a="1"/>
  <c r="C4" i="6" s="1"/>
  <c r="L4" i="6" a="1"/>
  <c r="L4" i="6" s="1"/>
  <c r="Y4" i="6" a="1"/>
  <c r="Y4" i="6" s="1"/>
  <c r="F6" i="6" a="1"/>
  <c r="F6" i="6" s="1"/>
  <c r="T7" i="6" a="1"/>
  <c r="T7" i="6" s="1"/>
  <c r="X9" i="6" a="1"/>
  <c r="X9" i="6" s="1"/>
  <c r="O10" i="6" a="1"/>
  <c r="O10" i="6" s="1"/>
  <c r="F11" i="6" a="1"/>
  <c r="F11" i="6" s="1"/>
  <c r="V11" i="6" a="1"/>
  <c r="V11" i="6" s="1"/>
  <c r="M12" i="6" a="1"/>
  <c r="M12" i="6" s="1"/>
  <c r="D13" i="6" a="1"/>
  <c r="D13" i="6" s="1"/>
  <c r="T13" i="6" a="1"/>
  <c r="T13" i="6" s="1"/>
  <c r="K14" i="6" a="1"/>
  <c r="K14" i="6" s="1"/>
  <c r="AA14" i="6" a="1"/>
  <c r="AA14" i="6" s="1"/>
  <c r="R15" i="6" a="1"/>
  <c r="R15" i="6" s="1"/>
  <c r="B1" i="6"/>
  <c r="B19" i="6" s="1" a="1"/>
  <c r="B19" i="6" s="1"/>
  <c r="B14" i="6" a="1"/>
  <c r="B14" i="6" s="1"/>
  <c r="B11" i="6" a="1"/>
  <c r="B11" i="6" s="1"/>
  <c r="B6" i="6" a="1"/>
  <c r="B6" i="6" s="1"/>
  <c r="B3" i="6" a="1"/>
  <c r="B3" i="6" s="1"/>
  <c r="C3" i="6" a="1"/>
  <c r="C3" i="6" s="1"/>
  <c r="F3" i="6" a="1"/>
  <c r="F3" i="6" s="1"/>
  <c r="I3" i="6" a="1"/>
  <c r="I3" i="6" s="1"/>
  <c r="P3" i="6" a="1"/>
  <c r="P3" i="6" s="1"/>
  <c r="S3" i="6" a="1"/>
  <c r="S3" i="6" s="1"/>
  <c r="V3" i="6" a="1"/>
  <c r="V3" i="6" s="1"/>
  <c r="Y3" i="6" a="1"/>
  <c r="Y3" i="6" s="1"/>
  <c r="G4" i="6" a="1"/>
  <c r="G4" i="6" s="1"/>
  <c r="J4" i="6" a="1"/>
  <c r="J4" i="6" s="1"/>
  <c r="M4" i="6" a="1"/>
  <c r="M4" i="6" s="1"/>
  <c r="P4" i="6" a="1"/>
  <c r="P4" i="6" s="1"/>
  <c r="W4" i="6" a="1"/>
  <c r="W4" i="6" s="1"/>
  <c r="Z4" i="6" a="1"/>
  <c r="Z4" i="6" s="1"/>
  <c r="E5" i="6" a="1"/>
  <c r="E5" i="6" s="1"/>
  <c r="I5" i="6" a="1"/>
  <c r="I5" i="6" s="1"/>
  <c r="V5" i="6" a="1"/>
  <c r="V5" i="6" s="1"/>
  <c r="V6" i="6" a="1"/>
  <c r="V6" i="6" s="1"/>
  <c r="J7" i="6" a="1"/>
  <c r="J7" i="6" s="1"/>
  <c r="W7" i="6" a="1"/>
  <c r="W7" i="6" s="1"/>
  <c r="K8" i="6" a="1"/>
  <c r="K8" i="6" s="1"/>
  <c r="L9" i="6" a="1"/>
  <c r="L9" i="6" s="1"/>
  <c r="C10" i="6" a="1"/>
  <c r="C10" i="6" s="1"/>
  <c r="S10" i="6" a="1"/>
  <c r="S10" i="6" s="1"/>
  <c r="J11" i="6" a="1"/>
  <c r="J11" i="6" s="1"/>
  <c r="Z11" i="6" a="1"/>
  <c r="Z11" i="6" s="1"/>
  <c r="Q12" i="6" a="1"/>
  <c r="Q12" i="6" s="1"/>
  <c r="H13" i="6" a="1"/>
  <c r="H13" i="6" s="1"/>
  <c r="X13" i="6" a="1"/>
  <c r="X13" i="6" s="1"/>
  <c r="O14" i="6" a="1"/>
  <c r="O14" i="6" s="1"/>
  <c r="F15" i="6" a="1"/>
  <c r="F15" i="6" s="1"/>
  <c r="Y15" i="6" a="1"/>
  <c r="Y15" i="6" s="1"/>
  <c r="U15" i="6" a="1"/>
  <c r="U15" i="6" s="1"/>
  <c r="Q15" i="6" a="1"/>
  <c r="Q15" i="6" s="1"/>
  <c r="M15" i="6" a="1"/>
  <c r="M15" i="6" s="1"/>
  <c r="I15" i="6" a="1"/>
  <c r="I15" i="6" s="1"/>
  <c r="E15" i="6" a="1"/>
  <c r="E15" i="6" s="1"/>
  <c r="Z14" i="6" a="1"/>
  <c r="Z14" i="6" s="1"/>
  <c r="V14" i="6" a="1"/>
  <c r="V14" i="6" s="1"/>
  <c r="R14" i="6" a="1"/>
  <c r="R14" i="6" s="1"/>
  <c r="N14" i="6" a="1"/>
  <c r="N14" i="6" s="1"/>
  <c r="J14" i="6" a="1"/>
  <c r="J14" i="6" s="1"/>
  <c r="F14" i="6" a="1"/>
  <c r="F14" i="6" s="1"/>
  <c r="AA13" i="6" a="1"/>
  <c r="AA13" i="6" s="1"/>
  <c r="W13" i="6" a="1"/>
  <c r="W13" i="6" s="1"/>
  <c r="S13" i="6" a="1"/>
  <c r="S13" i="6" s="1"/>
  <c r="O13" i="6" a="1"/>
  <c r="O13" i="6" s="1"/>
  <c r="K13" i="6" a="1"/>
  <c r="K13" i="6" s="1"/>
  <c r="G13" i="6" a="1"/>
  <c r="G13" i="6" s="1"/>
  <c r="C13" i="6" a="1"/>
  <c r="C13" i="6" s="1"/>
  <c r="X12" i="6" a="1"/>
  <c r="X12" i="6" s="1"/>
  <c r="T12" i="6" a="1"/>
  <c r="T12" i="6" s="1"/>
  <c r="P12" i="6" a="1"/>
  <c r="P12" i="6" s="1"/>
  <c r="L12" i="6" a="1"/>
  <c r="L12" i="6" s="1"/>
  <c r="H12" i="6" a="1"/>
  <c r="H12" i="6" s="1"/>
  <c r="D12" i="6" a="1"/>
  <c r="D12" i="6" s="1"/>
  <c r="Y11" i="6" a="1"/>
  <c r="Y11" i="6" s="1"/>
  <c r="U11" i="6" a="1"/>
  <c r="U11" i="6" s="1"/>
  <c r="Q11" i="6" a="1"/>
  <c r="Q11" i="6" s="1"/>
  <c r="M11" i="6" a="1"/>
  <c r="M11" i="6" s="1"/>
  <c r="I11" i="6" a="1"/>
  <c r="I11" i="6" s="1"/>
  <c r="E11" i="6" a="1"/>
  <c r="E11" i="6" s="1"/>
  <c r="Z10" i="6" a="1"/>
  <c r="Z10" i="6" s="1"/>
  <c r="V10" i="6" a="1"/>
  <c r="V10" i="6" s="1"/>
  <c r="R10" i="6" a="1"/>
  <c r="R10" i="6" s="1"/>
  <c r="N10" i="6" a="1"/>
  <c r="N10" i="6" s="1"/>
  <c r="J10" i="6" a="1"/>
  <c r="J10" i="6" s="1"/>
  <c r="F10" i="6" a="1"/>
  <c r="F10" i="6" s="1"/>
  <c r="AA9" i="6" a="1"/>
  <c r="AA9" i="6" s="1"/>
  <c r="W9" i="6" a="1"/>
  <c r="W9" i="6" s="1"/>
  <c r="S9" i="6" a="1"/>
  <c r="S9" i="6" s="1"/>
  <c r="O9" i="6" a="1"/>
  <c r="O9" i="6" s="1"/>
  <c r="K9" i="6" a="1"/>
  <c r="K9" i="6" s="1"/>
  <c r="G9" i="6" a="1"/>
  <c r="G9" i="6" s="1"/>
  <c r="D9" i="6" a="1"/>
  <c r="D9" i="6" s="1"/>
  <c r="Z8" i="6" a="1"/>
  <c r="Z8" i="6" s="1"/>
  <c r="W8" i="6" a="1"/>
  <c r="W8" i="6" s="1"/>
  <c r="P8" i="6" a="1"/>
  <c r="P8" i="6" s="1"/>
  <c r="M8" i="6" a="1"/>
  <c r="M8" i="6" s="1"/>
  <c r="J8" i="6" a="1"/>
  <c r="J8" i="6" s="1"/>
  <c r="G8" i="6" a="1"/>
  <c r="G8" i="6" s="1"/>
  <c r="Y7" i="6" a="1"/>
  <c r="Y7" i="6" s="1"/>
  <c r="V7" i="6" a="1"/>
  <c r="V7" i="6" s="1"/>
  <c r="S7" i="6" a="1"/>
  <c r="S7" i="6" s="1"/>
  <c r="P7" i="6" a="1"/>
  <c r="P7" i="6" s="1"/>
  <c r="I7" i="6" a="1"/>
  <c r="I7" i="6" s="1"/>
  <c r="F7" i="6" a="1"/>
  <c r="F7" i="6" s="1"/>
  <c r="C7" i="6" a="1"/>
  <c r="C7" i="6" s="1"/>
  <c r="Y6" i="6" a="1"/>
  <c r="Y6" i="6" s="1"/>
  <c r="R6" i="6" a="1"/>
  <c r="R6" i="6" s="1"/>
  <c r="O6" i="6" a="1"/>
  <c r="O6" i="6" s="1"/>
  <c r="L6" i="6" a="1"/>
  <c r="L6" i="6" s="1"/>
  <c r="I6" i="6" a="1"/>
  <c r="I6" i="6" s="1"/>
  <c r="AA5" i="6" a="1"/>
  <c r="AA5" i="6" s="1"/>
  <c r="X5" i="6" a="1"/>
  <c r="X5" i="6" s="1"/>
  <c r="U5" i="6" a="1"/>
  <c r="U5" i="6" s="1"/>
  <c r="R5" i="6" a="1"/>
  <c r="R5" i="6" s="1"/>
  <c r="K5" i="6" a="1"/>
  <c r="K5" i="6" s="1"/>
  <c r="X15" i="6" a="1"/>
  <c r="X15" i="6" s="1"/>
  <c r="T15" i="6" a="1"/>
  <c r="T15" i="6" s="1"/>
  <c r="P15" i="6" a="1"/>
  <c r="P15" i="6" s="1"/>
  <c r="L15" i="6" a="1"/>
  <c r="L15" i="6" s="1"/>
  <c r="H15" i="6" a="1"/>
  <c r="H15" i="6" s="1"/>
  <c r="D15" i="6" a="1"/>
  <c r="D15" i="6" s="1"/>
  <c r="Y14" i="6" a="1"/>
  <c r="Y14" i="6" s="1"/>
  <c r="U14" i="6" a="1"/>
  <c r="U14" i="6" s="1"/>
  <c r="Q14" i="6" a="1"/>
  <c r="Q14" i="6" s="1"/>
  <c r="M14" i="6" a="1"/>
  <c r="M14" i="6" s="1"/>
  <c r="I14" i="6" a="1"/>
  <c r="I14" i="6" s="1"/>
  <c r="E14" i="6" a="1"/>
  <c r="E14" i="6" s="1"/>
  <c r="Z13" i="6" a="1"/>
  <c r="Z13" i="6" s="1"/>
  <c r="V13" i="6" a="1"/>
  <c r="V13" i="6" s="1"/>
  <c r="R13" i="6" a="1"/>
  <c r="R13" i="6" s="1"/>
  <c r="N13" i="6" a="1"/>
  <c r="N13" i="6" s="1"/>
  <c r="J13" i="6" a="1"/>
  <c r="J13" i="6" s="1"/>
  <c r="F13" i="6" a="1"/>
  <c r="F13" i="6" s="1"/>
  <c r="AA12" i="6" a="1"/>
  <c r="AA12" i="6" s="1"/>
  <c r="W12" i="6" a="1"/>
  <c r="W12" i="6" s="1"/>
  <c r="S12" i="6" a="1"/>
  <c r="S12" i="6" s="1"/>
  <c r="O12" i="6" a="1"/>
  <c r="O12" i="6" s="1"/>
  <c r="K12" i="6" a="1"/>
  <c r="K12" i="6" s="1"/>
  <c r="G12" i="6" a="1"/>
  <c r="G12" i="6" s="1"/>
  <c r="C12" i="6" a="1"/>
  <c r="C12" i="6" s="1"/>
  <c r="X11" i="6" a="1"/>
  <c r="X11" i="6" s="1"/>
  <c r="T11" i="6" a="1"/>
  <c r="T11" i="6" s="1"/>
  <c r="P11" i="6" a="1"/>
  <c r="P11" i="6" s="1"/>
  <c r="L11" i="6" a="1"/>
  <c r="L11" i="6" s="1"/>
  <c r="H11" i="6" a="1"/>
  <c r="H11" i="6" s="1"/>
  <c r="D11" i="6" a="1"/>
  <c r="D11" i="6" s="1"/>
  <c r="Y10" i="6" a="1"/>
  <c r="Y10" i="6" s="1"/>
  <c r="U10" i="6" a="1"/>
  <c r="U10" i="6" s="1"/>
  <c r="Q10" i="6" a="1"/>
  <c r="Q10" i="6" s="1"/>
  <c r="M10" i="6" a="1"/>
  <c r="M10" i="6" s="1"/>
  <c r="I10" i="6" a="1"/>
  <c r="I10" i="6" s="1"/>
  <c r="E10" i="6" a="1"/>
  <c r="E10" i="6" s="1"/>
  <c r="Z9" i="6" a="1"/>
  <c r="Z9" i="6" s="1"/>
  <c r="V9" i="6" a="1"/>
  <c r="V9" i="6" s="1"/>
  <c r="R9" i="6" a="1"/>
  <c r="R9" i="6" s="1"/>
  <c r="N9" i="6" a="1"/>
  <c r="N9" i="6" s="1"/>
  <c r="J9" i="6" a="1"/>
  <c r="J9" i="6" s="1"/>
  <c r="C9" i="6" a="1"/>
  <c r="C9" i="6" s="1"/>
  <c r="Y8" i="6" a="1"/>
  <c r="Y8" i="6" s="1"/>
  <c r="V8" i="6" a="1"/>
  <c r="V8" i="6" s="1"/>
  <c r="S8" i="6" a="1"/>
  <c r="S8" i="6" s="1"/>
  <c r="L8" i="6" a="1"/>
  <c r="L8" i="6" s="1"/>
  <c r="I8" i="6" a="1"/>
  <c r="I8" i="6" s="1"/>
  <c r="F8" i="6" a="1"/>
  <c r="F8" i="6" s="1"/>
  <c r="C8" i="6" a="1"/>
  <c r="C8" i="6" s="1"/>
  <c r="U7" i="6" a="1"/>
  <c r="U7" i="6" s="1"/>
  <c r="R7" i="6" a="1"/>
  <c r="R7" i="6" s="1"/>
  <c r="O7" i="6" a="1"/>
  <c r="O7" i="6" s="1"/>
  <c r="L7" i="6" a="1"/>
  <c r="L7" i="6" s="1"/>
  <c r="E7" i="6" a="1"/>
  <c r="E7" i="6" s="1"/>
  <c r="AA6" i="6" a="1"/>
  <c r="AA6" i="6" s="1"/>
  <c r="X6" i="6" a="1"/>
  <c r="X6" i="6" s="1"/>
  <c r="U6" i="6" a="1"/>
  <c r="U6" i="6" s="1"/>
  <c r="N6" i="6" a="1"/>
  <c r="N6" i="6" s="1"/>
  <c r="K6" i="6" a="1"/>
  <c r="K6" i="6" s="1"/>
  <c r="H6" i="6" a="1"/>
  <c r="H6" i="6" s="1"/>
  <c r="E6" i="6" a="1"/>
  <c r="E6" i="6" s="1"/>
  <c r="W5" i="6" a="1"/>
  <c r="W5" i="6" s="1"/>
  <c r="T5" i="6" a="1"/>
  <c r="T5" i="6" s="1"/>
  <c r="Q5" i="6" a="1"/>
  <c r="Q5" i="6" s="1"/>
  <c r="N5" i="6" a="1"/>
  <c r="N5" i="6" s="1"/>
  <c r="G5" i="6" a="1"/>
  <c r="G5" i="6" s="1"/>
  <c r="D5" i="6" a="1"/>
  <c r="D5" i="6" s="1"/>
  <c r="AA15" i="6" a="1"/>
  <c r="AA15" i="6" s="1"/>
  <c r="W15" i="6" a="1"/>
  <c r="W15" i="6" s="1"/>
  <c r="S15" i="6" a="1"/>
  <c r="S15" i="6" s="1"/>
  <c r="O15" i="6" a="1"/>
  <c r="O15" i="6" s="1"/>
  <c r="K15" i="6" a="1"/>
  <c r="K15" i="6" s="1"/>
  <c r="G15" i="6" a="1"/>
  <c r="G15" i="6" s="1"/>
  <c r="C15" i="6" a="1"/>
  <c r="C15" i="6" s="1"/>
  <c r="X14" i="6" a="1"/>
  <c r="X14" i="6" s="1"/>
  <c r="T14" i="6" a="1"/>
  <c r="T14" i="6" s="1"/>
  <c r="P14" i="6" a="1"/>
  <c r="P14" i="6" s="1"/>
  <c r="L14" i="6" a="1"/>
  <c r="L14" i="6" s="1"/>
  <c r="H14" i="6" a="1"/>
  <c r="H14" i="6" s="1"/>
  <c r="D14" i="6" a="1"/>
  <c r="D14" i="6" s="1"/>
  <c r="Y13" i="6" a="1"/>
  <c r="Y13" i="6" s="1"/>
  <c r="U13" i="6" a="1"/>
  <c r="U13" i="6" s="1"/>
  <c r="Q13" i="6" a="1"/>
  <c r="Q13" i="6" s="1"/>
  <c r="M13" i="6" a="1"/>
  <c r="M13" i="6" s="1"/>
  <c r="I13" i="6" a="1"/>
  <c r="I13" i="6" s="1"/>
  <c r="E13" i="6" a="1"/>
  <c r="E13" i="6" s="1"/>
  <c r="Z12" i="6" a="1"/>
  <c r="Z12" i="6" s="1"/>
  <c r="V12" i="6" a="1"/>
  <c r="V12" i="6" s="1"/>
  <c r="R12" i="6" a="1"/>
  <c r="R12" i="6" s="1"/>
  <c r="N12" i="6" a="1"/>
  <c r="N12" i="6" s="1"/>
  <c r="J12" i="6" a="1"/>
  <c r="J12" i="6" s="1"/>
  <c r="F12" i="6" a="1"/>
  <c r="F12" i="6" s="1"/>
  <c r="AA11" i="6" a="1"/>
  <c r="AA11" i="6" s="1"/>
  <c r="W11" i="6" a="1"/>
  <c r="W11" i="6" s="1"/>
  <c r="S11" i="6" a="1"/>
  <c r="S11" i="6" s="1"/>
  <c r="O11" i="6" a="1"/>
  <c r="O11" i="6" s="1"/>
  <c r="K11" i="6" a="1"/>
  <c r="K11" i="6" s="1"/>
  <c r="G11" i="6" a="1"/>
  <c r="G11" i="6" s="1"/>
  <c r="C11" i="6" a="1"/>
  <c r="C11" i="6" s="1"/>
  <c r="X10" i="6" a="1"/>
  <c r="X10" i="6" s="1"/>
  <c r="T10" i="6" a="1"/>
  <c r="T10" i="6" s="1"/>
  <c r="P10" i="6" a="1"/>
  <c r="P10" i="6" s="1"/>
  <c r="L10" i="6" a="1"/>
  <c r="L10" i="6" s="1"/>
  <c r="H10" i="6" a="1"/>
  <c r="H10" i="6" s="1"/>
  <c r="D10" i="6" a="1"/>
  <c r="D10" i="6" s="1"/>
  <c r="Y9" i="6" a="1"/>
  <c r="Y9" i="6" s="1"/>
  <c r="U9" i="6" a="1"/>
  <c r="U9" i="6" s="1"/>
  <c r="Q9" i="6" a="1"/>
  <c r="Q9" i="6" s="1"/>
  <c r="M9" i="6" a="1"/>
  <c r="M9" i="6" s="1"/>
  <c r="I9" i="6" a="1"/>
  <c r="I9" i="6" s="1"/>
  <c r="F9" i="6" a="1"/>
  <c r="F9" i="6" s="1"/>
  <c r="X8" i="6" a="1"/>
  <c r="X8" i="6" s="1"/>
  <c r="U8" i="6" a="1"/>
  <c r="U8" i="6" s="1"/>
  <c r="R8" i="6" a="1"/>
  <c r="R8" i="6" s="1"/>
  <c r="O8" i="6" a="1"/>
  <c r="O8" i="6" s="1"/>
  <c r="H8" i="6" a="1"/>
  <c r="H8" i="6" s="1"/>
  <c r="E8" i="6" a="1"/>
  <c r="E8" i="6" s="1"/>
  <c r="AA7" i="6" a="1"/>
  <c r="AA7" i="6" s="1"/>
  <c r="X7" i="6" a="1"/>
  <c r="X7" i="6" s="1"/>
  <c r="Q7" i="6" a="1"/>
  <c r="Q7" i="6" s="1"/>
  <c r="N7" i="6" a="1"/>
  <c r="N7" i="6" s="1"/>
  <c r="K7" i="6" a="1"/>
  <c r="K7" i="6" s="1"/>
  <c r="H7" i="6" a="1"/>
  <c r="H7" i="6" s="1"/>
  <c r="Z6" i="6" a="1"/>
  <c r="Z6" i="6" s="1"/>
  <c r="W6" i="6" a="1"/>
  <c r="W6" i="6" s="1"/>
  <c r="T6" i="6" a="1"/>
  <c r="T6" i="6" s="1"/>
  <c r="Q6" i="6" a="1"/>
  <c r="Q6" i="6" s="1"/>
  <c r="J6" i="6" a="1"/>
  <c r="J6" i="6" s="1"/>
  <c r="G6" i="6" a="1"/>
  <c r="G6" i="6" s="1"/>
  <c r="D6" i="6" a="1"/>
  <c r="D6" i="6" s="1"/>
  <c r="Z5" i="6" a="1"/>
  <c r="Z5" i="6" s="1"/>
  <c r="S5" i="6" a="1"/>
  <c r="S5" i="6" s="1"/>
  <c r="P5" i="6" a="1"/>
  <c r="P5" i="6" s="1"/>
  <c r="M5" i="6" a="1"/>
  <c r="M5" i="6" s="1"/>
  <c r="J5" i="6" a="1"/>
  <c r="J5" i="6" s="1"/>
  <c r="B9" i="6" a="1"/>
  <c r="B9" i="6" s="1"/>
  <c r="E3" i="6" a="1"/>
  <c r="E3" i="6" s="1"/>
  <c r="R3" i="6" a="1"/>
  <c r="R3" i="6" s="1"/>
  <c r="F4" i="6" a="1"/>
  <c r="F4" i="6" s="1"/>
  <c r="S4" i="6" a="1"/>
  <c r="S4" i="6" s="1"/>
  <c r="H5" i="6" a="1"/>
  <c r="H5" i="6" s="1"/>
  <c r="G7" i="6" a="1"/>
  <c r="G7" i="6" s="1"/>
  <c r="H9" i="6" a="1"/>
  <c r="H9" i="6" s="1"/>
  <c r="B8" i="6" a="1"/>
  <c r="B8" i="6" s="1"/>
  <c r="D3" i="6" a="1"/>
  <c r="D3" i="6" s="1"/>
  <c r="G3" i="6" a="1"/>
  <c r="G3" i="6" s="1"/>
  <c r="J3" i="6" a="1"/>
  <c r="J3" i="6" s="1"/>
  <c r="M3" i="6" a="1"/>
  <c r="M3" i="6" s="1"/>
  <c r="T3" i="6" a="1"/>
  <c r="T3" i="6" s="1"/>
  <c r="W3" i="6" a="1"/>
  <c r="W3" i="6" s="1"/>
  <c r="Z3" i="6" a="1"/>
  <c r="Z3" i="6" s="1"/>
  <c r="D4" i="6" a="1"/>
  <c r="D4" i="6" s="1"/>
  <c r="K4" i="6" a="1"/>
  <c r="K4" i="6" s="1"/>
  <c r="N4" i="6" a="1"/>
  <c r="N4" i="6" s="1"/>
  <c r="Q4" i="6" a="1"/>
  <c r="Q4" i="6" s="1"/>
  <c r="T4" i="6" a="1"/>
  <c r="T4" i="6" s="1"/>
  <c r="AA4" i="6" a="1"/>
  <c r="AA4" i="6" s="1"/>
  <c r="F5" i="6" a="1"/>
  <c r="F5" i="6" s="1"/>
  <c r="L5" i="6" a="1"/>
  <c r="L5" i="6" s="1"/>
  <c r="Y5" i="6" a="1"/>
  <c r="Y5" i="6" s="1"/>
  <c r="M6" i="6" a="1"/>
  <c r="M6" i="6" s="1"/>
  <c r="M7" i="6" a="1"/>
  <c r="M7" i="6" s="1"/>
  <c r="Z7" i="6" a="1"/>
  <c r="Z7" i="6" s="1"/>
  <c r="N8" i="6" a="1"/>
  <c r="N8" i="6" s="1"/>
  <c r="AA8" i="6" a="1"/>
  <c r="AA8" i="6" s="1"/>
  <c r="P9" i="6" a="1"/>
  <c r="P9" i="6" s="1"/>
  <c r="G10" i="6" a="1"/>
  <c r="G10" i="6" s="1"/>
  <c r="W10" i="6" a="1"/>
  <c r="W10" i="6" s="1"/>
  <c r="N11" i="6" a="1"/>
  <c r="N11" i="6" s="1"/>
  <c r="E12" i="6" a="1"/>
  <c r="E12" i="6" s="1"/>
  <c r="U12" i="6" a="1"/>
  <c r="U12" i="6" s="1"/>
  <c r="L13" i="6" a="1"/>
  <c r="L13" i="6" s="1"/>
  <c r="C14" i="6" a="1"/>
  <c r="C14" i="6" s="1"/>
  <c r="S14" i="6" a="1"/>
  <c r="S14" i="6" s="1"/>
  <c r="J15" i="6" a="1"/>
  <c r="J15" i="6" s="1"/>
  <c r="Z15" i="6" a="1"/>
  <c r="Z15" i="6" s="1"/>
  <c r="B15" i="6" a="1"/>
  <c r="B15" i="6" s="1"/>
  <c r="B4" i="6" a="1"/>
  <c r="B4" i="6" s="1"/>
  <c r="L3" i="6" a="1"/>
  <c r="L3" i="6" s="1"/>
  <c r="U3" i="6" a="1"/>
  <c r="U3" i="6" s="1"/>
  <c r="I4" i="6" a="1"/>
  <c r="I4" i="6" s="1"/>
  <c r="V4" i="6" a="1"/>
  <c r="V4" i="6" s="1"/>
  <c r="C5" i="6" a="1"/>
  <c r="C5" i="6" s="1"/>
  <c r="S6" i="6" a="1"/>
  <c r="S6" i="6" s="1"/>
  <c r="T8" i="6" a="1"/>
  <c r="T8" i="6" s="1"/>
  <c r="B13" i="6" a="1"/>
  <c r="B13" i="6" s="1"/>
  <c r="B5" i="6" a="1"/>
  <c r="B5" i="6" s="1"/>
  <c r="B10" i="6" a="1"/>
  <c r="B10" i="6" s="1"/>
  <c r="B7" i="6" a="1"/>
  <c r="B7" i="6" s="1"/>
  <c r="H3" i="6" a="1"/>
  <c r="H3" i="6" s="1"/>
  <c r="K3" i="6" a="1"/>
  <c r="K3" i="6" s="1"/>
  <c r="N3" i="6" a="1"/>
  <c r="N3" i="6" s="1"/>
  <c r="Q3" i="6" a="1"/>
  <c r="Q3" i="6" s="1"/>
  <c r="X3" i="6" a="1"/>
  <c r="X3" i="6" s="1"/>
  <c r="AA3" i="6" a="1"/>
  <c r="AA3" i="6" s="1"/>
  <c r="E4" i="6" a="1"/>
  <c r="E4" i="6" s="1"/>
  <c r="H4" i="6" a="1"/>
  <c r="H4" i="6" s="1"/>
  <c r="O4" i="6" a="1"/>
  <c r="O4" i="6" s="1"/>
  <c r="R4" i="6" a="1"/>
  <c r="R4" i="6" s="1"/>
  <c r="U4" i="6" a="1"/>
  <c r="U4" i="6" s="1"/>
  <c r="X4" i="6" a="1"/>
  <c r="X4" i="6" s="1"/>
  <c r="O5" i="6" a="1"/>
  <c r="O5" i="6" s="1"/>
  <c r="C6" i="6" a="1"/>
  <c r="C6" i="6" s="1"/>
  <c r="P6" i="6" a="1"/>
  <c r="P6" i="6" s="1"/>
  <c r="D7" i="6" a="1"/>
  <c r="D7" i="6" s="1"/>
  <c r="D8" i="6" a="1"/>
  <c r="D8" i="6" s="1"/>
  <c r="Q8" i="6" a="1"/>
  <c r="Q8" i="6" s="1"/>
  <c r="E9" i="6" a="1"/>
  <c r="E9" i="6" s="1"/>
  <c r="T9" i="6" a="1"/>
  <c r="T9" i="6" s="1"/>
  <c r="K10" i="6" a="1"/>
  <c r="K10" i="6" s="1"/>
  <c r="AA10" i="6" a="1"/>
  <c r="AA10" i="6" s="1"/>
  <c r="R11" i="6" a="1"/>
  <c r="R11" i="6" s="1"/>
  <c r="I12" i="6" a="1"/>
  <c r="I12" i="6" s="1"/>
  <c r="Y12" i="6" a="1"/>
  <c r="Y12" i="6" s="1"/>
  <c r="P13" i="6" a="1"/>
  <c r="P13" i="6" s="1"/>
  <c r="G14" i="6" a="1"/>
  <c r="G14" i="6" s="1"/>
  <c r="W14" i="6" a="1"/>
  <c r="W14" i="6" s="1"/>
  <c r="N15" i="6" a="1"/>
  <c r="N15" i="6" s="1"/>
  <c r="A2" i="6"/>
  <c r="Z2" i="6" l="1" a="1"/>
  <c r="Z2" i="6" s="1"/>
  <c r="W2" i="6" a="1"/>
  <c r="W2" i="6" s="1"/>
  <c r="T2" i="6" a="1"/>
  <c r="T2" i="6" s="1"/>
  <c r="Q2" i="6" a="1"/>
  <c r="Q2" i="6" s="1"/>
  <c r="I2" i="6" a="1"/>
  <c r="I2" i="6" s="1"/>
  <c r="F2" i="6" a="1"/>
  <c r="F2" i="6" s="1"/>
  <c r="B2" i="6" a="1"/>
  <c r="B2" i="6" s="1"/>
  <c r="X2" i="6" a="1"/>
  <c r="X2" i="6" s="1"/>
  <c r="L2" i="6" a="1"/>
  <c r="L2" i="6" s="1"/>
  <c r="V2" i="6" a="1"/>
  <c r="V2" i="6" s="1"/>
  <c r="S2" i="6" a="1"/>
  <c r="S2" i="6" s="1"/>
  <c r="S17" i="6" s="1"/>
  <c r="P2" i="6" a="1"/>
  <c r="P2" i="6" s="1"/>
  <c r="M2" i="6" a="1"/>
  <c r="M2" i="6" s="1"/>
  <c r="K2" i="6" a="1"/>
  <c r="K2" i="6" s="1"/>
  <c r="H2" i="6" a="1"/>
  <c r="H2" i="6" s="1"/>
  <c r="H17" i="6" s="1"/>
  <c r="C2" i="6" a="1"/>
  <c r="C2" i="6" s="1"/>
  <c r="C17" i="6" s="1"/>
  <c r="U2" i="6" a="1"/>
  <c r="U2" i="6" s="1"/>
  <c r="G2" i="6" a="1"/>
  <c r="G2" i="6" s="1"/>
  <c r="Y2" i="6" a="1"/>
  <c r="Y2" i="6" s="1"/>
  <c r="Y17" i="6" s="1"/>
  <c r="R2" i="6" a="1"/>
  <c r="R2" i="6" s="1"/>
  <c r="R17" i="6" s="1"/>
  <c r="O2" i="6" a="1"/>
  <c r="O2" i="6" s="1"/>
  <c r="O17" i="6" s="1"/>
  <c r="J2" i="6" a="1"/>
  <c r="J2" i="6" s="1"/>
  <c r="E2" i="6" a="1"/>
  <c r="E2" i="6" s="1"/>
  <c r="E17" i="6" s="1"/>
  <c r="AA2" i="6" a="1"/>
  <c r="AA2" i="6" s="1"/>
  <c r="AA17" i="6" s="1"/>
  <c r="N2" i="6" a="1"/>
  <c r="N2" i="6" s="1"/>
  <c r="N17" i="6" s="1"/>
  <c r="D2" i="6" a="1"/>
  <c r="D2" i="6" s="1"/>
  <c r="D17" i="6" s="1"/>
  <c r="B12" i="6" a="1"/>
  <c r="B12" i="6" s="1"/>
  <c r="AC12" i="6" s="1"/>
  <c r="AC8" i="6"/>
  <c r="AC6" i="6"/>
  <c r="AC7" i="6"/>
  <c r="AC15" i="6"/>
  <c r="AC5" i="6"/>
  <c r="AC13" i="6"/>
  <c r="AC4" i="6"/>
  <c r="AC10" i="6"/>
  <c r="AC14" i="6"/>
  <c r="AC3" i="6"/>
  <c r="AC11" i="6"/>
  <c r="AC9" i="6"/>
  <c r="T17" i="6"/>
  <c r="W17" i="6"/>
  <c r="K17" i="6"/>
  <c r="U17" i="6"/>
  <c r="Z17" i="6"/>
  <c r="P17" i="6"/>
  <c r="F17" i="6"/>
  <c r="Q17" i="6"/>
  <c r="V17" i="6"/>
  <c r="G17" i="6"/>
  <c r="L17" i="6"/>
  <c r="X17" i="6"/>
  <c r="I17" i="6"/>
  <c r="J17" i="6"/>
  <c r="M17" i="6"/>
  <c r="B17" i="6" l="1"/>
  <c r="AC2" i="6"/>
  <c r="AC17"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G1" authorId="0" shapeId="0" xr:uid="{00000000-0006-0000-0000-000001000000}">
      <text>
        <r>
          <rPr>
            <sz val="8"/>
            <color indexed="81"/>
            <rFont val="Tahoma"/>
            <family val="2"/>
          </rPr>
          <t>Nombre d'agents contenus dans le tableau.</t>
        </r>
      </text>
    </comment>
    <comment ref="F2" authorId="0" shapeId="0" xr:uid="{00000000-0006-0000-0000-000002000000}">
      <text>
        <r>
          <rPr>
            <sz val="8"/>
            <color indexed="81"/>
            <rFont val="Tahoma"/>
            <family val="2"/>
          </rPr>
          <t>Il existe 4 options d'édition :</t>
        </r>
      </text>
    </comment>
    <comment ref="G2" authorId="0" shapeId="0" xr:uid="{00000000-0006-0000-0000-000003000000}">
      <text>
        <r>
          <rPr>
            <sz val="8"/>
            <color indexed="81"/>
            <rFont val="Tahoma"/>
            <family val="2"/>
          </rPr>
          <t>Si l'option est décochée, la répartition par pilote n'est pas présentée : les cellules correspondant à la répartition par pilote contiennent la somme des statistiques de tous les pilotes.</t>
        </r>
      </text>
    </comment>
    <comment ref="G3" authorId="0" shapeId="0" xr:uid="{00000000-0006-0000-0000-000004000000}">
      <text>
        <r>
          <rPr>
            <sz val="8"/>
            <color indexed="81"/>
            <rFont val="Tahoma"/>
            <family val="2"/>
          </rPr>
          <t>Si l'option est décochée, toutes les différentes sessions d'un jour sont totalisées. Seules l'heure de logon de la première session et l'heure de logout de la dernière session sont affichées. La durée de logon est un bon indicateur.</t>
        </r>
      </text>
    </comment>
    <comment ref="G4" authorId="0" shapeId="0" xr:uid="{00000000-0006-0000-0000-000005000000}">
      <text>
        <r>
          <rPr>
            <sz val="8"/>
            <color indexed="81"/>
            <rFont val="Tahoma"/>
            <family val="2"/>
          </rPr>
          <t>Si l'option est cochée, tous les jours sont cumulés. Les heures de logon et de logout ne sont pas renseignées car elles n'ont aucun sens dans ce cas.</t>
        </r>
      </text>
    </comment>
    <comment ref="G5" authorId="0" shapeId="0" xr:uid="{00000000-0006-0000-0000-000006000000}">
      <text>
        <r>
          <rPr>
            <sz val="8"/>
            <color indexed="81"/>
            <rFont val="Tahoma"/>
            <family val="2"/>
          </rPr>
          <t>Si l'option est cochée et que l'agent n'a pas travaillé de la journée, une ligne contenant juste le nom de l'agent et la date est affichée dans le tableau.</t>
        </r>
      </text>
    </comment>
    <comment ref="B7" authorId="0" shapeId="0" xr:uid="{00000000-0006-0000-0000-000007000000}">
      <text>
        <r>
          <rPr>
            <sz val="8"/>
            <color indexed="81"/>
            <rFont val="Tahoma"/>
            <family val="2"/>
          </rPr>
          <t>Nom de l'agent.</t>
        </r>
      </text>
    </comment>
    <comment ref="C7" authorId="0" shapeId="0" xr:uid="{00000000-0006-0000-0000-000008000000}">
      <text>
        <r>
          <rPr>
            <sz val="8"/>
            <color indexed="81"/>
            <rFont val="Tahoma"/>
            <family val="2"/>
          </rPr>
          <t>Numéro d'annuaire de l'agent.</t>
        </r>
      </text>
    </comment>
    <comment ref="D7" authorId="0" shapeId="0" xr:uid="{00000000-0006-0000-0000-000009000000}">
      <text>
        <r>
          <rPr>
            <sz val="8"/>
            <color indexed="81"/>
            <rFont val="Tahoma"/>
            <family val="2"/>
          </rPr>
          <t>Date de la session.</t>
        </r>
      </text>
    </comment>
    <comment ref="E7" authorId="0" shapeId="0" xr:uid="{00000000-0006-0000-0000-00000A000000}">
      <text>
        <r>
          <rPr>
            <sz val="8"/>
            <color indexed="81"/>
            <rFont val="Tahoma"/>
            <family val="2"/>
          </rPr>
          <t>Heure à laquelle l'agent s'est logué.</t>
        </r>
      </text>
    </comment>
    <comment ref="F7" authorId="0" shapeId="0" xr:uid="{00000000-0006-0000-0000-00000B000000}">
      <text>
        <r>
          <rPr>
            <sz val="8"/>
            <color indexed="81"/>
            <rFont val="Tahoma"/>
            <family val="2"/>
          </rPr>
          <t>Heure à laquelle l'agent s'est délogué.</t>
        </r>
      </text>
    </comment>
    <comment ref="G7" authorId="0" shapeId="0" xr:uid="{00000000-0006-0000-0000-00000C000000}">
      <text>
        <r>
          <rPr>
            <sz val="8"/>
            <color indexed="81"/>
            <rFont val="Tahoma"/>
            <family val="2"/>
          </rPr>
          <t>Durée totale de la session.</t>
        </r>
      </text>
    </comment>
    <comment ref="H7" authorId="0" shapeId="0" xr:uid="{00000000-0006-0000-0000-00000D000000}">
      <text>
        <r>
          <rPr>
            <sz val="8"/>
            <color indexed="81"/>
            <rFont val="Tahoma"/>
            <family val="2"/>
          </rPr>
          <t>Temps durant lequel l'agent est en retrait.</t>
        </r>
      </text>
    </comment>
    <comment ref="I7" authorId="0" shapeId="0" xr:uid="{00000000-0006-0000-0000-00000E000000}">
      <text>
        <r>
          <rPr>
            <sz val="8"/>
            <color indexed="81"/>
            <rFont val="Tahoma"/>
            <family val="2"/>
          </rPr>
          <t>Cumul des temps de wrap-up déclenchés par l'agent alors qu'il était en position de repos. Le wrap-up n'étant pas affecté à un pilote.</t>
        </r>
      </text>
    </comment>
    <comment ref="J7" authorId="0" shapeId="0" xr:uid="{00000000-0006-0000-0000-00000F000000}">
      <text>
        <r>
          <rPr>
            <sz val="8"/>
            <color indexed="81"/>
            <rFont val="Tahoma"/>
            <family val="2"/>
          </rPr>
          <t>Nombre total d'appels non-ACD reçus ou initiés par l'agent, répondus.</t>
        </r>
      </text>
    </comment>
    <comment ref="K7" authorId="0" shapeId="0" xr:uid="{00000000-0006-0000-0000-000010000000}">
      <text>
        <r>
          <rPr>
            <sz val="8"/>
            <color indexed="81"/>
            <rFont val="Tahoma"/>
            <family val="2"/>
          </rPr>
          <t>Cumul des temps de travail non-ACD.</t>
        </r>
      </text>
    </comment>
    <comment ref="L7" authorId="0" shapeId="0" xr:uid="{00000000-0006-0000-0000-000011000000}">
      <text>
        <r>
          <rPr>
            <sz val="8"/>
            <color indexed="81"/>
            <rFont val="Tahoma"/>
            <family val="2"/>
          </rPr>
          <t>Nom du pilote.</t>
        </r>
      </text>
    </comment>
    <comment ref="M7" authorId="0" shapeId="0" xr:uid="{00000000-0006-0000-0000-000012000000}">
      <text>
        <r>
          <rPr>
            <sz val="8"/>
            <color indexed="81"/>
            <rFont val="Tahoma"/>
            <family val="2"/>
          </rPr>
          <t>Numéro d'annuaire du pilote.</t>
        </r>
      </text>
    </comment>
    <comment ref="N7" authorId="0" shapeId="0" xr:uid="{00000000-0006-0000-0000-000013000000}">
      <text>
        <r>
          <rPr>
            <sz val="8"/>
            <color indexed="81"/>
            <rFont val="Tahoma"/>
            <family val="2"/>
          </rPr>
          <t>Nombre d'appels arrivée ACD, concernant le pilote, qui ont été répondus.</t>
        </r>
      </text>
    </comment>
    <comment ref="O7" authorId="0" shapeId="0" xr:uid="{00000000-0006-0000-0000-000014000000}">
      <text>
        <r>
          <rPr>
            <sz val="8"/>
            <color indexed="81"/>
            <rFont val="Tahoma"/>
            <family val="2"/>
          </rPr>
          <t>Temps total de communication des appels arrivée répondus (= conversation + en garde + code de transaction + wrap-up).</t>
        </r>
      </text>
    </comment>
    <comment ref="P7" authorId="0" shapeId="0" xr:uid="{00000000-0006-0000-0000-000015000000}">
      <text>
        <r>
          <rPr>
            <sz val="8"/>
            <color indexed="81"/>
            <rFont val="Tahoma"/>
            <family val="2"/>
          </rPr>
          <t>Temps total de conversation des appels arrivée ACD.</t>
        </r>
      </text>
    </comment>
    <comment ref="Q7" authorId="0" shapeId="0" xr:uid="{00000000-0006-0000-0000-000016000000}">
      <text>
        <r>
          <rPr>
            <sz val="8"/>
            <color indexed="81"/>
            <rFont val="Tahoma"/>
            <family val="2"/>
          </rPr>
          <t>Temps total de wrapup des appels arrivée.</t>
        </r>
      </text>
    </comment>
    <comment ref="R7" authorId="0" shapeId="0" xr:uid="{00000000-0006-0000-0000-000017000000}">
      <text>
        <r>
          <rPr>
            <sz val="8"/>
            <color indexed="81"/>
            <rFont val="Tahoma"/>
            <family val="2"/>
          </rPr>
          <t>Nombre d'appels départ ACD, concernant le pilote, qui ont été répondus.</t>
        </r>
      </text>
    </comment>
    <comment ref="S7" authorId="0" shapeId="0" xr:uid="{00000000-0006-0000-0000-000018000000}">
      <text>
        <r>
          <rPr>
            <sz val="8"/>
            <color indexed="81"/>
            <rFont val="Tahoma"/>
            <family val="2"/>
          </rPr>
          <t>Temps total de communication des appels départ répondus (= numérotation + conversation + en garde + code de transaction + wrap-up + pause).</t>
        </r>
      </text>
    </comment>
    <comment ref="T7" authorId="0" shapeId="0" xr:uid="{00000000-0006-0000-0000-000019000000}">
      <text>
        <r>
          <rPr>
            <sz val="8"/>
            <color indexed="81"/>
            <rFont val="Tahoma"/>
            <family val="2"/>
          </rPr>
          <t>Temps total de conversation des appels départ ACD.</t>
        </r>
      </text>
    </comment>
    <comment ref="U7" authorId="0" shapeId="0" xr:uid="{00000000-0006-0000-0000-00001A000000}">
      <text>
        <r>
          <rPr>
            <sz val="8"/>
            <color indexed="81"/>
            <rFont val="Tahoma"/>
            <family val="2"/>
          </rPr>
          <t>Temps total de wrapup des appels départs.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A1" authorId="0" shapeId="0" xr:uid="{F94E39BD-8C4B-4589-8A07-AB9F31B22F08}">
      <text>
        <r>
          <rPr>
            <sz val="8"/>
            <color indexed="81"/>
            <rFont val="Tahoma"/>
            <family val="2"/>
          </rPr>
          <t>Nom de l'agent.</t>
        </r>
      </text>
    </comment>
    <comment ref="B1" authorId="0" shapeId="0" xr:uid="{CD149152-7F65-49F3-860E-537E12DBE2D6}">
      <text>
        <r>
          <rPr>
            <sz val="8"/>
            <color indexed="81"/>
            <rFont val="Tahoma"/>
            <family val="2"/>
          </rPr>
          <t>Date de la session.</t>
        </r>
      </text>
    </comment>
    <comment ref="C1" authorId="0" shapeId="0" xr:uid="{206114C1-648F-45CB-87E8-088706E93F1C}">
      <text>
        <r>
          <rPr>
            <sz val="8"/>
            <color indexed="81"/>
            <rFont val="Tahoma"/>
            <family val="2"/>
          </rPr>
          <t>Durée totale de la session.</t>
        </r>
      </text>
    </comment>
    <comment ref="D1" authorId="0" shapeId="0" xr:uid="{79EA86EB-B3D8-48AF-A33C-20FB86B2ACE1}">
      <text>
        <r>
          <rPr>
            <sz val="8"/>
            <color indexed="81"/>
            <rFont val="Tahoma"/>
            <family val="2"/>
          </rPr>
          <t>Nombre d'appels arrivée ACD, concernant le pilote, qui ont été répondus.</t>
        </r>
      </text>
    </comment>
    <comment ref="E1" authorId="0" shapeId="0" xr:uid="{FF87A45C-5355-4C88-BA66-F46A25D532AA}">
      <text>
        <r>
          <rPr>
            <sz val="8"/>
            <color indexed="81"/>
            <rFont val="Tahoma"/>
            <family val="2"/>
          </rPr>
          <t>Temps total de communication des appels arrivée répondus (= conversation + en garde + code de transaction + wrap-up).</t>
        </r>
      </text>
    </comment>
    <comment ref="F1" authorId="0" shapeId="0" xr:uid="{F34F714D-E1BD-47F6-A451-0E123A45A876}">
      <text>
        <r>
          <rPr>
            <sz val="8"/>
            <color indexed="81"/>
            <rFont val="Tahoma"/>
            <family val="2"/>
          </rPr>
          <t>Temps total de conversation des appels arrivée ACD.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<sst xmlns="http://schemas.openxmlformats.org/spreadsheetml/2006/main" count="372" uniqueCount="78">
  <si>
    <t>Session d'Agents</t>
  </si>
  <si>
    <t>Nombre d'agents :</t>
  </si>
  <si>
    <t>Niveau de détaill</t>
  </si>
  <si>
    <t>Edition par pilotes</t>
  </si>
  <si>
    <t>Détails journée</t>
  </si>
  <si>
    <t>Cumul des jours</t>
  </si>
  <si>
    <t>Jours sans session</t>
  </si>
  <si>
    <t>Nom Agent</t>
  </si>
  <si>
    <t>Numéro Agent</t>
  </si>
  <si>
    <t>Jour</t>
  </si>
  <si>
    <t>Heure de Logon</t>
  </si>
  <si>
    <t>Heure de Logout</t>
  </si>
  <si>
    <t>Durée de Logon</t>
  </si>
  <si>
    <t>Temps total de retrait</t>
  </si>
  <si>
    <t>Temps total de wrapup manuel</t>
  </si>
  <si>
    <t>Nombre d'appels non-ACD</t>
  </si>
  <si>
    <t>Temps total des appels non-ACD</t>
  </si>
  <si>
    <t>Nom Pilote</t>
  </si>
  <si>
    <t>Numéro de Pilote</t>
  </si>
  <si>
    <t>Nombre d'appels arrivée ACD répondus</t>
  </si>
  <si>
    <t>Temps total de communication des appels arrivée répondus</t>
  </si>
  <si>
    <t>Temps total de conversation des appels arrivée ACD</t>
  </si>
  <si>
    <t>Temps total de wrapup des appels arrivée</t>
  </si>
  <si>
    <t>Nombre d'appels départ ACD répondus</t>
  </si>
  <si>
    <t>Temps total de communication des appels départ répondus</t>
  </si>
  <si>
    <t>Temps total de conversation des appels départ ACD</t>
  </si>
  <si>
    <t>Temps total de wrapup des appels départ</t>
  </si>
  <si>
    <t>DUPAS Catherine</t>
  </si>
  <si>
    <t>DAYS</t>
  </si>
  <si>
    <t>C:\ProgramData\Alcatel\CCSupervisor\French.F\Excel\Doc\STAT_FR0.chm</t>
  </si>
  <si>
    <t>De 0:00 à 24:00, du 1 au 31 Août  2021</t>
  </si>
  <si>
    <t>878711</t>
  </si>
  <si>
    <t>ROBIN Cecile</t>
  </si>
  <si>
    <t>878727</t>
  </si>
  <si>
    <t>FORMATION Test</t>
  </si>
  <si>
    <t>878729</t>
  </si>
  <si>
    <t>NAHUM Veronique</t>
  </si>
  <si>
    <t>878713</t>
  </si>
  <si>
    <t>SASPORTAS Dan</t>
  </si>
  <si>
    <t>878709</t>
  </si>
  <si>
    <t>LABBOZ Stephanie</t>
  </si>
  <si>
    <t>878708</t>
  </si>
  <si>
    <t>GUEZ Philippe</t>
  </si>
  <si>
    <t>878712</t>
  </si>
  <si>
    <t>MARQUES Claire</t>
  </si>
  <si>
    <t>878725</t>
  </si>
  <si>
    <t>MAZNI Sabrine</t>
  </si>
  <si>
    <t>878710</t>
  </si>
  <si>
    <t>PUJOL Chantal</t>
  </si>
  <si>
    <t>878714</t>
  </si>
  <si>
    <t>POTIQUET Thérésa</t>
  </si>
  <si>
    <t>878704</t>
  </si>
  <si>
    <t>XXXX A</t>
  </si>
  <si>
    <t>878722</t>
  </si>
  <si>
    <t>METIVIER Carole</t>
  </si>
  <si>
    <t>878701</t>
  </si>
  <si>
    <t>HAYAT Rebecca</t>
  </si>
  <si>
    <t>878706</t>
  </si>
  <si>
    <t>Nb Heures</t>
  </si>
  <si>
    <t>Nb Appels</t>
  </si>
  <si>
    <t>Moyenne par Heure</t>
  </si>
  <si>
    <t>Temps Com</t>
  </si>
  <si>
    <t>A</t>
  </si>
  <si>
    <t>B</t>
  </si>
  <si>
    <t>C</t>
  </si>
  <si>
    <t>D</t>
  </si>
  <si>
    <t>E</t>
  </si>
  <si>
    <t>F</t>
  </si>
  <si>
    <t>G</t>
  </si>
  <si>
    <t>H</t>
  </si>
  <si>
    <t>I</t>
  </si>
  <si>
    <t>J</t>
  </si>
  <si>
    <t>K</t>
  </si>
  <si>
    <t>L</t>
  </si>
  <si>
    <t>M</t>
  </si>
  <si>
    <t>Agent</t>
  </si>
  <si>
    <t>Total</t>
  </si>
  <si>
    <t>Moyenne Heure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</si>
</sst>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numFmt numFmtId="165" formatCode="[=0]?;[&lt;4.16666666666667][hh]:mm:ss;[hh]:mm"/>
    <numFmt numFmtId="166" formatCode="ddd\ dd"/>
    <numFmt numFmtId="167" formatCode="h:mm;@"/>
    <numFmt numFmtId="168" formatCode="[h]:mm;;;@"/>
  </numFmts>
  <fonts count="8" x14ac:knownFonts="1">
    <font>
      <sz val="10"/>
      <name val="Arial"/>
    </font>
    <font>
      <sz val="10"/>
      <name val="Arial"/>
    </font>
    <font>
      <sz val="8"/>
      <name val="Arial"/>
      <family val="2"/>
    </font>
    <font>
      <b/>
      <sz val="14"/>
      <name val="Arial"/>
      <family val="2"/>
    </font>
    <font>
      <i/>
      <sz val="10"/>
      <color indexed="9"/>
      <name val="Arial"/>
      <family val="2"/>
    </font>
    <font>
      <sz val="8"/>
      <color indexed="81"/>
      <name val="Tahoma"/>
      <family val="2"/>
    </font>
    <font>
      <i/>
      <sz val="10"/>
      <color rgb="FF7F7F7F"/>
      <name val="Consolas"/>
      <family val="2"/>
    </font>
    <font>
      <b/>
      <sz val="10"/>
      <name val="Arial"/>
      <family val="2"/>
    </font>
  </fonts>
  <fills count="3">
    <fill>
      <patternFill patternType="none"/>
    </fill>
    <fill>
      <patternFill patternType="gray125"/>
    </fill>
    <fill>
      <patternFill patternType="solid">
        <fgColor indexed="9"/>
        <bgColor indexed="64"/>
      </patternFill>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right/>
      <top/>
      <bottom style="thin">
        <color indexed="64"/>
      </bottom>
      <diagonal/>
    </border>
  </borders>
  <cellStyleXfs count="5">
    <xf numFmtId="0" fontId="0" fillId="0" borderId="0"/>
    <xf numFmtId="0" fontId="1" fillId="2" borderId="0" applyNumberFormat="0" applyFont="0" applyFill="0" applyBorder="0" applyAlignment="0" applyProtection="0"/>
    <xf numFmtId="165" fontId="1" fillId="0" borderId="0" applyFont="0" applyFill="0" applyBorder="0" applyAlignment="0" applyProtection="0"/>
    <xf numFmtId="0" fontId="1" fillId="2" borderId="0"/>
    <xf numFmtId="0" fontId="6" fillId="0" borderId="0" applyNumberFormat="0" applyFill="0" applyBorder="0" applyAlignment="0" applyProtection="0"/>
  </cellStyleXfs>
  <cellXfs count="62">
    <xf numFmtId="0" fontId="0" fillId="0" borderId="0" xfId="0"/>
    <xf numFmtId="0" fontId="1" fillId="2" borderId="1" xfId="1" applyBorder="1"/>
    <xf numFmtId="0" fontId="1" fillId="2" borderId="0" xfId="1" applyFont="1"/>
    <xf numFmtId="0" fontId="1" fillId="2" borderId="0" xfId="1"/>
    <xf numFmtId="0" fontId="1" fillId="2" borderId="2" xfId="1" applyBorder="1"/>
    <xf numFmtId="165" fontId="2" fillId="2" borderId="1" xfId="2" applyFont="1" applyFill="1" applyBorder="1"/>
    <xf numFmtId="0" fontId="1" fillId="2" borderId="0" xfId="3"/>
    <xf numFmtId="0" fontId="1" fillId="2" borderId="1" xfId="3" applyBorder="1"/>
    <xf numFmtId="0" fontId="1" fillId="2" borderId="2" xfId="3" applyBorder="1"/>
    <xf numFmtId="15" fontId="0" fillId="0" borderId="0" xfId="0" applyNumberFormat="1"/>
    <xf numFmtId="0" fontId="0" fillId="0" borderId="0" xfId="0" applyNumberFormat="1"/>
    <xf numFmtId="165" fontId="0" fillId="0" borderId="0" xfId="0" applyNumberFormat="1"/>
    <xf numFmtId="0" fontId="3" fillId="0" borderId="0" xfId="0" applyNumberFormat="1" applyFont="1"/>
    <xf numFmtId="0" fontId="4" fillId="2" borderId="0" xfId="0" applyNumberFormat="1" applyFont="1" applyFill="1"/>
    <xf numFmtId="0" fontId="0" fillId="0" borderId="3" xfId="0" applyNumberFormat="1" applyBorder="1"/>
    <xf numFmtId="0" fontId="0" fillId="0" borderId="0" xfId="0" applyNumberFormat="1" applyAlignment="1">
      <alignment horizontal="center" vertical="center"/>
    </xf>
    <xf numFmtId="164" fontId="0" fillId="0" borderId="0" xfId="0" applyNumberFormat="1"/>
    <xf numFmtId="0" fontId="0" fillId="0" borderId="3" xfId="0" applyBorder="1"/>
    <xf numFmtId="15" fontId="0" fillId="0" borderId="3" xfId="0" applyNumberFormat="1" applyBorder="1"/>
    <xf numFmtId="165" fontId="0" fillId="0" borderId="3" xfId="0" applyNumberFormat="1" applyBorder="1"/>
    <xf numFmtId="164" fontId="0" fillId="0" borderId="3" xfId="0" applyNumberFormat="1" applyBorder="1"/>
    <xf numFmtId="0" fontId="2" fillId="2" borderId="4" xfId="1" applyNumberFormat="1" applyFont="1" applyFill="1" applyBorder="1" applyAlignment="1">
      <alignment horizontal="center" textRotation="90" wrapText="1"/>
    </xf>
    <xf numFmtId="165" fontId="2" fillId="2" borderId="4" xfId="1" applyNumberFormat="1" applyFont="1" applyFill="1" applyBorder="1" applyAlignment="1">
      <alignment horizontal="center" textRotation="90" wrapText="1"/>
    </xf>
    <xf numFmtId="164" fontId="2" fillId="2" borderId="4" xfId="1" applyNumberFormat="1" applyFont="1" applyFill="1" applyBorder="1" applyAlignment="1">
      <alignment horizontal="center" textRotation="90" wrapText="1"/>
    </xf>
    <xf numFmtId="0" fontId="0" fillId="0" borderId="9" xfId="0" applyBorder="1"/>
    <xf numFmtId="15" fontId="0" fillId="0" borderId="9" xfId="0" applyNumberFormat="1" applyBorder="1"/>
    <xf numFmtId="165" fontId="0" fillId="0" borderId="9" xfId="0" applyNumberFormat="1" applyBorder="1"/>
    <xf numFmtId="164" fontId="0" fillId="0" borderId="9" xfId="0" applyNumberFormat="1" applyBorder="1"/>
    <xf numFmtId="0" fontId="0" fillId="0" borderId="4" xfId="0" applyBorder="1"/>
    <xf numFmtId="15" fontId="0" fillId="0" borderId="4" xfId="0" applyNumberFormat="1" applyBorder="1"/>
    <xf numFmtId="165" fontId="0" fillId="0" borderId="4" xfId="0" applyNumberFormat="1" applyBorder="1"/>
    <xf numFmtId="164" fontId="0" fillId="0" borderId="4" xfId="0" applyNumberFormat="1" applyBorder="1"/>
    <xf numFmtId="0" fontId="0" fillId="0" borderId="10" xfId="0" applyBorder="1"/>
    <xf numFmtId="15" fontId="0" fillId="0" borderId="10" xfId="0" applyNumberFormat="1" applyBorder="1"/>
    <xf numFmtId="165" fontId="0" fillId="0" borderId="10" xfId="0" applyNumberFormat="1" applyBorder="1"/>
    <xf numFmtId="164" fontId="0" fillId="0" borderId="10" xfId="0" applyNumberFormat="1" applyBorder="1"/>
    <xf numFmtId="166" fontId="0" fillId="0" borderId="0" xfId="0" applyNumberFormat="1"/>
    <xf numFmtId="167" fontId="0" fillId="0" borderId="0" xfId="0" applyNumberFormat="1"/>
    <xf numFmtId="168" fontId="0" fillId="0" borderId="0" xfId="0" applyNumberFormat="1"/>
    <xf numFmtId="0" fontId="0" fillId="0" borderId="0" xfId="0" applyBorder="1" applyAlignment="1"/>
    <xf numFmtId="166" fontId="0" fillId="0" borderId="0" xfId="0" applyNumberFormat="1" applyBorder="1" applyAlignment="1"/>
    <xf numFmtId="167" fontId="0" fillId="0" borderId="0" xfId="0" applyNumberFormat="1" applyBorder="1" applyAlignment="1"/>
    <xf numFmtId="164" fontId="0" fillId="0" borderId="0" xfId="0" applyNumberFormat="1" applyBorder="1" applyAlignment="1"/>
    <xf numFmtId="1" fontId="0" fillId="0" borderId="0" xfId="0" applyNumberFormat="1" applyBorder="1" applyAlignment="1"/>
    <xf numFmtId="165" fontId="0" fillId="0" borderId="0" xfId="0" applyNumberFormat="1" applyBorder="1" applyAlignment="1"/>
    <xf numFmtId="0" fontId="0" fillId="0" borderId="0" xfId="0" applyAlignment="1">
      <alignment vertical="top" wrapText="1"/>
    </xf>
    <xf numFmtId="0" fontId="7" fillId="0" borderId="11" xfId="0" applyFont="1" applyBorder="1"/>
    <xf numFmtId="166" fontId="7" fillId="0" borderId="11" xfId="0" applyNumberFormat="1" applyFont="1" applyBorder="1"/>
    <xf numFmtId="168" fontId="7" fillId="0" borderId="0" xfId="0" applyNumberFormat="1" applyFont="1"/>
    <xf numFmtId="0" fontId="7" fillId="0" borderId="7" xfId="0" applyFont="1" applyBorder="1"/>
    <xf numFmtId="168" fontId="7" fillId="0" borderId="7" xfId="0" applyNumberFormat="1" applyFont="1" applyBorder="1"/>
    <xf numFmtId="0" fontId="6" fillId="0" borderId="0" xfId="4"/>
    <xf numFmtId="1" fontId="6" fillId="0" borderId="0" xfId="4" applyNumberFormat="1"/>
    <xf numFmtId="0" fontId="6" fillId="0" borderId="11" xfId="4" applyBorder="1"/>
    <xf numFmtId="3" fontId="6" fillId="0" borderId="0" xfId="4" applyNumberFormat="1"/>
    <xf numFmtId="0" fontId="0" fillId="0" borderId="4" xfId="0" applyNumberFormat="1" applyBorder="1" applyAlignment="1">
      <alignment horizontal="center" vertical="center" wrapText="1"/>
    </xf>
    <xf numFmtId="0" fontId="0" fillId="0" borderId="1" xfId="0" applyNumberFormat="1" applyBorder="1" applyAlignment="1">
      <alignment horizontal="center" vertical="center" wrapText="1"/>
    </xf>
    <xf numFmtId="0" fontId="0" fillId="0" borderId="5" xfId="0" applyNumberFormat="1" applyBorder="1" applyAlignment="1">
      <alignment horizontal="center" vertical="center" wrapText="1"/>
    </xf>
    <xf numFmtId="0" fontId="0" fillId="0" borderId="0" xfId="0" applyNumberFormat="1" applyAlignment="1">
      <alignment vertical="center"/>
    </xf>
    <xf numFmtId="0" fontId="0" fillId="0" borderId="6" xfId="0" applyNumberFormat="1" applyBorder="1" applyAlignment="1"/>
    <xf numFmtId="0" fontId="0" fillId="0" borderId="7" xfId="0" applyNumberFormat="1" applyBorder="1" applyAlignment="1"/>
    <xf numFmtId="0" fontId="0" fillId="0" borderId="8" xfId="0" applyNumberFormat="1" applyBorder="1" applyAlignment="1"/>
  </cellXfs>
  <cellStyles count="5">
    <cellStyle name="CCS_Normal" xfId="1" xr:uid="{00000000-0005-0000-0000-000000000000}"/>
    <cellStyle name="CCS_TimeFormat_FormPil_Compact" xfId="2" xr:uid="{00000000-0005-0000-0000-000001000000}"/>
    <cellStyle name="Explanatory Text" xfId="4" builtinId="53"/>
    <cellStyle name="Normal" xfId="0" builtinId="0"/>
    <cellStyle name="Normal_FormPil_Compact" xfId="3" xr:uid="{00000000-0005-0000-0000-000003000000}"/>
  </cellStyles>
  <dxfs count="11">
    <dxf>
      <numFmt numFmtId="165" formatCode="[=0]?;[&lt;4.16666666666667][hh]:mm:ss;[hh]:mm"/>
      <alignment horizontal="general" vertical="bottom" textRotation="0" wrapText="0" indent="0" justifyLastLine="0" shrinkToFit="0" readingOrder="0"/>
    </dxf>
    <dxf>
      <numFmt numFmtId="167" formatCode="h:mm;@"/>
      <alignment horizontal="general" vertical="bottom" textRotation="0" wrapText="0" indent="0" justifyLastLine="0" shrinkToFit="0" readingOrder="0"/>
    </dxf>
    <dxf>
      <numFmt numFmtId="164" formatCode="#"/>
      <alignment horizontal="general" vertical="bottom" textRotation="0" wrapText="0" indent="0" justifyLastLine="0" shrinkToFit="0" readingOrder="0"/>
    </dxf>
    <dxf>
      <numFmt numFmtId="167" formatCode="h:mm;@"/>
      <alignment horizontal="general" vertical="bottom" textRotation="0" wrapText="0" indent="0" justifyLastLine="0" shrinkToFit="0" readingOrder="0"/>
    </dxf>
    <dxf>
      <numFmt numFmtId="166" formatCode="ddd\ dd"/>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top" textRotation="0" wrapText="1" indent="0" justifyLastLine="0" shrinkToFit="0" readingOrder="0"/>
    </dxf>
    <dxf>
      <fill>
        <patternFill>
          <fgColor indexed="64"/>
          <bgColor rgb="FFFFC000"/>
        </patternFill>
      </fill>
    </dxf>
    <dxf>
      <fill>
        <patternFill>
          <fgColor indexed="64"/>
          <bgColor rgb="FF92D050"/>
        </patternFill>
      </fill>
    </dxf>
    <dxf>
      <fill>
        <patternFill>
          <fgColor indexed="64"/>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161925</xdr:colOff>
      <xdr:row>0</xdr:row>
      <xdr:rowOff>28575</xdr:rowOff>
    </xdr:from>
    <xdr:to>
      <xdr:col>21</xdr:col>
      <xdr:colOff>342900</xdr:colOff>
      <xdr:row>1</xdr:row>
      <xdr:rowOff>9525</xdr:rowOff>
    </xdr:to>
    <xdr:pic>
      <xdr:nvPicPr>
        <xdr:cNvPr id="1030" name="CCSNewMenuIcon">
          <a:extLst>
            <a:ext uri="{FF2B5EF4-FFF2-40B4-BE49-F238E27FC236}">
              <a16:creationId xmlns:a16="http://schemas.microsoft.com/office/drawing/2014/main" id="{96E5E79D-49EC-42F5-AD51-42821815C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0" y="28575"/>
          <a:ext cx="180975"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B620666-DD7A-4F64-9BAC-B1B89778342E}" name="Table1" displayName="Table1" ref="A1:F106" totalsRowShown="0" headerRowDxfId="7" dataDxfId="6" headerRowCellStyle="Normal">
  <autoFilter ref="A1:F106" xr:uid="{DB620666-DD7A-4F64-9BAC-B1B89778342E}"/>
  <tableColumns count="6">
    <tableColumn id="1" xr3:uid="{1D90BA3C-4EF3-40D4-A798-5F4E07E3EF2C}" name="Nom Agent" dataDxfId="5"/>
    <tableColumn id="2" xr3:uid="{0426EDD3-8536-43DA-AC1C-A19E4E3B1B63}" name="Jour" dataDxfId="4"/>
    <tableColumn id="3" xr3:uid="{FD2FB610-5D3D-4ECB-B1C8-03F4BBEC1F4C}" name="Nb Heures" dataDxfId="3"/>
    <tableColumn id="4" xr3:uid="{87AB1A1D-3F1D-4647-ADCB-5E43E655DAB2}" name="Nb Appels" dataDxfId="2"/>
    <tableColumn id="5" xr3:uid="{BBA43471-6165-42E1-9268-AC499C66C759}" name="Temps Com" dataDxfId="1"/>
    <tableColumn id="6" xr3:uid="{2315D386-7743-4FEB-9BCE-41A5CACFD937}" name="Moyenne par Heure" dataDxfId="0"/>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U112"/>
  <sheetViews>
    <sheetView showGridLines="0" workbookViewId="0">
      <selection activeCell="B7" sqref="B7"/>
    </sheetView>
  </sheetViews>
  <sheetFormatPr defaultColWidth="9.140625" defaultRowHeight="12.75" x14ac:dyDescent="0.2"/>
  <cols>
    <col min="1" max="1" width="7.7109375" customWidth="1"/>
    <col min="2" max="2" width="25.7109375" customWidth="1"/>
    <col min="3" max="3" width="12.7109375" customWidth="1"/>
    <col min="4" max="4" width="10.7109375" style="9" customWidth="1"/>
    <col min="5" max="9" width="8.7109375" style="11" customWidth="1"/>
    <col min="10" max="10" width="8.7109375" style="16" customWidth="1"/>
    <col min="11" max="11" width="8.7109375" style="11" customWidth="1"/>
    <col min="12" max="12" width="25.7109375" customWidth="1"/>
    <col min="13" max="13" width="12.7109375" customWidth="1"/>
    <col min="14" max="14" width="8.7109375" style="16" customWidth="1"/>
    <col min="15" max="17" width="8.7109375" style="11" customWidth="1"/>
    <col min="18" max="18" width="8.7109375" style="16" customWidth="1"/>
    <col min="19" max="21" width="8.7109375" style="11" customWidth="1"/>
  </cols>
  <sheetData>
    <row r="1" spans="1:21" s="10" customFormat="1" ht="20.100000000000001" customHeight="1" x14ac:dyDescent="0.25">
      <c r="A1" s="12" t="s">
        <v>0</v>
      </c>
      <c r="G1" s="58" t="s">
        <v>1</v>
      </c>
      <c r="H1" s="58"/>
      <c r="I1" s="58"/>
      <c r="J1" s="58"/>
      <c r="K1" s="15">
        <v>14</v>
      </c>
    </row>
    <row r="2" spans="1:21" s="10" customFormat="1" x14ac:dyDescent="0.2">
      <c r="F2" s="55" t="s">
        <v>2</v>
      </c>
      <c r="G2" s="59" t="s">
        <v>3</v>
      </c>
      <c r="H2" s="60"/>
      <c r="I2" s="60"/>
      <c r="J2" s="61"/>
      <c r="K2" s="14"/>
    </row>
    <row r="3" spans="1:21" s="10" customFormat="1" x14ac:dyDescent="0.2">
      <c r="A3" s="10" t="s">
        <v>30</v>
      </c>
      <c r="F3" s="56"/>
      <c r="G3" s="59" t="s">
        <v>4</v>
      </c>
      <c r="H3" s="60"/>
      <c r="I3" s="60"/>
      <c r="J3" s="61"/>
      <c r="K3" s="14"/>
    </row>
    <row r="4" spans="1:21" s="10" customFormat="1" x14ac:dyDescent="0.2">
      <c r="F4" s="56"/>
      <c r="G4" s="59" t="s">
        <v>5</v>
      </c>
      <c r="H4" s="60"/>
      <c r="I4" s="60"/>
      <c r="J4" s="61"/>
      <c r="K4" s="14"/>
    </row>
    <row r="5" spans="1:21" s="10" customFormat="1" x14ac:dyDescent="0.2">
      <c r="F5" s="57"/>
      <c r="G5" s="59" t="s">
        <v>6</v>
      </c>
      <c r="H5" s="60"/>
      <c r="I5" s="60"/>
      <c r="J5" s="61"/>
      <c r="K5" s="14"/>
    </row>
    <row r="6" spans="1:21" s="10" customFormat="1" ht="20.100000000000001" customHeight="1" x14ac:dyDescent="0.2">
      <c r="A6" s="13">
        <v>0</v>
      </c>
    </row>
    <row r="7" spans="1:21" s="10" customFormat="1" ht="75" customHeight="1" thickBot="1" x14ac:dyDescent="0.25">
      <c r="B7" s="21" t="s">
        <v>7</v>
      </c>
      <c r="C7" s="21" t="s">
        <v>8</v>
      </c>
      <c r="D7" s="21" t="s">
        <v>9</v>
      </c>
      <c r="E7" s="22" t="s">
        <v>10</v>
      </c>
      <c r="F7" s="22" t="s">
        <v>11</v>
      </c>
      <c r="G7" s="22" t="s">
        <v>12</v>
      </c>
      <c r="H7" s="21" t="s">
        <v>13</v>
      </c>
      <c r="I7" s="21" t="s">
        <v>14</v>
      </c>
      <c r="J7" s="23" t="s">
        <v>15</v>
      </c>
      <c r="K7" s="21" t="s">
        <v>16</v>
      </c>
      <c r="L7" s="21" t="s">
        <v>17</v>
      </c>
      <c r="M7" s="21" t="s">
        <v>18</v>
      </c>
      <c r="N7" s="23" t="s">
        <v>19</v>
      </c>
      <c r="O7" s="21" t="s">
        <v>20</v>
      </c>
      <c r="P7" s="21" t="s">
        <v>21</v>
      </c>
      <c r="Q7" s="21" t="s">
        <v>22</v>
      </c>
      <c r="R7" s="23" t="s">
        <v>23</v>
      </c>
      <c r="S7" s="21" t="s">
        <v>24</v>
      </c>
      <c r="T7" s="21" t="s">
        <v>25</v>
      </c>
      <c r="U7" s="21" t="s">
        <v>26</v>
      </c>
    </row>
    <row r="8" spans="1:21" ht="14.25" thickTop="1" thickBot="1" x14ac:dyDescent="0.25">
      <c r="B8" s="32" t="s">
        <v>62</v>
      </c>
      <c r="C8" s="32" t="s">
        <v>31</v>
      </c>
      <c r="D8" s="33">
        <v>44412</v>
      </c>
      <c r="E8" s="34">
        <v>0.37788194444444445</v>
      </c>
      <c r="F8" s="34">
        <v>0.71616898148148145</v>
      </c>
      <c r="G8" s="34">
        <v>0.29790509259259257</v>
      </c>
      <c r="H8" s="34">
        <v>9.0740740740740747E-3</v>
      </c>
      <c r="I8" s="34">
        <v>0</v>
      </c>
      <c r="J8" s="35">
        <v>8</v>
      </c>
      <c r="K8" s="34">
        <v>7.2337962962962972E-3</v>
      </c>
      <c r="L8" s="32"/>
      <c r="M8" s="32"/>
      <c r="N8" s="35">
        <v>178</v>
      </c>
      <c r="O8" s="34">
        <v>0.27508101851851852</v>
      </c>
      <c r="P8" s="34">
        <v>0.25465277777777773</v>
      </c>
      <c r="Q8" s="34">
        <v>1.113425925925926E-2</v>
      </c>
      <c r="R8" s="35">
        <v>0</v>
      </c>
      <c r="S8" s="34">
        <v>0</v>
      </c>
      <c r="T8" s="34">
        <v>0</v>
      </c>
      <c r="U8" s="34">
        <v>0</v>
      </c>
    </row>
    <row r="9" spans="1:21" ht="14.25" thickTop="1" thickBot="1" x14ac:dyDescent="0.25">
      <c r="B9" s="24" t="s">
        <v>63</v>
      </c>
      <c r="C9" s="24" t="s">
        <v>33</v>
      </c>
      <c r="D9" s="25">
        <v>44410</v>
      </c>
      <c r="E9" s="26">
        <v>0.37756944444444446</v>
      </c>
      <c r="F9" s="26">
        <v>0.56739583333333332</v>
      </c>
      <c r="G9" s="26">
        <v>0.18982638888888886</v>
      </c>
      <c r="H9" s="26">
        <v>1.9629629629629629E-2</v>
      </c>
      <c r="I9" s="26">
        <v>0</v>
      </c>
      <c r="J9" s="27">
        <v>4</v>
      </c>
      <c r="K9" s="26">
        <v>3.8657407407407408E-3</v>
      </c>
      <c r="L9" s="24"/>
      <c r="M9" s="24"/>
      <c r="N9" s="27">
        <v>101</v>
      </c>
      <c r="O9" s="26">
        <v>0.13471064814814812</v>
      </c>
      <c r="P9" s="26">
        <v>0.10968749999999999</v>
      </c>
      <c r="Q9" s="26">
        <v>1.8287037037037036E-2</v>
      </c>
      <c r="R9" s="27">
        <v>0</v>
      </c>
      <c r="S9" s="26">
        <v>0</v>
      </c>
      <c r="T9" s="26">
        <v>0</v>
      </c>
      <c r="U9" s="26">
        <v>0</v>
      </c>
    </row>
    <row r="10" spans="1:21" ht="14.25" thickTop="1" thickBot="1" x14ac:dyDescent="0.25">
      <c r="B10" s="24" t="s">
        <v>63</v>
      </c>
      <c r="C10" s="17" t="s">
        <v>33</v>
      </c>
      <c r="D10" s="18">
        <v>44411</v>
      </c>
      <c r="E10" s="19">
        <v>0.37900462962962961</v>
      </c>
      <c r="F10" s="19">
        <v>0.79781250000000004</v>
      </c>
      <c r="G10" s="19">
        <v>0.37141203703703712</v>
      </c>
      <c r="H10" s="19">
        <v>3.1550925925925927E-2</v>
      </c>
      <c r="I10" s="19">
        <v>2.3148148148148147E-5</v>
      </c>
      <c r="J10" s="20">
        <v>10</v>
      </c>
      <c r="K10" s="19">
        <v>9.618055555555555E-3</v>
      </c>
      <c r="L10" s="17"/>
      <c r="M10" s="17"/>
      <c r="N10" s="20">
        <v>198</v>
      </c>
      <c r="O10" s="19">
        <v>0.25673611111111111</v>
      </c>
      <c r="P10" s="19">
        <v>0.20151620370370368</v>
      </c>
      <c r="Q10" s="19">
        <v>4.6666666666666662E-2</v>
      </c>
      <c r="R10" s="20">
        <v>0</v>
      </c>
      <c r="S10" s="19">
        <v>0</v>
      </c>
      <c r="T10" s="19">
        <v>0</v>
      </c>
      <c r="U10" s="19">
        <v>0</v>
      </c>
    </row>
    <row r="11" spans="1:21" ht="14.25" thickTop="1" thickBot="1" x14ac:dyDescent="0.25">
      <c r="B11" s="24" t="s">
        <v>63</v>
      </c>
      <c r="C11" s="17" t="s">
        <v>33</v>
      </c>
      <c r="D11" s="18">
        <v>44412</v>
      </c>
      <c r="E11" s="19">
        <v>0.36440972222222223</v>
      </c>
      <c r="F11" s="19">
        <v>0.77626157407407403</v>
      </c>
      <c r="G11" s="19">
        <v>0.37471064814814814</v>
      </c>
      <c r="H11" s="19">
        <v>2.4166666666666666E-2</v>
      </c>
      <c r="I11" s="19">
        <v>0</v>
      </c>
      <c r="J11" s="20">
        <v>10</v>
      </c>
      <c r="K11" s="19">
        <v>1.1076388888888887E-2</v>
      </c>
      <c r="L11" s="17"/>
      <c r="M11" s="17"/>
      <c r="N11" s="20">
        <v>239</v>
      </c>
      <c r="O11" s="19">
        <v>0.29405092592592591</v>
      </c>
      <c r="P11" s="19">
        <v>0.24899305555555554</v>
      </c>
      <c r="Q11" s="19">
        <v>3.4317129629629628E-2</v>
      </c>
      <c r="R11" s="20">
        <v>0</v>
      </c>
      <c r="S11" s="19">
        <v>0</v>
      </c>
      <c r="T11" s="19">
        <v>0</v>
      </c>
      <c r="U11" s="19">
        <v>0</v>
      </c>
    </row>
    <row r="12" spans="1:21" ht="14.25" thickTop="1" thickBot="1" x14ac:dyDescent="0.25">
      <c r="B12" s="24" t="s">
        <v>63</v>
      </c>
      <c r="C12" s="17" t="s">
        <v>33</v>
      </c>
      <c r="D12" s="18">
        <v>44414</v>
      </c>
      <c r="E12" s="19">
        <v>0.33162037037037034</v>
      </c>
      <c r="F12" s="19">
        <v>0.61565972222222221</v>
      </c>
      <c r="G12" s="19">
        <v>0.28403935185185186</v>
      </c>
      <c r="H12" s="19">
        <v>1.773148148148148E-2</v>
      </c>
      <c r="I12" s="19">
        <v>0</v>
      </c>
      <c r="J12" s="20">
        <v>3</v>
      </c>
      <c r="K12" s="19">
        <v>9.9537037037037042E-4</v>
      </c>
      <c r="L12" s="17"/>
      <c r="M12" s="17"/>
      <c r="N12" s="20">
        <v>173</v>
      </c>
      <c r="O12" s="19">
        <v>0.18738425925925928</v>
      </c>
      <c r="P12" s="19">
        <v>0.16646990740740741</v>
      </c>
      <c r="Q12" s="19">
        <v>1.4745370370370369E-2</v>
      </c>
      <c r="R12" s="20">
        <v>0</v>
      </c>
      <c r="S12" s="19">
        <v>0</v>
      </c>
      <c r="T12" s="19">
        <v>0</v>
      </c>
      <c r="U12" s="19">
        <v>0</v>
      </c>
    </row>
    <row r="13" spans="1:21" ht="14.25" thickTop="1" thickBot="1" x14ac:dyDescent="0.25">
      <c r="B13" s="24" t="s">
        <v>63</v>
      </c>
      <c r="C13" s="17" t="s">
        <v>33</v>
      </c>
      <c r="D13" s="18">
        <v>44415</v>
      </c>
      <c r="E13" s="19">
        <v>0.36140046296296297</v>
      </c>
      <c r="F13" s="19">
        <v>0.58947916666666667</v>
      </c>
      <c r="G13" s="19">
        <v>0.2280787037037037</v>
      </c>
      <c r="H13" s="19">
        <v>1.5636574074074074E-2</v>
      </c>
      <c r="I13" s="19">
        <v>0</v>
      </c>
      <c r="J13" s="20">
        <v>3</v>
      </c>
      <c r="K13" s="19">
        <v>1.0416666666666667E-3</v>
      </c>
      <c r="L13" s="17"/>
      <c r="M13" s="17"/>
      <c r="N13" s="20">
        <v>165</v>
      </c>
      <c r="O13" s="19">
        <v>0.14548611111111112</v>
      </c>
      <c r="P13" s="19">
        <v>0.12379629629629629</v>
      </c>
      <c r="Q13" s="19">
        <v>1.579861111111111E-2</v>
      </c>
      <c r="R13" s="20">
        <v>0</v>
      </c>
      <c r="S13" s="19">
        <v>0</v>
      </c>
      <c r="T13" s="19">
        <v>0</v>
      </c>
      <c r="U13" s="19">
        <v>0</v>
      </c>
    </row>
    <row r="14" spans="1:21" ht="14.25" thickTop="1" thickBot="1" x14ac:dyDescent="0.25">
      <c r="B14" s="24" t="s">
        <v>63</v>
      </c>
      <c r="C14" s="17" t="s">
        <v>33</v>
      </c>
      <c r="D14" s="18">
        <v>44427</v>
      </c>
      <c r="E14" s="19">
        <v>0.51180555555555551</v>
      </c>
      <c r="F14" s="19">
        <v>0.56613425925925931</v>
      </c>
      <c r="G14" s="19">
        <v>5.4027777777777897E-2</v>
      </c>
      <c r="H14" s="19">
        <v>0</v>
      </c>
      <c r="I14" s="19">
        <v>0</v>
      </c>
      <c r="J14" s="20">
        <v>0</v>
      </c>
      <c r="K14" s="19">
        <v>0</v>
      </c>
      <c r="L14" s="17"/>
      <c r="M14" s="17"/>
      <c r="N14" s="20">
        <v>42</v>
      </c>
      <c r="O14" s="19">
        <v>5.3113425925925925E-2</v>
      </c>
      <c r="P14" s="19">
        <v>5.2291666666666667E-2</v>
      </c>
      <c r="Q14" s="19">
        <v>4.8611111111111115E-4</v>
      </c>
      <c r="R14" s="20">
        <v>0</v>
      </c>
      <c r="S14" s="19">
        <v>0</v>
      </c>
      <c r="T14" s="19">
        <v>0</v>
      </c>
      <c r="U14" s="19">
        <v>0</v>
      </c>
    </row>
    <row r="15" spans="1:21" ht="14.25" thickTop="1" thickBot="1" x14ac:dyDescent="0.25">
      <c r="B15" s="24" t="s">
        <v>63</v>
      </c>
      <c r="C15" s="17" t="s">
        <v>33</v>
      </c>
      <c r="D15" s="18">
        <v>44429</v>
      </c>
      <c r="E15" s="19">
        <v>0.3397222222222222</v>
      </c>
      <c r="F15" s="19">
        <v>0.75673611111111116</v>
      </c>
      <c r="G15" s="19">
        <v>0.39702546296296309</v>
      </c>
      <c r="H15" s="19">
        <v>0</v>
      </c>
      <c r="I15" s="19">
        <v>0</v>
      </c>
      <c r="J15" s="20">
        <v>2</v>
      </c>
      <c r="K15" s="19">
        <v>1.2731481481481483E-3</v>
      </c>
      <c r="L15" s="17"/>
      <c r="M15" s="17"/>
      <c r="N15" s="20">
        <v>293</v>
      </c>
      <c r="O15" s="19">
        <v>0.37929398148148141</v>
      </c>
      <c r="P15" s="19">
        <v>0.37119212962962961</v>
      </c>
      <c r="Q15" s="19">
        <v>3.5069444444444445E-3</v>
      </c>
      <c r="R15" s="20">
        <v>0</v>
      </c>
      <c r="S15" s="19">
        <v>0</v>
      </c>
      <c r="T15" s="19">
        <v>0</v>
      </c>
      <c r="U15" s="19">
        <v>0</v>
      </c>
    </row>
    <row r="16" spans="1:21" ht="14.25" thickTop="1" thickBot="1" x14ac:dyDescent="0.25">
      <c r="B16" s="24" t="s">
        <v>63</v>
      </c>
      <c r="C16" s="17" t="s">
        <v>33</v>
      </c>
      <c r="D16" s="18">
        <v>44438</v>
      </c>
      <c r="E16" s="19">
        <v>0.38341435185185185</v>
      </c>
      <c r="F16" s="19">
        <v>0.57005787037037037</v>
      </c>
      <c r="G16" s="19">
        <v>0.18664351851851851</v>
      </c>
      <c r="H16" s="19">
        <v>8.7615740740740744E-3</v>
      </c>
      <c r="I16" s="19">
        <v>0</v>
      </c>
      <c r="J16" s="20">
        <v>1</v>
      </c>
      <c r="K16" s="19">
        <v>1.1574074074074073E-5</v>
      </c>
      <c r="L16" s="17"/>
      <c r="M16" s="17"/>
      <c r="N16" s="20">
        <v>101</v>
      </c>
      <c r="O16" s="19">
        <v>0.136875</v>
      </c>
      <c r="P16" s="19">
        <v>9.3217592592592602E-2</v>
      </c>
      <c r="Q16" s="19">
        <v>4.0763888888888884E-2</v>
      </c>
      <c r="R16" s="20">
        <v>0</v>
      </c>
      <c r="S16" s="19">
        <v>0</v>
      </c>
      <c r="T16" s="19">
        <v>0</v>
      </c>
      <c r="U16" s="19">
        <v>0</v>
      </c>
    </row>
    <row r="17" spans="2:21" ht="14.25" thickTop="1" thickBot="1" x14ac:dyDescent="0.25">
      <c r="B17" s="24" t="s">
        <v>63</v>
      </c>
      <c r="C17" s="28" t="s">
        <v>33</v>
      </c>
      <c r="D17" s="29">
        <v>44439</v>
      </c>
      <c r="E17" s="30">
        <v>0.38542824074074072</v>
      </c>
      <c r="F17" s="30">
        <v>0</v>
      </c>
      <c r="G17" s="30">
        <v>0.56931712962962977</v>
      </c>
      <c r="H17" s="30">
        <v>1.2349537037037037E-2</v>
      </c>
      <c r="I17" s="30">
        <v>0</v>
      </c>
      <c r="J17" s="31">
        <v>9</v>
      </c>
      <c r="K17" s="30">
        <v>1.7766203703703704E-2</v>
      </c>
      <c r="L17" s="28"/>
      <c r="M17" s="28"/>
      <c r="N17" s="31">
        <v>184</v>
      </c>
      <c r="O17" s="30">
        <v>0.26317129629629632</v>
      </c>
      <c r="P17" s="30">
        <v>0.20386574074074076</v>
      </c>
      <c r="Q17" s="30">
        <v>5.1284722222222218E-2</v>
      </c>
      <c r="R17" s="31">
        <v>0</v>
      </c>
      <c r="S17" s="30">
        <v>0</v>
      </c>
      <c r="T17" s="30">
        <v>0</v>
      </c>
      <c r="U17" s="30">
        <v>0</v>
      </c>
    </row>
    <row r="18" spans="2:21" ht="14.25" thickTop="1" thickBot="1" x14ac:dyDescent="0.25">
      <c r="B18" s="24" t="s">
        <v>64</v>
      </c>
      <c r="C18" s="24" t="s">
        <v>35</v>
      </c>
      <c r="D18" s="25">
        <v>44413</v>
      </c>
      <c r="E18" s="26">
        <v>0.54694444444444446</v>
      </c>
      <c r="F18" s="26">
        <v>0.79688657407407404</v>
      </c>
      <c r="G18" s="26">
        <v>0.24994212962962958</v>
      </c>
      <c r="H18" s="26">
        <v>3.6458333333333334E-3</v>
      </c>
      <c r="I18" s="26">
        <v>0</v>
      </c>
      <c r="J18" s="27">
        <v>8</v>
      </c>
      <c r="K18" s="26">
        <v>2.0138888888888888E-3</v>
      </c>
      <c r="L18" s="24"/>
      <c r="M18" s="24"/>
      <c r="N18" s="27">
        <v>128</v>
      </c>
      <c r="O18" s="26">
        <v>0.22694444444444448</v>
      </c>
      <c r="P18" s="26">
        <v>0.21487268518518515</v>
      </c>
      <c r="Q18" s="26">
        <v>6.6666666666666671E-3</v>
      </c>
      <c r="R18" s="27">
        <v>0</v>
      </c>
      <c r="S18" s="26">
        <v>0</v>
      </c>
      <c r="T18" s="26">
        <v>0</v>
      </c>
      <c r="U18" s="26">
        <v>0</v>
      </c>
    </row>
    <row r="19" spans="2:21" ht="14.25" thickTop="1" thickBot="1" x14ac:dyDescent="0.25">
      <c r="B19" s="24" t="s">
        <v>64</v>
      </c>
      <c r="C19" s="17" t="s">
        <v>35</v>
      </c>
      <c r="D19" s="18">
        <v>44415</v>
      </c>
      <c r="E19" s="19">
        <v>0.33909722222222222</v>
      </c>
      <c r="F19" s="19">
        <v>0.7560648148148148</v>
      </c>
      <c r="G19" s="19">
        <v>0.37504629629629621</v>
      </c>
      <c r="H19" s="19">
        <v>2.7546296296296294E-3</v>
      </c>
      <c r="I19" s="19">
        <v>8.1018518518518516E-5</v>
      </c>
      <c r="J19" s="20">
        <v>13</v>
      </c>
      <c r="K19" s="19">
        <v>5.4629629629629629E-3</v>
      </c>
      <c r="L19" s="17"/>
      <c r="M19" s="17"/>
      <c r="N19" s="20">
        <v>184</v>
      </c>
      <c r="O19" s="19">
        <v>0.35652777777777778</v>
      </c>
      <c r="P19" s="19">
        <v>0.33975694444444449</v>
      </c>
      <c r="Q19" s="19">
        <v>6.3888888888888884E-3</v>
      </c>
      <c r="R19" s="20">
        <v>0</v>
      </c>
      <c r="S19" s="19">
        <v>0</v>
      </c>
      <c r="T19" s="19">
        <v>0</v>
      </c>
      <c r="U19" s="19">
        <v>0</v>
      </c>
    </row>
    <row r="20" spans="2:21" ht="14.25" thickTop="1" thickBot="1" x14ac:dyDescent="0.25">
      <c r="B20" s="24" t="s">
        <v>64</v>
      </c>
      <c r="C20" s="17" t="s">
        <v>35</v>
      </c>
      <c r="D20" s="18">
        <v>44420</v>
      </c>
      <c r="E20" s="19">
        <v>0.33836805555555555</v>
      </c>
      <c r="F20" s="19">
        <v>0.79771990740740739</v>
      </c>
      <c r="G20" s="19">
        <v>0.41938657407407404</v>
      </c>
      <c r="H20" s="19">
        <v>2.3148148148148147E-5</v>
      </c>
      <c r="I20" s="19">
        <v>2.3148148148148147E-5</v>
      </c>
      <c r="J20" s="20">
        <v>5</v>
      </c>
      <c r="K20" s="19">
        <v>2.6851851851851854E-3</v>
      </c>
      <c r="L20" s="17"/>
      <c r="M20" s="17"/>
      <c r="N20" s="20">
        <v>271</v>
      </c>
      <c r="O20" s="19">
        <v>0.40482638888888894</v>
      </c>
      <c r="P20" s="19">
        <v>0.39262731481481483</v>
      </c>
      <c r="Q20" s="19">
        <v>5.6597222222222222E-3</v>
      </c>
      <c r="R20" s="20">
        <v>0</v>
      </c>
      <c r="S20" s="19">
        <v>0</v>
      </c>
      <c r="T20" s="19">
        <v>0</v>
      </c>
      <c r="U20" s="19">
        <v>0</v>
      </c>
    </row>
    <row r="21" spans="2:21" ht="14.25" thickTop="1" thickBot="1" x14ac:dyDescent="0.25">
      <c r="B21" s="24" t="s">
        <v>64</v>
      </c>
      <c r="C21" s="17" t="s">
        <v>35</v>
      </c>
      <c r="D21" s="18">
        <v>44421</v>
      </c>
      <c r="E21" s="19">
        <v>0.33893518518518517</v>
      </c>
      <c r="F21" s="19">
        <v>0.56849537037037035</v>
      </c>
      <c r="G21" s="19">
        <v>0.22956018518518517</v>
      </c>
      <c r="H21" s="19">
        <v>0</v>
      </c>
      <c r="I21" s="19">
        <v>3.4722222222222222E-5</v>
      </c>
      <c r="J21" s="20">
        <v>4</v>
      </c>
      <c r="K21" s="19">
        <v>1.3657407407407407E-3</v>
      </c>
      <c r="L21" s="17"/>
      <c r="M21" s="17"/>
      <c r="N21" s="20">
        <v>177</v>
      </c>
      <c r="O21" s="19">
        <v>0.22559027777777776</v>
      </c>
      <c r="P21" s="19">
        <v>0.21909722222222222</v>
      </c>
      <c r="Q21" s="19">
        <v>2.3726851851851856E-3</v>
      </c>
      <c r="R21" s="20">
        <v>0</v>
      </c>
      <c r="S21" s="19">
        <v>0</v>
      </c>
      <c r="T21" s="19">
        <v>0</v>
      </c>
      <c r="U21" s="19">
        <v>0</v>
      </c>
    </row>
    <row r="22" spans="2:21" ht="14.25" thickTop="1" thickBot="1" x14ac:dyDescent="0.25">
      <c r="B22" s="24" t="s">
        <v>64</v>
      </c>
      <c r="C22" s="17" t="s">
        <v>35</v>
      </c>
      <c r="D22" s="18">
        <v>44422</v>
      </c>
      <c r="E22" s="19">
        <v>0.34039351851851851</v>
      </c>
      <c r="F22" s="19">
        <v>0.75557870370370372</v>
      </c>
      <c r="G22" s="19">
        <v>0.39413194444444444</v>
      </c>
      <c r="H22" s="19">
        <v>0</v>
      </c>
      <c r="I22" s="19">
        <v>3.4722222222222222E-5</v>
      </c>
      <c r="J22" s="20">
        <v>1</v>
      </c>
      <c r="K22" s="19">
        <v>5.0925925925925921E-4</v>
      </c>
      <c r="L22" s="17"/>
      <c r="M22" s="17"/>
      <c r="N22" s="20">
        <v>256</v>
      </c>
      <c r="O22" s="19">
        <v>0.35107638888888892</v>
      </c>
      <c r="P22" s="19">
        <v>0.34104166666666669</v>
      </c>
      <c r="Q22" s="19">
        <v>4.3981481481481484E-3</v>
      </c>
      <c r="R22" s="20">
        <v>0</v>
      </c>
      <c r="S22" s="19">
        <v>0</v>
      </c>
      <c r="T22" s="19">
        <v>0</v>
      </c>
      <c r="U22" s="19">
        <v>0</v>
      </c>
    </row>
    <row r="23" spans="2:21" ht="14.25" thickTop="1" thickBot="1" x14ac:dyDescent="0.25">
      <c r="B23" s="24" t="s">
        <v>64</v>
      </c>
      <c r="C23" s="17" t="s">
        <v>35</v>
      </c>
      <c r="D23" s="18">
        <v>44427</v>
      </c>
      <c r="E23" s="19">
        <v>0.60969907407407409</v>
      </c>
      <c r="F23" s="19">
        <v>0.79715277777777782</v>
      </c>
      <c r="G23" s="19">
        <v>0.18745370370370373</v>
      </c>
      <c r="H23" s="19">
        <v>0</v>
      </c>
      <c r="I23" s="19">
        <v>0</v>
      </c>
      <c r="J23" s="20">
        <v>1</v>
      </c>
      <c r="K23" s="19">
        <v>3.8194444444444446E-4</v>
      </c>
      <c r="L23" s="17"/>
      <c r="M23" s="17"/>
      <c r="N23" s="20">
        <v>114</v>
      </c>
      <c r="O23" s="19">
        <v>0.17358796296296294</v>
      </c>
      <c r="P23" s="19">
        <v>0.17018518518518519</v>
      </c>
      <c r="Q23" s="19">
        <v>1.3657407407407409E-3</v>
      </c>
      <c r="R23" s="20">
        <v>0</v>
      </c>
      <c r="S23" s="19">
        <v>0</v>
      </c>
      <c r="T23" s="19">
        <v>0</v>
      </c>
      <c r="U23" s="19">
        <v>0</v>
      </c>
    </row>
    <row r="24" spans="2:21" ht="14.25" thickTop="1" thickBot="1" x14ac:dyDescent="0.25">
      <c r="B24" s="24" t="s">
        <v>64</v>
      </c>
      <c r="C24" s="17" t="s">
        <v>35</v>
      </c>
      <c r="D24" s="18">
        <v>44428</v>
      </c>
      <c r="E24" s="19">
        <v>0.54703703703703699</v>
      </c>
      <c r="F24" s="19">
        <v>0.79737268518518523</v>
      </c>
      <c r="G24" s="19">
        <v>0.25033564814814824</v>
      </c>
      <c r="H24" s="19">
        <v>0</v>
      </c>
      <c r="I24" s="19">
        <v>0</v>
      </c>
      <c r="J24" s="20">
        <v>3</v>
      </c>
      <c r="K24" s="19">
        <v>2.0023148148148148E-3</v>
      </c>
      <c r="L24" s="17"/>
      <c r="M24" s="17"/>
      <c r="N24" s="20">
        <v>176</v>
      </c>
      <c r="O24" s="19">
        <v>0.24443287037037037</v>
      </c>
      <c r="P24" s="19">
        <v>0.2361226851851852</v>
      </c>
      <c r="Q24" s="19">
        <v>2.1064814814814813E-3</v>
      </c>
      <c r="R24" s="20">
        <v>0</v>
      </c>
      <c r="S24" s="19">
        <v>0</v>
      </c>
      <c r="T24" s="19">
        <v>0</v>
      </c>
      <c r="U24" s="19">
        <v>0</v>
      </c>
    </row>
    <row r="25" spans="2:21" ht="14.25" thickTop="1" thickBot="1" x14ac:dyDescent="0.25">
      <c r="B25" s="24" t="s">
        <v>64</v>
      </c>
      <c r="C25" s="17" t="s">
        <v>35</v>
      </c>
      <c r="D25" s="18">
        <v>44435</v>
      </c>
      <c r="E25" s="19">
        <v>0.54660879629629633</v>
      </c>
      <c r="F25" s="19">
        <v>0.79799768518518521</v>
      </c>
      <c r="G25" s="19">
        <v>0.25138888888888888</v>
      </c>
      <c r="H25" s="19">
        <v>0</v>
      </c>
      <c r="I25" s="19">
        <v>3.4722222222222222E-5</v>
      </c>
      <c r="J25" s="20">
        <v>9</v>
      </c>
      <c r="K25" s="19">
        <v>4.8032407407407407E-3</v>
      </c>
      <c r="L25" s="17"/>
      <c r="M25" s="17"/>
      <c r="N25" s="20">
        <v>162</v>
      </c>
      <c r="O25" s="19">
        <v>0.2464351851851852</v>
      </c>
      <c r="P25" s="19">
        <v>0.23711805555555557</v>
      </c>
      <c r="Q25" s="19">
        <v>2.0254629629629629E-3</v>
      </c>
      <c r="R25" s="20">
        <v>0</v>
      </c>
      <c r="S25" s="19">
        <v>0</v>
      </c>
      <c r="T25" s="19">
        <v>0</v>
      </c>
      <c r="U25" s="19">
        <v>0</v>
      </c>
    </row>
    <row r="26" spans="2:21" ht="14.25" thickTop="1" thickBot="1" x14ac:dyDescent="0.25">
      <c r="B26" s="24" t="s">
        <v>64</v>
      </c>
      <c r="C26" s="28" t="s">
        <v>35</v>
      </c>
      <c r="D26" s="29">
        <v>44436</v>
      </c>
      <c r="E26" s="30">
        <v>0.34280092592592593</v>
      </c>
      <c r="F26" s="30">
        <v>0.7562268518518519</v>
      </c>
      <c r="G26" s="30">
        <v>0.39287037037037043</v>
      </c>
      <c r="H26" s="30">
        <v>2.5115740740740741E-3</v>
      </c>
      <c r="I26" s="30">
        <v>2.3148148148148147E-5</v>
      </c>
      <c r="J26" s="31">
        <v>3</v>
      </c>
      <c r="K26" s="30">
        <v>8.3333333333333339E-4</v>
      </c>
      <c r="L26" s="28"/>
      <c r="M26" s="28"/>
      <c r="N26" s="31">
        <v>254</v>
      </c>
      <c r="O26" s="30">
        <v>0.33387731481481481</v>
      </c>
      <c r="P26" s="30">
        <v>0.32368055555555553</v>
      </c>
      <c r="Q26" s="30">
        <v>3.4606481481481485E-3</v>
      </c>
      <c r="R26" s="31">
        <v>0</v>
      </c>
      <c r="S26" s="30">
        <v>0</v>
      </c>
      <c r="T26" s="30">
        <v>0</v>
      </c>
      <c r="U26" s="30">
        <v>0</v>
      </c>
    </row>
    <row r="27" spans="2:21" ht="14.25" thickTop="1" thickBot="1" x14ac:dyDescent="0.25">
      <c r="B27" s="24" t="s">
        <v>65</v>
      </c>
      <c r="C27" s="24" t="s">
        <v>37</v>
      </c>
      <c r="D27" s="25">
        <v>44410</v>
      </c>
      <c r="E27" s="26">
        <v>0.54210648148148144</v>
      </c>
      <c r="F27" s="26">
        <v>0.74837962962962967</v>
      </c>
      <c r="G27" s="26">
        <v>0.20627314814814823</v>
      </c>
      <c r="H27" s="26">
        <v>1.0601851851851852E-2</v>
      </c>
      <c r="I27" s="26">
        <v>0</v>
      </c>
      <c r="J27" s="27">
        <v>11</v>
      </c>
      <c r="K27" s="26">
        <v>4.8495370370370368E-3</v>
      </c>
      <c r="L27" s="24"/>
      <c r="M27" s="24"/>
      <c r="N27" s="27">
        <v>96</v>
      </c>
      <c r="O27" s="26">
        <v>0.1850347222222222</v>
      </c>
      <c r="P27" s="26">
        <v>0.14452546296296295</v>
      </c>
      <c r="Q27" s="26">
        <v>2.9629629629629627E-2</v>
      </c>
      <c r="R27" s="27">
        <v>0</v>
      </c>
      <c r="S27" s="26">
        <v>0</v>
      </c>
      <c r="T27" s="26">
        <v>0</v>
      </c>
      <c r="U27" s="26">
        <v>0</v>
      </c>
    </row>
    <row r="28" spans="2:21" ht="14.25" thickTop="1" thickBot="1" x14ac:dyDescent="0.25">
      <c r="B28" s="24" t="s">
        <v>65</v>
      </c>
      <c r="C28" s="17" t="s">
        <v>37</v>
      </c>
      <c r="D28" s="18">
        <v>44412</v>
      </c>
      <c r="E28" s="19">
        <v>0.37564814814814818</v>
      </c>
      <c r="F28" s="19">
        <v>0.56327546296296294</v>
      </c>
      <c r="G28" s="19">
        <v>0.18762731481481476</v>
      </c>
      <c r="H28" s="19">
        <v>1.3206018518518518E-2</v>
      </c>
      <c r="I28" s="19">
        <v>0</v>
      </c>
      <c r="J28" s="20">
        <v>5</v>
      </c>
      <c r="K28" s="19">
        <v>1.8634259259259259E-3</v>
      </c>
      <c r="L28" s="17"/>
      <c r="M28" s="17"/>
      <c r="N28" s="20">
        <v>99</v>
      </c>
      <c r="O28" s="19">
        <v>0.16466435185185185</v>
      </c>
      <c r="P28" s="19">
        <v>0.13966435185185183</v>
      </c>
      <c r="Q28" s="19">
        <v>2.1076388888888888E-2</v>
      </c>
      <c r="R28" s="20">
        <v>0</v>
      </c>
      <c r="S28" s="19">
        <v>0</v>
      </c>
      <c r="T28" s="19">
        <v>0</v>
      </c>
      <c r="U28" s="19">
        <v>0</v>
      </c>
    </row>
    <row r="29" spans="2:21" ht="14.25" thickTop="1" thickBot="1" x14ac:dyDescent="0.25">
      <c r="B29" s="24" t="s">
        <v>65</v>
      </c>
      <c r="C29" s="17" t="s">
        <v>37</v>
      </c>
      <c r="D29" s="18">
        <v>44414</v>
      </c>
      <c r="E29" s="19">
        <v>0.37865740740740739</v>
      </c>
      <c r="F29" s="19">
        <v>0.74744212962962964</v>
      </c>
      <c r="G29" s="19">
        <v>0.32768518518518519</v>
      </c>
      <c r="H29" s="19">
        <v>3.290509259259259E-2</v>
      </c>
      <c r="I29" s="19">
        <v>0</v>
      </c>
      <c r="J29" s="20">
        <v>8</v>
      </c>
      <c r="K29" s="19">
        <v>5.208333333333333E-3</v>
      </c>
      <c r="L29" s="17"/>
      <c r="M29" s="17"/>
      <c r="N29" s="20">
        <v>142</v>
      </c>
      <c r="O29" s="19">
        <v>0.25865740740740739</v>
      </c>
      <c r="P29" s="19">
        <v>0.1942476851851852</v>
      </c>
      <c r="Q29" s="19">
        <v>5.7164351851851841E-2</v>
      </c>
      <c r="R29" s="20">
        <v>0</v>
      </c>
      <c r="S29" s="19">
        <v>0</v>
      </c>
      <c r="T29" s="19">
        <v>0</v>
      </c>
      <c r="U29" s="19">
        <v>0</v>
      </c>
    </row>
    <row r="30" spans="2:21" ht="14.25" thickTop="1" thickBot="1" x14ac:dyDescent="0.25">
      <c r="B30" s="24" t="s">
        <v>65</v>
      </c>
      <c r="C30" s="17" t="s">
        <v>37</v>
      </c>
      <c r="D30" s="18">
        <v>44435</v>
      </c>
      <c r="E30" s="19">
        <v>0.37624999999999997</v>
      </c>
      <c r="F30" s="19">
        <v>0.75086805555555558</v>
      </c>
      <c r="G30" s="19">
        <v>0.32686342592592599</v>
      </c>
      <c r="H30" s="19">
        <v>2.2812499999999999E-2</v>
      </c>
      <c r="I30" s="19">
        <v>0</v>
      </c>
      <c r="J30" s="20">
        <v>9</v>
      </c>
      <c r="K30" s="19">
        <v>4.8148148148148152E-3</v>
      </c>
      <c r="L30" s="17"/>
      <c r="M30" s="17"/>
      <c r="N30" s="20">
        <v>129</v>
      </c>
      <c r="O30" s="19">
        <v>0.27613425925925927</v>
      </c>
      <c r="P30" s="19">
        <v>0.17202546296296295</v>
      </c>
      <c r="Q30" s="19">
        <v>9.7314814814814826E-2</v>
      </c>
      <c r="R30" s="20">
        <v>0</v>
      </c>
      <c r="S30" s="19">
        <v>0</v>
      </c>
      <c r="T30" s="19">
        <v>0</v>
      </c>
      <c r="U30" s="19">
        <v>0</v>
      </c>
    </row>
    <row r="31" spans="2:21" ht="14.25" thickTop="1" thickBot="1" x14ac:dyDescent="0.25">
      <c r="B31" s="24" t="s">
        <v>65</v>
      </c>
      <c r="C31" s="28" t="s">
        <v>37</v>
      </c>
      <c r="D31" s="29">
        <v>44438</v>
      </c>
      <c r="E31" s="30">
        <v>0.5443634259259259</v>
      </c>
      <c r="F31" s="30">
        <v>0.75012731481481476</v>
      </c>
      <c r="G31" s="30">
        <v>0.20576388888888886</v>
      </c>
      <c r="H31" s="30">
        <v>7.1296296296296299E-3</v>
      </c>
      <c r="I31" s="30">
        <v>0</v>
      </c>
      <c r="J31" s="31">
        <v>9</v>
      </c>
      <c r="K31" s="30">
        <v>4.8495370370370368E-3</v>
      </c>
      <c r="L31" s="28"/>
      <c r="M31" s="28"/>
      <c r="N31" s="31">
        <v>70</v>
      </c>
      <c r="O31" s="30">
        <v>0.1846875</v>
      </c>
      <c r="P31" s="30">
        <v>0.11930555555555554</v>
      </c>
      <c r="Q31" s="30">
        <v>5.9085648148148151E-2</v>
      </c>
      <c r="R31" s="31">
        <v>0</v>
      </c>
      <c r="S31" s="30">
        <v>0</v>
      </c>
      <c r="T31" s="30">
        <v>0</v>
      </c>
      <c r="U31" s="30">
        <v>0</v>
      </c>
    </row>
    <row r="32" spans="2:21" ht="14.25" thickTop="1" thickBot="1" x14ac:dyDescent="0.25">
      <c r="B32" s="24" t="s">
        <v>66</v>
      </c>
      <c r="C32" s="24" t="s">
        <v>39</v>
      </c>
      <c r="D32" s="25">
        <v>44410</v>
      </c>
      <c r="E32" s="26">
        <v>0.34283564814814815</v>
      </c>
      <c r="F32" s="26">
        <v>0.79738425925925926</v>
      </c>
      <c r="G32" s="26">
        <v>0.40265046296296303</v>
      </c>
      <c r="H32" s="26">
        <v>0</v>
      </c>
      <c r="I32" s="26">
        <v>0</v>
      </c>
      <c r="J32" s="27">
        <v>2</v>
      </c>
      <c r="K32" s="26">
        <v>2.4421296296296296E-3</v>
      </c>
      <c r="L32" s="24"/>
      <c r="M32" s="24"/>
      <c r="N32" s="27">
        <v>182</v>
      </c>
      <c r="O32" s="26">
        <v>0.30019675925925926</v>
      </c>
      <c r="P32" s="26">
        <v>0.25452546296296297</v>
      </c>
      <c r="Q32" s="26">
        <v>4.1643518518518524E-2</v>
      </c>
      <c r="R32" s="27">
        <v>0</v>
      </c>
      <c r="S32" s="26">
        <v>0</v>
      </c>
      <c r="T32" s="26">
        <v>0</v>
      </c>
      <c r="U32" s="26">
        <v>0</v>
      </c>
    </row>
    <row r="33" spans="2:21" ht="14.25" thickTop="1" thickBot="1" x14ac:dyDescent="0.25">
      <c r="B33" s="24" t="s">
        <v>66</v>
      </c>
      <c r="C33" s="17" t="s">
        <v>39</v>
      </c>
      <c r="D33" s="18">
        <v>44411</v>
      </c>
      <c r="E33" s="19">
        <v>0.34875</v>
      </c>
      <c r="F33" s="19">
        <v>0.79666666666666663</v>
      </c>
      <c r="G33" s="19">
        <v>0.40393518518518512</v>
      </c>
      <c r="H33" s="19">
        <v>1.2500000000000001E-2</v>
      </c>
      <c r="I33" s="19">
        <v>0</v>
      </c>
      <c r="J33" s="20">
        <v>2</v>
      </c>
      <c r="K33" s="19">
        <v>9.0393518518518522E-3</v>
      </c>
      <c r="L33" s="17"/>
      <c r="M33" s="17"/>
      <c r="N33" s="20">
        <v>174</v>
      </c>
      <c r="O33" s="19">
        <v>0.23677083333333332</v>
      </c>
      <c r="P33" s="19">
        <v>0.20093749999999999</v>
      </c>
      <c r="Q33" s="19">
        <v>3.3854166666666671E-2</v>
      </c>
      <c r="R33" s="20">
        <v>0</v>
      </c>
      <c r="S33" s="19">
        <v>0</v>
      </c>
      <c r="T33" s="19">
        <v>0</v>
      </c>
      <c r="U33" s="19">
        <v>0</v>
      </c>
    </row>
    <row r="34" spans="2:21" ht="14.25" thickTop="1" thickBot="1" x14ac:dyDescent="0.25">
      <c r="B34" s="24" t="s">
        <v>66</v>
      </c>
      <c r="C34" s="17" t="s">
        <v>39</v>
      </c>
      <c r="D34" s="18">
        <v>44413</v>
      </c>
      <c r="E34" s="19">
        <v>0.34231481481481479</v>
      </c>
      <c r="F34" s="19">
        <v>0.79663194444444441</v>
      </c>
      <c r="G34" s="19">
        <v>0.40618055555555538</v>
      </c>
      <c r="H34" s="19">
        <v>1.8761574074074073E-2</v>
      </c>
      <c r="I34" s="19">
        <v>1.1574074074074073E-5</v>
      </c>
      <c r="J34" s="20">
        <v>3</v>
      </c>
      <c r="K34" s="19">
        <v>9.0277777777777774E-4</v>
      </c>
      <c r="L34" s="17"/>
      <c r="M34" s="17"/>
      <c r="N34" s="20">
        <v>204</v>
      </c>
      <c r="O34" s="19">
        <v>0.29487268518518517</v>
      </c>
      <c r="P34" s="19">
        <v>0.25158564814814816</v>
      </c>
      <c r="Q34" s="19">
        <v>4.0902777777777781E-2</v>
      </c>
      <c r="R34" s="20">
        <v>0</v>
      </c>
      <c r="S34" s="19">
        <v>0</v>
      </c>
      <c r="T34" s="19">
        <v>0</v>
      </c>
      <c r="U34" s="19">
        <v>0</v>
      </c>
    </row>
    <row r="35" spans="2:21" ht="14.25" thickTop="1" thickBot="1" x14ac:dyDescent="0.25">
      <c r="B35" s="24" t="s">
        <v>66</v>
      </c>
      <c r="C35" s="28" t="s">
        <v>39</v>
      </c>
      <c r="D35" s="29">
        <v>44414</v>
      </c>
      <c r="E35" s="30">
        <v>0.34140046296296295</v>
      </c>
      <c r="F35" s="30">
        <v>0.79674768518518524</v>
      </c>
      <c r="G35" s="30">
        <v>0.40611111111111114</v>
      </c>
      <c r="H35" s="30">
        <v>6.1689814814814819E-3</v>
      </c>
      <c r="I35" s="30">
        <v>6.9444444444444444E-5</v>
      </c>
      <c r="J35" s="31">
        <v>3</v>
      </c>
      <c r="K35" s="30">
        <v>7.1759259259259259E-4</v>
      </c>
      <c r="L35" s="28"/>
      <c r="M35" s="28"/>
      <c r="N35" s="31">
        <v>256</v>
      </c>
      <c r="O35" s="30">
        <v>0.27409722222222221</v>
      </c>
      <c r="P35" s="30">
        <v>0.22726851851851854</v>
      </c>
      <c r="Q35" s="30">
        <v>4.3263888888888886E-2</v>
      </c>
      <c r="R35" s="31">
        <v>0</v>
      </c>
      <c r="S35" s="30">
        <v>0</v>
      </c>
      <c r="T35" s="30">
        <v>0</v>
      </c>
      <c r="U35" s="30">
        <v>0</v>
      </c>
    </row>
    <row r="36" spans="2:21" ht="14.25" thickTop="1" thickBot="1" x14ac:dyDescent="0.25">
      <c r="B36" s="24" t="s">
        <v>67</v>
      </c>
      <c r="C36" s="24" t="s">
        <v>41</v>
      </c>
      <c r="D36" s="25">
        <v>44424</v>
      </c>
      <c r="E36" s="26">
        <v>0.33812500000000001</v>
      </c>
      <c r="F36" s="26">
        <v>0.79630787037037032</v>
      </c>
      <c r="G36" s="26">
        <v>0.41444444444444439</v>
      </c>
      <c r="H36" s="26">
        <v>3.6099537037037034E-2</v>
      </c>
      <c r="I36" s="26">
        <v>0</v>
      </c>
      <c r="J36" s="27">
        <v>43</v>
      </c>
      <c r="K36" s="26">
        <v>3.260416666666667E-2</v>
      </c>
      <c r="L36" s="24"/>
      <c r="M36" s="24"/>
      <c r="N36" s="27">
        <v>342</v>
      </c>
      <c r="O36" s="26">
        <v>0.32650462962962962</v>
      </c>
      <c r="P36" s="26">
        <v>0.29231481481481481</v>
      </c>
      <c r="Q36" s="26">
        <v>9.5370370370370366E-3</v>
      </c>
      <c r="R36" s="27">
        <v>0</v>
      </c>
      <c r="S36" s="26">
        <v>0</v>
      </c>
      <c r="T36" s="26">
        <v>0</v>
      </c>
      <c r="U36" s="26">
        <v>0</v>
      </c>
    </row>
    <row r="37" spans="2:21" ht="14.25" thickTop="1" thickBot="1" x14ac:dyDescent="0.25">
      <c r="B37" s="24" t="s">
        <v>67</v>
      </c>
      <c r="C37" s="17" t="s">
        <v>41</v>
      </c>
      <c r="D37" s="18">
        <v>44425</v>
      </c>
      <c r="E37" s="19">
        <v>0.3372337962962963</v>
      </c>
      <c r="F37" s="19">
        <v>0.79706018518518518</v>
      </c>
      <c r="G37" s="19">
        <v>0.4097337962962963</v>
      </c>
      <c r="H37" s="19">
        <v>5.0462962962962961E-3</v>
      </c>
      <c r="I37" s="19">
        <v>0</v>
      </c>
      <c r="J37" s="20">
        <v>29</v>
      </c>
      <c r="K37" s="19">
        <v>1.7175925925925924E-2</v>
      </c>
      <c r="L37" s="17"/>
      <c r="M37" s="17"/>
      <c r="N37" s="20">
        <v>256</v>
      </c>
      <c r="O37" s="19">
        <v>0.32498842592592592</v>
      </c>
      <c r="P37" s="19">
        <v>0.30253472222222222</v>
      </c>
      <c r="Q37" s="19">
        <v>8.7152777777777767E-3</v>
      </c>
      <c r="R37" s="20">
        <v>0</v>
      </c>
      <c r="S37" s="19">
        <v>0</v>
      </c>
      <c r="T37" s="19">
        <v>0</v>
      </c>
      <c r="U37" s="19">
        <v>0</v>
      </c>
    </row>
    <row r="38" spans="2:21" ht="14.25" thickTop="1" thickBot="1" x14ac:dyDescent="0.25">
      <c r="B38" s="24" t="s">
        <v>67</v>
      </c>
      <c r="C38" s="17" t="s">
        <v>41</v>
      </c>
      <c r="D38" s="18">
        <v>44427</v>
      </c>
      <c r="E38" s="19">
        <v>0.34008101851851852</v>
      </c>
      <c r="F38" s="19">
        <v>0.79736111111111108</v>
      </c>
      <c r="G38" s="19">
        <v>0.41422453703703704</v>
      </c>
      <c r="H38" s="19">
        <v>2.2372685185185183E-2</v>
      </c>
      <c r="I38" s="19">
        <v>0</v>
      </c>
      <c r="J38" s="20">
        <v>28</v>
      </c>
      <c r="K38" s="19">
        <v>1.0497685185185186E-2</v>
      </c>
      <c r="L38" s="17"/>
      <c r="M38" s="17"/>
      <c r="N38" s="20">
        <v>409</v>
      </c>
      <c r="O38" s="19">
        <v>0.34947916666666667</v>
      </c>
      <c r="P38" s="19">
        <v>0.33151620370370372</v>
      </c>
      <c r="Q38" s="19">
        <v>5.7175925925925918E-3</v>
      </c>
      <c r="R38" s="20">
        <v>0</v>
      </c>
      <c r="S38" s="19">
        <v>0</v>
      </c>
      <c r="T38" s="19">
        <v>0</v>
      </c>
      <c r="U38" s="19">
        <v>0</v>
      </c>
    </row>
    <row r="39" spans="2:21" ht="14.25" thickTop="1" thickBot="1" x14ac:dyDescent="0.25">
      <c r="B39" s="24" t="s">
        <v>67</v>
      </c>
      <c r="C39" s="17" t="s">
        <v>41</v>
      </c>
      <c r="D39" s="18">
        <v>44428</v>
      </c>
      <c r="E39" s="19">
        <v>0.33650462962962963</v>
      </c>
      <c r="F39" s="19">
        <v>0.54670138888888886</v>
      </c>
      <c r="G39" s="19">
        <v>0.21019675925925924</v>
      </c>
      <c r="H39" s="19">
        <v>4.1898148148148146E-3</v>
      </c>
      <c r="I39" s="19">
        <v>0</v>
      </c>
      <c r="J39" s="20">
        <v>18</v>
      </c>
      <c r="K39" s="19">
        <v>9.5949074074074079E-3</v>
      </c>
      <c r="L39" s="17"/>
      <c r="M39" s="17"/>
      <c r="N39" s="20">
        <v>229</v>
      </c>
      <c r="O39" s="19">
        <v>0.17496527777777779</v>
      </c>
      <c r="P39" s="19">
        <v>0.16453703703703704</v>
      </c>
      <c r="Q39" s="19">
        <v>3.483796296296296E-3</v>
      </c>
      <c r="R39" s="20">
        <v>0</v>
      </c>
      <c r="S39" s="19">
        <v>0</v>
      </c>
      <c r="T39" s="19">
        <v>0</v>
      </c>
      <c r="U39" s="19">
        <v>0</v>
      </c>
    </row>
    <row r="40" spans="2:21" ht="14.25" thickTop="1" thickBot="1" x14ac:dyDescent="0.25">
      <c r="B40" s="24" t="s">
        <v>67</v>
      </c>
      <c r="C40" s="17" t="s">
        <v>41</v>
      </c>
      <c r="D40" s="18">
        <v>44431</v>
      </c>
      <c r="E40" s="19">
        <v>0.33496527777777779</v>
      </c>
      <c r="F40" s="19">
        <v>0.7966550925925926</v>
      </c>
      <c r="G40" s="19">
        <v>0.41960648148148144</v>
      </c>
      <c r="H40" s="19">
        <v>1.2731481481481481E-2</v>
      </c>
      <c r="I40" s="19">
        <v>0</v>
      </c>
      <c r="J40" s="20">
        <v>19</v>
      </c>
      <c r="K40" s="19">
        <v>5.0462962962962961E-3</v>
      </c>
      <c r="L40" s="17"/>
      <c r="M40" s="17"/>
      <c r="N40" s="20">
        <v>445</v>
      </c>
      <c r="O40" s="19">
        <v>0.37398148148148147</v>
      </c>
      <c r="P40" s="19">
        <v>0.35806712962962961</v>
      </c>
      <c r="Q40" s="19">
        <v>8.518518518518519E-3</v>
      </c>
      <c r="R40" s="20">
        <v>0</v>
      </c>
      <c r="S40" s="19">
        <v>0</v>
      </c>
      <c r="T40" s="19">
        <v>0</v>
      </c>
      <c r="U40" s="19">
        <v>0</v>
      </c>
    </row>
    <row r="41" spans="2:21" ht="14.25" thickTop="1" thickBot="1" x14ac:dyDescent="0.25">
      <c r="B41" s="24" t="s">
        <v>67</v>
      </c>
      <c r="C41" s="17" t="s">
        <v>41</v>
      </c>
      <c r="D41" s="18">
        <v>44432</v>
      </c>
      <c r="E41" s="19">
        <v>0.3445138888888889</v>
      </c>
      <c r="F41" s="19">
        <v>0.79625000000000001</v>
      </c>
      <c r="G41" s="19">
        <v>0.40460648148148148</v>
      </c>
      <c r="H41" s="19">
        <v>1.21875E-2</v>
      </c>
      <c r="I41" s="19">
        <v>0</v>
      </c>
      <c r="J41" s="20">
        <v>26</v>
      </c>
      <c r="K41" s="19">
        <v>6.3310185185185188E-3</v>
      </c>
      <c r="L41" s="17"/>
      <c r="M41" s="17"/>
      <c r="N41" s="20">
        <v>392</v>
      </c>
      <c r="O41" s="19">
        <v>0.32116898148148149</v>
      </c>
      <c r="P41" s="19">
        <v>0.30402777777777779</v>
      </c>
      <c r="Q41" s="19">
        <v>8.564814814814815E-3</v>
      </c>
      <c r="R41" s="20">
        <v>0</v>
      </c>
      <c r="S41" s="19">
        <v>0</v>
      </c>
      <c r="T41" s="19">
        <v>0</v>
      </c>
      <c r="U41" s="19">
        <v>0</v>
      </c>
    </row>
    <row r="42" spans="2:21" ht="14.25" thickTop="1" thickBot="1" x14ac:dyDescent="0.25">
      <c r="B42" s="24" t="s">
        <v>67</v>
      </c>
      <c r="C42" s="17" t="s">
        <v>41</v>
      </c>
      <c r="D42" s="18">
        <v>44434</v>
      </c>
      <c r="E42" s="19">
        <v>0.33450231481481479</v>
      </c>
      <c r="F42" s="19">
        <v>0.79729166666666662</v>
      </c>
      <c r="G42" s="19">
        <v>0.42005787037037029</v>
      </c>
      <c r="H42" s="19">
        <v>2.4502314814814814E-2</v>
      </c>
      <c r="I42" s="19">
        <v>2.3148148148148147E-5</v>
      </c>
      <c r="J42" s="20">
        <v>27</v>
      </c>
      <c r="K42" s="19">
        <v>1.068287037037037E-2</v>
      </c>
      <c r="L42" s="17"/>
      <c r="M42" s="17"/>
      <c r="N42" s="20">
        <v>411</v>
      </c>
      <c r="O42" s="19">
        <v>0.34909722222222223</v>
      </c>
      <c r="P42" s="19">
        <v>0.33090277777777777</v>
      </c>
      <c r="Q42" s="19">
        <v>6.2847222222222219E-3</v>
      </c>
      <c r="R42" s="20">
        <v>0</v>
      </c>
      <c r="S42" s="19">
        <v>0</v>
      </c>
      <c r="T42" s="19">
        <v>0</v>
      </c>
      <c r="U42" s="19">
        <v>0</v>
      </c>
    </row>
    <row r="43" spans="2:21" ht="14.25" thickTop="1" thickBot="1" x14ac:dyDescent="0.25">
      <c r="B43" s="24" t="s">
        <v>67</v>
      </c>
      <c r="C43" s="28" t="s">
        <v>41</v>
      </c>
      <c r="D43" s="29">
        <v>44435</v>
      </c>
      <c r="E43" s="30">
        <v>0.33265046296296297</v>
      </c>
      <c r="F43" s="30">
        <v>0.54721064814814813</v>
      </c>
      <c r="G43" s="30">
        <v>0.21456018518518516</v>
      </c>
      <c r="H43" s="30">
        <v>3.6342592592592594E-3</v>
      </c>
      <c r="I43" s="30">
        <v>0</v>
      </c>
      <c r="J43" s="31">
        <v>9</v>
      </c>
      <c r="K43" s="30">
        <v>6.8287037037037036E-4</v>
      </c>
      <c r="L43" s="28"/>
      <c r="M43" s="28"/>
      <c r="N43" s="31">
        <v>253</v>
      </c>
      <c r="O43" s="30">
        <v>0.18232638888888889</v>
      </c>
      <c r="P43" s="30">
        <v>0.17568287037037036</v>
      </c>
      <c r="Q43" s="30">
        <v>4.1898148148148146E-3</v>
      </c>
      <c r="R43" s="31">
        <v>0</v>
      </c>
      <c r="S43" s="30">
        <v>0</v>
      </c>
      <c r="T43" s="30">
        <v>0</v>
      </c>
      <c r="U43" s="30">
        <v>0</v>
      </c>
    </row>
    <row r="44" spans="2:21" ht="14.25" thickTop="1" thickBot="1" x14ac:dyDescent="0.25">
      <c r="B44" s="24" t="s">
        <v>68</v>
      </c>
      <c r="C44" s="24" t="s">
        <v>43</v>
      </c>
      <c r="D44" s="25">
        <v>44413</v>
      </c>
      <c r="E44" s="26">
        <v>0.59763888888888894</v>
      </c>
      <c r="F44" s="26">
        <v>0.79748842592592595</v>
      </c>
      <c r="G44" s="26">
        <v>0.19388888888888889</v>
      </c>
      <c r="H44" s="26">
        <v>3.6296296296296299E-2</v>
      </c>
      <c r="I44" s="26">
        <v>0</v>
      </c>
      <c r="J44" s="27">
        <v>1</v>
      </c>
      <c r="K44" s="26">
        <v>3.1365740740740742E-3</v>
      </c>
      <c r="L44" s="24"/>
      <c r="M44" s="24"/>
      <c r="N44" s="27">
        <v>69</v>
      </c>
      <c r="O44" s="26">
        <v>0.13726851851851851</v>
      </c>
      <c r="P44" s="26">
        <v>0.13224537037037037</v>
      </c>
      <c r="Q44" s="26">
        <v>4.1435185185185186E-3</v>
      </c>
      <c r="R44" s="27">
        <v>0</v>
      </c>
      <c r="S44" s="26">
        <v>0</v>
      </c>
      <c r="T44" s="26">
        <v>0</v>
      </c>
      <c r="U44" s="26">
        <v>0</v>
      </c>
    </row>
    <row r="45" spans="2:21" ht="14.25" thickTop="1" thickBot="1" x14ac:dyDescent="0.25">
      <c r="B45" s="24" t="s">
        <v>68</v>
      </c>
      <c r="C45" s="17" t="s">
        <v>43</v>
      </c>
      <c r="D45" s="18">
        <v>44414</v>
      </c>
      <c r="E45" s="19">
        <v>0.58259259259259255</v>
      </c>
      <c r="F45" s="19">
        <v>0.80812499999999998</v>
      </c>
      <c r="G45" s="19">
        <v>0.22553240740740743</v>
      </c>
      <c r="H45" s="19">
        <v>2.3206018518518518E-2</v>
      </c>
      <c r="I45" s="19">
        <v>0</v>
      </c>
      <c r="J45" s="20">
        <v>0</v>
      </c>
      <c r="K45" s="19">
        <v>0</v>
      </c>
      <c r="L45" s="17"/>
      <c r="M45" s="17"/>
      <c r="N45" s="20">
        <v>81</v>
      </c>
      <c r="O45" s="19">
        <v>0.18679398148148146</v>
      </c>
      <c r="P45" s="19">
        <v>0.17702546296296295</v>
      </c>
      <c r="Q45" s="19">
        <v>8.2175925925925906E-3</v>
      </c>
      <c r="R45" s="20">
        <v>0</v>
      </c>
      <c r="S45" s="19">
        <v>0</v>
      </c>
      <c r="T45" s="19">
        <v>0</v>
      </c>
      <c r="U45" s="19">
        <v>0</v>
      </c>
    </row>
    <row r="46" spans="2:21" ht="14.25" thickTop="1" thickBot="1" x14ac:dyDescent="0.25">
      <c r="B46" s="24" t="s">
        <v>68</v>
      </c>
      <c r="C46" s="17" t="s">
        <v>43</v>
      </c>
      <c r="D46" s="18">
        <v>44415</v>
      </c>
      <c r="E46" s="19">
        <v>0.40440972222222221</v>
      </c>
      <c r="F46" s="19">
        <v>0.68261574074074072</v>
      </c>
      <c r="G46" s="19">
        <v>0.27820601851851851</v>
      </c>
      <c r="H46" s="19">
        <v>6.056712962962963E-2</v>
      </c>
      <c r="I46" s="19">
        <v>0</v>
      </c>
      <c r="J46" s="20">
        <v>1</v>
      </c>
      <c r="K46" s="19">
        <v>1.273148148148148E-4</v>
      </c>
      <c r="L46" s="17"/>
      <c r="M46" s="17"/>
      <c r="N46" s="20">
        <v>110</v>
      </c>
      <c r="O46" s="19">
        <v>0.20951388888888889</v>
      </c>
      <c r="P46" s="19">
        <v>0.1958449074074074</v>
      </c>
      <c r="Q46" s="19">
        <v>1.1435185185185185E-2</v>
      </c>
      <c r="R46" s="20">
        <v>0</v>
      </c>
      <c r="S46" s="19">
        <v>0</v>
      </c>
      <c r="T46" s="19">
        <v>0</v>
      </c>
      <c r="U46" s="19">
        <v>0</v>
      </c>
    </row>
    <row r="47" spans="2:21" ht="14.25" thickTop="1" thickBot="1" x14ac:dyDescent="0.25">
      <c r="B47" s="24" t="s">
        <v>68</v>
      </c>
      <c r="C47" s="17" t="s">
        <v>43</v>
      </c>
      <c r="D47" s="18">
        <v>44420</v>
      </c>
      <c r="E47" s="19">
        <v>0.58056712962962964</v>
      </c>
      <c r="F47" s="19">
        <v>0.79601851851851857</v>
      </c>
      <c r="G47" s="19">
        <v>0.21545138888888893</v>
      </c>
      <c r="H47" s="19">
        <v>5.6053240740740744E-2</v>
      </c>
      <c r="I47" s="19">
        <v>0</v>
      </c>
      <c r="J47" s="20">
        <v>0</v>
      </c>
      <c r="K47" s="19">
        <v>0</v>
      </c>
      <c r="L47" s="17"/>
      <c r="M47" s="17"/>
      <c r="N47" s="20">
        <v>85</v>
      </c>
      <c r="O47" s="19">
        <v>0.15135416666666668</v>
      </c>
      <c r="P47" s="19">
        <v>0.14097222222222222</v>
      </c>
      <c r="Q47" s="19">
        <v>9.2013888888888892E-3</v>
      </c>
      <c r="R47" s="20">
        <v>0</v>
      </c>
      <c r="S47" s="19">
        <v>0</v>
      </c>
      <c r="T47" s="19">
        <v>0</v>
      </c>
      <c r="U47" s="19">
        <v>0</v>
      </c>
    </row>
    <row r="48" spans="2:21" ht="14.25" thickTop="1" thickBot="1" x14ac:dyDescent="0.25">
      <c r="B48" s="24" t="s">
        <v>68</v>
      </c>
      <c r="C48" s="17" t="s">
        <v>43</v>
      </c>
      <c r="D48" s="18">
        <v>44421</v>
      </c>
      <c r="E48" s="19">
        <v>0.57400462962962961</v>
      </c>
      <c r="F48" s="19">
        <v>0.79685185185185181</v>
      </c>
      <c r="G48" s="19">
        <v>0.22030092592592598</v>
      </c>
      <c r="H48" s="19">
        <v>5.9571759259259262E-2</v>
      </c>
      <c r="I48" s="19">
        <v>0</v>
      </c>
      <c r="J48" s="20">
        <v>2</v>
      </c>
      <c r="K48" s="19">
        <v>3.4722222222222222E-5</v>
      </c>
      <c r="L48" s="17"/>
      <c r="M48" s="17"/>
      <c r="N48" s="20">
        <v>77</v>
      </c>
      <c r="O48" s="19">
        <v>0.15368055555555554</v>
      </c>
      <c r="P48" s="19">
        <v>0.14962962962962964</v>
      </c>
      <c r="Q48" s="19">
        <v>2.8703703703703703E-3</v>
      </c>
      <c r="R48" s="20">
        <v>0</v>
      </c>
      <c r="S48" s="19">
        <v>0</v>
      </c>
      <c r="T48" s="19">
        <v>0</v>
      </c>
      <c r="U48" s="19">
        <v>0</v>
      </c>
    </row>
    <row r="49" spans="2:21" ht="14.25" thickTop="1" thickBot="1" x14ac:dyDescent="0.25">
      <c r="B49" s="24" t="s">
        <v>68</v>
      </c>
      <c r="C49" s="28" t="s">
        <v>43</v>
      </c>
      <c r="D49" s="29">
        <v>44422</v>
      </c>
      <c r="E49" s="30">
        <v>0.43033564814814818</v>
      </c>
      <c r="F49" s="30">
        <v>0.75631944444444443</v>
      </c>
      <c r="G49" s="30">
        <v>0.32598379629629626</v>
      </c>
      <c r="H49" s="30">
        <v>8.1747685185185187E-2</v>
      </c>
      <c r="I49" s="30">
        <v>0</v>
      </c>
      <c r="J49" s="31">
        <v>0</v>
      </c>
      <c r="K49" s="30">
        <v>0</v>
      </c>
      <c r="L49" s="28"/>
      <c r="M49" s="28"/>
      <c r="N49" s="31">
        <v>94</v>
      </c>
      <c r="O49" s="30">
        <v>0.21052083333333332</v>
      </c>
      <c r="P49" s="30">
        <v>0.20473379629629629</v>
      </c>
      <c r="Q49" s="30">
        <v>4.5370370370370373E-3</v>
      </c>
      <c r="R49" s="31">
        <v>0</v>
      </c>
      <c r="S49" s="30">
        <v>0</v>
      </c>
      <c r="T49" s="30">
        <v>0</v>
      </c>
      <c r="U49" s="30">
        <v>0</v>
      </c>
    </row>
    <row r="50" spans="2:21" ht="14.25" thickTop="1" thickBot="1" x14ac:dyDescent="0.25">
      <c r="B50" s="24" t="s">
        <v>69</v>
      </c>
      <c r="C50" s="32" t="s">
        <v>45</v>
      </c>
      <c r="D50" s="33">
        <v>44439</v>
      </c>
      <c r="E50" s="34">
        <v>0.33872685185185186</v>
      </c>
      <c r="F50" s="34">
        <v>0.54844907407407406</v>
      </c>
      <c r="G50" s="34">
        <v>0.20936342592592588</v>
      </c>
      <c r="H50" s="34">
        <v>8.2291666666666659E-3</v>
      </c>
      <c r="I50" s="34">
        <v>0</v>
      </c>
      <c r="J50" s="35">
        <v>2</v>
      </c>
      <c r="K50" s="34">
        <v>7.8703703703703705E-4</v>
      </c>
      <c r="L50" s="32"/>
      <c r="M50" s="32"/>
      <c r="N50" s="35">
        <v>134</v>
      </c>
      <c r="O50" s="34">
        <v>0.18870370370370371</v>
      </c>
      <c r="P50" s="34">
        <v>0.17563657407407404</v>
      </c>
      <c r="Q50" s="34">
        <v>1.0243055555555556E-2</v>
      </c>
      <c r="R50" s="35">
        <v>0</v>
      </c>
      <c r="S50" s="34">
        <v>0</v>
      </c>
      <c r="T50" s="34">
        <v>0</v>
      </c>
      <c r="U50" s="34">
        <v>0</v>
      </c>
    </row>
    <row r="51" spans="2:21" ht="14.25" thickTop="1" thickBot="1" x14ac:dyDescent="0.25">
      <c r="B51" s="24" t="s">
        <v>70</v>
      </c>
      <c r="C51" s="24" t="s">
        <v>47</v>
      </c>
      <c r="D51" s="25">
        <v>44410</v>
      </c>
      <c r="E51" s="26">
        <v>0.35148148148148151</v>
      </c>
      <c r="F51" s="26">
        <v>0.79721064814814813</v>
      </c>
      <c r="G51" s="26">
        <v>0.39803240740740731</v>
      </c>
      <c r="H51" s="26">
        <v>2.3229166666666665E-2</v>
      </c>
      <c r="I51" s="26">
        <v>0</v>
      </c>
      <c r="J51" s="27">
        <v>3</v>
      </c>
      <c r="K51" s="26">
        <v>1.25E-3</v>
      </c>
      <c r="L51" s="24"/>
      <c r="M51" s="24"/>
      <c r="N51" s="27">
        <v>216</v>
      </c>
      <c r="O51" s="26">
        <v>0.30918981481481483</v>
      </c>
      <c r="P51" s="26">
        <v>0.24728009259259259</v>
      </c>
      <c r="Q51" s="26">
        <v>5.755787037037037E-2</v>
      </c>
      <c r="R51" s="27">
        <v>0</v>
      </c>
      <c r="S51" s="26">
        <v>0</v>
      </c>
      <c r="T51" s="26">
        <v>0</v>
      </c>
      <c r="U51" s="26">
        <v>0</v>
      </c>
    </row>
    <row r="52" spans="2:21" ht="14.25" thickTop="1" thickBot="1" x14ac:dyDescent="0.25">
      <c r="B52" s="24" t="s">
        <v>70</v>
      </c>
      <c r="C52" s="17" t="s">
        <v>47</v>
      </c>
      <c r="D52" s="18">
        <v>44417</v>
      </c>
      <c r="E52" s="19">
        <v>0.33763888888888888</v>
      </c>
      <c r="F52" s="19">
        <v>0.79634259259259255</v>
      </c>
      <c r="G52" s="19">
        <v>0.41304398148148141</v>
      </c>
      <c r="H52" s="19">
        <v>1.3784722222222223E-2</v>
      </c>
      <c r="I52" s="19">
        <v>0</v>
      </c>
      <c r="J52" s="20">
        <v>3</v>
      </c>
      <c r="K52" s="19">
        <v>6.8287037037037036E-4</v>
      </c>
      <c r="L52" s="17"/>
      <c r="M52" s="17"/>
      <c r="N52" s="20">
        <v>288</v>
      </c>
      <c r="O52" s="19">
        <v>0.34075231481481483</v>
      </c>
      <c r="P52" s="19">
        <v>0.25609953703703703</v>
      </c>
      <c r="Q52" s="19">
        <v>7.9363425925925921E-2</v>
      </c>
      <c r="R52" s="20">
        <v>0</v>
      </c>
      <c r="S52" s="19">
        <v>0</v>
      </c>
      <c r="T52" s="19">
        <v>0</v>
      </c>
      <c r="U52" s="19">
        <v>0</v>
      </c>
    </row>
    <row r="53" spans="2:21" ht="14.25" thickTop="1" thickBot="1" x14ac:dyDescent="0.25">
      <c r="B53" s="24" t="s">
        <v>70</v>
      </c>
      <c r="C53" s="17" t="s">
        <v>47</v>
      </c>
      <c r="D53" s="18">
        <v>44418</v>
      </c>
      <c r="E53" s="19">
        <v>0.33908564814814812</v>
      </c>
      <c r="F53" s="19">
        <v>0.79673611111111109</v>
      </c>
      <c r="G53" s="19">
        <v>0.41057870370370375</v>
      </c>
      <c r="H53" s="19">
        <v>2.0474537037037038E-2</v>
      </c>
      <c r="I53" s="19">
        <v>0</v>
      </c>
      <c r="J53" s="20">
        <v>1</v>
      </c>
      <c r="K53" s="19">
        <v>1.5162037037037036E-3</v>
      </c>
      <c r="L53" s="17"/>
      <c r="M53" s="17"/>
      <c r="N53" s="20">
        <v>276</v>
      </c>
      <c r="O53" s="19">
        <v>0.33395833333333336</v>
      </c>
      <c r="P53" s="19">
        <v>0.29292824074074081</v>
      </c>
      <c r="Q53" s="19">
        <v>3.6574074074074071E-2</v>
      </c>
      <c r="R53" s="20">
        <v>0</v>
      </c>
      <c r="S53" s="19">
        <v>0</v>
      </c>
      <c r="T53" s="19">
        <v>0</v>
      </c>
      <c r="U53" s="19">
        <v>0</v>
      </c>
    </row>
    <row r="54" spans="2:21" ht="14.25" thickTop="1" thickBot="1" x14ac:dyDescent="0.25">
      <c r="B54" s="24" t="s">
        <v>70</v>
      </c>
      <c r="C54" s="28" t="s">
        <v>47</v>
      </c>
      <c r="D54" s="29">
        <v>44424</v>
      </c>
      <c r="E54" s="30">
        <v>0.3385185185185185</v>
      </c>
      <c r="F54" s="30">
        <v>0.79694444444444446</v>
      </c>
      <c r="G54" s="30">
        <v>0.41349537037037037</v>
      </c>
      <c r="H54" s="30">
        <v>3.2557870370370369E-2</v>
      </c>
      <c r="I54" s="30">
        <v>0</v>
      </c>
      <c r="J54" s="31">
        <v>1</v>
      </c>
      <c r="K54" s="30">
        <v>7.6388888888888893E-4</v>
      </c>
      <c r="L54" s="28"/>
      <c r="M54" s="28"/>
      <c r="N54" s="31">
        <v>229</v>
      </c>
      <c r="O54" s="30">
        <v>0.29913194444444446</v>
      </c>
      <c r="P54" s="30">
        <v>0.26525462962962959</v>
      </c>
      <c r="Q54" s="30">
        <v>2.9201388888888888E-2</v>
      </c>
      <c r="R54" s="31">
        <v>0</v>
      </c>
      <c r="S54" s="30">
        <v>0</v>
      </c>
      <c r="T54" s="30">
        <v>0</v>
      </c>
      <c r="U54" s="30">
        <v>0</v>
      </c>
    </row>
    <row r="55" spans="2:21" ht="14.25" thickTop="1" thickBot="1" x14ac:dyDescent="0.25">
      <c r="B55" s="24" t="s">
        <v>71</v>
      </c>
      <c r="C55" s="24" t="s">
        <v>49</v>
      </c>
      <c r="D55" s="25">
        <v>44410</v>
      </c>
      <c r="E55" s="26">
        <v>0.38408564814814816</v>
      </c>
      <c r="F55" s="26">
        <v>0.72116898148148145</v>
      </c>
      <c r="G55" s="26">
        <v>0.33708333333333329</v>
      </c>
      <c r="H55" s="26">
        <v>4.2395833333333334E-2</v>
      </c>
      <c r="I55" s="26">
        <v>0</v>
      </c>
      <c r="J55" s="27">
        <v>17</v>
      </c>
      <c r="K55" s="26">
        <v>1.1643518518518518E-2</v>
      </c>
      <c r="L55" s="24"/>
      <c r="M55" s="24"/>
      <c r="N55" s="27">
        <v>79</v>
      </c>
      <c r="O55" s="26">
        <v>0.19188657407407408</v>
      </c>
      <c r="P55" s="26">
        <v>0.17133101851851851</v>
      </c>
      <c r="Q55" s="26">
        <v>6.3773148148148157E-3</v>
      </c>
      <c r="R55" s="27">
        <v>0</v>
      </c>
      <c r="S55" s="26">
        <v>0</v>
      </c>
      <c r="T55" s="26">
        <v>0</v>
      </c>
      <c r="U55" s="26">
        <v>0</v>
      </c>
    </row>
    <row r="56" spans="2:21" ht="14.25" thickTop="1" thickBot="1" x14ac:dyDescent="0.25">
      <c r="B56" s="24" t="s">
        <v>71</v>
      </c>
      <c r="C56" s="17" t="s">
        <v>49</v>
      </c>
      <c r="D56" s="18">
        <v>44411</v>
      </c>
      <c r="E56" s="19">
        <v>0.36905092592592592</v>
      </c>
      <c r="F56" s="19">
        <v>0.72892361111111115</v>
      </c>
      <c r="G56" s="19">
        <v>0.35987268518518523</v>
      </c>
      <c r="H56" s="19">
        <v>3.4201388888888892E-2</v>
      </c>
      <c r="I56" s="19">
        <v>0</v>
      </c>
      <c r="J56" s="20">
        <v>16</v>
      </c>
      <c r="K56" s="19">
        <v>1.0925925925925926E-2</v>
      </c>
      <c r="L56" s="17"/>
      <c r="M56" s="17"/>
      <c r="N56" s="20">
        <v>71</v>
      </c>
      <c r="O56" s="19">
        <v>0.17754629629629629</v>
      </c>
      <c r="P56" s="19">
        <v>0.15940972222222222</v>
      </c>
      <c r="Q56" s="19">
        <v>4.0856481481481481E-3</v>
      </c>
      <c r="R56" s="20">
        <v>0</v>
      </c>
      <c r="S56" s="19">
        <v>0</v>
      </c>
      <c r="T56" s="19">
        <v>0</v>
      </c>
      <c r="U56" s="19">
        <v>0</v>
      </c>
    </row>
    <row r="57" spans="2:21" ht="14.25" thickTop="1" thickBot="1" x14ac:dyDescent="0.25">
      <c r="B57" s="24" t="s">
        <v>71</v>
      </c>
      <c r="C57" s="17" t="s">
        <v>49</v>
      </c>
      <c r="D57" s="18">
        <v>44412</v>
      </c>
      <c r="E57" s="19">
        <v>0.38037037037037036</v>
      </c>
      <c r="F57" s="19">
        <v>0.72938657407407403</v>
      </c>
      <c r="G57" s="19">
        <v>0.34901620370370368</v>
      </c>
      <c r="H57" s="19">
        <v>5.0636574074074077E-2</v>
      </c>
      <c r="I57" s="19">
        <v>0</v>
      </c>
      <c r="J57" s="20">
        <v>16</v>
      </c>
      <c r="K57" s="19">
        <v>2.1724537037037039E-2</v>
      </c>
      <c r="L57" s="17"/>
      <c r="M57" s="17"/>
      <c r="N57" s="20">
        <v>74</v>
      </c>
      <c r="O57" s="19">
        <v>0.18386574074074075</v>
      </c>
      <c r="P57" s="19">
        <v>0.15795138888888891</v>
      </c>
      <c r="Q57" s="19">
        <v>3.6111111111111109E-3</v>
      </c>
      <c r="R57" s="20">
        <v>0</v>
      </c>
      <c r="S57" s="19">
        <v>0</v>
      </c>
      <c r="T57" s="19">
        <v>0</v>
      </c>
      <c r="U57" s="19">
        <v>0</v>
      </c>
    </row>
    <row r="58" spans="2:21" ht="14.25" thickTop="1" thickBot="1" x14ac:dyDescent="0.25">
      <c r="B58" s="24" t="s">
        <v>71</v>
      </c>
      <c r="C58" s="17" t="s">
        <v>49</v>
      </c>
      <c r="D58" s="18">
        <v>44413</v>
      </c>
      <c r="E58" s="19">
        <v>0.37866898148148148</v>
      </c>
      <c r="F58" s="19">
        <v>0.72670138888888891</v>
      </c>
      <c r="G58" s="19">
        <v>0.34803240740740743</v>
      </c>
      <c r="H58" s="19">
        <v>4.3344907407407408E-2</v>
      </c>
      <c r="I58" s="19">
        <v>0</v>
      </c>
      <c r="J58" s="20">
        <v>28</v>
      </c>
      <c r="K58" s="19">
        <v>6.4930555555555557E-3</v>
      </c>
      <c r="L58" s="17"/>
      <c r="M58" s="17"/>
      <c r="N58" s="20">
        <v>81</v>
      </c>
      <c r="O58" s="19">
        <v>0.17077546296296295</v>
      </c>
      <c r="P58" s="19">
        <v>0.15586805555555555</v>
      </c>
      <c r="Q58" s="19">
        <v>2.8819444444444448E-3</v>
      </c>
      <c r="R58" s="20">
        <v>0</v>
      </c>
      <c r="S58" s="19">
        <v>0</v>
      </c>
      <c r="T58" s="19">
        <v>0</v>
      </c>
      <c r="U58" s="19">
        <v>0</v>
      </c>
    </row>
    <row r="59" spans="2:21" ht="14.25" thickTop="1" thickBot="1" x14ac:dyDescent="0.25">
      <c r="B59" s="24" t="s">
        <v>71</v>
      </c>
      <c r="C59" s="17" t="s">
        <v>49</v>
      </c>
      <c r="D59" s="18">
        <v>44414</v>
      </c>
      <c r="E59" s="19">
        <v>0.39425925925925925</v>
      </c>
      <c r="F59" s="19">
        <v>0.75230324074074073</v>
      </c>
      <c r="G59" s="19">
        <v>0.35804398148148148</v>
      </c>
      <c r="H59" s="19">
        <v>4.341435185185185E-2</v>
      </c>
      <c r="I59" s="19">
        <v>0</v>
      </c>
      <c r="J59" s="20">
        <v>24</v>
      </c>
      <c r="K59" s="19">
        <v>1.3113425925925926E-2</v>
      </c>
      <c r="L59" s="17"/>
      <c r="M59" s="17"/>
      <c r="N59" s="20">
        <v>101</v>
      </c>
      <c r="O59" s="19">
        <v>0.16537037037037036</v>
      </c>
      <c r="P59" s="19">
        <v>0.13981481481481481</v>
      </c>
      <c r="Q59" s="19">
        <v>5.7523148148148151E-3</v>
      </c>
      <c r="R59" s="20">
        <v>0</v>
      </c>
      <c r="S59" s="19">
        <v>0</v>
      </c>
      <c r="T59" s="19">
        <v>0</v>
      </c>
      <c r="U59" s="19">
        <v>0</v>
      </c>
    </row>
    <row r="60" spans="2:21" ht="14.25" thickTop="1" thickBot="1" x14ac:dyDescent="0.25">
      <c r="B60" s="24" t="s">
        <v>71</v>
      </c>
      <c r="C60" s="17" t="s">
        <v>49</v>
      </c>
      <c r="D60" s="18">
        <v>44417</v>
      </c>
      <c r="E60" s="19">
        <v>0.38939814814814816</v>
      </c>
      <c r="F60" s="19">
        <v>0.73420138888888886</v>
      </c>
      <c r="G60" s="19">
        <v>0.3448032407407407</v>
      </c>
      <c r="H60" s="19">
        <v>6.3287037037037031E-2</v>
      </c>
      <c r="I60" s="19">
        <v>0</v>
      </c>
      <c r="J60" s="20">
        <v>38</v>
      </c>
      <c r="K60" s="19">
        <v>9.6759259259259264E-3</v>
      </c>
      <c r="L60" s="17"/>
      <c r="M60" s="17"/>
      <c r="N60" s="20">
        <v>93</v>
      </c>
      <c r="O60" s="19">
        <v>0.15733796296296296</v>
      </c>
      <c r="P60" s="19">
        <v>0.11835648148148148</v>
      </c>
      <c r="Q60" s="19">
        <v>1.6342592592592593E-2</v>
      </c>
      <c r="R60" s="20">
        <v>0</v>
      </c>
      <c r="S60" s="19">
        <v>0</v>
      </c>
      <c r="T60" s="19">
        <v>0</v>
      </c>
      <c r="U60" s="19">
        <v>0</v>
      </c>
    </row>
    <row r="61" spans="2:21" ht="14.25" thickTop="1" thickBot="1" x14ac:dyDescent="0.25">
      <c r="B61" s="24" t="s">
        <v>71</v>
      </c>
      <c r="C61" s="17" t="s">
        <v>49</v>
      </c>
      <c r="D61" s="18">
        <v>44418</v>
      </c>
      <c r="E61" s="19">
        <v>0.40027777777777779</v>
      </c>
      <c r="F61" s="19">
        <v>0.75057870370370372</v>
      </c>
      <c r="G61" s="19">
        <v>0.35030092592592593</v>
      </c>
      <c r="H61" s="19">
        <v>4.4699074074074072E-2</v>
      </c>
      <c r="I61" s="19">
        <v>0</v>
      </c>
      <c r="J61" s="20">
        <v>36</v>
      </c>
      <c r="K61" s="19">
        <v>9.7916666666666673E-3</v>
      </c>
      <c r="L61" s="17"/>
      <c r="M61" s="17"/>
      <c r="N61" s="20">
        <v>95</v>
      </c>
      <c r="O61" s="19">
        <v>0.1396064814814815</v>
      </c>
      <c r="P61" s="19">
        <v>0.11534722222222224</v>
      </c>
      <c r="Q61" s="19">
        <v>5.4513888888888893E-3</v>
      </c>
      <c r="R61" s="20">
        <v>0</v>
      </c>
      <c r="S61" s="19">
        <v>0</v>
      </c>
      <c r="T61" s="19">
        <v>0</v>
      </c>
      <c r="U61" s="19">
        <v>0</v>
      </c>
    </row>
    <row r="62" spans="2:21" ht="14.25" thickTop="1" thickBot="1" x14ac:dyDescent="0.25">
      <c r="B62" s="24" t="s">
        <v>71</v>
      </c>
      <c r="C62" s="17" t="s">
        <v>49</v>
      </c>
      <c r="D62" s="18">
        <v>44419</v>
      </c>
      <c r="E62" s="19">
        <v>0.39261574074074074</v>
      </c>
      <c r="F62" s="19">
        <v>0.739375</v>
      </c>
      <c r="G62" s="19">
        <v>0.34675925925925927</v>
      </c>
      <c r="H62" s="19">
        <v>0</v>
      </c>
      <c r="I62" s="19">
        <v>0</v>
      </c>
      <c r="J62" s="20">
        <v>26</v>
      </c>
      <c r="K62" s="19">
        <v>8.9351851851851849E-3</v>
      </c>
      <c r="L62" s="17"/>
      <c r="M62" s="17"/>
      <c r="N62" s="20">
        <v>79</v>
      </c>
      <c r="O62" s="19">
        <v>0.2041435185185185</v>
      </c>
      <c r="P62" s="19">
        <v>0.13167824074074075</v>
      </c>
      <c r="Q62" s="19">
        <v>5.7708333333333327E-2</v>
      </c>
      <c r="R62" s="20">
        <v>0</v>
      </c>
      <c r="S62" s="19">
        <v>0</v>
      </c>
      <c r="T62" s="19">
        <v>0</v>
      </c>
      <c r="U62" s="19">
        <v>0</v>
      </c>
    </row>
    <row r="63" spans="2:21" ht="14.25" thickTop="1" thickBot="1" x14ac:dyDescent="0.25">
      <c r="B63" s="24" t="s">
        <v>71</v>
      </c>
      <c r="C63" s="17" t="s">
        <v>49</v>
      </c>
      <c r="D63" s="18">
        <v>44420</v>
      </c>
      <c r="E63" s="19">
        <v>0.37398148148148147</v>
      </c>
      <c r="F63" s="19">
        <v>0.7162384259259259</v>
      </c>
      <c r="G63" s="19">
        <v>0.34225694444444443</v>
      </c>
      <c r="H63" s="19">
        <v>4.0439814814814817E-2</v>
      </c>
      <c r="I63" s="19">
        <v>0</v>
      </c>
      <c r="J63" s="20">
        <v>40</v>
      </c>
      <c r="K63" s="19">
        <v>2.0439814814814813E-2</v>
      </c>
      <c r="L63" s="17"/>
      <c r="M63" s="17"/>
      <c r="N63" s="20">
        <v>89</v>
      </c>
      <c r="O63" s="19">
        <v>0.16452546296296294</v>
      </c>
      <c r="P63" s="19">
        <v>0.12300925925925926</v>
      </c>
      <c r="Q63" s="19">
        <v>1.4861111111111111E-2</v>
      </c>
      <c r="R63" s="20">
        <v>0</v>
      </c>
      <c r="S63" s="19">
        <v>0</v>
      </c>
      <c r="T63" s="19">
        <v>0</v>
      </c>
      <c r="U63" s="19">
        <v>0</v>
      </c>
    </row>
    <row r="64" spans="2:21" ht="14.25" thickTop="1" thickBot="1" x14ac:dyDescent="0.25">
      <c r="B64" s="24" t="s">
        <v>71</v>
      </c>
      <c r="C64" s="17" t="s">
        <v>49</v>
      </c>
      <c r="D64" s="18">
        <v>44421</v>
      </c>
      <c r="E64" s="19">
        <v>0.38055555555555554</v>
      </c>
      <c r="F64" s="19">
        <v>0.73032407407407407</v>
      </c>
      <c r="G64" s="19">
        <v>0.34976851851851853</v>
      </c>
      <c r="H64" s="19">
        <v>4.8368055555555553E-2</v>
      </c>
      <c r="I64" s="19">
        <v>0</v>
      </c>
      <c r="J64" s="20">
        <v>20</v>
      </c>
      <c r="K64" s="19">
        <v>7.4999999999999997E-3</v>
      </c>
      <c r="L64" s="17"/>
      <c r="M64" s="17"/>
      <c r="N64" s="20">
        <v>72</v>
      </c>
      <c r="O64" s="19">
        <v>0.14569444444444446</v>
      </c>
      <c r="P64" s="19">
        <v>0.11258101851851852</v>
      </c>
      <c r="Q64" s="19">
        <v>2.0763888888888887E-2</v>
      </c>
      <c r="R64" s="20">
        <v>0</v>
      </c>
      <c r="S64" s="19">
        <v>0</v>
      </c>
      <c r="T64" s="19">
        <v>0</v>
      </c>
      <c r="U64" s="19">
        <v>0</v>
      </c>
    </row>
    <row r="65" spans="2:21" ht="14.25" thickTop="1" thickBot="1" x14ac:dyDescent="0.25">
      <c r="B65" s="24" t="s">
        <v>71</v>
      </c>
      <c r="C65" s="17" t="s">
        <v>49</v>
      </c>
      <c r="D65" s="18">
        <v>44424</v>
      </c>
      <c r="E65" s="19">
        <v>0.38879629629629631</v>
      </c>
      <c r="F65" s="19">
        <v>0.72902777777777783</v>
      </c>
      <c r="G65" s="19">
        <v>0.34023148148148152</v>
      </c>
      <c r="H65" s="19">
        <v>3.0960648148148147E-2</v>
      </c>
      <c r="I65" s="19">
        <v>0</v>
      </c>
      <c r="J65" s="20">
        <v>24</v>
      </c>
      <c r="K65" s="19">
        <v>6.0648148148148145E-3</v>
      </c>
      <c r="L65" s="17"/>
      <c r="M65" s="17"/>
      <c r="N65" s="20">
        <v>87</v>
      </c>
      <c r="O65" s="19">
        <v>0.18967592592592591</v>
      </c>
      <c r="P65" s="19">
        <v>0.15435185185185188</v>
      </c>
      <c r="Q65" s="19">
        <v>1.9768518518518519E-2</v>
      </c>
      <c r="R65" s="20">
        <v>0</v>
      </c>
      <c r="S65" s="19">
        <v>0</v>
      </c>
      <c r="T65" s="19">
        <v>0</v>
      </c>
      <c r="U65" s="19">
        <v>0</v>
      </c>
    </row>
    <row r="66" spans="2:21" ht="14.25" thickTop="1" thickBot="1" x14ac:dyDescent="0.25">
      <c r="B66" s="24" t="s">
        <v>71</v>
      </c>
      <c r="C66" s="17" t="s">
        <v>49</v>
      </c>
      <c r="D66" s="18">
        <v>44425</v>
      </c>
      <c r="E66" s="19">
        <v>0.4035185185185185</v>
      </c>
      <c r="F66" s="19">
        <v>0.7424884259259259</v>
      </c>
      <c r="G66" s="19">
        <v>0.3389699074074074</v>
      </c>
      <c r="H66" s="19">
        <v>0</v>
      </c>
      <c r="I66" s="19">
        <v>0</v>
      </c>
      <c r="J66" s="20">
        <v>24</v>
      </c>
      <c r="K66" s="19">
        <v>1.2673611111111111E-2</v>
      </c>
      <c r="L66" s="17"/>
      <c r="M66" s="17"/>
      <c r="N66" s="20">
        <v>92</v>
      </c>
      <c r="O66" s="19">
        <v>0.22108796296296299</v>
      </c>
      <c r="P66" s="19">
        <v>0.14195601851851852</v>
      </c>
      <c r="Q66" s="19">
        <v>5.8020833333333327E-2</v>
      </c>
      <c r="R66" s="20">
        <v>0</v>
      </c>
      <c r="S66" s="19">
        <v>0</v>
      </c>
      <c r="T66" s="19">
        <v>0</v>
      </c>
      <c r="U66" s="19">
        <v>0</v>
      </c>
    </row>
    <row r="67" spans="2:21" ht="14.25" thickTop="1" thickBot="1" x14ac:dyDescent="0.25">
      <c r="B67" s="24" t="s">
        <v>71</v>
      </c>
      <c r="C67" s="17" t="s">
        <v>49</v>
      </c>
      <c r="D67" s="18">
        <v>44426</v>
      </c>
      <c r="E67" s="19">
        <v>0.36640046296296297</v>
      </c>
      <c r="F67" s="19">
        <v>0.70328703703703699</v>
      </c>
      <c r="G67" s="19">
        <v>0.33688657407407402</v>
      </c>
      <c r="H67" s="19">
        <v>0</v>
      </c>
      <c r="I67" s="19">
        <v>0</v>
      </c>
      <c r="J67" s="20">
        <v>14</v>
      </c>
      <c r="K67" s="19">
        <v>4.0625000000000001E-3</v>
      </c>
      <c r="L67" s="17"/>
      <c r="M67" s="17"/>
      <c r="N67" s="20">
        <v>77</v>
      </c>
      <c r="O67" s="19">
        <v>0.22122685185185187</v>
      </c>
      <c r="P67" s="19">
        <v>0.1404398148148148</v>
      </c>
      <c r="Q67" s="19">
        <v>7.3645833333333341E-2</v>
      </c>
      <c r="R67" s="20">
        <v>0</v>
      </c>
      <c r="S67" s="19">
        <v>0</v>
      </c>
      <c r="T67" s="19">
        <v>0</v>
      </c>
      <c r="U67" s="19">
        <v>0</v>
      </c>
    </row>
    <row r="68" spans="2:21" ht="14.25" thickTop="1" thickBot="1" x14ac:dyDescent="0.25">
      <c r="B68" s="24" t="s">
        <v>71</v>
      </c>
      <c r="C68" s="17" t="s">
        <v>49</v>
      </c>
      <c r="D68" s="18">
        <v>44427</v>
      </c>
      <c r="E68" s="19">
        <v>0.39328703703703705</v>
      </c>
      <c r="F68" s="19">
        <v>0.7357407407407407</v>
      </c>
      <c r="G68" s="19">
        <v>0.34245370370370365</v>
      </c>
      <c r="H68" s="19">
        <v>4.234953703703704E-2</v>
      </c>
      <c r="I68" s="19">
        <v>0</v>
      </c>
      <c r="J68" s="20">
        <v>26</v>
      </c>
      <c r="K68" s="19">
        <v>6.4120370370370373E-3</v>
      </c>
      <c r="L68" s="17"/>
      <c r="M68" s="17"/>
      <c r="N68" s="20">
        <v>105</v>
      </c>
      <c r="O68" s="19">
        <v>0.18843750000000001</v>
      </c>
      <c r="P68" s="19">
        <v>0.16618055555555555</v>
      </c>
      <c r="Q68" s="19">
        <v>1.1331018518518518E-2</v>
      </c>
      <c r="R68" s="20">
        <v>0</v>
      </c>
      <c r="S68" s="19">
        <v>0</v>
      </c>
      <c r="T68" s="19">
        <v>0</v>
      </c>
      <c r="U68" s="19">
        <v>0</v>
      </c>
    </row>
    <row r="69" spans="2:21" ht="14.25" thickTop="1" thickBot="1" x14ac:dyDescent="0.25">
      <c r="B69" s="24" t="s">
        <v>71</v>
      </c>
      <c r="C69" s="17" t="s">
        <v>49</v>
      </c>
      <c r="D69" s="18">
        <v>44428</v>
      </c>
      <c r="E69" s="19">
        <v>0.38028935185185186</v>
      </c>
      <c r="F69" s="19">
        <v>0.70769675925925923</v>
      </c>
      <c r="G69" s="19">
        <v>0.32740740740740737</v>
      </c>
      <c r="H69" s="19">
        <v>4.5243055555555557E-2</v>
      </c>
      <c r="I69" s="19">
        <v>0</v>
      </c>
      <c r="J69" s="20">
        <v>22</v>
      </c>
      <c r="K69" s="19">
        <v>7.1990740740740739E-3</v>
      </c>
      <c r="L69" s="17"/>
      <c r="M69" s="17"/>
      <c r="N69" s="20">
        <v>81</v>
      </c>
      <c r="O69" s="19">
        <v>0.16258101851851853</v>
      </c>
      <c r="P69" s="19">
        <v>0.13469907407407408</v>
      </c>
      <c r="Q69" s="19">
        <v>1.5092592592592593E-2</v>
      </c>
      <c r="R69" s="20">
        <v>0</v>
      </c>
      <c r="S69" s="19">
        <v>0</v>
      </c>
      <c r="T69" s="19">
        <v>0</v>
      </c>
      <c r="U69" s="19">
        <v>0</v>
      </c>
    </row>
    <row r="70" spans="2:21" ht="14.25" thickTop="1" thickBot="1" x14ac:dyDescent="0.25">
      <c r="B70" s="24" t="s">
        <v>71</v>
      </c>
      <c r="C70" s="17" t="s">
        <v>49</v>
      </c>
      <c r="D70" s="18">
        <v>44431</v>
      </c>
      <c r="E70" s="19">
        <v>0.37398148148148147</v>
      </c>
      <c r="F70" s="19">
        <v>0.7213194444444444</v>
      </c>
      <c r="G70" s="19">
        <v>0.34733796296296293</v>
      </c>
      <c r="H70" s="19">
        <v>3.9131944444444441E-2</v>
      </c>
      <c r="I70" s="19">
        <v>0</v>
      </c>
      <c r="J70" s="20">
        <v>15</v>
      </c>
      <c r="K70" s="19">
        <v>7.8125E-3</v>
      </c>
      <c r="L70" s="17"/>
      <c r="M70" s="17"/>
      <c r="N70" s="20">
        <v>74</v>
      </c>
      <c r="O70" s="19">
        <v>0.14608796296296295</v>
      </c>
      <c r="P70" s="19">
        <v>0.1200925925925926</v>
      </c>
      <c r="Q70" s="19">
        <v>1.4016203703703704E-2</v>
      </c>
      <c r="R70" s="20">
        <v>0</v>
      </c>
      <c r="S70" s="19">
        <v>0</v>
      </c>
      <c r="T70" s="19">
        <v>0</v>
      </c>
      <c r="U70" s="19">
        <v>0</v>
      </c>
    </row>
    <row r="71" spans="2:21" ht="14.25" thickTop="1" thickBot="1" x14ac:dyDescent="0.25">
      <c r="B71" s="24" t="s">
        <v>71</v>
      </c>
      <c r="C71" s="17" t="s">
        <v>49</v>
      </c>
      <c r="D71" s="18">
        <v>44432</v>
      </c>
      <c r="E71" s="19">
        <v>0.38256944444444446</v>
      </c>
      <c r="F71" s="19">
        <v>0.72825231481481478</v>
      </c>
      <c r="G71" s="19">
        <v>0.34568287037037032</v>
      </c>
      <c r="H71" s="19">
        <v>0</v>
      </c>
      <c r="I71" s="19">
        <v>0</v>
      </c>
      <c r="J71" s="20">
        <v>11</v>
      </c>
      <c r="K71" s="19">
        <v>6.2731481481481484E-3</v>
      </c>
      <c r="L71" s="17"/>
      <c r="M71" s="17"/>
      <c r="N71" s="20">
        <v>72</v>
      </c>
      <c r="O71" s="19">
        <v>0.2120023148148148</v>
      </c>
      <c r="P71" s="19">
        <v>0.13688657407407406</v>
      </c>
      <c r="Q71" s="19">
        <v>6.5347222222222237E-2</v>
      </c>
      <c r="R71" s="20">
        <v>0</v>
      </c>
      <c r="S71" s="19">
        <v>0</v>
      </c>
      <c r="T71" s="19">
        <v>0</v>
      </c>
      <c r="U71" s="19">
        <v>0</v>
      </c>
    </row>
    <row r="72" spans="2:21" ht="14.25" thickTop="1" thickBot="1" x14ac:dyDescent="0.25">
      <c r="B72" s="24" t="s">
        <v>71</v>
      </c>
      <c r="C72" s="17" t="s">
        <v>49</v>
      </c>
      <c r="D72" s="18">
        <v>44433</v>
      </c>
      <c r="E72" s="19">
        <v>0.37707175925925923</v>
      </c>
      <c r="F72" s="19">
        <v>0.71046296296296296</v>
      </c>
      <c r="G72" s="19">
        <v>0.33339120370370373</v>
      </c>
      <c r="H72" s="19">
        <v>4.4016203703703703E-2</v>
      </c>
      <c r="I72" s="19">
        <v>0</v>
      </c>
      <c r="J72" s="20">
        <v>22</v>
      </c>
      <c r="K72" s="19">
        <v>1.34375E-2</v>
      </c>
      <c r="L72" s="17"/>
      <c r="M72" s="17"/>
      <c r="N72" s="20">
        <v>66</v>
      </c>
      <c r="O72" s="19">
        <v>0.16320601851851849</v>
      </c>
      <c r="P72" s="19">
        <v>0.13432870370370373</v>
      </c>
      <c r="Q72" s="19">
        <v>1.3460648148148149E-2</v>
      </c>
      <c r="R72" s="20">
        <v>0</v>
      </c>
      <c r="S72" s="19">
        <v>0</v>
      </c>
      <c r="T72" s="19">
        <v>0</v>
      </c>
      <c r="U72" s="19">
        <v>0</v>
      </c>
    </row>
    <row r="73" spans="2:21" ht="14.25" thickTop="1" thickBot="1" x14ac:dyDescent="0.25">
      <c r="B73" s="24" t="s">
        <v>71</v>
      </c>
      <c r="C73" s="17" t="s">
        <v>49</v>
      </c>
      <c r="D73" s="18">
        <v>44434</v>
      </c>
      <c r="E73" s="19">
        <v>0.37707175925925923</v>
      </c>
      <c r="F73" s="19">
        <v>0.7123842592592593</v>
      </c>
      <c r="G73" s="19">
        <v>0.313576388888889</v>
      </c>
      <c r="H73" s="19">
        <v>4.4479166666666667E-2</v>
      </c>
      <c r="I73" s="19">
        <v>0</v>
      </c>
      <c r="J73" s="20">
        <v>21</v>
      </c>
      <c r="K73" s="19">
        <v>1.667824074074074E-2</v>
      </c>
      <c r="L73" s="17"/>
      <c r="M73" s="17"/>
      <c r="N73" s="20">
        <v>59</v>
      </c>
      <c r="O73" s="19">
        <v>0.12730324074074073</v>
      </c>
      <c r="P73" s="19">
        <v>9.8576388888888894E-2</v>
      </c>
      <c r="Q73" s="19">
        <v>1.0694444444444444E-2</v>
      </c>
      <c r="R73" s="20">
        <v>0</v>
      </c>
      <c r="S73" s="19">
        <v>0</v>
      </c>
      <c r="T73" s="19">
        <v>0</v>
      </c>
      <c r="U73" s="19">
        <v>0</v>
      </c>
    </row>
    <row r="74" spans="2:21" ht="14.25" thickTop="1" thickBot="1" x14ac:dyDescent="0.25">
      <c r="B74" s="24" t="s">
        <v>71</v>
      </c>
      <c r="C74" s="28" t="s">
        <v>49</v>
      </c>
      <c r="D74" s="29">
        <v>44435</v>
      </c>
      <c r="E74" s="30">
        <v>0.37792824074074072</v>
      </c>
      <c r="F74" s="30">
        <v>0.72042824074074074</v>
      </c>
      <c r="G74" s="30">
        <v>0.34250000000000003</v>
      </c>
      <c r="H74" s="30">
        <v>4.1770833333333333E-2</v>
      </c>
      <c r="I74" s="30">
        <v>0</v>
      </c>
      <c r="J74" s="31">
        <v>22</v>
      </c>
      <c r="K74" s="30">
        <v>9.3865740740740732E-3</v>
      </c>
      <c r="L74" s="28"/>
      <c r="M74" s="28"/>
      <c r="N74" s="31">
        <v>74</v>
      </c>
      <c r="O74" s="30">
        <v>0.17202546296296298</v>
      </c>
      <c r="P74" s="30">
        <v>0.14091435185185186</v>
      </c>
      <c r="Q74" s="30">
        <v>1.5289351851851853E-2</v>
      </c>
      <c r="R74" s="31">
        <v>0</v>
      </c>
      <c r="S74" s="30">
        <v>0</v>
      </c>
      <c r="T74" s="30">
        <v>0</v>
      </c>
      <c r="U74" s="30">
        <v>0</v>
      </c>
    </row>
    <row r="75" spans="2:21" ht="14.25" thickTop="1" thickBot="1" x14ac:dyDescent="0.25">
      <c r="B75" s="32" t="s">
        <v>72</v>
      </c>
      <c r="C75" s="32" t="s">
        <v>51</v>
      </c>
      <c r="D75" s="33">
        <v>44438</v>
      </c>
      <c r="E75" s="34">
        <v>0.33922453703703703</v>
      </c>
      <c r="F75" s="34">
        <v>0.5500694444444445</v>
      </c>
      <c r="G75" s="34">
        <v>0.20333333333333342</v>
      </c>
      <c r="H75" s="34">
        <v>0</v>
      </c>
      <c r="I75" s="34">
        <v>1.1574074074074073E-5</v>
      </c>
      <c r="J75" s="35">
        <v>7</v>
      </c>
      <c r="K75" s="34">
        <v>2.1238425925925928E-2</v>
      </c>
      <c r="L75" s="32"/>
      <c r="M75" s="32"/>
      <c r="N75" s="35">
        <v>96</v>
      </c>
      <c r="O75" s="34">
        <v>0.16712962962962963</v>
      </c>
      <c r="P75" s="34">
        <v>0.15692129629629631</v>
      </c>
      <c r="Q75" s="34">
        <v>3.2754629629629627E-3</v>
      </c>
      <c r="R75" s="35">
        <v>0</v>
      </c>
      <c r="S75" s="34">
        <v>0</v>
      </c>
      <c r="T75" s="34">
        <v>0</v>
      </c>
      <c r="U75" s="34">
        <v>0</v>
      </c>
    </row>
    <row r="76" spans="2:21" ht="13.5" thickTop="1" x14ac:dyDescent="0.2">
      <c r="B76" s="24" t="s">
        <v>52</v>
      </c>
      <c r="C76" s="24" t="s">
        <v>53</v>
      </c>
      <c r="D76" s="25">
        <v>44414</v>
      </c>
      <c r="E76" s="26">
        <v>0.33369212962962963</v>
      </c>
      <c r="F76" s="26">
        <v>0.75462962962962965</v>
      </c>
      <c r="G76" s="26">
        <v>0.37900462962962961</v>
      </c>
      <c r="H76" s="26">
        <v>1.8888888888888889E-2</v>
      </c>
      <c r="I76" s="26">
        <v>0</v>
      </c>
      <c r="J76" s="27">
        <v>1</v>
      </c>
      <c r="K76" s="26">
        <v>6.018518518518519E-4</v>
      </c>
      <c r="L76" s="24"/>
      <c r="M76" s="24"/>
      <c r="N76" s="27">
        <v>268</v>
      </c>
      <c r="O76" s="26">
        <v>0.26648148148148149</v>
      </c>
      <c r="P76" s="26">
        <v>0.2363425925925926</v>
      </c>
      <c r="Q76" s="26">
        <v>2.7997685185185181E-2</v>
      </c>
      <c r="R76" s="27">
        <v>0</v>
      </c>
      <c r="S76" s="26">
        <v>0</v>
      </c>
      <c r="T76" s="26">
        <v>0</v>
      </c>
      <c r="U76" s="26">
        <v>0</v>
      </c>
    </row>
    <row r="77" spans="2:21" x14ac:dyDescent="0.2">
      <c r="B77" s="17" t="s">
        <v>52</v>
      </c>
      <c r="C77" s="17" t="s">
        <v>53</v>
      </c>
      <c r="D77" s="18">
        <v>44419</v>
      </c>
      <c r="E77" s="19">
        <v>0.34458333333333335</v>
      </c>
      <c r="F77" s="19">
        <v>0.79637731481481477</v>
      </c>
      <c r="G77" s="19">
        <v>0.40949074074074077</v>
      </c>
      <c r="H77" s="19">
        <v>6.5740740740740742E-3</v>
      </c>
      <c r="I77" s="19">
        <v>0</v>
      </c>
      <c r="J77" s="20">
        <v>1</v>
      </c>
      <c r="K77" s="19">
        <v>4.9768518518518521E-4</v>
      </c>
      <c r="L77" s="17"/>
      <c r="M77" s="17"/>
      <c r="N77" s="20">
        <v>264</v>
      </c>
      <c r="O77" s="19">
        <v>0.34575231481481483</v>
      </c>
      <c r="P77" s="19">
        <v>0.31564814814814812</v>
      </c>
      <c r="Q77" s="19">
        <v>2.8310185185185185E-2</v>
      </c>
      <c r="R77" s="20">
        <v>0</v>
      </c>
      <c r="S77" s="19">
        <v>0</v>
      </c>
      <c r="T77" s="19">
        <v>0</v>
      </c>
      <c r="U77" s="19">
        <v>0</v>
      </c>
    </row>
    <row r="78" spans="2:21" x14ac:dyDescent="0.2">
      <c r="B78" s="17" t="s">
        <v>52</v>
      </c>
      <c r="C78" s="17" t="s">
        <v>53</v>
      </c>
      <c r="D78" s="18">
        <v>44421</v>
      </c>
      <c r="E78" s="19">
        <v>0.56778935185185186</v>
      </c>
      <c r="F78" s="19">
        <v>0.79659722222222218</v>
      </c>
      <c r="G78" s="19">
        <v>0.22478009259259246</v>
      </c>
      <c r="H78" s="19">
        <v>1.5162037037037036E-2</v>
      </c>
      <c r="I78" s="19">
        <v>0</v>
      </c>
      <c r="J78" s="20">
        <v>0</v>
      </c>
      <c r="K78" s="19">
        <v>0</v>
      </c>
      <c r="L78" s="17"/>
      <c r="M78" s="17"/>
      <c r="N78" s="20">
        <v>135</v>
      </c>
      <c r="O78" s="19">
        <v>0.16560185185185183</v>
      </c>
      <c r="P78" s="19">
        <v>0.14273148148148146</v>
      </c>
      <c r="Q78" s="19">
        <v>2.2118055555555557E-2</v>
      </c>
      <c r="R78" s="20">
        <v>0</v>
      </c>
      <c r="S78" s="19">
        <v>0</v>
      </c>
      <c r="T78" s="19">
        <v>0</v>
      </c>
      <c r="U78" s="19">
        <v>0</v>
      </c>
    </row>
    <row r="79" spans="2:21" x14ac:dyDescent="0.2">
      <c r="B79" s="17" t="s">
        <v>52</v>
      </c>
      <c r="C79" s="17" t="s">
        <v>53</v>
      </c>
      <c r="D79" s="18">
        <v>44422</v>
      </c>
      <c r="E79" s="19">
        <v>0.32915509259259257</v>
      </c>
      <c r="F79" s="19">
        <v>0.75491898148148151</v>
      </c>
      <c r="G79" s="19">
        <v>0.15641203703703715</v>
      </c>
      <c r="H79" s="19">
        <v>1.1921296296296296E-3</v>
      </c>
      <c r="I79" s="19">
        <v>0</v>
      </c>
      <c r="J79" s="20">
        <v>1</v>
      </c>
      <c r="K79" s="19">
        <v>7.8703703703703705E-4</v>
      </c>
      <c r="L79" s="17"/>
      <c r="M79" s="17"/>
      <c r="N79" s="20">
        <v>85</v>
      </c>
      <c r="O79" s="19">
        <v>9.2916666666666675E-2</v>
      </c>
      <c r="P79" s="19">
        <v>8.6759259259259258E-2</v>
      </c>
      <c r="Q79" s="19">
        <v>5.8217592592592592E-3</v>
      </c>
      <c r="R79" s="20">
        <v>0</v>
      </c>
      <c r="S79" s="19">
        <v>0</v>
      </c>
      <c r="T79" s="19">
        <v>0</v>
      </c>
      <c r="U79" s="19">
        <v>0</v>
      </c>
    </row>
    <row r="80" spans="2:21" x14ac:dyDescent="0.2">
      <c r="B80" s="17" t="s">
        <v>52</v>
      </c>
      <c r="C80" s="17" t="s">
        <v>53</v>
      </c>
      <c r="D80" s="18">
        <v>44426</v>
      </c>
      <c r="E80" s="19">
        <v>0.34302083333333333</v>
      </c>
      <c r="F80" s="19">
        <v>0.74564814814814817</v>
      </c>
      <c r="G80" s="19">
        <v>0.40262731481481484</v>
      </c>
      <c r="H80" s="19">
        <v>6.0578703703703704E-2</v>
      </c>
      <c r="I80" s="19">
        <v>1.1574074074074073E-5</v>
      </c>
      <c r="J80" s="20">
        <v>4</v>
      </c>
      <c r="K80" s="19">
        <v>1.0416666666666667E-3</v>
      </c>
      <c r="L80" s="17"/>
      <c r="M80" s="17"/>
      <c r="N80" s="20">
        <v>266</v>
      </c>
      <c r="O80" s="19">
        <v>0.28631944444444446</v>
      </c>
      <c r="P80" s="19">
        <v>0.25664351851851852</v>
      </c>
      <c r="Q80" s="19">
        <v>2.7777777777777776E-2</v>
      </c>
      <c r="R80" s="20">
        <v>0</v>
      </c>
      <c r="S80" s="19">
        <v>0</v>
      </c>
      <c r="T80" s="19">
        <v>0</v>
      </c>
      <c r="U80" s="19">
        <v>0</v>
      </c>
    </row>
    <row r="81" spans="2:21" x14ac:dyDescent="0.2">
      <c r="B81" s="17" t="s">
        <v>52</v>
      </c>
      <c r="C81" s="17" t="s">
        <v>53</v>
      </c>
      <c r="D81" s="18">
        <v>44429</v>
      </c>
      <c r="E81" s="19">
        <v>0.40834490740740742</v>
      </c>
      <c r="F81" s="19">
        <v>0.54707175925925922</v>
      </c>
      <c r="G81" s="19">
        <v>0.11744212962962958</v>
      </c>
      <c r="H81" s="19">
        <v>0</v>
      </c>
      <c r="I81" s="19">
        <v>0</v>
      </c>
      <c r="J81" s="20">
        <v>0</v>
      </c>
      <c r="K81" s="19">
        <v>0</v>
      </c>
      <c r="L81" s="17"/>
      <c r="M81" s="17"/>
      <c r="N81" s="20">
        <v>95</v>
      </c>
      <c r="O81" s="19">
        <v>9.3877314814814802E-2</v>
      </c>
      <c r="P81" s="19">
        <v>8.8622685185185179E-2</v>
      </c>
      <c r="Q81" s="19">
        <v>4.6527777777777782E-3</v>
      </c>
      <c r="R81" s="20">
        <v>0</v>
      </c>
      <c r="S81" s="19">
        <v>0</v>
      </c>
      <c r="T81" s="19">
        <v>0</v>
      </c>
      <c r="U81" s="19">
        <v>0</v>
      </c>
    </row>
    <row r="82" spans="2:21" x14ac:dyDescent="0.2">
      <c r="B82" s="17" t="s">
        <v>52</v>
      </c>
      <c r="C82" s="17" t="s">
        <v>53</v>
      </c>
      <c r="D82" s="18">
        <v>44436</v>
      </c>
      <c r="E82" s="19">
        <v>0.34562500000000002</v>
      </c>
      <c r="F82" s="19">
        <v>0.75564814814814818</v>
      </c>
      <c r="G82" s="19">
        <v>0.41002314814814816</v>
      </c>
      <c r="H82" s="19">
        <v>2.4224537037037037E-2</v>
      </c>
      <c r="I82" s="19">
        <v>4.6296296296296294E-5</v>
      </c>
      <c r="J82" s="20">
        <v>5</v>
      </c>
      <c r="K82" s="19">
        <v>2.1064814814814813E-3</v>
      </c>
      <c r="L82" s="17"/>
      <c r="M82" s="17"/>
      <c r="N82" s="20">
        <v>265</v>
      </c>
      <c r="O82" s="19">
        <v>0.2429861111111111</v>
      </c>
      <c r="P82" s="19">
        <v>0.22778935185185187</v>
      </c>
      <c r="Q82" s="19">
        <v>1.3414351851851853E-2</v>
      </c>
      <c r="R82" s="20">
        <v>0</v>
      </c>
      <c r="S82" s="19">
        <v>0</v>
      </c>
      <c r="T82" s="19">
        <v>0</v>
      </c>
      <c r="U82" s="19">
        <v>0</v>
      </c>
    </row>
    <row r="83" spans="2:21" ht="13.5" thickBot="1" x14ac:dyDescent="0.25">
      <c r="B83" s="28" t="s">
        <v>52</v>
      </c>
      <c r="C83" s="28" t="s">
        <v>53</v>
      </c>
      <c r="D83" s="29">
        <v>44438</v>
      </c>
      <c r="E83" s="30">
        <v>0.34296296296296297</v>
      </c>
      <c r="F83" s="30">
        <v>0.79732638888888885</v>
      </c>
      <c r="G83" s="30">
        <v>0.45436342592592588</v>
      </c>
      <c r="H83" s="30">
        <v>6.3831018518518523E-2</v>
      </c>
      <c r="I83" s="30">
        <v>0</v>
      </c>
      <c r="J83" s="31">
        <v>2</v>
      </c>
      <c r="K83" s="30">
        <v>1.0069444444444444E-3</v>
      </c>
      <c r="L83" s="28"/>
      <c r="M83" s="28"/>
      <c r="N83" s="31">
        <v>308</v>
      </c>
      <c r="O83" s="30">
        <v>0.3243402777777778</v>
      </c>
      <c r="P83" s="30">
        <v>0.27189814814814822</v>
      </c>
      <c r="Q83" s="30">
        <v>5.0081018518518518E-2</v>
      </c>
      <c r="R83" s="31">
        <v>0</v>
      </c>
      <c r="S83" s="30">
        <v>0</v>
      </c>
      <c r="T83" s="30">
        <v>0</v>
      </c>
      <c r="U83" s="30">
        <v>0</v>
      </c>
    </row>
    <row r="84" spans="2:21" ht="14.25" thickTop="1" thickBot="1" x14ac:dyDescent="0.25">
      <c r="B84" s="24" t="s">
        <v>73</v>
      </c>
      <c r="C84" s="24" t="s">
        <v>55</v>
      </c>
      <c r="D84" s="25">
        <v>44411</v>
      </c>
      <c r="E84" s="26">
        <v>0.34150462962962963</v>
      </c>
      <c r="F84" s="26">
        <v>0.79599537037037038</v>
      </c>
      <c r="G84" s="26">
        <v>0.42974537037037036</v>
      </c>
      <c r="H84" s="26">
        <v>1.2118055555555556E-2</v>
      </c>
      <c r="I84" s="26">
        <v>0</v>
      </c>
      <c r="J84" s="27">
        <v>10</v>
      </c>
      <c r="K84" s="26">
        <v>1.6655092592592593E-2</v>
      </c>
      <c r="L84" s="24"/>
      <c r="M84" s="24"/>
      <c r="N84" s="27">
        <v>235</v>
      </c>
      <c r="O84" s="26">
        <v>0.32148148148148148</v>
      </c>
      <c r="P84" s="26">
        <v>0.29519675925925926</v>
      </c>
      <c r="Q84" s="26">
        <v>1.5439814814814812E-2</v>
      </c>
      <c r="R84" s="27">
        <v>0</v>
      </c>
      <c r="S84" s="26">
        <v>0</v>
      </c>
      <c r="T84" s="26">
        <v>0</v>
      </c>
      <c r="U84" s="26">
        <v>0</v>
      </c>
    </row>
    <row r="85" spans="2:21" ht="14.25" thickTop="1" thickBot="1" x14ac:dyDescent="0.25">
      <c r="B85" s="24" t="s">
        <v>73</v>
      </c>
      <c r="C85" s="17" t="s">
        <v>55</v>
      </c>
      <c r="D85" s="18">
        <v>44412</v>
      </c>
      <c r="E85" s="19">
        <v>0.33858796296296295</v>
      </c>
      <c r="F85" s="19">
        <v>0.79702546296296295</v>
      </c>
      <c r="G85" s="19">
        <v>0.4342361111111111</v>
      </c>
      <c r="H85" s="19">
        <v>0</v>
      </c>
      <c r="I85" s="19">
        <v>0</v>
      </c>
      <c r="J85" s="20">
        <v>12</v>
      </c>
      <c r="K85" s="19">
        <v>1.2118055555555556E-2</v>
      </c>
      <c r="L85" s="17"/>
      <c r="M85" s="17"/>
      <c r="N85" s="20">
        <v>302</v>
      </c>
      <c r="O85" s="19">
        <v>0.36552083333333335</v>
      </c>
      <c r="P85" s="19">
        <v>0.31934027777777779</v>
      </c>
      <c r="Q85" s="19">
        <v>3.0057870370370374E-2</v>
      </c>
      <c r="R85" s="20">
        <v>0</v>
      </c>
      <c r="S85" s="19">
        <v>0</v>
      </c>
      <c r="T85" s="19">
        <v>0</v>
      </c>
      <c r="U85" s="19">
        <v>0</v>
      </c>
    </row>
    <row r="86" spans="2:21" ht="14.25" thickTop="1" thickBot="1" x14ac:dyDescent="0.25">
      <c r="B86" s="24" t="s">
        <v>73</v>
      </c>
      <c r="C86" s="17" t="s">
        <v>55</v>
      </c>
      <c r="D86" s="18">
        <v>44413</v>
      </c>
      <c r="E86" s="19">
        <v>0.34530092592592593</v>
      </c>
      <c r="F86" s="19">
        <v>0.54925925925925922</v>
      </c>
      <c r="G86" s="19">
        <v>0.2039583333333333</v>
      </c>
      <c r="H86" s="19">
        <v>0</v>
      </c>
      <c r="I86" s="19">
        <v>0</v>
      </c>
      <c r="J86" s="20">
        <v>6</v>
      </c>
      <c r="K86" s="19">
        <v>6.2268518518518515E-3</v>
      </c>
      <c r="L86" s="17"/>
      <c r="M86" s="17"/>
      <c r="N86" s="20">
        <v>138</v>
      </c>
      <c r="O86" s="19">
        <v>0.1678472222222222</v>
      </c>
      <c r="P86" s="19">
        <v>0.14709490740740741</v>
      </c>
      <c r="Q86" s="19">
        <v>1.8807870370370371E-2</v>
      </c>
      <c r="R86" s="20">
        <v>0</v>
      </c>
      <c r="S86" s="19">
        <v>0</v>
      </c>
      <c r="T86" s="19">
        <v>0</v>
      </c>
      <c r="U86" s="19">
        <v>0</v>
      </c>
    </row>
    <row r="87" spans="2:21" ht="14.25" thickTop="1" thickBot="1" x14ac:dyDescent="0.25">
      <c r="B87" s="24" t="s">
        <v>73</v>
      </c>
      <c r="C87" s="17" t="s">
        <v>55</v>
      </c>
      <c r="D87" s="18">
        <v>44414</v>
      </c>
      <c r="E87" s="19">
        <v>0.33814814814814814</v>
      </c>
      <c r="F87" s="19">
        <v>0.54850694444444448</v>
      </c>
      <c r="G87" s="19">
        <v>0.21035879629629634</v>
      </c>
      <c r="H87" s="19">
        <v>9.432870370370371E-3</v>
      </c>
      <c r="I87" s="19">
        <v>0</v>
      </c>
      <c r="J87" s="20">
        <v>0</v>
      </c>
      <c r="K87" s="19">
        <v>0</v>
      </c>
      <c r="L87" s="17"/>
      <c r="M87" s="17"/>
      <c r="N87" s="20">
        <v>109</v>
      </c>
      <c r="O87" s="19">
        <v>0.15608796296296296</v>
      </c>
      <c r="P87" s="19">
        <v>0.14574074074074075</v>
      </c>
      <c r="Q87" s="19">
        <v>9.5833333333333326E-3</v>
      </c>
      <c r="R87" s="20">
        <v>0</v>
      </c>
      <c r="S87" s="19">
        <v>0</v>
      </c>
      <c r="T87" s="19">
        <v>0</v>
      </c>
      <c r="U87" s="19">
        <v>0</v>
      </c>
    </row>
    <row r="88" spans="2:21" ht="14.25" thickTop="1" thickBot="1" x14ac:dyDescent="0.25">
      <c r="B88" s="24" t="s">
        <v>73</v>
      </c>
      <c r="C88" s="17" t="s">
        <v>55</v>
      </c>
      <c r="D88" s="18">
        <v>44417</v>
      </c>
      <c r="E88" s="19">
        <v>0.33806712962962965</v>
      </c>
      <c r="F88" s="19">
        <v>0.79630787037037032</v>
      </c>
      <c r="G88" s="19">
        <v>0.41002314814814805</v>
      </c>
      <c r="H88" s="19">
        <v>0</v>
      </c>
      <c r="I88" s="19">
        <v>0</v>
      </c>
      <c r="J88" s="20">
        <v>4</v>
      </c>
      <c r="K88" s="19">
        <v>4.2245370370370371E-3</v>
      </c>
      <c r="L88" s="17"/>
      <c r="M88" s="17"/>
      <c r="N88" s="20">
        <v>248</v>
      </c>
      <c r="O88" s="19">
        <v>0.36245370370370367</v>
      </c>
      <c r="P88" s="19">
        <v>0.31912037037037033</v>
      </c>
      <c r="Q88" s="19">
        <v>3.6898148148148145E-2</v>
      </c>
      <c r="R88" s="20">
        <v>0</v>
      </c>
      <c r="S88" s="19">
        <v>0</v>
      </c>
      <c r="T88" s="19">
        <v>0</v>
      </c>
      <c r="U88" s="19">
        <v>0</v>
      </c>
    </row>
    <row r="89" spans="2:21" ht="14.25" thickTop="1" thickBot="1" x14ac:dyDescent="0.25">
      <c r="B89" s="24" t="s">
        <v>73</v>
      </c>
      <c r="C89" s="17" t="s">
        <v>55</v>
      </c>
      <c r="D89" s="18">
        <v>44418</v>
      </c>
      <c r="E89" s="19">
        <v>0.33740740740740743</v>
      </c>
      <c r="F89" s="19">
        <v>0.79662037037037037</v>
      </c>
      <c r="G89" s="19">
        <v>0.42979166666666663</v>
      </c>
      <c r="H89" s="19">
        <v>0</v>
      </c>
      <c r="I89" s="19">
        <v>1.1574074074074073E-5</v>
      </c>
      <c r="J89" s="20">
        <v>4</v>
      </c>
      <c r="K89" s="19">
        <v>8.2986111111111108E-3</v>
      </c>
      <c r="L89" s="17"/>
      <c r="M89" s="17"/>
      <c r="N89" s="20">
        <v>271</v>
      </c>
      <c r="O89" s="19">
        <v>0.36606481481481484</v>
      </c>
      <c r="P89" s="19">
        <v>0.32895833333333335</v>
      </c>
      <c r="Q89" s="19">
        <v>3.3472222222222223E-2</v>
      </c>
      <c r="R89" s="20">
        <v>0</v>
      </c>
      <c r="S89" s="19">
        <v>0</v>
      </c>
      <c r="T89" s="19">
        <v>0</v>
      </c>
      <c r="U89" s="19">
        <v>0</v>
      </c>
    </row>
    <row r="90" spans="2:21" ht="14.25" thickTop="1" thickBot="1" x14ac:dyDescent="0.25">
      <c r="B90" s="24" t="s">
        <v>73</v>
      </c>
      <c r="C90" s="17" t="s">
        <v>55</v>
      </c>
      <c r="D90" s="18">
        <v>44419</v>
      </c>
      <c r="E90" s="19">
        <v>0.33751157407407406</v>
      </c>
      <c r="F90" s="19">
        <v>0.79640046296296296</v>
      </c>
      <c r="G90" s="19">
        <v>0.43739583333333332</v>
      </c>
      <c r="H90" s="19">
        <v>0</v>
      </c>
      <c r="I90" s="19">
        <v>0</v>
      </c>
      <c r="J90" s="20">
        <v>10</v>
      </c>
      <c r="K90" s="19">
        <v>6.3888888888888884E-3</v>
      </c>
      <c r="L90" s="17"/>
      <c r="M90" s="17"/>
      <c r="N90" s="20">
        <v>289</v>
      </c>
      <c r="O90" s="19">
        <v>0.36388888888888893</v>
      </c>
      <c r="P90" s="19">
        <v>0.34413194444444439</v>
      </c>
      <c r="Q90" s="19">
        <v>1.4201388888888888E-2</v>
      </c>
      <c r="R90" s="20">
        <v>0</v>
      </c>
      <c r="S90" s="19">
        <v>0</v>
      </c>
      <c r="T90" s="19">
        <v>0</v>
      </c>
      <c r="U90" s="19">
        <v>0</v>
      </c>
    </row>
    <row r="91" spans="2:21" ht="14.25" thickTop="1" thickBot="1" x14ac:dyDescent="0.25">
      <c r="B91" s="24" t="s">
        <v>73</v>
      </c>
      <c r="C91" s="17" t="s">
        <v>55</v>
      </c>
      <c r="D91" s="18">
        <v>44420</v>
      </c>
      <c r="E91" s="19">
        <v>0.33776620370370369</v>
      </c>
      <c r="F91" s="19">
        <v>0.59059027777777773</v>
      </c>
      <c r="G91" s="19">
        <v>0.23166666666666652</v>
      </c>
      <c r="H91" s="19">
        <v>0</v>
      </c>
      <c r="I91" s="19">
        <v>0</v>
      </c>
      <c r="J91" s="20">
        <v>3</v>
      </c>
      <c r="K91" s="19">
        <v>4.3287037037037035E-3</v>
      </c>
      <c r="L91" s="17"/>
      <c r="M91" s="17"/>
      <c r="N91" s="20">
        <v>163</v>
      </c>
      <c r="O91" s="19">
        <v>0.1981134259259259</v>
      </c>
      <c r="P91" s="19">
        <v>0.18478009259259257</v>
      </c>
      <c r="Q91" s="19">
        <v>6.9675925925925921E-3</v>
      </c>
      <c r="R91" s="20">
        <v>0</v>
      </c>
      <c r="S91" s="19">
        <v>0</v>
      </c>
      <c r="T91" s="19">
        <v>0</v>
      </c>
      <c r="U91" s="19">
        <v>0</v>
      </c>
    </row>
    <row r="92" spans="2:21" ht="14.25" thickTop="1" thickBot="1" x14ac:dyDescent="0.25">
      <c r="B92" s="24" t="s">
        <v>73</v>
      </c>
      <c r="C92" s="17" t="s">
        <v>55</v>
      </c>
      <c r="D92" s="18">
        <v>44421</v>
      </c>
      <c r="E92" s="19">
        <v>0.33862268518518518</v>
      </c>
      <c r="F92" s="19">
        <v>0.54795138888888884</v>
      </c>
      <c r="G92" s="19">
        <v>0.2019675925925925</v>
      </c>
      <c r="H92" s="19">
        <v>0</v>
      </c>
      <c r="I92" s="19">
        <v>0</v>
      </c>
      <c r="J92" s="20">
        <v>6</v>
      </c>
      <c r="K92" s="19">
        <v>3.0671296296296297E-3</v>
      </c>
      <c r="L92" s="17"/>
      <c r="M92" s="17"/>
      <c r="N92" s="20">
        <v>124</v>
      </c>
      <c r="O92" s="19">
        <v>0.17969907407407407</v>
      </c>
      <c r="P92" s="19">
        <v>0.16472222222222221</v>
      </c>
      <c r="Q92" s="19">
        <v>1.1018518518518518E-2</v>
      </c>
      <c r="R92" s="20">
        <v>0</v>
      </c>
      <c r="S92" s="19">
        <v>0</v>
      </c>
      <c r="T92" s="19">
        <v>0</v>
      </c>
      <c r="U92" s="19">
        <v>0</v>
      </c>
    </row>
    <row r="93" spans="2:21" ht="14.25" thickTop="1" thickBot="1" x14ac:dyDescent="0.25">
      <c r="B93" s="24" t="s">
        <v>73</v>
      </c>
      <c r="C93" s="17" t="s">
        <v>55</v>
      </c>
      <c r="D93" s="18">
        <v>44424</v>
      </c>
      <c r="E93" s="19">
        <v>0.33791666666666664</v>
      </c>
      <c r="F93" s="19">
        <v>0.79673611111111109</v>
      </c>
      <c r="G93" s="19">
        <v>0.40471064814814817</v>
      </c>
      <c r="H93" s="19">
        <v>0</v>
      </c>
      <c r="I93" s="19">
        <v>0</v>
      </c>
      <c r="J93" s="20">
        <v>6</v>
      </c>
      <c r="K93" s="19">
        <v>1.4166666666666666E-2</v>
      </c>
      <c r="L93" s="17"/>
      <c r="M93" s="17"/>
      <c r="N93" s="20">
        <v>245</v>
      </c>
      <c r="O93" s="19">
        <v>0.3461805555555556</v>
      </c>
      <c r="P93" s="19">
        <v>0.32797453703703705</v>
      </c>
      <c r="Q93" s="19">
        <v>1.3402777777777776E-2</v>
      </c>
      <c r="R93" s="20">
        <v>0</v>
      </c>
      <c r="S93" s="19">
        <v>0</v>
      </c>
      <c r="T93" s="19">
        <v>0</v>
      </c>
      <c r="U93" s="19">
        <v>0</v>
      </c>
    </row>
    <row r="94" spans="2:21" ht="14.25" thickTop="1" thickBot="1" x14ac:dyDescent="0.25">
      <c r="B94" s="24" t="s">
        <v>73</v>
      </c>
      <c r="C94" s="17" t="s">
        <v>55</v>
      </c>
      <c r="D94" s="18">
        <v>44425</v>
      </c>
      <c r="E94" s="19">
        <v>0.33777777777777779</v>
      </c>
      <c r="F94" s="19">
        <v>0.79674768518518524</v>
      </c>
      <c r="G94" s="19">
        <v>0.42870370370370375</v>
      </c>
      <c r="H94" s="19">
        <v>0</v>
      </c>
      <c r="I94" s="19">
        <v>0</v>
      </c>
      <c r="J94" s="20">
        <v>10</v>
      </c>
      <c r="K94" s="19">
        <v>6.1805555555555555E-3</v>
      </c>
      <c r="L94" s="17"/>
      <c r="M94" s="17"/>
      <c r="N94" s="20">
        <v>284</v>
      </c>
      <c r="O94" s="19">
        <v>0.36424768518518524</v>
      </c>
      <c r="P94" s="19">
        <v>0.31903935185185184</v>
      </c>
      <c r="Q94" s="19">
        <v>3.7314814814814815E-2</v>
      </c>
      <c r="R94" s="20">
        <v>0</v>
      </c>
      <c r="S94" s="19">
        <v>0</v>
      </c>
      <c r="T94" s="19">
        <v>0</v>
      </c>
      <c r="U94" s="19">
        <v>0</v>
      </c>
    </row>
    <row r="95" spans="2:21" ht="14.25" thickTop="1" thickBot="1" x14ac:dyDescent="0.25">
      <c r="B95" s="24" t="s">
        <v>73</v>
      </c>
      <c r="C95" s="17" t="s">
        <v>55</v>
      </c>
      <c r="D95" s="18">
        <v>44426</v>
      </c>
      <c r="E95" s="19">
        <v>0.33809027777777778</v>
      </c>
      <c r="F95" s="19">
        <v>0.79694444444444446</v>
      </c>
      <c r="G95" s="19">
        <v>0.43528935185185186</v>
      </c>
      <c r="H95" s="19">
        <v>0</v>
      </c>
      <c r="I95" s="19">
        <v>0</v>
      </c>
      <c r="J95" s="20">
        <v>9</v>
      </c>
      <c r="K95" s="19">
        <v>7.8935185185185185E-3</v>
      </c>
      <c r="L95" s="17"/>
      <c r="M95" s="17"/>
      <c r="N95" s="20">
        <v>293</v>
      </c>
      <c r="O95" s="19">
        <v>0.36524305555555558</v>
      </c>
      <c r="P95" s="19">
        <v>0.34097222222222223</v>
      </c>
      <c r="Q95" s="19">
        <v>1.59375E-2</v>
      </c>
      <c r="R95" s="20">
        <v>0</v>
      </c>
      <c r="S95" s="19">
        <v>0</v>
      </c>
      <c r="T95" s="19">
        <v>0</v>
      </c>
      <c r="U95" s="19">
        <v>0</v>
      </c>
    </row>
    <row r="96" spans="2:21" ht="14.25" thickTop="1" thickBot="1" x14ac:dyDescent="0.25">
      <c r="B96" s="24" t="s">
        <v>73</v>
      </c>
      <c r="C96" s="17" t="s">
        <v>55</v>
      </c>
      <c r="D96" s="18">
        <v>44427</v>
      </c>
      <c r="E96" s="19">
        <v>0.33975694444444443</v>
      </c>
      <c r="F96" s="19">
        <v>0.54774305555555558</v>
      </c>
      <c r="G96" s="19">
        <v>0.20092592592592595</v>
      </c>
      <c r="H96" s="19">
        <v>0</v>
      </c>
      <c r="I96" s="19">
        <v>0</v>
      </c>
      <c r="J96" s="20">
        <v>1</v>
      </c>
      <c r="K96" s="19">
        <v>3.8194444444444446E-4</v>
      </c>
      <c r="L96" s="17"/>
      <c r="M96" s="17"/>
      <c r="N96" s="20">
        <v>124</v>
      </c>
      <c r="O96" s="19">
        <v>0.16682870370370373</v>
      </c>
      <c r="P96" s="19">
        <v>0.15652777777777777</v>
      </c>
      <c r="Q96" s="19">
        <v>9.224537037037038E-3</v>
      </c>
      <c r="R96" s="20">
        <v>0</v>
      </c>
      <c r="S96" s="19">
        <v>0</v>
      </c>
      <c r="T96" s="19">
        <v>0</v>
      </c>
      <c r="U96" s="19">
        <v>0</v>
      </c>
    </row>
    <row r="97" spans="2:21" ht="14.25" thickTop="1" thickBot="1" x14ac:dyDescent="0.25">
      <c r="B97" s="24" t="s">
        <v>73</v>
      </c>
      <c r="C97" s="17" t="s">
        <v>55</v>
      </c>
      <c r="D97" s="18">
        <v>44428</v>
      </c>
      <c r="E97" s="19">
        <v>0.33935185185185185</v>
      </c>
      <c r="F97" s="19">
        <v>0.54843750000000002</v>
      </c>
      <c r="G97" s="19">
        <v>0.20135416666666672</v>
      </c>
      <c r="H97" s="19">
        <v>0</v>
      </c>
      <c r="I97" s="19">
        <v>0</v>
      </c>
      <c r="J97" s="20">
        <v>3</v>
      </c>
      <c r="K97" s="19">
        <v>9.0162037037037034E-3</v>
      </c>
      <c r="L97" s="17"/>
      <c r="M97" s="17"/>
      <c r="N97" s="20">
        <v>116</v>
      </c>
      <c r="O97" s="19">
        <v>0.15569444444444447</v>
      </c>
      <c r="P97" s="19">
        <v>0.13855324074074074</v>
      </c>
      <c r="Q97" s="19">
        <v>7.2800925925925932E-3</v>
      </c>
      <c r="R97" s="20">
        <v>0</v>
      </c>
      <c r="S97" s="19">
        <v>0</v>
      </c>
      <c r="T97" s="19">
        <v>0</v>
      </c>
      <c r="U97" s="19">
        <v>0</v>
      </c>
    </row>
    <row r="98" spans="2:21" ht="14.25" thickTop="1" thickBot="1" x14ac:dyDescent="0.25">
      <c r="B98" s="24" t="s">
        <v>73</v>
      </c>
      <c r="C98" s="17" t="s">
        <v>55</v>
      </c>
      <c r="D98" s="18">
        <v>44431</v>
      </c>
      <c r="E98" s="19">
        <v>0.33840277777777777</v>
      </c>
      <c r="F98" s="19">
        <v>0.79711805555555559</v>
      </c>
      <c r="G98" s="19">
        <v>0.40856481481481494</v>
      </c>
      <c r="H98" s="19">
        <v>0</v>
      </c>
      <c r="I98" s="19">
        <v>0</v>
      </c>
      <c r="J98" s="20">
        <v>13</v>
      </c>
      <c r="K98" s="19">
        <v>2.2245370370370374E-2</v>
      </c>
      <c r="L98" s="17"/>
      <c r="M98" s="17"/>
      <c r="N98" s="20">
        <v>222</v>
      </c>
      <c r="O98" s="19">
        <v>0.34811342592592592</v>
      </c>
      <c r="P98" s="19">
        <v>0.3129513888888889</v>
      </c>
      <c r="Q98" s="19">
        <v>1.7141203703703707E-2</v>
      </c>
      <c r="R98" s="20">
        <v>0</v>
      </c>
      <c r="S98" s="19">
        <v>0</v>
      </c>
      <c r="T98" s="19">
        <v>0</v>
      </c>
      <c r="U98" s="19">
        <v>0</v>
      </c>
    </row>
    <row r="99" spans="2:21" ht="14.25" thickTop="1" thickBot="1" x14ac:dyDescent="0.25">
      <c r="B99" s="24" t="s">
        <v>73</v>
      </c>
      <c r="C99" s="17" t="s">
        <v>55</v>
      </c>
      <c r="D99" s="18">
        <v>44432</v>
      </c>
      <c r="E99" s="19">
        <v>0.33953703703703703</v>
      </c>
      <c r="F99" s="19">
        <v>0.79585648148148147</v>
      </c>
      <c r="G99" s="19">
        <v>0.42804398148148148</v>
      </c>
      <c r="H99" s="19">
        <v>0</v>
      </c>
      <c r="I99" s="19">
        <v>0</v>
      </c>
      <c r="J99" s="20">
        <v>14</v>
      </c>
      <c r="K99" s="19">
        <v>2.3206018518518518E-2</v>
      </c>
      <c r="L99" s="17"/>
      <c r="M99" s="17"/>
      <c r="N99" s="20">
        <v>239</v>
      </c>
      <c r="O99" s="19">
        <v>0.33165509259259263</v>
      </c>
      <c r="P99" s="19">
        <v>0.29476851851851854</v>
      </c>
      <c r="Q99" s="19">
        <v>2.8854166666666667E-2</v>
      </c>
      <c r="R99" s="20">
        <v>0</v>
      </c>
      <c r="S99" s="19">
        <v>0</v>
      </c>
      <c r="T99" s="19">
        <v>0</v>
      </c>
      <c r="U99" s="19">
        <v>0</v>
      </c>
    </row>
    <row r="100" spans="2:21" ht="14.25" thickTop="1" thickBot="1" x14ac:dyDescent="0.25">
      <c r="B100" s="24" t="s">
        <v>73</v>
      </c>
      <c r="C100" s="17" t="s">
        <v>55</v>
      </c>
      <c r="D100" s="18">
        <v>44433</v>
      </c>
      <c r="E100" s="19">
        <v>0.33885416666666668</v>
      </c>
      <c r="F100" s="19">
        <v>0.79736111111111108</v>
      </c>
      <c r="G100" s="19">
        <v>0.43409722222222219</v>
      </c>
      <c r="H100" s="19">
        <v>0</v>
      </c>
      <c r="I100" s="19">
        <v>0</v>
      </c>
      <c r="J100" s="20">
        <v>11</v>
      </c>
      <c r="K100" s="19">
        <v>6.9444444444444449E-3</v>
      </c>
      <c r="L100" s="17"/>
      <c r="M100" s="17"/>
      <c r="N100" s="20">
        <v>248</v>
      </c>
      <c r="O100" s="19">
        <v>0.33938657407407408</v>
      </c>
      <c r="P100" s="19">
        <v>0.29996527777777782</v>
      </c>
      <c r="Q100" s="19">
        <v>2.854166666666667E-2</v>
      </c>
      <c r="R100" s="20">
        <v>0</v>
      </c>
      <c r="S100" s="19">
        <v>0</v>
      </c>
      <c r="T100" s="19">
        <v>0</v>
      </c>
      <c r="U100" s="19">
        <v>0</v>
      </c>
    </row>
    <row r="101" spans="2:21" ht="14.25" thickTop="1" thickBot="1" x14ac:dyDescent="0.25">
      <c r="B101" s="24" t="s">
        <v>73</v>
      </c>
      <c r="C101" s="17" t="s">
        <v>55</v>
      </c>
      <c r="D101" s="18">
        <v>44434</v>
      </c>
      <c r="E101" s="19">
        <v>0.33951388888888889</v>
      </c>
      <c r="F101" s="19">
        <v>0.54724537037037035</v>
      </c>
      <c r="G101" s="19">
        <v>0.20773148148148146</v>
      </c>
      <c r="H101" s="19">
        <v>0</v>
      </c>
      <c r="I101" s="19">
        <v>0</v>
      </c>
      <c r="J101" s="20">
        <v>2</v>
      </c>
      <c r="K101" s="19">
        <v>8.3333333333333339E-4</v>
      </c>
      <c r="L101" s="17"/>
      <c r="M101" s="17"/>
      <c r="N101" s="20">
        <v>111</v>
      </c>
      <c r="O101" s="19">
        <v>0.18224537037037036</v>
      </c>
      <c r="P101" s="19">
        <v>0.15064814814814814</v>
      </c>
      <c r="Q101" s="19">
        <v>2.9548611111111109E-2</v>
      </c>
      <c r="R101" s="20">
        <v>0</v>
      </c>
      <c r="S101" s="19">
        <v>0</v>
      </c>
      <c r="T101" s="19">
        <v>0</v>
      </c>
      <c r="U101" s="19">
        <v>0</v>
      </c>
    </row>
    <row r="102" spans="2:21" ht="14.25" thickTop="1" thickBot="1" x14ac:dyDescent="0.25">
      <c r="B102" s="24" t="s">
        <v>73</v>
      </c>
      <c r="C102" s="17" t="s">
        <v>55</v>
      </c>
      <c r="D102" s="18">
        <v>44435</v>
      </c>
      <c r="E102" s="19">
        <v>0.33975694444444443</v>
      </c>
      <c r="F102" s="19">
        <v>0.55386574074074069</v>
      </c>
      <c r="G102" s="19">
        <v>0.20583333333333331</v>
      </c>
      <c r="H102" s="19">
        <v>0</v>
      </c>
      <c r="I102" s="19">
        <v>0</v>
      </c>
      <c r="J102" s="20">
        <v>0</v>
      </c>
      <c r="K102" s="19">
        <v>0</v>
      </c>
      <c r="L102" s="17"/>
      <c r="M102" s="17"/>
      <c r="N102" s="20">
        <v>116</v>
      </c>
      <c r="O102" s="19">
        <v>0.15923611111111113</v>
      </c>
      <c r="P102" s="19">
        <v>0.15119212962962963</v>
      </c>
      <c r="Q102" s="19">
        <v>7.8356481481481489E-3</v>
      </c>
      <c r="R102" s="20">
        <v>0</v>
      </c>
      <c r="S102" s="19">
        <v>0</v>
      </c>
      <c r="T102" s="19">
        <v>0</v>
      </c>
      <c r="U102" s="19">
        <v>0</v>
      </c>
    </row>
    <row r="103" spans="2:21" ht="14.25" thickTop="1" thickBot="1" x14ac:dyDescent="0.25">
      <c r="B103" s="24" t="s">
        <v>73</v>
      </c>
      <c r="C103" s="17" t="s">
        <v>55</v>
      </c>
      <c r="D103" s="18">
        <v>44438</v>
      </c>
      <c r="E103" s="19">
        <v>0.33927083333333335</v>
      </c>
      <c r="F103" s="19">
        <v>0.97761574074074076</v>
      </c>
      <c r="G103" s="19">
        <v>0.58091435185185203</v>
      </c>
      <c r="H103" s="19">
        <v>0</v>
      </c>
      <c r="I103" s="19">
        <v>0</v>
      </c>
      <c r="J103" s="20">
        <v>9</v>
      </c>
      <c r="K103" s="19">
        <v>1.0752314814814815E-2</v>
      </c>
      <c r="L103" s="17"/>
      <c r="M103" s="17"/>
      <c r="N103" s="20">
        <v>212</v>
      </c>
      <c r="O103" s="19">
        <v>0.33313657407407404</v>
      </c>
      <c r="P103" s="19">
        <v>0.31496527777777772</v>
      </c>
      <c r="Q103" s="19">
        <v>1.2557870370370372E-2</v>
      </c>
      <c r="R103" s="20">
        <v>0</v>
      </c>
      <c r="S103" s="19">
        <v>0</v>
      </c>
      <c r="T103" s="19">
        <v>0</v>
      </c>
      <c r="U103" s="19">
        <v>0</v>
      </c>
    </row>
    <row r="104" spans="2:21" ht="14.25" thickTop="1" thickBot="1" x14ac:dyDescent="0.25">
      <c r="B104" s="24" t="s">
        <v>73</v>
      </c>
      <c r="C104" s="28" t="s">
        <v>55</v>
      </c>
      <c r="D104" s="29">
        <v>44439</v>
      </c>
      <c r="E104" s="30">
        <v>0.33958333333333335</v>
      </c>
      <c r="F104" s="30">
        <v>0.79737268518518523</v>
      </c>
      <c r="G104" s="30">
        <v>0.42215277777777782</v>
      </c>
      <c r="H104" s="30">
        <v>0</v>
      </c>
      <c r="I104" s="30">
        <v>0</v>
      </c>
      <c r="J104" s="31">
        <v>8</v>
      </c>
      <c r="K104" s="30">
        <v>1.9108796296296297E-2</v>
      </c>
      <c r="L104" s="28"/>
      <c r="M104" s="28"/>
      <c r="N104" s="31">
        <v>278</v>
      </c>
      <c r="O104" s="30">
        <v>0.34584490740740742</v>
      </c>
      <c r="P104" s="30">
        <v>0.3250925925925926</v>
      </c>
      <c r="Q104" s="30">
        <v>1.3761574074074074E-2</v>
      </c>
      <c r="R104" s="31">
        <v>0</v>
      </c>
      <c r="S104" s="30">
        <v>0</v>
      </c>
      <c r="T104" s="30">
        <v>0</v>
      </c>
      <c r="U104" s="30">
        <v>0</v>
      </c>
    </row>
    <row r="105" spans="2:21" ht="14.25" thickTop="1" thickBot="1" x14ac:dyDescent="0.25">
      <c r="B105" s="24" t="s">
        <v>74</v>
      </c>
      <c r="C105" s="24" t="s">
        <v>57</v>
      </c>
      <c r="D105" s="25">
        <v>44410</v>
      </c>
      <c r="E105" s="26">
        <v>0.42304398148148148</v>
      </c>
      <c r="F105" s="26">
        <v>0.79818287037037039</v>
      </c>
      <c r="G105" s="26">
        <v>0.32967592592592598</v>
      </c>
      <c r="H105" s="26">
        <v>0</v>
      </c>
      <c r="I105" s="26">
        <v>0</v>
      </c>
      <c r="J105" s="27">
        <v>7</v>
      </c>
      <c r="K105" s="26">
        <v>2.8124999999999999E-3</v>
      </c>
      <c r="L105" s="24"/>
      <c r="M105" s="24"/>
      <c r="N105" s="27">
        <v>214</v>
      </c>
      <c r="O105" s="26">
        <v>0.29560185185185184</v>
      </c>
      <c r="P105" s="26">
        <v>0.26234953703703706</v>
      </c>
      <c r="Q105" s="26">
        <v>2.9722222222222223E-2</v>
      </c>
      <c r="R105" s="27">
        <v>0</v>
      </c>
      <c r="S105" s="26">
        <v>0</v>
      </c>
      <c r="T105" s="26">
        <v>0</v>
      </c>
      <c r="U105" s="26">
        <v>0</v>
      </c>
    </row>
    <row r="106" spans="2:21" ht="14.25" thickTop="1" thickBot="1" x14ac:dyDescent="0.25">
      <c r="B106" s="24" t="s">
        <v>74</v>
      </c>
      <c r="C106" s="17" t="s">
        <v>57</v>
      </c>
      <c r="D106" s="18">
        <v>44411</v>
      </c>
      <c r="E106" s="19">
        <v>0.38215277777777779</v>
      </c>
      <c r="F106" s="19">
        <v>0.79688657407407404</v>
      </c>
      <c r="G106" s="19">
        <v>0.36528935185185185</v>
      </c>
      <c r="H106" s="19">
        <v>0</v>
      </c>
      <c r="I106" s="19">
        <v>6.9444444444444444E-5</v>
      </c>
      <c r="J106" s="20">
        <v>4</v>
      </c>
      <c r="K106" s="19">
        <v>1.9560185185185184E-3</v>
      </c>
      <c r="L106" s="17"/>
      <c r="M106" s="17"/>
      <c r="N106" s="20">
        <v>205</v>
      </c>
      <c r="O106" s="19">
        <v>0.29280092592592599</v>
      </c>
      <c r="P106" s="19">
        <v>0.27122685185185186</v>
      </c>
      <c r="Q106" s="19">
        <v>1.5555555555555555E-2</v>
      </c>
      <c r="R106" s="20">
        <v>0</v>
      </c>
      <c r="S106" s="19">
        <v>0</v>
      </c>
      <c r="T106" s="19">
        <v>0</v>
      </c>
      <c r="U106" s="19">
        <v>0</v>
      </c>
    </row>
    <row r="107" spans="2:21" ht="14.25" thickTop="1" thickBot="1" x14ac:dyDescent="0.25">
      <c r="B107" s="24" t="s">
        <v>74</v>
      </c>
      <c r="C107" s="17" t="s">
        <v>57</v>
      </c>
      <c r="D107" s="18">
        <v>44413</v>
      </c>
      <c r="E107" s="19">
        <v>0.38179398148148147</v>
      </c>
      <c r="F107" s="19">
        <v>0.54438657407407409</v>
      </c>
      <c r="G107" s="19">
        <v>0.16259259259259262</v>
      </c>
      <c r="H107" s="19">
        <v>0</v>
      </c>
      <c r="I107" s="19">
        <v>0</v>
      </c>
      <c r="J107" s="20">
        <v>3</v>
      </c>
      <c r="K107" s="19">
        <v>4.5138888888888887E-4</v>
      </c>
      <c r="L107" s="17"/>
      <c r="M107" s="17"/>
      <c r="N107" s="20">
        <v>124</v>
      </c>
      <c r="O107" s="19">
        <v>0.14925925925925926</v>
      </c>
      <c r="P107" s="19">
        <v>0.13615740740740742</v>
      </c>
      <c r="Q107" s="19">
        <v>1.0451388888888889E-2</v>
      </c>
      <c r="R107" s="20">
        <v>0</v>
      </c>
      <c r="S107" s="19">
        <v>0</v>
      </c>
      <c r="T107" s="19">
        <v>0</v>
      </c>
      <c r="U107" s="19">
        <v>0</v>
      </c>
    </row>
    <row r="108" spans="2:21" ht="14.25" thickTop="1" thickBot="1" x14ac:dyDescent="0.25">
      <c r="B108" s="24" t="s">
        <v>74</v>
      </c>
      <c r="C108" s="17" t="s">
        <v>57</v>
      </c>
      <c r="D108" s="18">
        <v>44431</v>
      </c>
      <c r="E108" s="19">
        <v>0.42348379629629629</v>
      </c>
      <c r="F108" s="19">
        <v>0.79806712962962967</v>
      </c>
      <c r="G108" s="19">
        <v>0.32979166666666671</v>
      </c>
      <c r="H108" s="19">
        <v>0</v>
      </c>
      <c r="I108" s="19">
        <v>0</v>
      </c>
      <c r="J108" s="20">
        <v>7</v>
      </c>
      <c r="K108" s="19">
        <v>2.7662037037037039E-3</v>
      </c>
      <c r="L108" s="17"/>
      <c r="M108" s="17"/>
      <c r="N108" s="20">
        <v>186</v>
      </c>
      <c r="O108" s="19">
        <v>0.28400462962962963</v>
      </c>
      <c r="P108" s="19">
        <v>0.25452546296296297</v>
      </c>
      <c r="Q108" s="19">
        <v>2.4444444444444442E-2</v>
      </c>
      <c r="R108" s="20">
        <v>0</v>
      </c>
      <c r="S108" s="19">
        <v>0</v>
      </c>
      <c r="T108" s="19">
        <v>0</v>
      </c>
      <c r="U108" s="19">
        <v>0</v>
      </c>
    </row>
    <row r="109" spans="2:21" ht="14.25" thickTop="1" thickBot="1" x14ac:dyDescent="0.25">
      <c r="B109" s="24" t="s">
        <v>74</v>
      </c>
      <c r="C109" s="17" t="s">
        <v>57</v>
      </c>
      <c r="D109" s="18">
        <v>44433</v>
      </c>
      <c r="E109" s="19">
        <v>0.38565972222222222</v>
      </c>
      <c r="F109" s="19">
        <v>0.79782407407407407</v>
      </c>
      <c r="G109" s="19">
        <v>0.36471064814814813</v>
      </c>
      <c r="H109" s="19">
        <v>0</v>
      </c>
      <c r="I109" s="19">
        <v>0</v>
      </c>
      <c r="J109" s="20">
        <v>7</v>
      </c>
      <c r="K109" s="19">
        <v>3.7615740740740739E-3</v>
      </c>
      <c r="L109" s="17"/>
      <c r="M109" s="17"/>
      <c r="N109" s="20">
        <v>210</v>
      </c>
      <c r="O109" s="19">
        <v>0.31146990740740743</v>
      </c>
      <c r="P109" s="19">
        <v>0.2581134259259259</v>
      </c>
      <c r="Q109" s="19">
        <v>4.670138888888889E-2</v>
      </c>
      <c r="R109" s="20">
        <v>0</v>
      </c>
      <c r="S109" s="19">
        <v>0</v>
      </c>
      <c r="T109" s="19">
        <v>0</v>
      </c>
      <c r="U109" s="19">
        <v>0</v>
      </c>
    </row>
    <row r="110" spans="2:21" ht="14.25" thickTop="1" thickBot="1" x14ac:dyDescent="0.25">
      <c r="B110" s="24" t="s">
        <v>74</v>
      </c>
      <c r="C110" s="17" t="s">
        <v>57</v>
      </c>
      <c r="D110" s="18">
        <v>44434</v>
      </c>
      <c r="E110" s="19">
        <v>0.38489583333333333</v>
      </c>
      <c r="F110" s="19">
        <v>0.79777777777777781</v>
      </c>
      <c r="G110" s="19">
        <v>0.3678125000000001</v>
      </c>
      <c r="H110" s="19">
        <v>0</v>
      </c>
      <c r="I110" s="19">
        <v>2.0833333333333335E-4</v>
      </c>
      <c r="J110" s="20">
        <v>6</v>
      </c>
      <c r="K110" s="19">
        <v>1.0300925925925926E-3</v>
      </c>
      <c r="L110" s="17"/>
      <c r="M110" s="17"/>
      <c r="N110" s="20">
        <v>226</v>
      </c>
      <c r="O110" s="19">
        <v>0.30756944444444445</v>
      </c>
      <c r="P110" s="19">
        <v>0.27599537037037036</v>
      </c>
      <c r="Q110" s="19">
        <v>2.8240740740740736E-2</v>
      </c>
      <c r="R110" s="20">
        <v>0</v>
      </c>
      <c r="S110" s="19">
        <v>0</v>
      </c>
      <c r="T110" s="19">
        <v>0</v>
      </c>
      <c r="U110" s="19">
        <v>0</v>
      </c>
    </row>
    <row r="111" spans="2:21" ht="14.25" thickTop="1" thickBot="1" x14ac:dyDescent="0.25">
      <c r="B111" s="24" t="s">
        <v>74</v>
      </c>
      <c r="C111" s="17" t="s">
        <v>57</v>
      </c>
      <c r="D111" s="18">
        <v>44438</v>
      </c>
      <c r="E111" s="19">
        <v>0.42960648148148151</v>
      </c>
      <c r="F111" s="19">
        <v>0.97780092592592593</v>
      </c>
      <c r="G111" s="19">
        <v>0.50042824074074077</v>
      </c>
      <c r="H111" s="19">
        <v>0</v>
      </c>
      <c r="I111" s="19">
        <v>4.6296296296296294E-5</v>
      </c>
      <c r="J111" s="20">
        <v>4</v>
      </c>
      <c r="K111" s="19">
        <v>2.4305555555555556E-3</v>
      </c>
      <c r="L111" s="17"/>
      <c r="M111" s="17"/>
      <c r="N111" s="20">
        <v>190</v>
      </c>
      <c r="O111" s="19">
        <v>0.27412037037037035</v>
      </c>
      <c r="P111" s="19">
        <v>0.24513888888888885</v>
      </c>
      <c r="Q111" s="19">
        <v>2.5439814814814814E-2</v>
      </c>
      <c r="R111" s="20">
        <v>0</v>
      </c>
      <c r="S111" s="19">
        <v>0</v>
      </c>
      <c r="T111" s="19">
        <v>0</v>
      </c>
      <c r="U111" s="19">
        <v>0</v>
      </c>
    </row>
    <row r="112" spans="2:21" ht="13.5" thickTop="1" x14ac:dyDescent="0.2">
      <c r="B112" s="24" t="s">
        <v>74</v>
      </c>
      <c r="C112" s="17" t="s">
        <v>57</v>
      </c>
      <c r="D112" s="18">
        <v>44439</v>
      </c>
      <c r="E112" s="19">
        <v>0.38355324074074076</v>
      </c>
      <c r="F112" s="19">
        <v>0.7978587962962963</v>
      </c>
      <c r="G112" s="19">
        <v>0.36777777777777781</v>
      </c>
      <c r="H112" s="19">
        <v>0</v>
      </c>
      <c r="I112" s="19">
        <v>0</v>
      </c>
      <c r="J112" s="20">
        <v>5</v>
      </c>
      <c r="K112" s="19">
        <v>3.4490740740740745E-3</v>
      </c>
      <c r="L112" s="17"/>
      <c r="M112" s="17"/>
      <c r="N112" s="20">
        <v>215</v>
      </c>
      <c r="O112" s="19">
        <v>0.2981712962962963</v>
      </c>
      <c r="P112" s="19">
        <v>0.260775462962963</v>
      </c>
      <c r="Q112" s="19">
        <v>3.2175925925925927E-2</v>
      </c>
      <c r="R112" s="20">
        <v>0</v>
      </c>
      <c r="S112" s="19">
        <v>0</v>
      </c>
      <c r="T112" s="19">
        <v>0</v>
      </c>
      <c r="U112" s="19">
        <v>0</v>
      </c>
    </row>
  </sheetData>
  <mergeCells count="6">
    <mergeCell ref="F2:F5"/>
    <mergeCell ref="G1:J1"/>
    <mergeCell ref="G5:J5"/>
    <mergeCell ref="G4:J4"/>
    <mergeCell ref="G3:J3"/>
    <mergeCell ref="G2:J2"/>
  </mergeCells>
  <pageMargins left="0.75" right="0.75" top="1" bottom="1" header="0.4921259845" footer="0.4921259845"/>
  <pageSetup paperSize="9" scale="56" fitToHeight="0" orientation="landscape" verticalDpi="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21F1F-C04E-4598-A3E3-08BF8E244EDB}">
  <sheetPr codeName="Feuil2"/>
  <dimension ref="A1:H106"/>
  <sheetViews>
    <sheetView showGridLines="0" workbookViewId="0"/>
  </sheetViews>
  <sheetFormatPr defaultColWidth="11.42578125" defaultRowHeight="12.75" x14ac:dyDescent="0.2"/>
  <cols>
    <col min="1" max="1" width="13.28515625" bestFit="1" customWidth="1"/>
    <col min="2" max="2" width="10.7109375" style="36" customWidth="1"/>
    <col min="3" max="3" width="7.85546875" style="37" customWidth="1"/>
    <col min="4" max="4" width="8.5703125" customWidth="1"/>
    <col min="5" max="5" width="8.28515625" style="37" customWidth="1"/>
    <col min="6" max="6" width="11.7109375" customWidth="1"/>
  </cols>
  <sheetData>
    <row r="1" spans="1:8" ht="25.5" x14ac:dyDescent="0.2">
      <c r="A1" s="45" t="s">
        <v>7</v>
      </c>
      <c r="B1" s="45" t="s">
        <v>9</v>
      </c>
      <c r="C1" s="45" t="s">
        <v>58</v>
      </c>
      <c r="D1" s="45" t="s">
        <v>59</v>
      </c>
      <c r="E1" s="45" t="s">
        <v>61</v>
      </c>
      <c r="F1" s="45" t="s">
        <v>60</v>
      </c>
    </row>
    <row r="2" spans="1:8" x14ac:dyDescent="0.2">
      <c r="A2" s="39" t="s">
        <v>62</v>
      </c>
      <c r="B2" s="40">
        <v>44412</v>
      </c>
      <c r="C2" s="41">
        <v>0.29790509259259257</v>
      </c>
      <c r="D2" s="42">
        <v>178</v>
      </c>
      <c r="E2" s="41">
        <v>0.27508101851851852</v>
      </c>
      <c r="F2" s="43">
        <f>D2/(C2*24)</f>
        <v>24.896072108473525</v>
      </c>
    </row>
    <row r="3" spans="1:8" x14ac:dyDescent="0.2">
      <c r="A3" s="39" t="s">
        <v>63</v>
      </c>
      <c r="B3" s="40">
        <v>44410</v>
      </c>
      <c r="C3" s="41">
        <v>0.18982638888888886</v>
      </c>
      <c r="D3" s="42">
        <v>101</v>
      </c>
      <c r="E3" s="41">
        <v>0.13471064814814812</v>
      </c>
      <c r="F3" s="44"/>
      <c r="H3" s="10"/>
    </row>
    <row r="4" spans="1:8" x14ac:dyDescent="0.2">
      <c r="A4" s="39" t="s">
        <v>63</v>
      </c>
      <c r="B4" s="40">
        <v>44411</v>
      </c>
      <c r="C4" s="41">
        <v>0.37141203703703712</v>
      </c>
      <c r="D4" s="42">
        <v>198</v>
      </c>
      <c r="E4" s="41">
        <v>0.25673611111111111</v>
      </c>
      <c r="F4" s="44"/>
    </row>
    <row r="5" spans="1:8" x14ac:dyDescent="0.2">
      <c r="A5" s="39" t="s">
        <v>63</v>
      </c>
      <c r="B5" s="40">
        <v>44412</v>
      </c>
      <c r="C5" s="41">
        <v>0.37471064814814814</v>
      </c>
      <c r="D5" s="42">
        <v>239</v>
      </c>
      <c r="E5" s="41">
        <v>0.29405092592592591</v>
      </c>
      <c r="F5" s="44"/>
    </row>
    <row r="6" spans="1:8" x14ac:dyDescent="0.2">
      <c r="A6" s="39" t="s">
        <v>63</v>
      </c>
      <c r="B6" s="40">
        <v>44414</v>
      </c>
      <c r="C6" s="41">
        <v>0.28403935185185186</v>
      </c>
      <c r="D6" s="42">
        <v>173</v>
      </c>
      <c r="E6" s="41">
        <v>0.18738425925925928</v>
      </c>
      <c r="F6" s="44"/>
    </row>
    <row r="7" spans="1:8" x14ac:dyDescent="0.2">
      <c r="A7" s="39" t="s">
        <v>63</v>
      </c>
      <c r="B7" s="40">
        <v>44415</v>
      </c>
      <c r="C7" s="41">
        <v>0.2280787037037037</v>
      </c>
      <c r="D7" s="42">
        <v>165</v>
      </c>
      <c r="E7" s="41">
        <v>0.14548611111111112</v>
      </c>
      <c r="F7" s="44"/>
    </row>
    <row r="8" spans="1:8" x14ac:dyDescent="0.2">
      <c r="A8" s="39" t="s">
        <v>63</v>
      </c>
      <c r="B8" s="40">
        <v>44427</v>
      </c>
      <c r="C8" s="41">
        <v>5.4027777777777897E-2</v>
      </c>
      <c r="D8" s="42">
        <v>42</v>
      </c>
      <c r="E8" s="41">
        <v>5.3113425925925925E-2</v>
      </c>
      <c r="F8" s="44"/>
    </row>
    <row r="9" spans="1:8" x14ac:dyDescent="0.2">
      <c r="A9" s="39" t="s">
        <v>63</v>
      </c>
      <c r="B9" s="40">
        <v>44429</v>
      </c>
      <c r="C9" s="41">
        <v>0.39702546296296309</v>
      </c>
      <c r="D9" s="42">
        <v>293</v>
      </c>
      <c r="E9" s="41">
        <v>0.37929398148148141</v>
      </c>
      <c r="F9" s="44"/>
    </row>
    <row r="10" spans="1:8" x14ac:dyDescent="0.2">
      <c r="A10" s="39" t="s">
        <v>63</v>
      </c>
      <c r="B10" s="40">
        <v>44438</v>
      </c>
      <c r="C10" s="41">
        <v>0.18664351851851851</v>
      </c>
      <c r="D10" s="42">
        <v>101</v>
      </c>
      <c r="E10" s="41">
        <v>0.136875</v>
      </c>
      <c r="F10" s="44"/>
    </row>
    <row r="11" spans="1:8" x14ac:dyDescent="0.2">
      <c r="A11" s="39" t="s">
        <v>63</v>
      </c>
      <c r="B11" s="40">
        <v>44439</v>
      </c>
      <c r="C11" s="41">
        <v>0.56931712962962977</v>
      </c>
      <c r="D11" s="42">
        <v>184</v>
      </c>
      <c r="E11" s="41">
        <v>0.26317129629629632</v>
      </c>
      <c r="F11" s="44"/>
    </row>
    <row r="12" spans="1:8" x14ac:dyDescent="0.2">
      <c r="A12" s="39" t="s">
        <v>64</v>
      </c>
      <c r="B12" s="40">
        <v>44413</v>
      </c>
      <c r="C12" s="41">
        <v>0.24994212962962958</v>
      </c>
      <c r="D12" s="42">
        <v>128</v>
      </c>
      <c r="E12" s="41">
        <v>0.22694444444444448</v>
      </c>
      <c r="F12" s="44"/>
    </row>
    <row r="13" spans="1:8" x14ac:dyDescent="0.2">
      <c r="A13" s="39" t="s">
        <v>64</v>
      </c>
      <c r="B13" s="40">
        <v>44415</v>
      </c>
      <c r="C13" s="41">
        <v>0.37504629629629621</v>
      </c>
      <c r="D13" s="42">
        <v>184</v>
      </c>
      <c r="E13" s="41">
        <v>0.35652777777777778</v>
      </c>
      <c r="F13" s="44"/>
    </row>
    <row r="14" spans="1:8" x14ac:dyDescent="0.2">
      <c r="A14" s="39" t="s">
        <v>64</v>
      </c>
      <c r="B14" s="40">
        <v>44420</v>
      </c>
      <c r="C14" s="41">
        <v>0.41938657407407404</v>
      </c>
      <c r="D14" s="42">
        <v>271</v>
      </c>
      <c r="E14" s="41">
        <v>0.40482638888888894</v>
      </c>
      <c r="F14" s="44"/>
    </row>
    <row r="15" spans="1:8" x14ac:dyDescent="0.2">
      <c r="A15" s="39" t="s">
        <v>64</v>
      </c>
      <c r="B15" s="40">
        <v>44421</v>
      </c>
      <c r="C15" s="41">
        <v>0.22956018518518517</v>
      </c>
      <c r="D15" s="42">
        <v>177</v>
      </c>
      <c r="E15" s="41">
        <v>0.22559027777777776</v>
      </c>
      <c r="F15" s="44"/>
    </row>
    <row r="16" spans="1:8" x14ac:dyDescent="0.2">
      <c r="A16" s="39" t="s">
        <v>64</v>
      </c>
      <c r="B16" s="40">
        <v>44422</v>
      </c>
      <c r="C16" s="41">
        <v>0.39413194444444444</v>
      </c>
      <c r="D16" s="42">
        <v>256</v>
      </c>
      <c r="E16" s="41">
        <v>0.35107638888888892</v>
      </c>
      <c r="F16" s="44"/>
    </row>
    <row r="17" spans="1:6" x14ac:dyDescent="0.2">
      <c r="A17" s="39" t="s">
        <v>64</v>
      </c>
      <c r="B17" s="40">
        <v>44427</v>
      </c>
      <c r="C17" s="41">
        <v>0.18745370370370373</v>
      </c>
      <c r="D17" s="42">
        <v>114</v>
      </c>
      <c r="E17" s="41">
        <v>0.17358796296296294</v>
      </c>
      <c r="F17" s="44"/>
    </row>
    <row r="18" spans="1:6" x14ac:dyDescent="0.2">
      <c r="A18" s="39" t="s">
        <v>64</v>
      </c>
      <c r="B18" s="40">
        <v>44428</v>
      </c>
      <c r="C18" s="41">
        <v>0.25033564814814824</v>
      </c>
      <c r="D18" s="42">
        <v>176</v>
      </c>
      <c r="E18" s="41">
        <v>0.24443287037037037</v>
      </c>
      <c r="F18" s="44"/>
    </row>
    <row r="19" spans="1:6" x14ac:dyDescent="0.2">
      <c r="A19" s="39" t="s">
        <v>64</v>
      </c>
      <c r="B19" s="40">
        <v>44435</v>
      </c>
      <c r="C19" s="41">
        <v>0.25138888888888888</v>
      </c>
      <c r="D19" s="42">
        <v>162</v>
      </c>
      <c r="E19" s="41">
        <v>0.2464351851851852</v>
      </c>
      <c r="F19" s="44"/>
    </row>
    <row r="20" spans="1:6" x14ac:dyDescent="0.2">
      <c r="A20" s="39" t="s">
        <v>64</v>
      </c>
      <c r="B20" s="40">
        <v>44436</v>
      </c>
      <c r="C20" s="41">
        <v>0.39287037037037043</v>
      </c>
      <c r="D20" s="42">
        <v>254</v>
      </c>
      <c r="E20" s="41">
        <v>0.33387731481481481</v>
      </c>
      <c r="F20" s="44"/>
    </row>
    <row r="21" spans="1:6" x14ac:dyDescent="0.2">
      <c r="A21" s="39" t="s">
        <v>65</v>
      </c>
      <c r="B21" s="40">
        <v>44410</v>
      </c>
      <c r="C21" s="41">
        <v>0.20627314814814823</v>
      </c>
      <c r="D21" s="42">
        <v>96</v>
      </c>
      <c r="E21" s="41">
        <v>0.1850347222222222</v>
      </c>
      <c r="F21" s="44"/>
    </row>
    <row r="22" spans="1:6" x14ac:dyDescent="0.2">
      <c r="A22" s="39" t="s">
        <v>65</v>
      </c>
      <c r="B22" s="40">
        <v>44412</v>
      </c>
      <c r="C22" s="41">
        <v>0.18762731481481476</v>
      </c>
      <c r="D22" s="42">
        <v>99</v>
      </c>
      <c r="E22" s="41">
        <v>0.16466435185185185</v>
      </c>
      <c r="F22" s="44"/>
    </row>
    <row r="23" spans="1:6" x14ac:dyDescent="0.2">
      <c r="A23" s="39" t="s">
        <v>65</v>
      </c>
      <c r="B23" s="40">
        <v>44414</v>
      </c>
      <c r="C23" s="41">
        <v>0.32768518518518519</v>
      </c>
      <c r="D23" s="42">
        <v>142</v>
      </c>
      <c r="E23" s="41">
        <v>0.25865740740740739</v>
      </c>
      <c r="F23" s="44"/>
    </row>
    <row r="24" spans="1:6" x14ac:dyDescent="0.2">
      <c r="A24" s="39" t="s">
        <v>65</v>
      </c>
      <c r="B24" s="40">
        <v>44435</v>
      </c>
      <c r="C24" s="41">
        <v>0.32686342592592599</v>
      </c>
      <c r="D24" s="42">
        <v>129</v>
      </c>
      <c r="E24" s="41">
        <v>0.27613425925925927</v>
      </c>
      <c r="F24" s="44"/>
    </row>
    <row r="25" spans="1:6" x14ac:dyDescent="0.2">
      <c r="A25" s="39" t="s">
        <v>65</v>
      </c>
      <c r="B25" s="40">
        <v>44438</v>
      </c>
      <c r="C25" s="41">
        <v>0.20576388888888886</v>
      </c>
      <c r="D25" s="42">
        <v>70</v>
      </c>
      <c r="E25" s="41">
        <v>0.1846875</v>
      </c>
      <c r="F25" s="44"/>
    </row>
    <row r="26" spans="1:6" x14ac:dyDescent="0.2">
      <c r="A26" s="39" t="s">
        <v>66</v>
      </c>
      <c r="B26" s="40">
        <v>44410</v>
      </c>
      <c r="C26" s="41">
        <v>0.40265046296296303</v>
      </c>
      <c r="D26" s="42">
        <v>182</v>
      </c>
      <c r="E26" s="41">
        <v>0.30019675925925926</v>
      </c>
      <c r="F26" s="44"/>
    </row>
    <row r="27" spans="1:6" x14ac:dyDescent="0.2">
      <c r="A27" s="39" t="s">
        <v>66</v>
      </c>
      <c r="B27" s="40">
        <v>44411</v>
      </c>
      <c r="C27" s="41">
        <v>0.40393518518518512</v>
      </c>
      <c r="D27" s="42">
        <v>174</v>
      </c>
      <c r="E27" s="41">
        <v>0.23677083333333332</v>
      </c>
      <c r="F27" s="44"/>
    </row>
    <row r="28" spans="1:6" x14ac:dyDescent="0.2">
      <c r="A28" s="39" t="s">
        <v>66</v>
      </c>
      <c r="B28" s="40">
        <v>44413</v>
      </c>
      <c r="C28" s="41">
        <v>0.40618055555555538</v>
      </c>
      <c r="D28" s="42">
        <v>204</v>
      </c>
      <c r="E28" s="41">
        <v>0.29487268518518517</v>
      </c>
      <c r="F28" s="44"/>
    </row>
    <row r="29" spans="1:6" x14ac:dyDescent="0.2">
      <c r="A29" s="39" t="s">
        <v>66</v>
      </c>
      <c r="B29" s="40">
        <v>44414</v>
      </c>
      <c r="C29" s="41">
        <v>0.40611111111111114</v>
      </c>
      <c r="D29" s="42">
        <v>256</v>
      </c>
      <c r="E29" s="41">
        <v>0.27409722222222221</v>
      </c>
      <c r="F29" s="44"/>
    </row>
    <row r="30" spans="1:6" x14ac:dyDescent="0.2">
      <c r="A30" s="39" t="s">
        <v>67</v>
      </c>
      <c r="B30" s="40">
        <v>44424</v>
      </c>
      <c r="C30" s="41">
        <v>0.41444444444444439</v>
      </c>
      <c r="D30" s="42">
        <v>342</v>
      </c>
      <c r="E30" s="41">
        <v>0.32650462962962962</v>
      </c>
      <c r="F30" s="44"/>
    </row>
    <row r="31" spans="1:6" x14ac:dyDescent="0.2">
      <c r="A31" s="39" t="s">
        <v>67</v>
      </c>
      <c r="B31" s="40">
        <v>44425</v>
      </c>
      <c r="C31" s="41">
        <v>0.4097337962962963</v>
      </c>
      <c r="D31" s="42">
        <v>256</v>
      </c>
      <c r="E31" s="41">
        <v>0.32498842592592592</v>
      </c>
      <c r="F31" s="44"/>
    </row>
    <row r="32" spans="1:6" x14ac:dyDescent="0.2">
      <c r="A32" s="39" t="s">
        <v>67</v>
      </c>
      <c r="B32" s="40">
        <v>44427</v>
      </c>
      <c r="C32" s="41">
        <v>0.41422453703703704</v>
      </c>
      <c r="D32" s="42">
        <v>409</v>
      </c>
      <c r="E32" s="41">
        <v>0.34947916666666667</v>
      </c>
      <c r="F32" s="44"/>
    </row>
    <row r="33" spans="1:6" x14ac:dyDescent="0.2">
      <c r="A33" s="39" t="s">
        <v>67</v>
      </c>
      <c r="B33" s="40">
        <v>44428</v>
      </c>
      <c r="C33" s="41">
        <v>0.21019675925925924</v>
      </c>
      <c r="D33" s="42">
        <v>229</v>
      </c>
      <c r="E33" s="41">
        <v>0.17496527777777779</v>
      </c>
      <c r="F33" s="44"/>
    </row>
    <row r="34" spans="1:6" x14ac:dyDescent="0.2">
      <c r="A34" s="39" t="s">
        <v>67</v>
      </c>
      <c r="B34" s="40">
        <v>44431</v>
      </c>
      <c r="C34" s="41">
        <v>0.41960648148148144</v>
      </c>
      <c r="D34" s="42">
        <v>445</v>
      </c>
      <c r="E34" s="41">
        <v>0.37398148148148147</v>
      </c>
      <c r="F34" s="44"/>
    </row>
    <row r="35" spans="1:6" x14ac:dyDescent="0.2">
      <c r="A35" s="39" t="s">
        <v>67</v>
      </c>
      <c r="B35" s="40">
        <v>44432</v>
      </c>
      <c r="C35" s="41">
        <v>0.40460648148148148</v>
      </c>
      <c r="D35" s="42">
        <v>392</v>
      </c>
      <c r="E35" s="41">
        <v>0.32116898148148149</v>
      </c>
      <c r="F35" s="44"/>
    </row>
    <row r="36" spans="1:6" x14ac:dyDescent="0.2">
      <c r="A36" s="39" t="s">
        <v>67</v>
      </c>
      <c r="B36" s="40">
        <v>44434</v>
      </c>
      <c r="C36" s="41">
        <v>0.42005787037037029</v>
      </c>
      <c r="D36" s="42">
        <v>411</v>
      </c>
      <c r="E36" s="41">
        <v>0.34909722222222223</v>
      </c>
      <c r="F36" s="44"/>
    </row>
    <row r="37" spans="1:6" x14ac:dyDescent="0.2">
      <c r="A37" s="39" t="s">
        <v>67</v>
      </c>
      <c r="B37" s="40">
        <v>44435</v>
      </c>
      <c r="C37" s="41">
        <v>0.21456018518518516</v>
      </c>
      <c r="D37" s="42">
        <v>253</v>
      </c>
      <c r="E37" s="41">
        <v>0.18232638888888889</v>
      </c>
      <c r="F37" s="44"/>
    </row>
    <row r="38" spans="1:6" x14ac:dyDescent="0.2">
      <c r="A38" s="39" t="s">
        <v>68</v>
      </c>
      <c r="B38" s="40">
        <v>44413</v>
      </c>
      <c r="C38" s="41">
        <v>0.19388888888888889</v>
      </c>
      <c r="D38" s="42">
        <v>69</v>
      </c>
      <c r="E38" s="41">
        <v>0.13726851851851851</v>
      </c>
      <c r="F38" s="44"/>
    </row>
    <row r="39" spans="1:6" x14ac:dyDescent="0.2">
      <c r="A39" s="39" t="s">
        <v>68</v>
      </c>
      <c r="B39" s="40">
        <v>44414</v>
      </c>
      <c r="C39" s="41">
        <v>0.22553240740740743</v>
      </c>
      <c r="D39" s="42">
        <v>81</v>
      </c>
      <c r="E39" s="41">
        <v>0.18679398148148146</v>
      </c>
      <c r="F39" s="44"/>
    </row>
    <row r="40" spans="1:6" x14ac:dyDescent="0.2">
      <c r="A40" s="39" t="s">
        <v>68</v>
      </c>
      <c r="B40" s="40">
        <v>44415</v>
      </c>
      <c r="C40" s="41">
        <v>0.27820601851851851</v>
      </c>
      <c r="D40" s="42">
        <v>110</v>
      </c>
      <c r="E40" s="41">
        <v>0.20951388888888889</v>
      </c>
      <c r="F40" s="44"/>
    </row>
    <row r="41" spans="1:6" x14ac:dyDescent="0.2">
      <c r="A41" s="39" t="s">
        <v>68</v>
      </c>
      <c r="B41" s="40">
        <v>44420</v>
      </c>
      <c r="C41" s="41">
        <v>0.21545138888888893</v>
      </c>
      <c r="D41" s="42">
        <v>85</v>
      </c>
      <c r="E41" s="41">
        <v>0.15135416666666668</v>
      </c>
      <c r="F41" s="44"/>
    </row>
    <row r="42" spans="1:6" x14ac:dyDescent="0.2">
      <c r="A42" s="39" t="s">
        <v>68</v>
      </c>
      <c r="B42" s="40">
        <v>44421</v>
      </c>
      <c r="C42" s="41">
        <v>0.22030092592592598</v>
      </c>
      <c r="D42" s="42">
        <v>77</v>
      </c>
      <c r="E42" s="41">
        <v>0.15368055555555554</v>
      </c>
      <c r="F42" s="44"/>
    </row>
    <row r="43" spans="1:6" x14ac:dyDescent="0.2">
      <c r="A43" s="39" t="s">
        <v>68</v>
      </c>
      <c r="B43" s="40">
        <v>44422</v>
      </c>
      <c r="C43" s="41">
        <v>0.32598379629629626</v>
      </c>
      <c r="D43" s="42">
        <v>94</v>
      </c>
      <c r="E43" s="41">
        <v>0.21052083333333332</v>
      </c>
      <c r="F43" s="44"/>
    </row>
    <row r="44" spans="1:6" x14ac:dyDescent="0.2">
      <c r="A44" s="39" t="s">
        <v>69</v>
      </c>
      <c r="B44" s="40">
        <v>44439</v>
      </c>
      <c r="C44" s="41">
        <v>0.20936342592592588</v>
      </c>
      <c r="D44" s="42">
        <v>134</v>
      </c>
      <c r="E44" s="41">
        <v>0.18870370370370371</v>
      </c>
      <c r="F44" s="44"/>
    </row>
    <row r="45" spans="1:6" x14ac:dyDescent="0.2">
      <c r="A45" s="39" t="s">
        <v>70</v>
      </c>
      <c r="B45" s="40">
        <v>44410</v>
      </c>
      <c r="C45" s="41">
        <v>0.39803240740740731</v>
      </c>
      <c r="D45" s="42">
        <v>216</v>
      </c>
      <c r="E45" s="41">
        <v>0.30918981481481483</v>
      </c>
      <c r="F45" s="44"/>
    </row>
    <row r="46" spans="1:6" x14ac:dyDescent="0.2">
      <c r="A46" s="39" t="s">
        <v>70</v>
      </c>
      <c r="B46" s="40">
        <v>44417</v>
      </c>
      <c r="C46" s="41">
        <v>0.41304398148148141</v>
      </c>
      <c r="D46" s="42">
        <v>288</v>
      </c>
      <c r="E46" s="41">
        <v>0.34075231481481483</v>
      </c>
      <c r="F46" s="44"/>
    </row>
    <row r="47" spans="1:6" x14ac:dyDescent="0.2">
      <c r="A47" s="39" t="s">
        <v>70</v>
      </c>
      <c r="B47" s="40">
        <v>44418</v>
      </c>
      <c r="C47" s="41">
        <v>0.41057870370370375</v>
      </c>
      <c r="D47" s="42">
        <v>276</v>
      </c>
      <c r="E47" s="41">
        <v>0.33395833333333336</v>
      </c>
      <c r="F47" s="44"/>
    </row>
    <row r="48" spans="1:6" x14ac:dyDescent="0.2">
      <c r="A48" s="39" t="s">
        <v>70</v>
      </c>
      <c r="B48" s="40">
        <v>44424</v>
      </c>
      <c r="C48" s="41">
        <v>0.41349537037037037</v>
      </c>
      <c r="D48" s="42">
        <v>229</v>
      </c>
      <c r="E48" s="41">
        <v>0.29913194444444446</v>
      </c>
      <c r="F48" s="44"/>
    </row>
    <row r="49" spans="1:6" x14ac:dyDescent="0.2">
      <c r="A49" s="39" t="s">
        <v>71</v>
      </c>
      <c r="B49" s="40">
        <v>44410</v>
      </c>
      <c r="C49" s="41">
        <v>0.33708333333333329</v>
      </c>
      <c r="D49" s="42">
        <v>79</v>
      </c>
      <c r="E49" s="41">
        <v>0.19188657407407408</v>
      </c>
      <c r="F49" s="44"/>
    </row>
    <row r="50" spans="1:6" x14ac:dyDescent="0.2">
      <c r="A50" s="39" t="s">
        <v>71</v>
      </c>
      <c r="B50" s="40">
        <v>44411</v>
      </c>
      <c r="C50" s="41">
        <v>0.35987268518518523</v>
      </c>
      <c r="D50" s="42">
        <v>71</v>
      </c>
      <c r="E50" s="41">
        <v>0.17754629629629629</v>
      </c>
      <c r="F50" s="44"/>
    </row>
    <row r="51" spans="1:6" x14ac:dyDescent="0.2">
      <c r="A51" s="39" t="s">
        <v>71</v>
      </c>
      <c r="B51" s="40">
        <v>44412</v>
      </c>
      <c r="C51" s="41">
        <v>0.34901620370370368</v>
      </c>
      <c r="D51" s="42">
        <v>74</v>
      </c>
      <c r="E51" s="41">
        <v>0.18386574074074075</v>
      </c>
      <c r="F51" s="44"/>
    </row>
    <row r="52" spans="1:6" x14ac:dyDescent="0.2">
      <c r="A52" s="39" t="s">
        <v>71</v>
      </c>
      <c r="B52" s="40">
        <v>44413</v>
      </c>
      <c r="C52" s="41">
        <v>0.34803240740740743</v>
      </c>
      <c r="D52" s="42">
        <v>81</v>
      </c>
      <c r="E52" s="41">
        <v>0.17077546296296295</v>
      </c>
      <c r="F52" s="44"/>
    </row>
    <row r="53" spans="1:6" x14ac:dyDescent="0.2">
      <c r="A53" s="39" t="s">
        <v>71</v>
      </c>
      <c r="B53" s="40">
        <v>44414</v>
      </c>
      <c r="C53" s="41">
        <v>0.35804398148148148</v>
      </c>
      <c r="D53" s="42">
        <v>101</v>
      </c>
      <c r="E53" s="41">
        <v>0.16537037037037036</v>
      </c>
      <c r="F53" s="44"/>
    </row>
    <row r="54" spans="1:6" x14ac:dyDescent="0.2">
      <c r="A54" s="39" t="s">
        <v>71</v>
      </c>
      <c r="B54" s="40">
        <v>44417</v>
      </c>
      <c r="C54" s="41">
        <v>0.3448032407407407</v>
      </c>
      <c r="D54" s="42">
        <v>93</v>
      </c>
      <c r="E54" s="41">
        <v>0.15733796296296296</v>
      </c>
      <c r="F54" s="44"/>
    </row>
    <row r="55" spans="1:6" x14ac:dyDescent="0.2">
      <c r="A55" s="39" t="s">
        <v>71</v>
      </c>
      <c r="B55" s="40">
        <v>44418</v>
      </c>
      <c r="C55" s="41">
        <v>0.35030092592592593</v>
      </c>
      <c r="D55" s="42">
        <v>95</v>
      </c>
      <c r="E55" s="41">
        <v>0.1396064814814815</v>
      </c>
      <c r="F55" s="44"/>
    </row>
    <row r="56" spans="1:6" x14ac:dyDescent="0.2">
      <c r="A56" s="39" t="s">
        <v>71</v>
      </c>
      <c r="B56" s="40">
        <v>44419</v>
      </c>
      <c r="C56" s="41">
        <v>0.34675925925925927</v>
      </c>
      <c r="D56" s="42">
        <v>79</v>
      </c>
      <c r="E56" s="41">
        <v>0.2041435185185185</v>
      </c>
      <c r="F56" s="44"/>
    </row>
    <row r="57" spans="1:6" x14ac:dyDescent="0.2">
      <c r="A57" s="39" t="s">
        <v>71</v>
      </c>
      <c r="B57" s="40">
        <v>44420</v>
      </c>
      <c r="C57" s="41">
        <v>0.34225694444444443</v>
      </c>
      <c r="D57" s="42">
        <v>89</v>
      </c>
      <c r="E57" s="41">
        <v>0.16452546296296294</v>
      </c>
      <c r="F57" s="44"/>
    </row>
    <row r="58" spans="1:6" x14ac:dyDescent="0.2">
      <c r="A58" s="39" t="s">
        <v>71</v>
      </c>
      <c r="B58" s="40">
        <v>44421</v>
      </c>
      <c r="C58" s="41">
        <v>0.34976851851851853</v>
      </c>
      <c r="D58" s="42">
        <v>72</v>
      </c>
      <c r="E58" s="41">
        <v>0.14569444444444446</v>
      </c>
      <c r="F58" s="44"/>
    </row>
    <row r="59" spans="1:6" x14ac:dyDescent="0.2">
      <c r="A59" s="39" t="s">
        <v>71</v>
      </c>
      <c r="B59" s="40">
        <v>44424</v>
      </c>
      <c r="C59" s="41">
        <v>0.34023148148148152</v>
      </c>
      <c r="D59" s="42">
        <v>87</v>
      </c>
      <c r="E59" s="41">
        <v>0.18967592592592591</v>
      </c>
      <c r="F59" s="44"/>
    </row>
    <row r="60" spans="1:6" x14ac:dyDescent="0.2">
      <c r="A60" s="39" t="s">
        <v>71</v>
      </c>
      <c r="B60" s="40">
        <v>44425</v>
      </c>
      <c r="C60" s="41">
        <v>0.3389699074074074</v>
      </c>
      <c r="D60" s="42">
        <v>92</v>
      </c>
      <c r="E60" s="41">
        <v>0.22108796296296299</v>
      </c>
      <c r="F60" s="44"/>
    </row>
    <row r="61" spans="1:6" x14ac:dyDescent="0.2">
      <c r="A61" s="39" t="s">
        <v>71</v>
      </c>
      <c r="B61" s="40">
        <v>44426</v>
      </c>
      <c r="C61" s="41">
        <v>0.33688657407407402</v>
      </c>
      <c r="D61" s="42">
        <v>77</v>
      </c>
      <c r="E61" s="41">
        <v>0.22122685185185187</v>
      </c>
      <c r="F61" s="44"/>
    </row>
    <row r="62" spans="1:6" x14ac:dyDescent="0.2">
      <c r="A62" s="39" t="s">
        <v>71</v>
      </c>
      <c r="B62" s="40">
        <v>44427</v>
      </c>
      <c r="C62" s="41">
        <v>0.34245370370370365</v>
      </c>
      <c r="D62" s="42">
        <v>105</v>
      </c>
      <c r="E62" s="41">
        <v>0.18843750000000001</v>
      </c>
      <c r="F62" s="44"/>
    </row>
    <row r="63" spans="1:6" x14ac:dyDescent="0.2">
      <c r="A63" s="39" t="s">
        <v>71</v>
      </c>
      <c r="B63" s="40">
        <v>44428</v>
      </c>
      <c r="C63" s="41">
        <v>0.32740740740740737</v>
      </c>
      <c r="D63" s="42">
        <v>81</v>
      </c>
      <c r="E63" s="41">
        <v>0.16258101851851853</v>
      </c>
      <c r="F63" s="44"/>
    </row>
    <row r="64" spans="1:6" x14ac:dyDescent="0.2">
      <c r="A64" s="39" t="s">
        <v>71</v>
      </c>
      <c r="B64" s="40">
        <v>44431</v>
      </c>
      <c r="C64" s="41">
        <v>0.34733796296296293</v>
      </c>
      <c r="D64" s="42">
        <v>74</v>
      </c>
      <c r="E64" s="41">
        <v>0.14608796296296295</v>
      </c>
      <c r="F64" s="44"/>
    </row>
    <row r="65" spans="1:6" x14ac:dyDescent="0.2">
      <c r="A65" s="39" t="s">
        <v>71</v>
      </c>
      <c r="B65" s="40">
        <v>44432</v>
      </c>
      <c r="C65" s="41">
        <v>0.34568287037037032</v>
      </c>
      <c r="D65" s="42">
        <v>72</v>
      </c>
      <c r="E65" s="41">
        <v>0.2120023148148148</v>
      </c>
      <c r="F65" s="44"/>
    </row>
    <row r="66" spans="1:6" x14ac:dyDescent="0.2">
      <c r="A66" s="39" t="s">
        <v>71</v>
      </c>
      <c r="B66" s="40">
        <v>44433</v>
      </c>
      <c r="C66" s="41">
        <v>0.33339120370370373</v>
      </c>
      <c r="D66" s="42">
        <v>66</v>
      </c>
      <c r="E66" s="41">
        <v>0.16320601851851849</v>
      </c>
      <c r="F66" s="44"/>
    </row>
    <row r="67" spans="1:6" x14ac:dyDescent="0.2">
      <c r="A67" s="39" t="s">
        <v>71</v>
      </c>
      <c r="B67" s="40">
        <v>44434</v>
      </c>
      <c r="C67" s="41">
        <v>0.313576388888889</v>
      </c>
      <c r="D67" s="42">
        <v>59</v>
      </c>
      <c r="E67" s="41">
        <v>0.12730324074074073</v>
      </c>
      <c r="F67" s="44"/>
    </row>
    <row r="68" spans="1:6" x14ac:dyDescent="0.2">
      <c r="A68" s="39" t="s">
        <v>71</v>
      </c>
      <c r="B68" s="40">
        <v>44435</v>
      </c>
      <c r="C68" s="41">
        <v>0.34250000000000003</v>
      </c>
      <c r="D68" s="42">
        <v>74</v>
      </c>
      <c r="E68" s="41">
        <v>0.17202546296296298</v>
      </c>
      <c r="F68" s="44"/>
    </row>
    <row r="69" spans="1:6" x14ac:dyDescent="0.2">
      <c r="A69" s="39" t="s">
        <v>72</v>
      </c>
      <c r="B69" s="40">
        <v>44438</v>
      </c>
      <c r="C69" s="41">
        <v>0.20333333333333342</v>
      </c>
      <c r="D69" s="42">
        <v>96</v>
      </c>
      <c r="E69" s="41">
        <v>0.16712962962962963</v>
      </c>
      <c r="F69" s="44"/>
    </row>
    <row r="70" spans="1:6" x14ac:dyDescent="0.2">
      <c r="A70" s="39" t="s">
        <v>52</v>
      </c>
      <c r="B70" s="40">
        <v>44414</v>
      </c>
      <c r="C70" s="41">
        <v>0.37900462962962961</v>
      </c>
      <c r="D70" s="42">
        <v>268</v>
      </c>
      <c r="E70" s="41">
        <v>0.26648148148148149</v>
      </c>
      <c r="F70" s="44"/>
    </row>
    <row r="71" spans="1:6" x14ac:dyDescent="0.2">
      <c r="A71" s="39" t="s">
        <v>52</v>
      </c>
      <c r="B71" s="40">
        <v>44419</v>
      </c>
      <c r="C71" s="41">
        <v>0.40949074074074077</v>
      </c>
      <c r="D71" s="42">
        <v>264</v>
      </c>
      <c r="E71" s="41">
        <v>0.34575231481481483</v>
      </c>
      <c r="F71" s="44"/>
    </row>
    <row r="72" spans="1:6" x14ac:dyDescent="0.2">
      <c r="A72" s="39" t="s">
        <v>52</v>
      </c>
      <c r="B72" s="40">
        <v>44421</v>
      </c>
      <c r="C72" s="41">
        <v>0.22478009259259246</v>
      </c>
      <c r="D72" s="42">
        <v>135</v>
      </c>
      <c r="E72" s="41">
        <v>0.16560185185185183</v>
      </c>
      <c r="F72" s="44"/>
    </row>
    <row r="73" spans="1:6" x14ac:dyDescent="0.2">
      <c r="A73" s="39" t="s">
        <v>52</v>
      </c>
      <c r="B73" s="40">
        <v>44422</v>
      </c>
      <c r="C73" s="41">
        <v>0.15641203703703715</v>
      </c>
      <c r="D73" s="42">
        <v>85</v>
      </c>
      <c r="E73" s="41">
        <v>9.2916666666666675E-2</v>
      </c>
      <c r="F73" s="44"/>
    </row>
    <row r="74" spans="1:6" x14ac:dyDescent="0.2">
      <c r="A74" s="39" t="s">
        <v>52</v>
      </c>
      <c r="B74" s="40">
        <v>44426</v>
      </c>
      <c r="C74" s="41">
        <v>0.40262731481481484</v>
      </c>
      <c r="D74" s="42">
        <v>266</v>
      </c>
      <c r="E74" s="41">
        <v>0.28631944444444446</v>
      </c>
      <c r="F74" s="44"/>
    </row>
    <row r="75" spans="1:6" x14ac:dyDescent="0.2">
      <c r="A75" s="39" t="s">
        <v>52</v>
      </c>
      <c r="B75" s="40">
        <v>44429</v>
      </c>
      <c r="C75" s="41">
        <v>0.11744212962962958</v>
      </c>
      <c r="D75" s="42">
        <v>95</v>
      </c>
      <c r="E75" s="41">
        <v>9.3877314814814802E-2</v>
      </c>
      <c r="F75" s="44"/>
    </row>
    <row r="76" spans="1:6" x14ac:dyDescent="0.2">
      <c r="A76" s="39" t="s">
        <v>52</v>
      </c>
      <c r="B76" s="40">
        <v>44436</v>
      </c>
      <c r="C76" s="41">
        <v>0.41002314814814816</v>
      </c>
      <c r="D76" s="42">
        <v>265</v>
      </c>
      <c r="E76" s="41">
        <v>0.2429861111111111</v>
      </c>
      <c r="F76" s="44"/>
    </row>
    <row r="77" spans="1:6" x14ac:dyDescent="0.2">
      <c r="A77" s="39" t="s">
        <v>52</v>
      </c>
      <c r="B77" s="40">
        <v>44438</v>
      </c>
      <c r="C77" s="41">
        <v>0.45436342592592588</v>
      </c>
      <c r="D77" s="42">
        <v>308</v>
      </c>
      <c r="E77" s="41">
        <v>0.3243402777777778</v>
      </c>
      <c r="F77" s="44"/>
    </row>
    <row r="78" spans="1:6" x14ac:dyDescent="0.2">
      <c r="A78" s="39" t="s">
        <v>73</v>
      </c>
      <c r="B78" s="40">
        <v>44411</v>
      </c>
      <c r="C78" s="41">
        <v>0.42974537037037036</v>
      </c>
      <c r="D78" s="42">
        <v>235</v>
      </c>
      <c r="E78" s="41">
        <v>0.32148148148148148</v>
      </c>
      <c r="F78" s="44"/>
    </row>
    <row r="79" spans="1:6" x14ac:dyDescent="0.2">
      <c r="A79" s="39" t="s">
        <v>73</v>
      </c>
      <c r="B79" s="40">
        <v>44412</v>
      </c>
      <c r="C79" s="41">
        <v>0.4342361111111111</v>
      </c>
      <c r="D79" s="42">
        <v>302</v>
      </c>
      <c r="E79" s="41">
        <v>0.36552083333333335</v>
      </c>
      <c r="F79" s="44"/>
    </row>
    <row r="80" spans="1:6" x14ac:dyDescent="0.2">
      <c r="A80" s="39" t="s">
        <v>73</v>
      </c>
      <c r="B80" s="40">
        <v>44413</v>
      </c>
      <c r="C80" s="41">
        <v>0.2039583333333333</v>
      </c>
      <c r="D80" s="42">
        <v>138</v>
      </c>
      <c r="E80" s="41">
        <v>0.1678472222222222</v>
      </c>
      <c r="F80" s="44"/>
    </row>
    <row r="81" spans="1:6" x14ac:dyDescent="0.2">
      <c r="A81" s="39" t="s">
        <v>73</v>
      </c>
      <c r="B81" s="40">
        <v>44414</v>
      </c>
      <c r="C81" s="41">
        <v>0.21035879629629634</v>
      </c>
      <c r="D81" s="42">
        <v>109</v>
      </c>
      <c r="E81" s="41">
        <v>0.15608796296296296</v>
      </c>
      <c r="F81" s="44"/>
    </row>
    <row r="82" spans="1:6" x14ac:dyDescent="0.2">
      <c r="A82" s="39" t="s">
        <v>73</v>
      </c>
      <c r="B82" s="40">
        <v>44417</v>
      </c>
      <c r="C82" s="41">
        <v>0.41002314814814805</v>
      </c>
      <c r="D82" s="42">
        <v>248</v>
      </c>
      <c r="E82" s="41">
        <v>0.36245370370370367</v>
      </c>
      <c r="F82" s="44"/>
    </row>
    <row r="83" spans="1:6" x14ac:dyDescent="0.2">
      <c r="A83" s="39" t="s">
        <v>73</v>
      </c>
      <c r="B83" s="40">
        <v>44418</v>
      </c>
      <c r="C83" s="41">
        <v>0.42979166666666663</v>
      </c>
      <c r="D83" s="42">
        <v>271</v>
      </c>
      <c r="E83" s="41">
        <v>0.36606481481481484</v>
      </c>
      <c r="F83" s="44"/>
    </row>
    <row r="84" spans="1:6" x14ac:dyDescent="0.2">
      <c r="A84" s="39" t="s">
        <v>73</v>
      </c>
      <c r="B84" s="40">
        <v>44419</v>
      </c>
      <c r="C84" s="41">
        <v>0.43739583333333332</v>
      </c>
      <c r="D84" s="42">
        <v>289</v>
      </c>
      <c r="E84" s="41">
        <v>0.36388888888888893</v>
      </c>
      <c r="F84" s="44"/>
    </row>
    <row r="85" spans="1:6" x14ac:dyDescent="0.2">
      <c r="A85" s="39" t="s">
        <v>73</v>
      </c>
      <c r="B85" s="40">
        <v>44420</v>
      </c>
      <c r="C85" s="41">
        <v>0.23166666666666652</v>
      </c>
      <c r="D85" s="42">
        <v>163</v>
      </c>
      <c r="E85" s="41">
        <v>0.1981134259259259</v>
      </c>
      <c r="F85" s="44"/>
    </row>
    <row r="86" spans="1:6" x14ac:dyDescent="0.2">
      <c r="A86" s="39" t="s">
        <v>73</v>
      </c>
      <c r="B86" s="40">
        <v>44421</v>
      </c>
      <c r="C86" s="41">
        <v>0.2019675925925925</v>
      </c>
      <c r="D86" s="42">
        <v>124</v>
      </c>
      <c r="E86" s="41">
        <v>0.17969907407407407</v>
      </c>
      <c r="F86" s="44"/>
    </row>
    <row r="87" spans="1:6" x14ac:dyDescent="0.2">
      <c r="A87" s="39" t="s">
        <v>73</v>
      </c>
      <c r="B87" s="40">
        <v>44424</v>
      </c>
      <c r="C87" s="41">
        <v>0.40471064814814817</v>
      </c>
      <c r="D87" s="42">
        <v>245</v>
      </c>
      <c r="E87" s="41">
        <v>0.3461805555555556</v>
      </c>
      <c r="F87" s="44"/>
    </row>
    <row r="88" spans="1:6" x14ac:dyDescent="0.2">
      <c r="A88" s="39" t="s">
        <v>73</v>
      </c>
      <c r="B88" s="40">
        <v>44425</v>
      </c>
      <c r="C88" s="41">
        <v>0.42870370370370375</v>
      </c>
      <c r="D88" s="42">
        <v>284</v>
      </c>
      <c r="E88" s="41">
        <v>0.36424768518518524</v>
      </c>
      <c r="F88" s="44"/>
    </row>
    <row r="89" spans="1:6" x14ac:dyDescent="0.2">
      <c r="A89" s="39" t="s">
        <v>73</v>
      </c>
      <c r="B89" s="40">
        <v>44426</v>
      </c>
      <c r="C89" s="41">
        <v>0.43528935185185186</v>
      </c>
      <c r="D89" s="42">
        <v>293</v>
      </c>
      <c r="E89" s="41">
        <v>0.36524305555555558</v>
      </c>
      <c r="F89" s="44"/>
    </row>
    <row r="90" spans="1:6" x14ac:dyDescent="0.2">
      <c r="A90" s="39" t="s">
        <v>73</v>
      </c>
      <c r="B90" s="40">
        <v>44427</v>
      </c>
      <c r="C90" s="41">
        <v>0.20092592592592595</v>
      </c>
      <c r="D90" s="42">
        <v>124</v>
      </c>
      <c r="E90" s="41">
        <v>0.16682870370370373</v>
      </c>
      <c r="F90" s="44"/>
    </row>
    <row r="91" spans="1:6" x14ac:dyDescent="0.2">
      <c r="A91" s="39" t="s">
        <v>73</v>
      </c>
      <c r="B91" s="40">
        <v>44428</v>
      </c>
      <c r="C91" s="41">
        <v>0.20135416666666672</v>
      </c>
      <c r="D91" s="42">
        <v>116</v>
      </c>
      <c r="E91" s="41">
        <v>0.15569444444444447</v>
      </c>
      <c r="F91" s="44"/>
    </row>
    <row r="92" spans="1:6" x14ac:dyDescent="0.2">
      <c r="A92" s="39" t="s">
        <v>73</v>
      </c>
      <c r="B92" s="40">
        <v>44431</v>
      </c>
      <c r="C92" s="41">
        <v>0.40856481481481494</v>
      </c>
      <c r="D92" s="42">
        <v>222</v>
      </c>
      <c r="E92" s="41">
        <v>0.34811342592592592</v>
      </c>
      <c r="F92" s="44"/>
    </row>
    <row r="93" spans="1:6" x14ac:dyDescent="0.2">
      <c r="A93" s="39" t="s">
        <v>73</v>
      </c>
      <c r="B93" s="40">
        <v>44432</v>
      </c>
      <c r="C93" s="41">
        <v>0.42804398148148148</v>
      </c>
      <c r="D93" s="42">
        <v>239</v>
      </c>
      <c r="E93" s="41">
        <v>0.33165509259259263</v>
      </c>
      <c r="F93" s="44"/>
    </row>
    <row r="94" spans="1:6" x14ac:dyDescent="0.2">
      <c r="A94" s="39" t="s">
        <v>73</v>
      </c>
      <c r="B94" s="40">
        <v>44433</v>
      </c>
      <c r="C94" s="41">
        <v>0.43409722222222219</v>
      </c>
      <c r="D94" s="42">
        <v>248</v>
      </c>
      <c r="E94" s="41">
        <v>0.33938657407407408</v>
      </c>
      <c r="F94" s="44"/>
    </row>
    <row r="95" spans="1:6" x14ac:dyDescent="0.2">
      <c r="A95" s="39" t="s">
        <v>73</v>
      </c>
      <c r="B95" s="40">
        <v>44434</v>
      </c>
      <c r="C95" s="41">
        <v>0.20773148148148146</v>
      </c>
      <c r="D95" s="42">
        <v>111</v>
      </c>
      <c r="E95" s="41">
        <v>0.18224537037037036</v>
      </c>
      <c r="F95" s="44"/>
    </row>
    <row r="96" spans="1:6" x14ac:dyDescent="0.2">
      <c r="A96" s="39" t="s">
        <v>73</v>
      </c>
      <c r="B96" s="40">
        <v>44435</v>
      </c>
      <c r="C96" s="41">
        <v>0.20583333333333331</v>
      </c>
      <c r="D96" s="42">
        <v>116</v>
      </c>
      <c r="E96" s="41">
        <v>0.15923611111111113</v>
      </c>
      <c r="F96" s="44"/>
    </row>
    <row r="97" spans="1:6" x14ac:dyDescent="0.2">
      <c r="A97" s="39" t="s">
        <v>73</v>
      </c>
      <c r="B97" s="40">
        <v>44438</v>
      </c>
      <c r="C97" s="41">
        <v>0.58091435185185203</v>
      </c>
      <c r="D97" s="42">
        <v>212</v>
      </c>
      <c r="E97" s="41">
        <v>0.33313657407407404</v>
      </c>
      <c r="F97" s="44"/>
    </row>
    <row r="98" spans="1:6" x14ac:dyDescent="0.2">
      <c r="A98" s="39" t="s">
        <v>73</v>
      </c>
      <c r="B98" s="40">
        <v>44439</v>
      </c>
      <c r="C98" s="41">
        <v>0.42215277777777782</v>
      </c>
      <c r="D98" s="42">
        <v>278</v>
      </c>
      <c r="E98" s="41">
        <v>0.34584490740740742</v>
      </c>
      <c r="F98" s="44"/>
    </row>
    <row r="99" spans="1:6" x14ac:dyDescent="0.2">
      <c r="A99" s="39" t="s">
        <v>74</v>
      </c>
      <c r="B99" s="40">
        <v>44410</v>
      </c>
      <c r="C99" s="41">
        <v>0.32967592592592598</v>
      </c>
      <c r="D99" s="42">
        <v>214</v>
      </c>
      <c r="E99" s="41">
        <v>0.29560185185185184</v>
      </c>
      <c r="F99" s="44"/>
    </row>
    <row r="100" spans="1:6" x14ac:dyDescent="0.2">
      <c r="A100" s="39" t="s">
        <v>74</v>
      </c>
      <c r="B100" s="40">
        <v>44411</v>
      </c>
      <c r="C100" s="41">
        <v>0.36528935185185185</v>
      </c>
      <c r="D100" s="42">
        <v>205</v>
      </c>
      <c r="E100" s="41">
        <v>0.29280092592592599</v>
      </c>
      <c r="F100" s="44"/>
    </row>
    <row r="101" spans="1:6" x14ac:dyDescent="0.2">
      <c r="A101" s="39" t="s">
        <v>74</v>
      </c>
      <c r="B101" s="40">
        <v>44413</v>
      </c>
      <c r="C101" s="41">
        <v>0.16259259259259262</v>
      </c>
      <c r="D101" s="42">
        <v>124</v>
      </c>
      <c r="E101" s="41">
        <v>0.14925925925925926</v>
      </c>
      <c r="F101" s="44"/>
    </row>
    <row r="102" spans="1:6" x14ac:dyDescent="0.2">
      <c r="A102" s="39" t="s">
        <v>74</v>
      </c>
      <c r="B102" s="40">
        <v>44431</v>
      </c>
      <c r="C102" s="41">
        <v>0.32979166666666671</v>
      </c>
      <c r="D102" s="42">
        <v>186</v>
      </c>
      <c r="E102" s="41">
        <v>0.28400462962962963</v>
      </c>
      <c r="F102" s="44"/>
    </row>
    <row r="103" spans="1:6" x14ac:dyDescent="0.2">
      <c r="A103" s="39" t="s">
        <v>74</v>
      </c>
      <c r="B103" s="40">
        <v>44433</v>
      </c>
      <c r="C103" s="41">
        <v>0.36471064814814813</v>
      </c>
      <c r="D103" s="42">
        <v>210</v>
      </c>
      <c r="E103" s="41">
        <v>0.31146990740740743</v>
      </c>
      <c r="F103" s="44"/>
    </row>
    <row r="104" spans="1:6" x14ac:dyDescent="0.2">
      <c r="A104" s="39" t="s">
        <v>74</v>
      </c>
      <c r="B104" s="40">
        <v>44434</v>
      </c>
      <c r="C104" s="41">
        <v>0.3678125000000001</v>
      </c>
      <c r="D104" s="42">
        <v>226</v>
      </c>
      <c r="E104" s="41">
        <v>0.30756944444444445</v>
      </c>
      <c r="F104" s="44"/>
    </row>
    <row r="105" spans="1:6" x14ac:dyDescent="0.2">
      <c r="A105" s="39" t="s">
        <v>74</v>
      </c>
      <c r="B105" s="40">
        <v>44438</v>
      </c>
      <c r="C105" s="41">
        <v>0.50042824074074077</v>
      </c>
      <c r="D105" s="42">
        <v>190</v>
      </c>
      <c r="E105" s="41">
        <v>0.27412037037037035</v>
      </c>
      <c r="F105" s="44"/>
    </row>
    <row r="106" spans="1:6" x14ac:dyDescent="0.2">
      <c r="A106" s="39" t="s">
        <v>74</v>
      </c>
      <c r="B106" s="40">
        <v>44439</v>
      </c>
      <c r="C106" s="41">
        <v>0.36777777777777781</v>
      </c>
      <c r="D106" s="42">
        <v>215</v>
      </c>
      <c r="E106" s="41">
        <v>0.2981712962962963</v>
      </c>
      <c r="F106" s="44"/>
    </row>
  </sheetData>
  <conditionalFormatting sqref="F2">
    <cfRule type="expression" dxfId="10" priority="1">
      <formula>IF(AND(F2&gt;30,F2&lt;80),1)</formula>
    </cfRule>
    <cfRule type="expression" dxfId="9" priority="2" stopIfTrue="1">
      <formula>IF(AND(F2&gt;=20,F2&lt;=30),1)</formula>
    </cfRule>
    <cfRule type="expression" dxfId="8" priority="3">
      <formula>IF(AND(F2&gt;0,F2&lt;=20),1)</formula>
    </cfRule>
  </conditionalFormatting>
  <pageMargins left="0.7" right="0.7" top="0.75" bottom="0.75" header="0.3" footer="0.3"/>
  <pageSetup paperSize="9" orientation="portrait" verticalDpi="1200"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A6AA8-4296-4C18-A3ED-8AC3732DC1B7}">
  <dimension ref="A1:AF20"/>
  <sheetViews>
    <sheetView showGridLines="0" tabSelected="1" workbookViewId="0">
      <selection activeCell="O26" sqref="O26"/>
    </sheetView>
  </sheetViews>
  <sheetFormatPr defaultRowHeight="12.75" x14ac:dyDescent="0.2"/>
  <cols>
    <col min="1" max="1" width="14.140625" bestFit="1" customWidth="1"/>
    <col min="2" max="2" width="9.5703125" bestFit="1" customWidth="1"/>
    <col min="3" max="4" width="7.140625" bestFit="1" customWidth="1"/>
    <col min="5" max="5" width="6.42578125" bestFit="1" customWidth="1"/>
    <col min="6" max="6" width="6.85546875" bestFit="1" customWidth="1"/>
    <col min="7" max="7" width="7.28515625" bestFit="1" customWidth="1"/>
    <col min="8" max="8" width="6.42578125" bestFit="1" customWidth="1"/>
    <col min="9" max="10" width="7.140625" bestFit="1" customWidth="1"/>
    <col min="11" max="11" width="6.42578125" bestFit="1" customWidth="1"/>
    <col min="12" max="12" width="6.85546875" bestFit="1" customWidth="1"/>
    <col min="13" max="13" width="7.28515625" bestFit="1" customWidth="1"/>
    <col min="14" max="14" width="6.42578125" bestFit="1" customWidth="1"/>
    <col min="15" max="16" width="7.140625" bestFit="1" customWidth="1"/>
    <col min="17" max="17" width="6.42578125" bestFit="1" customWidth="1"/>
    <col min="18" max="18" width="6.85546875" bestFit="1" customWidth="1"/>
    <col min="19" max="19" width="7.28515625" bestFit="1" customWidth="1"/>
    <col min="20" max="20" width="6.42578125" bestFit="1" customWidth="1"/>
    <col min="21" max="22" width="7.140625" bestFit="1" customWidth="1"/>
    <col min="23" max="23" width="6.42578125" bestFit="1" customWidth="1"/>
    <col min="24" max="24" width="6.85546875" bestFit="1" customWidth="1"/>
    <col min="25" max="25" width="7.28515625" bestFit="1" customWidth="1"/>
    <col min="26" max="26" width="6.42578125" bestFit="1" customWidth="1"/>
    <col min="27" max="27" width="7.140625" bestFit="1" customWidth="1"/>
    <col min="28" max="28" width="1.7109375" customWidth="1"/>
    <col min="30" max="30" width="1.7109375" customWidth="1"/>
    <col min="31" max="31" width="10.5703125" bestFit="1" customWidth="1"/>
    <col min="32" max="32" width="14.7109375" bestFit="1" customWidth="1"/>
    <col min="33" max="33" width="1.7109375" customWidth="1"/>
  </cols>
  <sheetData>
    <row r="1" spans="1:32" x14ac:dyDescent="0.2">
      <c r="A1" s="46" t="s">
        <v>75</v>
      </c>
      <c r="B1" s="47" cm="1">
        <f t="array" ref="B1:AA1">TRANSPOSE(_xlfn._xlws.SORT(_xlfn.UNIQUE(Feuil1!B2:B106)))</f>
        <v>44410</v>
      </c>
      <c r="C1" s="47">
        <v>44411</v>
      </c>
      <c r="D1" s="47">
        <v>44412</v>
      </c>
      <c r="E1" s="47">
        <v>44413</v>
      </c>
      <c r="F1" s="47">
        <v>44414</v>
      </c>
      <c r="G1" s="47">
        <v>44415</v>
      </c>
      <c r="H1" s="47">
        <v>44417</v>
      </c>
      <c r="I1" s="47">
        <v>44418</v>
      </c>
      <c r="J1" s="47">
        <v>44419</v>
      </c>
      <c r="K1" s="47">
        <v>44420</v>
      </c>
      <c r="L1" s="47">
        <v>44421</v>
      </c>
      <c r="M1" s="47">
        <v>44422</v>
      </c>
      <c r="N1" s="47">
        <v>44424</v>
      </c>
      <c r="O1" s="47">
        <v>44425</v>
      </c>
      <c r="P1" s="47">
        <v>44426</v>
      </c>
      <c r="Q1" s="47">
        <v>44427</v>
      </c>
      <c r="R1" s="47">
        <v>44428</v>
      </c>
      <c r="S1" s="47">
        <v>44429</v>
      </c>
      <c r="T1" s="47">
        <v>44431</v>
      </c>
      <c r="U1" s="47">
        <v>44432</v>
      </c>
      <c r="V1" s="47">
        <v>44433</v>
      </c>
      <c r="W1" s="47">
        <v>44434</v>
      </c>
      <c r="X1" s="47">
        <v>44435</v>
      </c>
      <c r="Y1" s="47">
        <v>44436</v>
      </c>
      <c r="Z1" s="47">
        <v>44438</v>
      </c>
      <c r="AA1" s="47">
        <v>44439</v>
      </c>
      <c r="AC1" s="46" t="s">
        <v>76</v>
      </c>
      <c r="AE1" s="53" t="s">
        <v>59</v>
      </c>
      <c r="AF1" s="53" t="s">
        <v>77</v>
      </c>
    </row>
    <row r="2" spans="1:32" x14ac:dyDescent="0.2">
      <c r="A2" t="str" cm="1">
        <f t="array" ref="A2:A15">_xlfn._xlws.SORT(_xlfn.UNIQUE(Feuil1!A2:A106))</f>
        <v>A</v>
      </c>
      <c r="B2" s="38" cm="1">
        <f t="array" ref="B2">SUM(_xlfn._xlws.FILTER(Table1[Nb Heures],(Table1[Nom Agent]=$A2)*(Table1[Jour]=B$1),0))</f>
        <v>0</v>
      </c>
      <c r="C2" s="38" cm="1">
        <f t="array" ref="C2">SUM(_xlfn._xlws.FILTER(Table1[Nb Heures],(Table1[Nom Agent]=$A2)*(Table1[Jour]=C$1),0))</f>
        <v>0</v>
      </c>
      <c r="D2" s="38" cm="1">
        <f t="array" ref="D2">SUM(_xlfn._xlws.FILTER(Table1[Nb Heures],(Table1[Nom Agent]=$A2)*(Table1[Jour]=D$1),0))</f>
        <v>0.29790509259259257</v>
      </c>
      <c r="E2" s="38" cm="1">
        <f t="array" ref="E2">SUM(_xlfn._xlws.FILTER(Table1[Nb Heures],(Table1[Nom Agent]=$A2)*(Table1[Jour]=E$1),0))</f>
        <v>0</v>
      </c>
      <c r="F2" s="38" cm="1">
        <f t="array" ref="F2">SUM(_xlfn._xlws.FILTER(Table1[Nb Heures],(Table1[Nom Agent]=$A2)*(Table1[Jour]=F$1),0))</f>
        <v>0</v>
      </c>
      <c r="G2" s="38" cm="1">
        <f t="array" ref="G2">SUM(_xlfn._xlws.FILTER(Table1[Nb Heures],(Table1[Nom Agent]=$A2)*(Table1[Jour]=G$1),0))</f>
        <v>0</v>
      </c>
      <c r="H2" s="38" cm="1">
        <f t="array" ref="H2">SUM(_xlfn._xlws.FILTER(Table1[Nb Heures],(Table1[Nom Agent]=$A2)*(Table1[Jour]=H$1),0))</f>
        <v>0</v>
      </c>
      <c r="I2" s="38" cm="1">
        <f t="array" ref="I2">SUM(_xlfn._xlws.FILTER(Table1[Nb Heures],(Table1[Nom Agent]=$A2)*(Table1[Jour]=I$1),0))</f>
        <v>0</v>
      </c>
      <c r="J2" s="38" cm="1">
        <f t="array" ref="J2">SUM(_xlfn._xlws.FILTER(Table1[Nb Heures],(Table1[Nom Agent]=$A2)*(Table1[Jour]=J$1),0))</f>
        <v>0</v>
      </c>
      <c r="K2" s="38" cm="1">
        <f t="array" ref="K2">SUM(_xlfn._xlws.FILTER(Table1[Nb Heures],(Table1[Nom Agent]=$A2)*(Table1[Jour]=K$1),0))</f>
        <v>0</v>
      </c>
      <c r="L2" s="38" cm="1">
        <f t="array" ref="L2">SUM(_xlfn._xlws.FILTER(Table1[Nb Heures],(Table1[Nom Agent]=$A2)*(Table1[Jour]=L$1),0))</f>
        <v>0</v>
      </c>
      <c r="M2" s="38" cm="1">
        <f t="array" ref="M2">SUM(_xlfn._xlws.FILTER(Table1[Nb Heures],(Table1[Nom Agent]=$A2)*(Table1[Jour]=M$1),0))</f>
        <v>0</v>
      </c>
      <c r="N2" s="38" cm="1">
        <f t="array" ref="N2">SUM(_xlfn._xlws.FILTER(Table1[Nb Heures],(Table1[Nom Agent]=$A2)*(Table1[Jour]=N$1),0))</f>
        <v>0</v>
      </c>
      <c r="O2" s="38" cm="1">
        <f t="array" ref="O2">SUM(_xlfn._xlws.FILTER(Table1[Nb Heures],(Table1[Nom Agent]=$A2)*(Table1[Jour]=O$1),0))</f>
        <v>0</v>
      </c>
      <c r="P2" s="38" cm="1">
        <f t="array" ref="P2">SUM(_xlfn._xlws.FILTER(Table1[Nb Heures],(Table1[Nom Agent]=$A2)*(Table1[Jour]=P$1),0))</f>
        <v>0</v>
      </c>
      <c r="Q2" s="38" cm="1">
        <f t="array" ref="Q2">SUM(_xlfn._xlws.FILTER(Table1[Nb Heures],(Table1[Nom Agent]=$A2)*(Table1[Jour]=Q$1),0))</f>
        <v>0</v>
      </c>
      <c r="R2" s="38" cm="1">
        <f t="array" ref="R2">SUM(_xlfn._xlws.FILTER(Table1[Nb Heures],(Table1[Nom Agent]=$A2)*(Table1[Jour]=R$1),0))</f>
        <v>0</v>
      </c>
      <c r="S2" s="38" cm="1">
        <f t="array" ref="S2">SUM(_xlfn._xlws.FILTER(Table1[Nb Heures],(Table1[Nom Agent]=$A2)*(Table1[Jour]=S$1),0))</f>
        <v>0</v>
      </c>
      <c r="T2" s="38" cm="1">
        <f t="array" ref="T2">SUM(_xlfn._xlws.FILTER(Table1[Nb Heures],(Table1[Nom Agent]=$A2)*(Table1[Jour]=T$1),0))</f>
        <v>0</v>
      </c>
      <c r="U2" s="38" cm="1">
        <f t="array" ref="U2">SUM(_xlfn._xlws.FILTER(Table1[Nb Heures],(Table1[Nom Agent]=$A2)*(Table1[Jour]=U$1),0))</f>
        <v>0</v>
      </c>
      <c r="V2" s="38" cm="1">
        <f t="array" ref="V2">SUM(_xlfn._xlws.FILTER(Table1[Nb Heures],(Table1[Nom Agent]=$A2)*(Table1[Jour]=V$1),0))</f>
        <v>0</v>
      </c>
      <c r="W2" s="38" cm="1">
        <f t="array" ref="W2">SUM(_xlfn._xlws.FILTER(Table1[Nb Heures],(Table1[Nom Agent]=$A2)*(Table1[Jour]=W$1),0))</f>
        <v>0</v>
      </c>
      <c r="X2" s="38" cm="1">
        <f t="array" ref="X2">SUM(_xlfn._xlws.FILTER(Table1[Nb Heures],(Table1[Nom Agent]=$A2)*(Table1[Jour]=X$1),0))</f>
        <v>0</v>
      </c>
      <c r="Y2" s="38" cm="1">
        <f t="array" ref="Y2">SUM(_xlfn._xlws.FILTER(Table1[Nb Heures],(Table1[Nom Agent]=$A2)*(Table1[Jour]=Y$1),0))</f>
        <v>0</v>
      </c>
      <c r="Z2" s="38" cm="1">
        <f t="array" ref="Z2">SUM(_xlfn._xlws.FILTER(Table1[Nb Heures],(Table1[Nom Agent]=$A2)*(Table1[Jour]=Z$1),0))</f>
        <v>0</v>
      </c>
      <c r="AA2" s="38" cm="1">
        <f t="array" ref="AA2">SUM(_xlfn._xlws.FILTER(Table1[Nb Heures],(Table1[Nom Agent]=$A2)*(Table1[Jour]=AA$1),0))</f>
        <v>0</v>
      </c>
      <c r="AC2" s="48">
        <f>SUM($B2:AA2)</f>
        <v>0.29790509259259257</v>
      </c>
      <c r="AE2" s="54" cm="1">
        <f t="array" ref="AE2">SUM(_xlfn._xlws.FILTER(Table1[Nb Appels],Table1[Nom Agent]=$A2,0))</f>
        <v>178</v>
      </c>
      <c r="AF2" s="52">
        <f>AE2/(AC2*24)</f>
        <v>24.896072108473525</v>
      </c>
    </row>
    <row r="3" spans="1:32" x14ac:dyDescent="0.2">
      <c r="A3" t="str">
        <v>B</v>
      </c>
      <c r="B3" s="38" cm="1">
        <f t="array" ref="B3">SUM(_xlfn._xlws.FILTER(Table1[Nb Heures],(Table1[Nom Agent]=$A3)*(Table1[Jour]=B$1),0))</f>
        <v>0.18982638888888886</v>
      </c>
      <c r="C3" s="38" cm="1">
        <f t="array" ref="C3">SUM(_xlfn._xlws.FILTER(Table1[Nb Heures],(Table1[Nom Agent]=$A3)*(Table1[Jour]=C$1),0))</f>
        <v>0.37141203703703712</v>
      </c>
      <c r="D3" s="38" cm="1">
        <f t="array" ref="D3">SUM(_xlfn._xlws.FILTER(Table1[Nb Heures],(Table1[Nom Agent]=$A3)*(Table1[Jour]=D$1),0))</f>
        <v>0.37471064814814814</v>
      </c>
      <c r="E3" s="38" cm="1">
        <f t="array" ref="E3">SUM(_xlfn._xlws.FILTER(Table1[Nb Heures],(Table1[Nom Agent]=$A3)*(Table1[Jour]=E$1),0))</f>
        <v>0</v>
      </c>
      <c r="F3" s="38" cm="1">
        <f t="array" ref="F3">SUM(_xlfn._xlws.FILTER(Table1[Nb Heures],(Table1[Nom Agent]=$A3)*(Table1[Jour]=F$1),0))</f>
        <v>0.28403935185185186</v>
      </c>
      <c r="G3" s="38" cm="1">
        <f t="array" ref="G3">SUM(_xlfn._xlws.FILTER(Table1[Nb Heures],(Table1[Nom Agent]=$A3)*(Table1[Jour]=G$1),0))</f>
        <v>0.2280787037037037</v>
      </c>
      <c r="H3" s="38" cm="1">
        <f t="array" ref="H3">SUM(_xlfn._xlws.FILTER(Table1[Nb Heures],(Table1[Nom Agent]=$A3)*(Table1[Jour]=H$1),0))</f>
        <v>0</v>
      </c>
      <c r="I3" s="38" cm="1">
        <f t="array" ref="I3">SUM(_xlfn._xlws.FILTER(Table1[Nb Heures],(Table1[Nom Agent]=$A3)*(Table1[Jour]=I$1),0))</f>
        <v>0</v>
      </c>
      <c r="J3" s="38" cm="1">
        <f t="array" ref="J3">SUM(_xlfn._xlws.FILTER(Table1[Nb Heures],(Table1[Nom Agent]=$A3)*(Table1[Jour]=J$1),0))</f>
        <v>0</v>
      </c>
      <c r="K3" s="38" cm="1">
        <f t="array" ref="K3">SUM(_xlfn._xlws.FILTER(Table1[Nb Heures],(Table1[Nom Agent]=$A3)*(Table1[Jour]=K$1),0))</f>
        <v>0</v>
      </c>
      <c r="L3" s="38" cm="1">
        <f t="array" ref="L3">SUM(_xlfn._xlws.FILTER(Table1[Nb Heures],(Table1[Nom Agent]=$A3)*(Table1[Jour]=L$1),0))</f>
        <v>0</v>
      </c>
      <c r="M3" s="38" cm="1">
        <f t="array" ref="M3">SUM(_xlfn._xlws.FILTER(Table1[Nb Heures],(Table1[Nom Agent]=$A3)*(Table1[Jour]=M$1),0))</f>
        <v>0</v>
      </c>
      <c r="N3" s="38" cm="1">
        <f t="array" ref="N3">SUM(_xlfn._xlws.FILTER(Table1[Nb Heures],(Table1[Nom Agent]=$A3)*(Table1[Jour]=N$1),0))</f>
        <v>0</v>
      </c>
      <c r="O3" s="38" cm="1">
        <f t="array" ref="O3">SUM(_xlfn._xlws.FILTER(Table1[Nb Heures],(Table1[Nom Agent]=$A3)*(Table1[Jour]=O$1),0))</f>
        <v>0</v>
      </c>
      <c r="P3" s="38" cm="1">
        <f t="array" ref="P3">SUM(_xlfn._xlws.FILTER(Table1[Nb Heures],(Table1[Nom Agent]=$A3)*(Table1[Jour]=P$1),0))</f>
        <v>0</v>
      </c>
      <c r="Q3" s="38" cm="1">
        <f t="array" ref="Q3">SUM(_xlfn._xlws.FILTER(Table1[Nb Heures],(Table1[Nom Agent]=$A3)*(Table1[Jour]=Q$1),0))</f>
        <v>5.4027777777777897E-2</v>
      </c>
      <c r="R3" s="38" cm="1">
        <f t="array" ref="R3">SUM(_xlfn._xlws.FILTER(Table1[Nb Heures],(Table1[Nom Agent]=$A3)*(Table1[Jour]=R$1),0))</f>
        <v>0</v>
      </c>
      <c r="S3" s="38" cm="1">
        <f t="array" ref="S3">SUM(_xlfn._xlws.FILTER(Table1[Nb Heures],(Table1[Nom Agent]=$A3)*(Table1[Jour]=S$1),0))</f>
        <v>0.39702546296296309</v>
      </c>
      <c r="T3" s="38" cm="1">
        <f t="array" ref="T3">SUM(_xlfn._xlws.FILTER(Table1[Nb Heures],(Table1[Nom Agent]=$A3)*(Table1[Jour]=T$1),0))</f>
        <v>0</v>
      </c>
      <c r="U3" s="38" cm="1">
        <f t="array" ref="U3">SUM(_xlfn._xlws.FILTER(Table1[Nb Heures],(Table1[Nom Agent]=$A3)*(Table1[Jour]=U$1),0))</f>
        <v>0</v>
      </c>
      <c r="V3" s="38" cm="1">
        <f t="array" ref="V3">SUM(_xlfn._xlws.FILTER(Table1[Nb Heures],(Table1[Nom Agent]=$A3)*(Table1[Jour]=V$1),0))</f>
        <v>0</v>
      </c>
      <c r="W3" s="38" cm="1">
        <f t="array" ref="W3">SUM(_xlfn._xlws.FILTER(Table1[Nb Heures],(Table1[Nom Agent]=$A3)*(Table1[Jour]=W$1),0))</f>
        <v>0</v>
      </c>
      <c r="X3" s="38" cm="1">
        <f t="array" ref="X3">SUM(_xlfn._xlws.FILTER(Table1[Nb Heures],(Table1[Nom Agent]=$A3)*(Table1[Jour]=X$1),0))</f>
        <v>0</v>
      </c>
      <c r="Y3" s="38" cm="1">
        <f t="array" ref="Y3">SUM(_xlfn._xlws.FILTER(Table1[Nb Heures],(Table1[Nom Agent]=$A3)*(Table1[Jour]=Y$1),0))</f>
        <v>0</v>
      </c>
      <c r="Z3" s="38" cm="1">
        <f t="array" ref="Z3">SUM(_xlfn._xlws.FILTER(Table1[Nb Heures],(Table1[Nom Agent]=$A3)*(Table1[Jour]=Z$1),0))</f>
        <v>0.18664351851851851</v>
      </c>
      <c r="AA3" s="38" cm="1">
        <f t="array" ref="AA3">SUM(_xlfn._xlws.FILTER(Table1[Nb Heures],(Table1[Nom Agent]=$A3)*(Table1[Jour]=AA$1),0))</f>
        <v>0.56931712962962977</v>
      </c>
      <c r="AC3" s="48">
        <f>SUM($B3:AA3)</f>
        <v>2.6550810185185192</v>
      </c>
      <c r="AE3" s="54" cm="1">
        <f t="array" ref="AE3">SUM(_xlfn._xlws.FILTER(Table1[Nb Appels],Table1[Nom Agent]=$A3,0))</f>
        <v>1496</v>
      </c>
      <c r="AF3" s="52">
        <f t="shared" ref="AF3:AF17" si="0">AE3/(AC3*24)</f>
        <v>23.476998591972933</v>
      </c>
    </row>
    <row r="4" spans="1:32" x14ac:dyDescent="0.2">
      <c r="A4" t="str">
        <v>C</v>
      </c>
      <c r="B4" s="38" cm="1">
        <f t="array" ref="B4">SUM(_xlfn._xlws.FILTER(Table1[Nb Heures],(Table1[Nom Agent]=$A4)*(Table1[Jour]=B$1),0))</f>
        <v>0</v>
      </c>
      <c r="C4" s="38" cm="1">
        <f t="array" ref="C4">SUM(_xlfn._xlws.FILTER(Table1[Nb Heures],(Table1[Nom Agent]=$A4)*(Table1[Jour]=C$1),0))</f>
        <v>0</v>
      </c>
      <c r="D4" s="38" cm="1">
        <f t="array" ref="D4">SUM(_xlfn._xlws.FILTER(Table1[Nb Heures],(Table1[Nom Agent]=$A4)*(Table1[Jour]=D$1),0))</f>
        <v>0</v>
      </c>
      <c r="E4" s="38" cm="1">
        <f t="array" ref="E4">SUM(_xlfn._xlws.FILTER(Table1[Nb Heures],(Table1[Nom Agent]=$A4)*(Table1[Jour]=E$1),0))</f>
        <v>0.24994212962962958</v>
      </c>
      <c r="F4" s="38" cm="1">
        <f t="array" ref="F4">SUM(_xlfn._xlws.FILTER(Table1[Nb Heures],(Table1[Nom Agent]=$A4)*(Table1[Jour]=F$1),0))</f>
        <v>0</v>
      </c>
      <c r="G4" s="38" cm="1">
        <f t="array" ref="G4">SUM(_xlfn._xlws.FILTER(Table1[Nb Heures],(Table1[Nom Agent]=$A4)*(Table1[Jour]=G$1),0))</f>
        <v>0.37504629629629621</v>
      </c>
      <c r="H4" s="38" cm="1">
        <f t="array" ref="H4">SUM(_xlfn._xlws.FILTER(Table1[Nb Heures],(Table1[Nom Agent]=$A4)*(Table1[Jour]=H$1),0))</f>
        <v>0</v>
      </c>
      <c r="I4" s="38" cm="1">
        <f t="array" ref="I4">SUM(_xlfn._xlws.FILTER(Table1[Nb Heures],(Table1[Nom Agent]=$A4)*(Table1[Jour]=I$1),0))</f>
        <v>0</v>
      </c>
      <c r="J4" s="38" cm="1">
        <f t="array" ref="J4">SUM(_xlfn._xlws.FILTER(Table1[Nb Heures],(Table1[Nom Agent]=$A4)*(Table1[Jour]=J$1),0))</f>
        <v>0</v>
      </c>
      <c r="K4" s="38" cm="1">
        <f t="array" ref="K4">SUM(_xlfn._xlws.FILTER(Table1[Nb Heures],(Table1[Nom Agent]=$A4)*(Table1[Jour]=K$1),0))</f>
        <v>0.41938657407407404</v>
      </c>
      <c r="L4" s="38" cm="1">
        <f t="array" ref="L4">SUM(_xlfn._xlws.FILTER(Table1[Nb Heures],(Table1[Nom Agent]=$A4)*(Table1[Jour]=L$1),0))</f>
        <v>0.22956018518518517</v>
      </c>
      <c r="M4" s="38" cm="1">
        <f t="array" ref="M4">SUM(_xlfn._xlws.FILTER(Table1[Nb Heures],(Table1[Nom Agent]=$A4)*(Table1[Jour]=M$1),0))</f>
        <v>0.39413194444444444</v>
      </c>
      <c r="N4" s="38" cm="1">
        <f t="array" ref="N4">SUM(_xlfn._xlws.FILTER(Table1[Nb Heures],(Table1[Nom Agent]=$A4)*(Table1[Jour]=N$1),0))</f>
        <v>0</v>
      </c>
      <c r="O4" s="38" cm="1">
        <f t="array" ref="O4">SUM(_xlfn._xlws.FILTER(Table1[Nb Heures],(Table1[Nom Agent]=$A4)*(Table1[Jour]=O$1),0))</f>
        <v>0</v>
      </c>
      <c r="P4" s="38" cm="1">
        <f t="array" ref="P4">SUM(_xlfn._xlws.FILTER(Table1[Nb Heures],(Table1[Nom Agent]=$A4)*(Table1[Jour]=P$1),0))</f>
        <v>0</v>
      </c>
      <c r="Q4" s="38" cm="1">
        <f t="array" ref="Q4">SUM(_xlfn._xlws.FILTER(Table1[Nb Heures],(Table1[Nom Agent]=$A4)*(Table1[Jour]=Q$1),0))</f>
        <v>0.18745370370370373</v>
      </c>
      <c r="R4" s="38" cm="1">
        <f t="array" ref="R4">SUM(_xlfn._xlws.FILTER(Table1[Nb Heures],(Table1[Nom Agent]=$A4)*(Table1[Jour]=R$1),0))</f>
        <v>0.25033564814814824</v>
      </c>
      <c r="S4" s="38" cm="1">
        <f t="array" ref="S4">SUM(_xlfn._xlws.FILTER(Table1[Nb Heures],(Table1[Nom Agent]=$A4)*(Table1[Jour]=S$1),0))</f>
        <v>0</v>
      </c>
      <c r="T4" s="38" cm="1">
        <f t="array" ref="T4">SUM(_xlfn._xlws.FILTER(Table1[Nb Heures],(Table1[Nom Agent]=$A4)*(Table1[Jour]=T$1),0))</f>
        <v>0</v>
      </c>
      <c r="U4" s="38" cm="1">
        <f t="array" ref="U4">SUM(_xlfn._xlws.FILTER(Table1[Nb Heures],(Table1[Nom Agent]=$A4)*(Table1[Jour]=U$1),0))</f>
        <v>0</v>
      </c>
      <c r="V4" s="38" cm="1">
        <f t="array" ref="V4">SUM(_xlfn._xlws.FILTER(Table1[Nb Heures],(Table1[Nom Agent]=$A4)*(Table1[Jour]=V$1),0))</f>
        <v>0</v>
      </c>
      <c r="W4" s="38" cm="1">
        <f t="array" ref="W4">SUM(_xlfn._xlws.FILTER(Table1[Nb Heures],(Table1[Nom Agent]=$A4)*(Table1[Jour]=W$1),0))</f>
        <v>0</v>
      </c>
      <c r="X4" s="38" cm="1">
        <f t="array" ref="X4">SUM(_xlfn._xlws.FILTER(Table1[Nb Heures],(Table1[Nom Agent]=$A4)*(Table1[Jour]=X$1),0))</f>
        <v>0.25138888888888888</v>
      </c>
      <c r="Y4" s="38" cm="1">
        <f t="array" ref="Y4">SUM(_xlfn._xlws.FILTER(Table1[Nb Heures],(Table1[Nom Agent]=$A4)*(Table1[Jour]=Y$1),0))</f>
        <v>0.39287037037037043</v>
      </c>
      <c r="Z4" s="38" cm="1">
        <f t="array" ref="Z4">SUM(_xlfn._xlws.FILTER(Table1[Nb Heures],(Table1[Nom Agent]=$A4)*(Table1[Jour]=Z$1),0))</f>
        <v>0</v>
      </c>
      <c r="AA4" s="38" cm="1">
        <f t="array" ref="AA4">SUM(_xlfn._xlws.FILTER(Table1[Nb Heures],(Table1[Nom Agent]=$A4)*(Table1[Jour]=AA$1),0))</f>
        <v>0</v>
      </c>
      <c r="AC4" s="48">
        <f>SUM($B4:AA4)</f>
        <v>2.7501157407407408</v>
      </c>
      <c r="AE4" s="54" cm="1">
        <f t="array" ref="AE4">SUM(_xlfn._xlws.FILTER(Table1[Nb Appels],Table1[Nom Agent]=$A4,0))</f>
        <v>1722</v>
      </c>
      <c r="AF4" s="52">
        <f t="shared" si="0"/>
        <v>26.089811034889102</v>
      </c>
    </row>
    <row r="5" spans="1:32" x14ac:dyDescent="0.2">
      <c r="A5" t="str">
        <v>D</v>
      </c>
      <c r="B5" s="38" cm="1">
        <f t="array" ref="B5">SUM(_xlfn._xlws.FILTER(Table1[Nb Heures],(Table1[Nom Agent]=$A5)*(Table1[Jour]=B$1),0))</f>
        <v>0.20627314814814823</v>
      </c>
      <c r="C5" s="38" cm="1">
        <f t="array" ref="C5">SUM(_xlfn._xlws.FILTER(Table1[Nb Heures],(Table1[Nom Agent]=$A5)*(Table1[Jour]=C$1),0))</f>
        <v>0</v>
      </c>
      <c r="D5" s="38" cm="1">
        <f t="array" ref="D5">SUM(_xlfn._xlws.FILTER(Table1[Nb Heures],(Table1[Nom Agent]=$A5)*(Table1[Jour]=D$1),0))</f>
        <v>0.18762731481481476</v>
      </c>
      <c r="E5" s="38" cm="1">
        <f t="array" ref="E5">SUM(_xlfn._xlws.FILTER(Table1[Nb Heures],(Table1[Nom Agent]=$A5)*(Table1[Jour]=E$1),0))</f>
        <v>0</v>
      </c>
      <c r="F5" s="38" cm="1">
        <f t="array" ref="F5">SUM(_xlfn._xlws.FILTER(Table1[Nb Heures],(Table1[Nom Agent]=$A5)*(Table1[Jour]=F$1),0))</f>
        <v>0.32768518518518519</v>
      </c>
      <c r="G5" s="38" cm="1">
        <f t="array" ref="G5">SUM(_xlfn._xlws.FILTER(Table1[Nb Heures],(Table1[Nom Agent]=$A5)*(Table1[Jour]=G$1),0))</f>
        <v>0</v>
      </c>
      <c r="H5" s="38" cm="1">
        <f t="array" ref="H5">SUM(_xlfn._xlws.FILTER(Table1[Nb Heures],(Table1[Nom Agent]=$A5)*(Table1[Jour]=H$1),0))</f>
        <v>0</v>
      </c>
      <c r="I5" s="38" cm="1">
        <f t="array" ref="I5">SUM(_xlfn._xlws.FILTER(Table1[Nb Heures],(Table1[Nom Agent]=$A5)*(Table1[Jour]=I$1),0))</f>
        <v>0</v>
      </c>
      <c r="J5" s="38" cm="1">
        <f t="array" ref="J5">SUM(_xlfn._xlws.FILTER(Table1[Nb Heures],(Table1[Nom Agent]=$A5)*(Table1[Jour]=J$1),0))</f>
        <v>0</v>
      </c>
      <c r="K5" s="38" cm="1">
        <f t="array" ref="K5">SUM(_xlfn._xlws.FILTER(Table1[Nb Heures],(Table1[Nom Agent]=$A5)*(Table1[Jour]=K$1),0))</f>
        <v>0</v>
      </c>
      <c r="L5" s="38" cm="1">
        <f t="array" ref="L5">SUM(_xlfn._xlws.FILTER(Table1[Nb Heures],(Table1[Nom Agent]=$A5)*(Table1[Jour]=L$1),0))</f>
        <v>0</v>
      </c>
      <c r="M5" s="38" cm="1">
        <f t="array" ref="M5">SUM(_xlfn._xlws.FILTER(Table1[Nb Heures],(Table1[Nom Agent]=$A5)*(Table1[Jour]=M$1),0))</f>
        <v>0</v>
      </c>
      <c r="N5" s="38" cm="1">
        <f t="array" ref="N5">SUM(_xlfn._xlws.FILTER(Table1[Nb Heures],(Table1[Nom Agent]=$A5)*(Table1[Jour]=N$1),0))</f>
        <v>0</v>
      </c>
      <c r="O5" s="38" cm="1">
        <f t="array" ref="O5">SUM(_xlfn._xlws.FILTER(Table1[Nb Heures],(Table1[Nom Agent]=$A5)*(Table1[Jour]=O$1),0))</f>
        <v>0</v>
      </c>
      <c r="P5" s="38" cm="1">
        <f t="array" ref="P5">SUM(_xlfn._xlws.FILTER(Table1[Nb Heures],(Table1[Nom Agent]=$A5)*(Table1[Jour]=P$1),0))</f>
        <v>0</v>
      </c>
      <c r="Q5" s="38" cm="1">
        <f t="array" ref="Q5">SUM(_xlfn._xlws.FILTER(Table1[Nb Heures],(Table1[Nom Agent]=$A5)*(Table1[Jour]=Q$1),0))</f>
        <v>0</v>
      </c>
      <c r="R5" s="38" cm="1">
        <f t="array" ref="R5">SUM(_xlfn._xlws.FILTER(Table1[Nb Heures],(Table1[Nom Agent]=$A5)*(Table1[Jour]=R$1),0))</f>
        <v>0</v>
      </c>
      <c r="S5" s="38" cm="1">
        <f t="array" ref="S5">SUM(_xlfn._xlws.FILTER(Table1[Nb Heures],(Table1[Nom Agent]=$A5)*(Table1[Jour]=S$1),0))</f>
        <v>0</v>
      </c>
      <c r="T5" s="38" cm="1">
        <f t="array" ref="T5">SUM(_xlfn._xlws.FILTER(Table1[Nb Heures],(Table1[Nom Agent]=$A5)*(Table1[Jour]=T$1),0))</f>
        <v>0</v>
      </c>
      <c r="U5" s="38" cm="1">
        <f t="array" ref="U5">SUM(_xlfn._xlws.FILTER(Table1[Nb Heures],(Table1[Nom Agent]=$A5)*(Table1[Jour]=U$1),0))</f>
        <v>0</v>
      </c>
      <c r="V5" s="38" cm="1">
        <f t="array" ref="V5">SUM(_xlfn._xlws.FILTER(Table1[Nb Heures],(Table1[Nom Agent]=$A5)*(Table1[Jour]=V$1),0))</f>
        <v>0</v>
      </c>
      <c r="W5" s="38" cm="1">
        <f t="array" ref="W5">SUM(_xlfn._xlws.FILTER(Table1[Nb Heures],(Table1[Nom Agent]=$A5)*(Table1[Jour]=W$1),0))</f>
        <v>0</v>
      </c>
      <c r="X5" s="38" cm="1">
        <f t="array" ref="X5">SUM(_xlfn._xlws.FILTER(Table1[Nb Heures],(Table1[Nom Agent]=$A5)*(Table1[Jour]=X$1),0))</f>
        <v>0.32686342592592599</v>
      </c>
      <c r="Y5" s="38" cm="1">
        <f t="array" ref="Y5">SUM(_xlfn._xlws.FILTER(Table1[Nb Heures],(Table1[Nom Agent]=$A5)*(Table1[Jour]=Y$1),0))</f>
        <v>0</v>
      </c>
      <c r="Z5" s="38" cm="1">
        <f t="array" ref="Z5">SUM(_xlfn._xlws.FILTER(Table1[Nb Heures],(Table1[Nom Agent]=$A5)*(Table1[Jour]=Z$1),0))</f>
        <v>0.20576388888888886</v>
      </c>
      <c r="AA5" s="38" cm="1">
        <f t="array" ref="AA5">SUM(_xlfn._xlws.FILTER(Table1[Nb Heures],(Table1[Nom Agent]=$A5)*(Table1[Jour]=AA$1),0))</f>
        <v>0</v>
      </c>
      <c r="AC5" s="48">
        <f>SUM($B5:AA5)</f>
        <v>1.254212962962963</v>
      </c>
      <c r="AE5" s="54" cm="1">
        <f t="array" ref="AE5">SUM(_xlfn._xlws.FILTER(Table1[Nb Appels],Table1[Nom Agent]=$A5,0))</f>
        <v>536</v>
      </c>
      <c r="AF5" s="52">
        <f t="shared" si="0"/>
        <v>17.806651655531358</v>
      </c>
    </row>
    <row r="6" spans="1:32" x14ac:dyDescent="0.2">
      <c r="A6" t="str">
        <v>E</v>
      </c>
      <c r="B6" s="38" cm="1">
        <f t="array" ref="B6">SUM(_xlfn._xlws.FILTER(Table1[Nb Heures],(Table1[Nom Agent]=$A6)*(Table1[Jour]=B$1),0))</f>
        <v>0.40265046296296303</v>
      </c>
      <c r="C6" s="38" cm="1">
        <f t="array" ref="C6">SUM(_xlfn._xlws.FILTER(Table1[Nb Heures],(Table1[Nom Agent]=$A6)*(Table1[Jour]=C$1),0))</f>
        <v>0.40393518518518512</v>
      </c>
      <c r="D6" s="38" cm="1">
        <f t="array" ref="D6">SUM(_xlfn._xlws.FILTER(Table1[Nb Heures],(Table1[Nom Agent]=$A6)*(Table1[Jour]=D$1),0))</f>
        <v>0</v>
      </c>
      <c r="E6" s="38" cm="1">
        <f t="array" ref="E6">SUM(_xlfn._xlws.FILTER(Table1[Nb Heures],(Table1[Nom Agent]=$A6)*(Table1[Jour]=E$1),0))</f>
        <v>0.40618055555555538</v>
      </c>
      <c r="F6" s="38" cm="1">
        <f t="array" ref="F6">SUM(_xlfn._xlws.FILTER(Table1[Nb Heures],(Table1[Nom Agent]=$A6)*(Table1[Jour]=F$1),0))</f>
        <v>0.40611111111111114</v>
      </c>
      <c r="G6" s="38" cm="1">
        <f t="array" ref="G6">SUM(_xlfn._xlws.FILTER(Table1[Nb Heures],(Table1[Nom Agent]=$A6)*(Table1[Jour]=G$1),0))</f>
        <v>0</v>
      </c>
      <c r="H6" s="38" cm="1">
        <f t="array" ref="H6">SUM(_xlfn._xlws.FILTER(Table1[Nb Heures],(Table1[Nom Agent]=$A6)*(Table1[Jour]=H$1),0))</f>
        <v>0</v>
      </c>
      <c r="I6" s="38" cm="1">
        <f t="array" ref="I6">SUM(_xlfn._xlws.FILTER(Table1[Nb Heures],(Table1[Nom Agent]=$A6)*(Table1[Jour]=I$1),0))</f>
        <v>0</v>
      </c>
      <c r="J6" s="38" cm="1">
        <f t="array" ref="J6">SUM(_xlfn._xlws.FILTER(Table1[Nb Heures],(Table1[Nom Agent]=$A6)*(Table1[Jour]=J$1),0))</f>
        <v>0</v>
      </c>
      <c r="K6" s="38" cm="1">
        <f t="array" ref="K6">SUM(_xlfn._xlws.FILTER(Table1[Nb Heures],(Table1[Nom Agent]=$A6)*(Table1[Jour]=K$1),0))</f>
        <v>0</v>
      </c>
      <c r="L6" s="38" cm="1">
        <f t="array" ref="L6">SUM(_xlfn._xlws.FILTER(Table1[Nb Heures],(Table1[Nom Agent]=$A6)*(Table1[Jour]=L$1),0))</f>
        <v>0</v>
      </c>
      <c r="M6" s="38" cm="1">
        <f t="array" ref="M6">SUM(_xlfn._xlws.FILTER(Table1[Nb Heures],(Table1[Nom Agent]=$A6)*(Table1[Jour]=M$1),0))</f>
        <v>0</v>
      </c>
      <c r="N6" s="38" cm="1">
        <f t="array" ref="N6">SUM(_xlfn._xlws.FILTER(Table1[Nb Heures],(Table1[Nom Agent]=$A6)*(Table1[Jour]=N$1),0))</f>
        <v>0</v>
      </c>
      <c r="O6" s="38" cm="1">
        <f t="array" ref="O6">SUM(_xlfn._xlws.FILTER(Table1[Nb Heures],(Table1[Nom Agent]=$A6)*(Table1[Jour]=O$1),0))</f>
        <v>0</v>
      </c>
      <c r="P6" s="38" cm="1">
        <f t="array" ref="P6">SUM(_xlfn._xlws.FILTER(Table1[Nb Heures],(Table1[Nom Agent]=$A6)*(Table1[Jour]=P$1),0))</f>
        <v>0</v>
      </c>
      <c r="Q6" s="38" cm="1">
        <f t="array" ref="Q6">SUM(_xlfn._xlws.FILTER(Table1[Nb Heures],(Table1[Nom Agent]=$A6)*(Table1[Jour]=Q$1),0))</f>
        <v>0</v>
      </c>
      <c r="R6" s="38" cm="1">
        <f t="array" ref="R6">SUM(_xlfn._xlws.FILTER(Table1[Nb Heures],(Table1[Nom Agent]=$A6)*(Table1[Jour]=R$1),0))</f>
        <v>0</v>
      </c>
      <c r="S6" s="38" cm="1">
        <f t="array" ref="S6">SUM(_xlfn._xlws.FILTER(Table1[Nb Heures],(Table1[Nom Agent]=$A6)*(Table1[Jour]=S$1),0))</f>
        <v>0</v>
      </c>
      <c r="T6" s="38" cm="1">
        <f t="array" ref="T6">SUM(_xlfn._xlws.FILTER(Table1[Nb Heures],(Table1[Nom Agent]=$A6)*(Table1[Jour]=T$1),0))</f>
        <v>0</v>
      </c>
      <c r="U6" s="38" cm="1">
        <f t="array" ref="U6">SUM(_xlfn._xlws.FILTER(Table1[Nb Heures],(Table1[Nom Agent]=$A6)*(Table1[Jour]=U$1),0))</f>
        <v>0</v>
      </c>
      <c r="V6" s="38" cm="1">
        <f t="array" ref="V6">SUM(_xlfn._xlws.FILTER(Table1[Nb Heures],(Table1[Nom Agent]=$A6)*(Table1[Jour]=V$1),0))</f>
        <v>0</v>
      </c>
      <c r="W6" s="38" cm="1">
        <f t="array" ref="W6">SUM(_xlfn._xlws.FILTER(Table1[Nb Heures],(Table1[Nom Agent]=$A6)*(Table1[Jour]=W$1),0))</f>
        <v>0</v>
      </c>
      <c r="X6" s="38" cm="1">
        <f t="array" ref="X6">SUM(_xlfn._xlws.FILTER(Table1[Nb Heures],(Table1[Nom Agent]=$A6)*(Table1[Jour]=X$1),0))</f>
        <v>0</v>
      </c>
      <c r="Y6" s="38" cm="1">
        <f t="array" ref="Y6">SUM(_xlfn._xlws.FILTER(Table1[Nb Heures],(Table1[Nom Agent]=$A6)*(Table1[Jour]=Y$1),0))</f>
        <v>0</v>
      </c>
      <c r="Z6" s="38" cm="1">
        <f t="array" ref="Z6">SUM(_xlfn._xlws.FILTER(Table1[Nb Heures],(Table1[Nom Agent]=$A6)*(Table1[Jour]=Z$1),0))</f>
        <v>0</v>
      </c>
      <c r="AA6" s="38" cm="1">
        <f t="array" ref="AA6">SUM(_xlfn._xlws.FILTER(Table1[Nb Heures],(Table1[Nom Agent]=$A6)*(Table1[Jour]=AA$1),0))</f>
        <v>0</v>
      </c>
      <c r="AC6" s="48">
        <f>SUM($B6:AA6)</f>
        <v>1.6188773148148146</v>
      </c>
      <c r="AE6" s="54" cm="1">
        <f t="array" ref="AE6">SUM(_xlfn._xlws.FILTER(Table1[Nb Appels],Table1[Nom Agent]=$A6,0))</f>
        <v>816</v>
      </c>
      <c r="AF6" s="52">
        <f t="shared" si="0"/>
        <v>21.002209178457296</v>
      </c>
    </row>
    <row r="7" spans="1:32" x14ac:dyDescent="0.2">
      <c r="A7" t="str">
        <v>F</v>
      </c>
      <c r="B7" s="38" cm="1">
        <f t="array" ref="B7">SUM(_xlfn._xlws.FILTER(Table1[Nb Heures],(Table1[Nom Agent]=$A7)*(Table1[Jour]=B$1),0))</f>
        <v>0</v>
      </c>
      <c r="C7" s="38" cm="1">
        <f t="array" ref="C7">SUM(_xlfn._xlws.FILTER(Table1[Nb Heures],(Table1[Nom Agent]=$A7)*(Table1[Jour]=C$1),0))</f>
        <v>0</v>
      </c>
      <c r="D7" s="38" cm="1">
        <f t="array" ref="D7">SUM(_xlfn._xlws.FILTER(Table1[Nb Heures],(Table1[Nom Agent]=$A7)*(Table1[Jour]=D$1),0))</f>
        <v>0</v>
      </c>
      <c r="E7" s="38" cm="1">
        <f t="array" ref="E7">SUM(_xlfn._xlws.FILTER(Table1[Nb Heures],(Table1[Nom Agent]=$A7)*(Table1[Jour]=E$1),0))</f>
        <v>0</v>
      </c>
      <c r="F7" s="38" cm="1">
        <f t="array" ref="F7">SUM(_xlfn._xlws.FILTER(Table1[Nb Heures],(Table1[Nom Agent]=$A7)*(Table1[Jour]=F$1),0))</f>
        <v>0</v>
      </c>
      <c r="G7" s="38" cm="1">
        <f t="array" ref="G7">SUM(_xlfn._xlws.FILTER(Table1[Nb Heures],(Table1[Nom Agent]=$A7)*(Table1[Jour]=G$1),0))</f>
        <v>0</v>
      </c>
      <c r="H7" s="38" cm="1">
        <f t="array" ref="H7">SUM(_xlfn._xlws.FILTER(Table1[Nb Heures],(Table1[Nom Agent]=$A7)*(Table1[Jour]=H$1),0))</f>
        <v>0</v>
      </c>
      <c r="I7" s="38" cm="1">
        <f t="array" ref="I7">SUM(_xlfn._xlws.FILTER(Table1[Nb Heures],(Table1[Nom Agent]=$A7)*(Table1[Jour]=I$1),0))</f>
        <v>0</v>
      </c>
      <c r="J7" s="38" cm="1">
        <f t="array" ref="J7">SUM(_xlfn._xlws.FILTER(Table1[Nb Heures],(Table1[Nom Agent]=$A7)*(Table1[Jour]=J$1),0))</f>
        <v>0</v>
      </c>
      <c r="K7" s="38" cm="1">
        <f t="array" ref="K7">SUM(_xlfn._xlws.FILTER(Table1[Nb Heures],(Table1[Nom Agent]=$A7)*(Table1[Jour]=K$1),0))</f>
        <v>0</v>
      </c>
      <c r="L7" s="38" cm="1">
        <f t="array" ref="L7">SUM(_xlfn._xlws.FILTER(Table1[Nb Heures],(Table1[Nom Agent]=$A7)*(Table1[Jour]=L$1),0))</f>
        <v>0</v>
      </c>
      <c r="M7" s="38" cm="1">
        <f t="array" ref="M7">SUM(_xlfn._xlws.FILTER(Table1[Nb Heures],(Table1[Nom Agent]=$A7)*(Table1[Jour]=M$1),0))</f>
        <v>0</v>
      </c>
      <c r="N7" s="38" cm="1">
        <f t="array" ref="N7">SUM(_xlfn._xlws.FILTER(Table1[Nb Heures],(Table1[Nom Agent]=$A7)*(Table1[Jour]=N$1),0))</f>
        <v>0.41444444444444439</v>
      </c>
      <c r="O7" s="38" cm="1">
        <f t="array" ref="O7">SUM(_xlfn._xlws.FILTER(Table1[Nb Heures],(Table1[Nom Agent]=$A7)*(Table1[Jour]=O$1),0))</f>
        <v>0.4097337962962963</v>
      </c>
      <c r="P7" s="38" cm="1">
        <f t="array" ref="P7">SUM(_xlfn._xlws.FILTER(Table1[Nb Heures],(Table1[Nom Agent]=$A7)*(Table1[Jour]=P$1),0))</f>
        <v>0</v>
      </c>
      <c r="Q7" s="38" cm="1">
        <f t="array" ref="Q7">SUM(_xlfn._xlws.FILTER(Table1[Nb Heures],(Table1[Nom Agent]=$A7)*(Table1[Jour]=Q$1),0))</f>
        <v>0.41422453703703704</v>
      </c>
      <c r="R7" s="38" cm="1">
        <f t="array" ref="R7">SUM(_xlfn._xlws.FILTER(Table1[Nb Heures],(Table1[Nom Agent]=$A7)*(Table1[Jour]=R$1),0))</f>
        <v>0.21019675925925924</v>
      </c>
      <c r="S7" s="38" cm="1">
        <f t="array" ref="S7">SUM(_xlfn._xlws.FILTER(Table1[Nb Heures],(Table1[Nom Agent]=$A7)*(Table1[Jour]=S$1),0))</f>
        <v>0</v>
      </c>
      <c r="T7" s="38" cm="1">
        <f t="array" ref="T7">SUM(_xlfn._xlws.FILTER(Table1[Nb Heures],(Table1[Nom Agent]=$A7)*(Table1[Jour]=T$1),0))</f>
        <v>0.41960648148148144</v>
      </c>
      <c r="U7" s="38" cm="1">
        <f t="array" ref="U7">SUM(_xlfn._xlws.FILTER(Table1[Nb Heures],(Table1[Nom Agent]=$A7)*(Table1[Jour]=U$1),0))</f>
        <v>0.40460648148148148</v>
      </c>
      <c r="V7" s="38" cm="1">
        <f t="array" ref="V7">SUM(_xlfn._xlws.FILTER(Table1[Nb Heures],(Table1[Nom Agent]=$A7)*(Table1[Jour]=V$1),0))</f>
        <v>0</v>
      </c>
      <c r="W7" s="38" cm="1">
        <f t="array" ref="W7">SUM(_xlfn._xlws.FILTER(Table1[Nb Heures],(Table1[Nom Agent]=$A7)*(Table1[Jour]=W$1),0))</f>
        <v>0.42005787037037029</v>
      </c>
      <c r="X7" s="38" cm="1">
        <f t="array" ref="X7">SUM(_xlfn._xlws.FILTER(Table1[Nb Heures],(Table1[Nom Agent]=$A7)*(Table1[Jour]=X$1),0))</f>
        <v>0.21456018518518516</v>
      </c>
      <c r="Y7" s="38" cm="1">
        <f t="array" ref="Y7">SUM(_xlfn._xlws.FILTER(Table1[Nb Heures],(Table1[Nom Agent]=$A7)*(Table1[Jour]=Y$1),0))</f>
        <v>0</v>
      </c>
      <c r="Z7" s="38" cm="1">
        <f t="array" ref="Z7">SUM(_xlfn._xlws.FILTER(Table1[Nb Heures],(Table1[Nom Agent]=$A7)*(Table1[Jour]=Z$1),0))</f>
        <v>0</v>
      </c>
      <c r="AA7" s="38" cm="1">
        <f t="array" ref="AA7">SUM(_xlfn._xlws.FILTER(Table1[Nb Heures],(Table1[Nom Agent]=$A7)*(Table1[Jour]=AA$1),0))</f>
        <v>0</v>
      </c>
      <c r="AC7" s="48">
        <f>SUM($B7:AA7)</f>
        <v>2.9074305555555555</v>
      </c>
      <c r="AE7" s="54" cm="1">
        <f t="array" ref="AE7">SUM(_xlfn._xlws.FILTER(Table1[Nb Appels],Table1[Nom Agent]=$A7,0))</f>
        <v>2737</v>
      </c>
      <c r="AF7" s="52">
        <f t="shared" si="0"/>
        <v>39.224209998328035</v>
      </c>
    </row>
    <row r="8" spans="1:32" x14ac:dyDescent="0.2">
      <c r="A8" t="str">
        <v>G</v>
      </c>
      <c r="B8" s="38" cm="1">
        <f t="array" ref="B8">SUM(_xlfn._xlws.FILTER(Table1[Nb Heures],(Table1[Nom Agent]=$A8)*(Table1[Jour]=B$1),0))</f>
        <v>0</v>
      </c>
      <c r="C8" s="38" cm="1">
        <f t="array" ref="C8">SUM(_xlfn._xlws.FILTER(Table1[Nb Heures],(Table1[Nom Agent]=$A8)*(Table1[Jour]=C$1),0))</f>
        <v>0</v>
      </c>
      <c r="D8" s="38" cm="1">
        <f t="array" ref="D8">SUM(_xlfn._xlws.FILTER(Table1[Nb Heures],(Table1[Nom Agent]=$A8)*(Table1[Jour]=D$1),0))</f>
        <v>0</v>
      </c>
      <c r="E8" s="38" cm="1">
        <f t="array" ref="E8">SUM(_xlfn._xlws.FILTER(Table1[Nb Heures],(Table1[Nom Agent]=$A8)*(Table1[Jour]=E$1),0))</f>
        <v>0.19388888888888889</v>
      </c>
      <c r="F8" s="38" cm="1">
        <f t="array" ref="F8">SUM(_xlfn._xlws.FILTER(Table1[Nb Heures],(Table1[Nom Agent]=$A8)*(Table1[Jour]=F$1),0))</f>
        <v>0.22553240740740743</v>
      </c>
      <c r="G8" s="38" cm="1">
        <f t="array" ref="G8">SUM(_xlfn._xlws.FILTER(Table1[Nb Heures],(Table1[Nom Agent]=$A8)*(Table1[Jour]=G$1),0))</f>
        <v>0.27820601851851851</v>
      </c>
      <c r="H8" s="38" cm="1">
        <f t="array" ref="H8">SUM(_xlfn._xlws.FILTER(Table1[Nb Heures],(Table1[Nom Agent]=$A8)*(Table1[Jour]=H$1),0))</f>
        <v>0</v>
      </c>
      <c r="I8" s="38" cm="1">
        <f t="array" ref="I8">SUM(_xlfn._xlws.FILTER(Table1[Nb Heures],(Table1[Nom Agent]=$A8)*(Table1[Jour]=I$1),0))</f>
        <v>0</v>
      </c>
      <c r="J8" s="38" cm="1">
        <f t="array" ref="J8">SUM(_xlfn._xlws.FILTER(Table1[Nb Heures],(Table1[Nom Agent]=$A8)*(Table1[Jour]=J$1),0))</f>
        <v>0</v>
      </c>
      <c r="K8" s="38" cm="1">
        <f t="array" ref="K8">SUM(_xlfn._xlws.FILTER(Table1[Nb Heures],(Table1[Nom Agent]=$A8)*(Table1[Jour]=K$1),0))</f>
        <v>0.21545138888888893</v>
      </c>
      <c r="L8" s="38" cm="1">
        <f t="array" ref="L8">SUM(_xlfn._xlws.FILTER(Table1[Nb Heures],(Table1[Nom Agent]=$A8)*(Table1[Jour]=L$1),0))</f>
        <v>0.22030092592592598</v>
      </c>
      <c r="M8" s="38" cm="1">
        <f t="array" ref="M8">SUM(_xlfn._xlws.FILTER(Table1[Nb Heures],(Table1[Nom Agent]=$A8)*(Table1[Jour]=M$1),0))</f>
        <v>0.32598379629629626</v>
      </c>
      <c r="N8" s="38" cm="1">
        <f t="array" ref="N8">SUM(_xlfn._xlws.FILTER(Table1[Nb Heures],(Table1[Nom Agent]=$A8)*(Table1[Jour]=N$1),0))</f>
        <v>0</v>
      </c>
      <c r="O8" s="38" cm="1">
        <f t="array" ref="O8">SUM(_xlfn._xlws.FILTER(Table1[Nb Heures],(Table1[Nom Agent]=$A8)*(Table1[Jour]=O$1),0))</f>
        <v>0</v>
      </c>
      <c r="P8" s="38" cm="1">
        <f t="array" ref="P8">SUM(_xlfn._xlws.FILTER(Table1[Nb Heures],(Table1[Nom Agent]=$A8)*(Table1[Jour]=P$1),0))</f>
        <v>0</v>
      </c>
      <c r="Q8" s="38" cm="1">
        <f t="array" ref="Q8">SUM(_xlfn._xlws.FILTER(Table1[Nb Heures],(Table1[Nom Agent]=$A8)*(Table1[Jour]=Q$1),0))</f>
        <v>0</v>
      </c>
      <c r="R8" s="38" cm="1">
        <f t="array" ref="R8">SUM(_xlfn._xlws.FILTER(Table1[Nb Heures],(Table1[Nom Agent]=$A8)*(Table1[Jour]=R$1),0))</f>
        <v>0</v>
      </c>
      <c r="S8" s="38" cm="1">
        <f t="array" ref="S8">SUM(_xlfn._xlws.FILTER(Table1[Nb Heures],(Table1[Nom Agent]=$A8)*(Table1[Jour]=S$1),0))</f>
        <v>0</v>
      </c>
      <c r="T8" s="38" cm="1">
        <f t="array" ref="T8">SUM(_xlfn._xlws.FILTER(Table1[Nb Heures],(Table1[Nom Agent]=$A8)*(Table1[Jour]=T$1),0))</f>
        <v>0</v>
      </c>
      <c r="U8" s="38" cm="1">
        <f t="array" ref="U8">SUM(_xlfn._xlws.FILTER(Table1[Nb Heures],(Table1[Nom Agent]=$A8)*(Table1[Jour]=U$1),0))</f>
        <v>0</v>
      </c>
      <c r="V8" s="38" cm="1">
        <f t="array" ref="V8">SUM(_xlfn._xlws.FILTER(Table1[Nb Heures],(Table1[Nom Agent]=$A8)*(Table1[Jour]=V$1),0))</f>
        <v>0</v>
      </c>
      <c r="W8" s="38" cm="1">
        <f t="array" ref="W8">SUM(_xlfn._xlws.FILTER(Table1[Nb Heures],(Table1[Nom Agent]=$A8)*(Table1[Jour]=W$1),0))</f>
        <v>0</v>
      </c>
      <c r="X8" s="38" cm="1">
        <f t="array" ref="X8">SUM(_xlfn._xlws.FILTER(Table1[Nb Heures],(Table1[Nom Agent]=$A8)*(Table1[Jour]=X$1),0))</f>
        <v>0</v>
      </c>
      <c r="Y8" s="38" cm="1">
        <f t="array" ref="Y8">SUM(_xlfn._xlws.FILTER(Table1[Nb Heures],(Table1[Nom Agent]=$A8)*(Table1[Jour]=Y$1),0))</f>
        <v>0</v>
      </c>
      <c r="Z8" s="38" cm="1">
        <f t="array" ref="Z8">SUM(_xlfn._xlws.FILTER(Table1[Nb Heures],(Table1[Nom Agent]=$A8)*(Table1[Jour]=Z$1),0))</f>
        <v>0</v>
      </c>
      <c r="AA8" s="38" cm="1">
        <f t="array" ref="AA8">SUM(_xlfn._xlws.FILTER(Table1[Nb Heures],(Table1[Nom Agent]=$A8)*(Table1[Jour]=AA$1),0))</f>
        <v>0</v>
      </c>
      <c r="AC8" s="48">
        <f>SUM($B8:AA8)</f>
        <v>1.4593634259259263</v>
      </c>
      <c r="AE8" s="54" cm="1">
        <f t="array" ref="AE8">SUM(_xlfn._xlws.FILTER(Table1[Nb Appels],Table1[Nom Agent]=$A8,0))</f>
        <v>516</v>
      </c>
      <c r="AF8" s="52">
        <f t="shared" si="0"/>
        <v>14.732450887864918</v>
      </c>
    </row>
    <row r="9" spans="1:32" x14ac:dyDescent="0.2">
      <c r="A9" t="str">
        <v>H</v>
      </c>
      <c r="B9" s="38" cm="1">
        <f t="array" ref="B9">SUM(_xlfn._xlws.FILTER(Table1[Nb Heures],(Table1[Nom Agent]=$A9)*(Table1[Jour]=B$1),0))</f>
        <v>0</v>
      </c>
      <c r="C9" s="38" cm="1">
        <f t="array" ref="C9">SUM(_xlfn._xlws.FILTER(Table1[Nb Heures],(Table1[Nom Agent]=$A9)*(Table1[Jour]=C$1),0))</f>
        <v>0</v>
      </c>
      <c r="D9" s="38" cm="1">
        <f t="array" ref="D9">SUM(_xlfn._xlws.FILTER(Table1[Nb Heures],(Table1[Nom Agent]=$A9)*(Table1[Jour]=D$1),0))</f>
        <v>0</v>
      </c>
      <c r="E9" s="38" cm="1">
        <f t="array" ref="E9">SUM(_xlfn._xlws.FILTER(Table1[Nb Heures],(Table1[Nom Agent]=$A9)*(Table1[Jour]=E$1),0))</f>
        <v>0</v>
      </c>
      <c r="F9" s="38" cm="1">
        <f t="array" ref="F9">SUM(_xlfn._xlws.FILTER(Table1[Nb Heures],(Table1[Nom Agent]=$A9)*(Table1[Jour]=F$1),0))</f>
        <v>0</v>
      </c>
      <c r="G9" s="38" cm="1">
        <f t="array" ref="G9">SUM(_xlfn._xlws.FILTER(Table1[Nb Heures],(Table1[Nom Agent]=$A9)*(Table1[Jour]=G$1),0))</f>
        <v>0</v>
      </c>
      <c r="H9" s="38" cm="1">
        <f t="array" ref="H9">SUM(_xlfn._xlws.FILTER(Table1[Nb Heures],(Table1[Nom Agent]=$A9)*(Table1[Jour]=H$1),0))</f>
        <v>0</v>
      </c>
      <c r="I9" s="38" cm="1">
        <f t="array" ref="I9">SUM(_xlfn._xlws.FILTER(Table1[Nb Heures],(Table1[Nom Agent]=$A9)*(Table1[Jour]=I$1),0))</f>
        <v>0</v>
      </c>
      <c r="J9" s="38" cm="1">
        <f t="array" ref="J9">SUM(_xlfn._xlws.FILTER(Table1[Nb Heures],(Table1[Nom Agent]=$A9)*(Table1[Jour]=J$1),0))</f>
        <v>0</v>
      </c>
      <c r="K9" s="38" cm="1">
        <f t="array" ref="K9">SUM(_xlfn._xlws.FILTER(Table1[Nb Heures],(Table1[Nom Agent]=$A9)*(Table1[Jour]=K$1),0))</f>
        <v>0</v>
      </c>
      <c r="L9" s="38" cm="1">
        <f t="array" ref="L9">SUM(_xlfn._xlws.FILTER(Table1[Nb Heures],(Table1[Nom Agent]=$A9)*(Table1[Jour]=L$1),0))</f>
        <v>0</v>
      </c>
      <c r="M9" s="38" cm="1">
        <f t="array" ref="M9">SUM(_xlfn._xlws.FILTER(Table1[Nb Heures],(Table1[Nom Agent]=$A9)*(Table1[Jour]=M$1),0))</f>
        <v>0</v>
      </c>
      <c r="N9" s="38" cm="1">
        <f t="array" ref="N9">SUM(_xlfn._xlws.FILTER(Table1[Nb Heures],(Table1[Nom Agent]=$A9)*(Table1[Jour]=N$1),0))</f>
        <v>0</v>
      </c>
      <c r="O9" s="38" cm="1">
        <f t="array" ref="O9">SUM(_xlfn._xlws.FILTER(Table1[Nb Heures],(Table1[Nom Agent]=$A9)*(Table1[Jour]=O$1),0))</f>
        <v>0</v>
      </c>
      <c r="P9" s="38" cm="1">
        <f t="array" ref="P9">SUM(_xlfn._xlws.FILTER(Table1[Nb Heures],(Table1[Nom Agent]=$A9)*(Table1[Jour]=P$1),0))</f>
        <v>0</v>
      </c>
      <c r="Q9" s="38" cm="1">
        <f t="array" ref="Q9">SUM(_xlfn._xlws.FILTER(Table1[Nb Heures],(Table1[Nom Agent]=$A9)*(Table1[Jour]=Q$1),0))</f>
        <v>0</v>
      </c>
      <c r="R9" s="38" cm="1">
        <f t="array" ref="R9">SUM(_xlfn._xlws.FILTER(Table1[Nb Heures],(Table1[Nom Agent]=$A9)*(Table1[Jour]=R$1),0))</f>
        <v>0</v>
      </c>
      <c r="S9" s="38" cm="1">
        <f t="array" ref="S9">SUM(_xlfn._xlws.FILTER(Table1[Nb Heures],(Table1[Nom Agent]=$A9)*(Table1[Jour]=S$1),0))</f>
        <v>0</v>
      </c>
      <c r="T9" s="38" cm="1">
        <f t="array" ref="T9">SUM(_xlfn._xlws.FILTER(Table1[Nb Heures],(Table1[Nom Agent]=$A9)*(Table1[Jour]=T$1),0))</f>
        <v>0</v>
      </c>
      <c r="U9" s="38" cm="1">
        <f t="array" ref="U9">SUM(_xlfn._xlws.FILTER(Table1[Nb Heures],(Table1[Nom Agent]=$A9)*(Table1[Jour]=U$1),0))</f>
        <v>0</v>
      </c>
      <c r="V9" s="38" cm="1">
        <f t="array" ref="V9">SUM(_xlfn._xlws.FILTER(Table1[Nb Heures],(Table1[Nom Agent]=$A9)*(Table1[Jour]=V$1),0))</f>
        <v>0</v>
      </c>
      <c r="W9" s="38" cm="1">
        <f t="array" ref="W9">SUM(_xlfn._xlws.FILTER(Table1[Nb Heures],(Table1[Nom Agent]=$A9)*(Table1[Jour]=W$1),0))</f>
        <v>0</v>
      </c>
      <c r="X9" s="38" cm="1">
        <f t="array" ref="X9">SUM(_xlfn._xlws.FILTER(Table1[Nb Heures],(Table1[Nom Agent]=$A9)*(Table1[Jour]=X$1),0))</f>
        <v>0</v>
      </c>
      <c r="Y9" s="38" cm="1">
        <f t="array" ref="Y9">SUM(_xlfn._xlws.FILTER(Table1[Nb Heures],(Table1[Nom Agent]=$A9)*(Table1[Jour]=Y$1),0))</f>
        <v>0</v>
      </c>
      <c r="Z9" s="38" cm="1">
        <f t="array" ref="Z9">SUM(_xlfn._xlws.FILTER(Table1[Nb Heures],(Table1[Nom Agent]=$A9)*(Table1[Jour]=Z$1),0))</f>
        <v>0</v>
      </c>
      <c r="AA9" s="38" cm="1">
        <f t="array" ref="AA9">SUM(_xlfn._xlws.FILTER(Table1[Nb Heures],(Table1[Nom Agent]=$A9)*(Table1[Jour]=AA$1),0))</f>
        <v>0.20936342592592588</v>
      </c>
      <c r="AC9" s="48">
        <f>SUM($B9:AA9)</f>
        <v>0.20936342592592588</v>
      </c>
      <c r="AE9" s="54" cm="1">
        <f t="array" ref="AE9">SUM(_xlfn._xlws.FILTER(Table1[Nb Appels],Table1[Nom Agent]=$A9,0))</f>
        <v>134</v>
      </c>
      <c r="AF9" s="52">
        <f t="shared" si="0"/>
        <v>26.668140859085636</v>
      </c>
    </row>
    <row r="10" spans="1:32" x14ac:dyDescent="0.2">
      <c r="A10" t="str">
        <v>I</v>
      </c>
      <c r="B10" s="38" cm="1">
        <f t="array" ref="B10">SUM(_xlfn._xlws.FILTER(Table1[Nb Heures],(Table1[Nom Agent]=$A10)*(Table1[Jour]=B$1),0))</f>
        <v>0.39803240740740731</v>
      </c>
      <c r="C10" s="38" cm="1">
        <f t="array" ref="C10">SUM(_xlfn._xlws.FILTER(Table1[Nb Heures],(Table1[Nom Agent]=$A10)*(Table1[Jour]=C$1),0))</f>
        <v>0</v>
      </c>
      <c r="D10" s="38" cm="1">
        <f t="array" ref="D10">SUM(_xlfn._xlws.FILTER(Table1[Nb Heures],(Table1[Nom Agent]=$A10)*(Table1[Jour]=D$1),0))</f>
        <v>0</v>
      </c>
      <c r="E10" s="38" cm="1">
        <f t="array" ref="E10">SUM(_xlfn._xlws.FILTER(Table1[Nb Heures],(Table1[Nom Agent]=$A10)*(Table1[Jour]=E$1),0))</f>
        <v>0</v>
      </c>
      <c r="F10" s="38" cm="1">
        <f t="array" ref="F10">SUM(_xlfn._xlws.FILTER(Table1[Nb Heures],(Table1[Nom Agent]=$A10)*(Table1[Jour]=F$1),0))</f>
        <v>0</v>
      </c>
      <c r="G10" s="38" cm="1">
        <f t="array" ref="G10">SUM(_xlfn._xlws.FILTER(Table1[Nb Heures],(Table1[Nom Agent]=$A10)*(Table1[Jour]=G$1),0))</f>
        <v>0</v>
      </c>
      <c r="H10" s="38" cm="1">
        <f t="array" ref="H10">SUM(_xlfn._xlws.FILTER(Table1[Nb Heures],(Table1[Nom Agent]=$A10)*(Table1[Jour]=H$1),0))</f>
        <v>0.41304398148148141</v>
      </c>
      <c r="I10" s="38" cm="1">
        <f t="array" ref="I10">SUM(_xlfn._xlws.FILTER(Table1[Nb Heures],(Table1[Nom Agent]=$A10)*(Table1[Jour]=I$1),0))</f>
        <v>0.41057870370370375</v>
      </c>
      <c r="J10" s="38" cm="1">
        <f t="array" ref="J10">SUM(_xlfn._xlws.FILTER(Table1[Nb Heures],(Table1[Nom Agent]=$A10)*(Table1[Jour]=J$1),0))</f>
        <v>0</v>
      </c>
      <c r="K10" s="38" cm="1">
        <f t="array" ref="K10">SUM(_xlfn._xlws.FILTER(Table1[Nb Heures],(Table1[Nom Agent]=$A10)*(Table1[Jour]=K$1),0))</f>
        <v>0</v>
      </c>
      <c r="L10" s="38" cm="1">
        <f t="array" ref="L10">SUM(_xlfn._xlws.FILTER(Table1[Nb Heures],(Table1[Nom Agent]=$A10)*(Table1[Jour]=L$1),0))</f>
        <v>0</v>
      </c>
      <c r="M10" s="38" cm="1">
        <f t="array" ref="M10">SUM(_xlfn._xlws.FILTER(Table1[Nb Heures],(Table1[Nom Agent]=$A10)*(Table1[Jour]=M$1),0))</f>
        <v>0</v>
      </c>
      <c r="N10" s="38" cm="1">
        <f t="array" ref="N10">SUM(_xlfn._xlws.FILTER(Table1[Nb Heures],(Table1[Nom Agent]=$A10)*(Table1[Jour]=N$1),0))</f>
        <v>0.41349537037037037</v>
      </c>
      <c r="O10" s="38" cm="1">
        <f t="array" ref="O10">SUM(_xlfn._xlws.FILTER(Table1[Nb Heures],(Table1[Nom Agent]=$A10)*(Table1[Jour]=O$1),0))</f>
        <v>0</v>
      </c>
      <c r="P10" s="38" cm="1">
        <f t="array" ref="P10">SUM(_xlfn._xlws.FILTER(Table1[Nb Heures],(Table1[Nom Agent]=$A10)*(Table1[Jour]=P$1),0))</f>
        <v>0</v>
      </c>
      <c r="Q10" s="38" cm="1">
        <f t="array" ref="Q10">SUM(_xlfn._xlws.FILTER(Table1[Nb Heures],(Table1[Nom Agent]=$A10)*(Table1[Jour]=Q$1),0))</f>
        <v>0</v>
      </c>
      <c r="R10" s="38" cm="1">
        <f t="array" ref="R10">SUM(_xlfn._xlws.FILTER(Table1[Nb Heures],(Table1[Nom Agent]=$A10)*(Table1[Jour]=R$1),0))</f>
        <v>0</v>
      </c>
      <c r="S10" s="38" cm="1">
        <f t="array" ref="S10">SUM(_xlfn._xlws.FILTER(Table1[Nb Heures],(Table1[Nom Agent]=$A10)*(Table1[Jour]=S$1),0))</f>
        <v>0</v>
      </c>
      <c r="T10" s="38" cm="1">
        <f t="array" ref="T10">SUM(_xlfn._xlws.FILTER(Table1[Nb Heures],(Table1[Nom Agent]=$A10)*(Table1[Jour]=T$1),0))</f>
        <v>0</v>
      </c>
      <c r="U10" s="38" cm="1">
        <f t="array" ref="U10">SUM(_xlfn._xlws.FILTER(Table1[Nb Heures],(Table1[Nom Agent]=$A10)*(Table1[Jour]=U$1),0))</f>
        <v>0</v>
      </c>
      <c r="V10" s="38" cm="1">
        <f t="array" ref="V10">SUM(_xlfn._xlws.FILTER(Table1[Nb Heures],(Table1[Nom Agent]=$A10)*(Table1[Jour]=V$1),0))</f>
        <v>0</v>
      </c>
      <c r="W10" s="38" cm="1">
        <f t="array" ref="W10">SUM(_xlfn._xlws.FILTER(Table1[Nb Heures],(Table1[Nom Agent]=$A10)*(Table1[Jour]=W$1),0))</f>
        <v>0</v>
      </c>
      <c r="X10" s="38" cm="1">
        <f t="array" ref="X10">SUM(_xlfn._xlws.FILTER(Table1[Nb Heures],(Table1[Nom Agent]=$A10)*(Table1[Jour]=X$1),0))</f>
        <v>0</v>
      </c>
      <c r="Y10" s="38" cm="1">
        <f t="array" ref="Y10">SUM(_xlfn._xlws.FILTER(Table1[Nb Heures],(Table1[Nom Agent]=$A10)*(Table1[Jour]=Y$1),0))</f>
        <v>0</v>
      </c>
      <c r="Z10" s="38" cm="1">
        <f t="array" ref="Z10">SUM(_xlfn._xlws.FILTER(Table1[Nb Heures],(Table1[Nom Agent]=$A10)*(Table1[Jour]=Z$1),0))</f>
        <v>0</v>
      </c>
      <c r="AA10" s="38" cm="1">
        <f t="array" ref="AA10">SUM(_xlfn._xlws.FILTER(Table1[Nb Heures],(Table1[Nom Agent]=$A10)*(Table1[Jour]=AA$1),0))</f>
        <v>0</v>
      </c>
      <c r="AC10" s="48">
        <f>SUM($B10:AA10)</f>
        <v>1.6351504629629627</v>
      </c>
      <c r="AE10" s="54" cm="1">
        <f t="array" ref="AE10">SUM(_xlfn._xlws.FILTER(Table1[Nb Appels],Table1[Nom Agent]=$A10,0))</f>
        <v>1009</v>
      </c>
      <c r="AF10" s="52">
        <f t="shared" si="0"/>
        <v>25.7111914890605</v>
      </c>
    </row>
    <row r="11" spans="1:32" x14ac:dyDescent="0.2">
      <c r="A11" t="str">
        <v>J</v>
      </c>
      <c r="B11" s="38" cm="1">
        <f t="array" ref="B11">SUM(_xlfn._xlws.FILTER(Table1[Nb Heures],(Table1[Nom Agent]=$A11)*(Table1[Jour]=B$1),0))</f>
        <v>0.33708333333333329</v>
      </c>
      <c r="C11" s="38" cm="1">
        <f t="array" ref="C11">SUM(_xlfn._xlws.FILTER(Table1[Nb Heures],(Table1[Nom Agent]=$A11)*(Table1[Jour]=C$1),0))</f>
        <v>0.35987268518518523</v>
      </c>
      <c r="D11" s="38" cm="1">
        <f t="array" ref="D11">SUM(_xlfn._xlws.FILTER(Table1[Nb Heures],(Table1[Nom Agent]=$A11)*(Table1[Jour]=D$1),0))</f>
        <v>0.34901620370370368</v>
      </c>
      <c r="E11" s="38" cm="1">
        <f t="array" ref="E11">SUM(_xlfn._xlws.FILTER(Table1[Nb Heures],(Table1[Nom Agent]=$A11)*(Table1[Jour]=E$1),0))</f>
        <v>0.34803240740740743</v>
      </c>
      <c r="F11" s="38" cm="1">
        <f t="array" ref="F11">SUM(_xlfn._xlws.FILTER(Table1[Nb Heures],(Table1[Nom Agent]=$A11)*(Table1[Jour]=F$1),0))</f>
        <v>0.35804398148148148</v>
      </c>
      <c r="G11" s="38" cm="1">
        <f t="array" ref="G11">SUM(_xlfn._xlws.FILTER(Table1[Nb Heures],(Table1[Nom Agent]=$A11)*(Table1[Jour]=G$1),0))</f>
        <v>0</v>
      </c>
      <c r="H11" s="38" cm="1">
        <f t="array" ref="H11">SUM(_xlfn._xlws.FILTER(Table1[Nb Heures],(Table1[Nom Agent]=$A11)*(Table1[Jour]=H$1),0))</f>
        <v>0.3448032407407407</v>
      </c>
      <c r="I11" s="38" cm="1">
        <f t="array" ref="I11">SUM(_xlfn._xlws.FILTER(Table1[Nb Heures],(Table1[Nom Agent]=$A11)*(Table1[Jour]=I$1),0))</f>
        <v>0.35030092592592593</v>
      </c>
      <c r="J11" s="38" cm="1">
        <f t="array" ref="J11">SUM(_xlfn._xlws.FILTER(Table1[Nb Heures],(Table1[Nom Agent]=$A11)*(Table1[Jour]=J$1),0))</f>
        <v>0.34675925925925927</v>
      </c>
      <c r="K11" s="38" cm="1">
        <f t="array" ref="K11">SUM(_xlfn._xlws.FILTER(Table1[Nb Heures],(Table1[Nom Agent]=$A11)*(Table1[Jour]=K$1),0))</f>
        <v>0.34225694444444443</v>
      </c>
      <c r="L11" s="38" cm="1">
        <f t="array" ref="L11">SUM(_xlfn._xlws.FILTER(Table1[Nb Heures],(Table1[Nom Agent]=$A11)*(Table1[Jour]=L$1),0))</f>
        <v>0.34976851851851853</v>
      </c>
      <c r="M11" s="38" cm="1">
        <f t="array" ref="M11">SUM(_xlfn._xlws.FILTER(Table1[Nb Heures],(Table1[Nom Agent]=$A11)*(Table1[Jour]=M$1),0))</f>
        <v>0</v>
      </c>
      <c r="N11" s="38" cm="1">
        <f t="array" ref="N11">SUM(_xlfn._xlws.FILTER(Table1[Nb Heures],(Table1[Nom Agent]=$A11)*(Table1[Jour]=N$1),0))</f>
        <v>0.34023148148148152</v>
      </c>
      <c r="O11" s="38" cm="1">
        <f t="array" ref="O11">SUM(_xlfn._xlws.FILTER(Table1[Nb Heures],(Table1[Nom Agent]=$A11)*(Table1[Jour]=O$1),0))</f>
        <v>0.3389699074074074</v>
      </c>
      <c r="P11" s="38" cm="1">
        <f t="array" ref="P11">SUM(_xlfn._xlws.FILTER(Table1[Nb Heures],(Table1[Nom Agent]=$A11)*(Table1[Jour]=P$1),0))</f>
        <v>0.33688657407407402</v>
      </c>
      <c r="Q11" s="38" cm="1">
        <f t="array" ref="Q11">SUM(_xlfn._xlws.FILTER(Table1[Nb Heures],(Table1[Nom Agent]=$A11)*(Table1[Jour]=Q$1),0))</f>
        <v>0.34245370370370365</v>
      </c>
      <c r="R11" s="38" cm="1">
        <f t="array" ref="R11">SUM(_xlfn._xlws.FILTER(Table1[Nb Heures],(Table1[Nom Agent]=$A11)*(Table1[Jour]=R$1),0))</f>
        <v>0.32740740740740737</v>
      </c>
      <c r="S11" s="38" cm="1">
        <f t="array" ref="S11">SUM(_xlfn._xlws.FILTER(Table1[Nb Heures],(Table1[Nom Agent]=$A11)*(Table1[Jour]=S$1),0))</f>
        <v>0</v>
      </c>
      <c r="T11" s="38" cm="1">
        <f t="array" ref="T11">SUM(_xlfn._xlws.FILTER(Table1[Nb Heures],(Table1[Nom Agent]=$A11)*(Table1[Jour]=T$1),0))</f>
        <v>0.34733796296296293</v>
      </c>
      <c r="U11" s="38" cm="1">
        <f t="array" ref="U11">SUM(_xlfn._xlws.FILTER(Table1[Nb Heures],(Table1[Nom Agent]=$A11)*(Table1[Jour]=U$1),0))</f>
        <v>0.34568287037037032</v>
      </c>
      <c r="V11" s="38" cm="1">
        <f t="array" ref="V11">SUM(_xlfn._xlws.FILTER(Table1[Nb Heures],(Table1[Nom Agent]=$A11)*(Table1[Jour]=V$1),0))</f>
        <v>0.33339120370370373</v>
      </c>
      <c r="W11" s="38" cm="1">
        <f t="array" ref="W11">SUM(_xlfn._xlws.FILTER(Table1[Nb Heures],(Table1[Nom Agent]=$A11)*(Table1[Jour]=W$1),0))</f>
        <v>0.313576388888889</v>
      </c>
      <c r="X11" s="38" cm="1">
        <f t="array" ref="X11">SUM(_xlfn._xlws.FILTER(Table1[Nb Heures],(Table1[Nom Agent]=$A11)*(Table1[Jour]=X$1),0))</f>
        <v>0.34250000000000003</v>
      </c>
      <c r="Y11" s="38" cm="1">
        <f t="array" ref="Y11">SUM(_xlfn._xlws.FILTER(Table1[Nb Heures],(Table1[Nom Agent]=$A11)*(Table1[Jour]=Y$1),0))</f>
        <v>0</v>
      </c>
      <c r="Z11" s="38" cm="1">
        <f t="array" ref="Z11">SUM(_xlfn._xlws.FILTER(Table1[Nb Heures],(Table1[Nom Agent]=$A11)*(Table1[Jour]=Z$1),0))</f>
        <v>0</v>
      </c>
      <c r="AA11" s="38" cm="1">
        <f t="array" ref="AA11">SUM(_xlfn._xlws.FILTER(Table1[Nb Heures],(Table1[Nom Agent]=$A11)*(Table1[Jour]=AA$1),0))</f>
        <v>0</v>
      </c>
      <c r="AC11" s="48">
        <f>SUM($B11:AA11)</f>
        <v>6.8543750000000019</v>
      </c>
      <c r="AE11" s="54" cm="1">
        <f t="array" ref="AE11">SUM(_xlfn._xlws.FILTER(Table1[Nb Appels],Table1[Nom Agent]=$A11,0))</f>
        <v>1621</v>
      </c>
      <c r="AF11" s="52">
        <f t="shared" si="0"/>
        <v>9.8538038357496696</v>
      </c>
    </row>
    <row r="12" spans="1:32" x14ac:dyDescent="0.2">
      <c r="A12" t="str">
        <v>K</v>
      </c>
      <c r="B12" s="38" cm="1">
        <f t="array" ref="B12">SUM(_xlfn._xlws.FILTER(Table1[Nb Heures],(Table1[Nom Agent]=$A12)*(Table1[Jour]=B$1),0))</f>
        <v>0</v>
      </c>
      <c r="C12" s="38" cm="1">
        <f t="array" ref="C12">SUM(_xlfn._xlws.FILTER(Table1[Nb Heures],(Table1[Nom Agent]=$A12)*(Table1[Jour]=C$1),0))</f>
        <v>0</v>
      </c>
      <c r="D12" s="38" cm="1">
        <f t="array" ref="D12">SUM(_xlfn._xlws.FILTER(Table1[Nb Heures],(Table1[Nom Agent]=$A12)*(Table1[Jour]=D$1),0))</f>
        <v>0</v>
      </c>
      <c r="E12" s="38" cm="1">
        <f t="array" ref="E12">SUM(_xlfn._xlws.FILTER(Table1[Nb Heures],(Table1[Nom Agent]=$A12)*(Table1[Jour]=E$1),0))</f>
        <v>0</v>
      </c>
      <c r="F12" s="38" cm="1">
        <f t="array" ref="F12">SUM(_xlfn._xlws.FILTER(Table1[Nb Heures],(Table1[Nom Agent]=$A12)*(Table1[Jour]=F$1),0))</f>
        <v>0</v>
      </c>
      <c r="G12" s="38" cm="1">
        <f t="array" ref="G12">SUM(_xlfn._xlws.FILTER(Table1[Nb Heures],(Table1[Nom Agent]=$A12)*(Table1[Jour]=G$1),0))</f>
        <v>0</v>
      </c>
      <c r="H12" s="38" cm="1">
        <f t="array" ref="H12">SUM(_xlfn._xlws.FILTER(Table1[Nb Heures],(Table1[Nom Agent]=$A12)*(Table1[Jour]=H$1),0))</f>
        <v>0</v>
      </c>
      <c r="I12" s="38" cm="1">
        <f t="array" ref="I12">SUM(_xlfn._xlws.FILTER(Table1[Nb Heures],(Table1[Nom Agent]=$A12)*(Table1[Jour]=I$1),0))</f>
        <v>0</v>
      </c>
      <c r="J12" s="38" cm="1">
        <f t="array" ref="J12">SUM(_xlfn._xlws.FILTER(Table1[Nb Heures],(Table1[Nom Agent]=$A12)*(Table1[Jour]=J$1),0))</f>
        <v>0</v>
      </c>
      <c r="K12" s="38" cm="1">
        <f t="array" ref="K12">SUM(_xlfn._xlws.FILTER(Table1[Nb Heures],(Table1[Nom Agent]=$A12)*(Table1[Jour]=K$1),0))</f>
        <v>0</v>
      </c>
      <c r="L12" s="38" cm="1">
        <f t="array" ref="L12">SUM(_xlfn._xlws.FILTER(Table1[Nb Heures],(Table1[Nom Agent]=$A12)*(Table1[Jour]=L$1),0))</f>
        <v>0</v>
      </c>
      <c r="M12" s="38" cm="1">
        <f t="array" ref="M12">SUM(_xlfn._xlws.FILTER(Table1[Nb Heures],(Table1[Nom Agent]=$A12)*(Table1[Jour]=M$1),0))</f>
        <v>0</v>
      </c>
      <c r="N12" s="38" cm="1">
        <f t="array" ref="N12">SUM(_xlfn._xlws.FILTER(Table1[Nb Heures],(Table1[Nom Agent]=$A12)*(Table1[Jour]=N$1),0))</f>
        <v>0</v>
      </c>
      <c r="O12" s="38" cm="1">
        <f t="array" ref="O12">SUM(_xlfn._xlws.FILTER(Table1[Nb Heures],(Table1[Nom Agent]=$A12)*(Table1[Jour]=O$1),0))</f>
        <v>0</v>
      </c>
      <c r="P12" s="38" cm="1">
        <f t="array" ref="P12">SUM(_xlfn._xlws.FILTER(Table1[Nb Heures],(Table1[Nom Agent]=$A12)*(Table1[Jour]=P$1),0))</f>
        <v>0</v>
      </c>
      <c r="Q12" s="38" cm="1">
        <f t="array" ref="Q12">SUM(_xlfn._xlws.FILTER(Table1[Nb Heures],(Table1[Nom Agent]=$A12)*(Table1[Jour]=Q$1),0))</f>
        <v>0</v>
      </c>
      <c r="R12" s="38" cm="1">
        <f t="array" ref="R12">SUM(_xlfn._xlws.FILTER(Table1[Nb Heures],(Table1[Nom Agent]=$A12)*(Table1[Jour]=R$1),0))</f>
        <v>0</v>
      </c>
      <c r="S12" s="38" cm="1">
        <f t="array" ref="S12">SUM(_xlfn._xlws.FILTER(Table1[Nb Heures],(Table1[Nom Agent]=$A12)*(Table1[Jour]=S$1),0))</f>
        <v>0</v>
      </c>
      <c r="T12" s="38" cm="1">
        <f t="array" ref="T12">SUM(_xlfn._xlws.FILTER(Table1[Nb Heures],(Table1[Nom Agent]=$A12)*(Table1[Jour]=T$1),0))</f>
        <v>0</v>
      </c>
      <c r="U12" s="38" cm="1">
        <f t="array" ref="U12">SUM(_xlfn._xlws.FILTER(Table1[Nb Heures],(Table1[Nom Agent]=$A12)*(Table1[Jour]=U$1),0))</f>
        <v>0</v>
      </c>
      <c r="V12" s="38" cm="1">
        <f t="array" ref="V12">SUM(_xlfn._xlws.FILTER(Table1[Nb Heures],(Table1[Nom Agent]=$A12)*(Table1[Jour]=V$1),0))</f>
        <v>0</v>
      </c>
      <c r="W12" s="38" cm="1">
        <f t="array" ref="W12">SUM(_xlfn._xlws.FILTER(Table1[Nb Heures],(Table1[Nom Agent]=$A12)*(Table1[Jour]=W$1),0))</f>
        <v>0</v>
      </c>
      <c r="X12" s="38" cm="1">
        <f t="array" ref="X12">SUM(_xlfn._xlws.FILTER(Table1[Nb Heures],(Table1[Nom Agent]=$A12)*(Table1[Jour]=X$1),0))</f>
        <v>0</v>
      </c>
      <c r="Y12" s="38" cm="1">
        <f t="array" ref="Y12">SUM(_xlfn._xlws.FILTER(Table1[Nb Heures],(Table1[Nom Agent]=$A12)*(Table1[Jour]=Y$1),0))</f>
        <v>0</v>
      </c>
      <c r="Z12" s="38" cm="1">
        <f t="array" ref="Z12">SUM(_xlfn._xlws.FILTER(Table1[Nb Heures],(Table1[Nom Agent]=$A12)*(Table1[Jour]=Z$1),0))</f>
        <v>0.20333333333333342</v>
      </c>
      <c r="AA12" s="38" cm="1">
        <f t="array" ref="AA12">SUM(_xlfn._xlws.FILTER(Table1[Nb Heures],(Table1[Nom Agent]=$A12)*(Table1[Jour]=AA$1),0))</f>
        <v>0</v>
      </c>
      <c r="AC12" s="48">
        <f>SUM($B12:AA12)</f>
        <v>0.20333333333333342</v>
      </c>
      <c r="AE12" s="54" cm="1">
        <f t="array" ref="AE12">SUM(_xlfn._xlws.FILTER(Table1[Nb Appels],Table1[Nom Agent]=$A12,0))</f>
        <v>96</v>
      </c>
      <c r="AF12" s="52">
        <f t="shared" si="0"/>
        <v>19.672131147540973</v>
      </c>
    </row>
    <row r="13" spans="1:32" x14ac:dyDescent="0.2">
      <c r="A13" t="str">
        <v>L</v>
      </c>
      <c r="B13" s="38" cm="1">
        <f t="array" ref="B13">SUM(_xlfn._xlws.FILTER(Table1[Nb Heures],(Table1[Nom Agent]=$A13)*(Table1[Jour]=B$1),0))</f>
        <v>0</v>
      </c>
      <c r="C13" s="38" cm="1">
        <f t="array" ref="C13">SUM(_xlfn._xlws.FILTER(Table1[Nb Heures],(Table1[Nom Agent]=$A13)*(Table1[Jour]=C$1),0))</f>
        <v>0.42974537037037036</v>
      </c>
      <c r="D13" s="38" cm="1">
        <f t="array" ref="D13">SUM(_xlfn._xlws.FILTER(Table1[Nb Heures],(Table1[Nom Agent]=$A13)*(Table1[Jour]=D$1),0))</f>
        <v>0.4342361111111111</v>
      </c>
      <c r="E13" s="38" cm="1">
        <f t="array" ref="E13">SUM(_xlfn._xlws.FILTER(Table1[Nb Heures],(Table1[Nom Agent]=$A13)*(Table1[Jour]=E$1),0))</f>
        <v>0.2039583333333333</v>
      </c>
      <c r="F13" s="38" cm="1">
        <f t="array" ref="F13">SUM(_xlfn._xlws.FILTER(Table1[Nb Heures],(Table1[Nom Agent]=$A13)*(Table1[Jour]=F$1),0))</f>
        <v>0.21035879629629634</v>
      </c>
      <c r="G13" s="38" cm="1">
        <f t="array" ref="G13">SUM(_xlfn._xlws.FILTER(Table1[Nb Heures],(Table1[Nom Agent]=$A13)*(Table1[Jour]=G$1),0))</f>
        <v>0</v>
      </c>
      <c r="H13" s="38" cm="1">
        <f t="array" ref="H13">SUM(_xlfn._xlws.FILTER(Table1[Nb Heures],(Table1[Nom Agent]=$A13)*(Table1[Jour]=H$1),0))</f>
        <v>0.41002314814814805</v>
      </c>
      <c r="I13" s="38" cm="1">
        <f t="array" ref="I13">SUM(_xlfn._xlws.FILTER(Table1[Nb Heures],(Table1[Nom Agent]=$A13)*(Table1[Jour]=I$1),0))</f>
        <v>0.42979166666666663</v>
      </c>
      <c r="J13" s="38" cm="1">
        <f t="array" ref="J13">SUM(_xlfn._xlws.FILTER(Table1[Nb Heures],(Table1[Nom Agent]=$A13)*(Table1[Jour]=J$1),0))</f>
        <v>0.43739583333333332</v>
      </c>
      <c r="K13" s="38" cm="1">
        <f t="array" ref="K13">SUM(_xlfn._xlws.FILTER(Table1[Nb Heures],(Table1[Nom Agent]=$A13)*(Table1[Jour]=K$1),0))</f>
        <v>0.23166666666666652</v>
      </c>
      <c r="L13" s="38" cm="1">
        <f t="array" ref="L13">SUM(_xlfn._xlws.FILTER(Table1[Nb Heures],(Table1[Nom Agent]=$A13)*(Table1[Jour]=L$1),0))</f>
        <v>0.2019675925925925</v>
      </c>
      <c r="M13" s="38" cm="1">
        <f t="array" ref="M13">SUM(_xlfn._xlws.FILTER(Table1[Nb Heures],(Table1[Nom Agent]=$A13)*(Table1[Jour]=M$1),0))</f>
        <v>0</v>
      </c>
      <c r="N13" s="38" cm="1">
        <f t="array" ref="N13">SUM(_xlfn._xlws.FILTER(Table1[Nb Heures],(Table1[Nom Agent]=$A13)*(Table1[Jour]=N$1),0))</f>
        <v>0.40471064814814817</v>
      </c>
      <c r="O13" s="38" cm="1">
        <f t="array" ref="O13">SUM(_xlfn._xlws.FILTER(Table1[Nb Heures],(Table1[Nom Agent]=$A13)*(Table1[Jour]=O$1),0))</f>
        <v>0.42870370370370375</v>
      </c>
      <c r="P13" s="38" cm="1">
        <f t="array" ref="P13">SUM(_xlfn._xlws.FILTER(Table1[Nb Heures],(Table1[Nom Agent]=$A13)*(Table1[Jour]=P$1),0))</f>
        <v>0.43528935185185186</v>
      </c>
      <c r="Q13" s="38" cm="1">
        <f t="array" ref="Q13">SUM(_xlfn._xlws.FILTER(Table1[Nb Heures],(Table1[Nom Agent]=$A13)*(Table1[Jour]=Q$1),0))</f>
        <v>0.20092592592592595</v>
      </c>
      <c r="R13" s="38" cm="1">
        <f t="array" ref="R13">SUM(_xlfn._xlws.FILTER(Table1[Nb Heures],(Table1[Nom Agent]=$A13)*(Table1[Jour]=R$1),0))</f>
        <v>0.20135416666666672</v>
      </c>
      <c r="S13" s="38" cm="1">
        <f t="array" ref="S13">SUM(_xlfn._xlws.FILTER(Table1[Nb Heures],(Table1[Nom Agent]=$A13)*(Table1[Jour]=S$1),0))</f>
        <v>0</v>
      </c>
      <c r="T13" s="38" cm="1">
        <f t="array" ref="T13">SUM(_xlfn._xlws.FILTER(Table1[Nb Heures],(Table1[Nom Agent]=$A13)*(Table1[Jour]=T$1),0))</f>
        <v>0.40856481481481494</v>
      </c>
      <c r="U13" s="38" cm="1">
        <f t="array" ref="U13">SUM(_xlfn._xlws.FILTER(Table1[Nb Heures],(Table1[Nom Agent]=$A13)*(Table1[Jour]=U$1),0))</f>
        <v>0.42804398148148148</v>
      </c>
      <c r="V13" s="38" cm="1">
        <f t="array" ref="V13">SUM(_xlfn._xlws.FILTER(Table1[Nb Heures],(Table1[Nom Agent]=$A13)*(Table1[Jour]=V$1),0))</f>
        <v>0.43409722222222219</v>
      </c>
      <c r="W13" s="38" cm="1">
        <f t="array" ref="W13">SUM(_xlfn._xlws.FILTER(Table1[Nb Heures],(Table1[Nom Agent]=$A13)*(Table1[Jour]=W$1),0))</f>
        <v>0.20773148148148146</v>
      </c>
      <c r="X13" s="38" cm="1">
        <f t="array" ref="X13">SUM(_xlfn._xlws.FILTER(Table1[Nb Heures],(Table1[Nom Agent]=$A13)*(Table1[Jour]=X$1),0))</f>
        <v>0.20583333333333331</v>
      </c>
      <c r="Y13" s="38" cm="1">
        <f t="array" ref="Y13">SUM(_xlfn._xlws.FILTER(Table1[Nb Heures],(Table1[Nom Agent]=$A13)*(Table1[Jour]=Y$1),0))</f>
        <v>0</v>
      </c>
      <c r="Z13" s="38" cm="1">
        <f t="array" ref="Z13">SUM(_xlfn._xlws.FILTER(Table1[Nb Heures],(Table1[Nom Agent]=$A13)*(Table1[Jour]=Z$1),0))</f>
        <v>0.58091435185185203</v>
      </c>
      <c r="AA13" s="38" cm="1">
        <f t="array" ref="AA13">SUM(_xlfn._xlws.FILTER(Table1[Nb Heures],(Table1[Nom Agent]=$A13)*(Table1[Jour]=AA$1),0))</f>
        <v>0.42215277777777782</v>
      </c>
      <c r="AC13" s="48">
        <f>SUM($B13:AA13)</f>
        <v>7.3474652777777782</v>
      </c>
      <c r="AE13" s="54" cm="1">
        <f t="array" ref="AE13">SUM(_xlfn._xlws.FILTER(Table1[Nb Appels],Table1[Nom Agent]=$A13,0))</f>
        <v>4367</v>
      </c>
      <c r="AF13" s="52">
        <f t="shared" si="0"/>
        <v>24.764776212507147</v>
      </c>
    </row>
    <row r="14" spans="1:32" x14ac:dyDescent="0.2">
      <c r="A14" t="str">
        <v>M</v>
      </c>
      <c r="B14" s="38" cm="1">
        <f t="array" ref="B14">SUM(_xlfn._xlws.FILTER(Table1[Nb Heures],(Table1[Nom Agent]=$A14)*(Table1[Jour]=B$1),0))</f>
        <v>0.32967592592592598</v>
      </c>
      <c r="C14" s="38" cm="1">
        <f t="array" ref="C14">SUM(_xlfn._xlws.FILTER(Table1[Nb Heures],(Table1[Nom Agent]=$A14)*(Table1[Jour]=C$1),0))</f>
        <v>0.36528935185185185</v>
      </c>
      <c r="D14" s="38" cm="1">
        <f t="array" ref="D14">SUM(_xlfn._xlws.FILTER(Table1[Nb Heures],(Table1[Nom Agent]=$A14)*(Table1[Jour]=D$1),0))</f>
        <v>0</v>
      </c>
      <c r="E14" s="38" cm="1">
        <f t="array" ref="E14">SUM(_xlfn._xlws.FILTER(Table1[Nb Heures],(Table1[Nom Agent]=$A14)*(Table1[Jour]=E$1),0))</f>
        <v>0.16259259259259262</v>
      </c>
      <c r="F14" s="38" cm="1">
        <f t="array" ref="F14">SUM(_xlfn._xlws.FILTER(Table1[Nb Heures],(Table1[Nom Agent]=$A14)*(Table1[Jour]=F$1),0))</f>
        <v>0</v>
      </c>
      <c r="G14" s="38" cm="1">
        <f t="array" ref="G14">SUM(_xlfn._xlws.FILTER(Table1[Nb Heures],(Table1[Nom Agent]=$A14)*(Table1[Jour]=G$1),0))</f>
        <v>0</v>
      </c>
      <c r="H14" s="38" cm="1">
        <f t="array" ref="H14">SUM(_xlfn._xlws.FILTER(Table1[Nb Heures],(Table1[Nom Agent]=$A14)*(Table1[Jour]=H$1),0))</f>
        <v>0</v>
      </c>
      <c r="I14" s="38" cm="1">
        <f t="array" ref="I14">SUM(_xlfn._xlws.FILTER(Table1[Nb Heures],(Table1[Nom Agent]=$A14)*(Table1[Jour]=I$1),0))</f>
        <v>0</v>
      </c>
      <c r="J14" s="38" cm="1">
        <f t="array" ref="J14">SUM(_xlfn._xlws.FILTER(Table1[Nb Heures],(Table1[Nom Agent]=$A14)*(Table1[Jour]=J$1),0))</f>
        <v>0</v>
      </c>
      <c r="K14" s="38" cm="1">
        <f t="array" ref="K14">SUM(_xlfn._xlws.FILTER(Table1[Nb Heures],(Table1[Nom Agent]=$A14)*(Table1[Jour]=K$1),0))</f>
        <v>0</v>
      </c>
      <c r="L14" s="38" cm="1">
        <f t="array" ref="L14">SUM(_xlfn._xlws.FILTER(Table1[Nb Heures],(Table1[Nom Agent]=$A14)*(Table1[Jour]=L$1),0))</f>
        <v>0</v>
      </c>
      <c r="M14" s="38" cm="1">
        <f t="array" ref="M14">SUM(_xlfn._xlws.FILTER(Table1[Nb Heures],(Table1[Nom Agent]=$A14)*(Table1[Jour]=M$1),0))</f>
        <v>0</v>
      </c>
      <c r="N14" s="38" cm="1">
        <f t="array" ref="N14">SUM(_xlfn._xlws.FILTER(Table1[Nb Heures],(Table1[Nom Agent]=$A14)*(Table1[Jour]=N$1),0))</f>
        <v>0</v>
      </c>
      <c r="O14" s="38" cm="1">
        <f t="array" ref="O14">SUM(_xlfn._xlws.FILTER(Table1[Nb Heures],(Table1[Nom Agent]=$A14)*(Table1[Jour]=O$1),0))</f>
        <v>0</v>
      </c>
      <c r="P14" s="38" cm="1">
        <f t="array" ref="P14">SUM(_xlfn._xlws.FILTER(Table1[Nb Heures],(Table1[Nom Agent]=$A14)*(Table1[Jour]=P$1),0))</f>
        <v>0</v>
      </c>
      <c r="Q14" s="38" cm="1">
        <f t="array" ref="Q14">SUM(_xlfn._xlws.FILTER(Table1[Nb Heures],(Table1[Nom Agent]=$A14)*(Table1[Jour]=Q$1),0))</f>
        <v>0</v>
      </c>
      <c r="R14" s="38" cm="1">
        <f t="array" ref="R14">SUM(_xlfn._xlws.FILTER(Table1[Nb Heures],(Table1[Nom Agent]=$A14)*(Table1[Jour]=R$1),0))</f>
        <v>0</v>
      </c>
      <c r="S14" s="38" cm="1">
        <f t="array" ref="S14">SUM(_xlfn._xlws.FILTER(Table1[Nb Heures],(Table1[Nom Agent]=$A14)*(Table1[Jour]=S$1),0))</f>
        <v>0</v>
      </c>
      <c r="T14" s="38" cm="1">
        <f t="array" ref="T14">SUM(_xlfn._xlws.FILTER(Table1[Nb Heures],(Table1[Nom Agent]=$A14)*(Table1[Jour]=T$1),0))</f>
        <v>0.32979166666666671</v>
      </c>
      <c r="U14" s="38" cm="1">
        <f t="array" ref="U14">SUM(_xlfn._xlws.FILTER(Table1[Nb Heures],(Table1[Nom Agent]=$A14)*(Table1[Jour]=U$1),0))</f>
        <v>0</v>
      </c>
      <c r="V14" s="38" cm="1">
        <f t="array" ref="V14">SUM(_xlfn._xlws.FILTER(Table1[Nb Heures],(Table1[Nom Agent]=$A14)*(Table1[Jour]=V$1),0))</f>
        <v>0.36471064814814813</v>
      </c>
      <c r="W14" s="38" cm="1">
        <f t="array" ref="W14">SUM(_xlfn._xlws.FILTER(Table1[Nb Heures],(Table1[Nom Agent]=$A14)*(Table1[Jour]=W$1),0))</f>
        <v>0.3678125000000001</v>
      </c>
      <c r="X14" s="38" cm="1">
        <f t="array" ref="X14">SUM(_xlfn._xlws.FILTER(Table1[Nb Heures],(Table1[Nom Agent]=$A14)*(Table1[Jour]=X$1),0))</f>
        <v>0</v>
      </c>
      <c r="Y14" s="38" cm="1">
        <f t="array" ref="Y14">SUM(_xlfn._xlws.FILTER(Table1[Nb Heures],(Table1[Nom Agent]=$A14)*(Table1[Jour]=Y$1),0))</f>
        <v>0</v>
      </c>
      <c r="Z14" s="38" cm="1">
        <f t="array" ref="Z14">SUM(_xlfn._xlws.FILTER(Table1[Nb Heures],(Table1[Nom Agent]=$A14)*(Table1[Jour]=Z$1),0))</f>
        <v>0.50042824074074077</v>
      </c>
      <c r="AA14" s="38" cm="1">
        <f t="array" ref="AA14">SUM(_xlfn._xlws.FILTER(Table1[Nb Heures],(Table1[Nom Agent]=$A14)*(Table1[Jour]=AA$1),0))</f>
        <v>0.36777777777777781</v>
      </c>
      <c r="AC14" s="48">
        <f>SUM($B14:AA14)</f>
        <v>2.7880787037037043</v>
      </c>
      <c r="AE14" s="54" cm="1">
        <f t="array" ref="AE14">SUM(_xlfn._xlws.FILTER(Table1[Nb Appels],Table1[Nom Agent]=$A14,0))</f>
        <v>1570</v>
      </c>
      <c r="AF14" s="52">
        <f t="shared" si="0"/>
        <v>23.462991406866198</v>
      </c>
    </row>
    <row r="15" spans="1:32" x14ac:dyDescent="0.2">
      <c r="A15" t="str">
        <v>XXXX A</v>
      </c>
      <c r="B15" s="38" cm="1">
        <f t="array" ref="B15">SUM(_xlfn._xlws.FILTER(Table1[Nb Heures],(Table1[Nom Agent]=$A15)*(Table1[Jour]=B$1),0))</f>
        <v>0</v>
      </c>
      <c r="C15" s="38" cm="1">
        <f t="array" ref="C15">SUM(_xlfn._xlws.FILTER(Table1[Nb Heures],(Table1[Nom Agent]=$A15)*(Table1[Jour]=C$1),0))</f>
        <v>0</v>
      </c>
      <c r="D15" s="38" cm="1">
        <f t="array" ref="D15">SUM(_xlfn._xlws.FILTER(Table1[Nb Heures],(Table1[Nom Agent]=$A15)*(Table1[Jour]=D$1),0))</f>
        <v>0</v>
      </c>
      <c r="E15" s="38" cm="1">
        <f t="array" ref="E15">SUM(_xlfn._xlws.FILTER(Table1[Nb Heures],(Table1[Nom Agent]=$A15)*(Table1[Jour]=E$1),0))</f>
        <v>0</v>
      </c>
      <c r="F15" s="38" cm="1">
        <f t="array" ref="F15">SUM(_xlfn._xlws.FILTER(Table1[Nb Heures],(Table1[Nom Agent]=$A15)*(Table1[Jour]=F$1),0))</f>
        <v>0.37900462962962961</v>
      </c>
      <c r="G15" s="38" cm="1">
        <f t="array" ref="G15">SUM(_xlfn._xlws.FILTER(Table1[Nb Heures],(Table1[Nom Agent]=$A15)*(Table1[Jour]=G$1),0))</f>
        <v>0</v>
      </c>
      <c r="H15" s="38" cm="1">
        <f t="array" ref="H15">SUM(_xlfn._xlws.FILTER(Table1[Nb Heures],(Table1[Nom Agent]=$A15)*(Table1[Jour]=H$1),0))</f>
        <v>0</v>
      </c>
      <c r="I15" s="38" cm="1">
        <f t="array" ref="I15">SUM(_xlfn._xlws.FILTER(Table1[Nb Heures],(Table1[Nom Agent]=$A15)*(Table1[Jour]=I$1),0))</f>
        <v>0</v>
      </c>
      <c r="J15" s="38" cm="1">
        <f t="array" ref="J15">SUM(_xlfn._xlws.FILTER(Table1[Nb Heures],(Table1[Nom Agent]=$A15)*(Table1[Jour]=J$1),0))</f>
        <v>0.40949074074074077</v>
      </c>
      <c r="K15" s="38" cm="1">
        <f t="array" ref="K15">SUM(_xlfn._xlws.FILTER(Table1[Nb Heures],(Table1[Nom Agent]=$A15)*(Table1[Jour]=K$1),0))</f>
        <v>0</v>
      </c>
      <c r="L15" s="38" cm="1">
        <f t="array" ref="L15">SUM(_xlfn._xlws.FILTER(Table1[Nb Heures],(Table1[Nom Agent]=$A15)*(Table1[Jour]=L$1),0))</f>
        <v>0.22478009259259246</v>
      </c>
      <c r="M15" s="38" cm="1">
        <f t="array" ref="M15">SUM(_xlfn._xlws.FILTER(Table1[Nb Heures],(Table1[Nom Agent]=$A15)*(Table1[Jour]=M$1),0))</f>
        <v>0.15641203703703715</v>
      </c>
      <c r="N15" s="38" cm="1">
        <f t="array" ref="N15">SUM(_xlfn._xlws.FILTER(Table1[Nb Heures],(Table1[Nom Agent]=$A15)*(Table1[Jour]=N$1),0))</f>
        <v>0</v>
      </c>
      <c r="O15" s="38" cm="1">
        <f t="array" ref="O15">SUM(_xlfn._xlws.FILTER(Table1[Nb Heures],(Table1[Nom Agent]=$A15)*(Table1[Jour]=O$1),0))</f>
        <v>0</v>
      </c>
      <c r="P15" s="38" cm="1">
        <f t="array" ref="P15">SUM(_xlfn._xlws.FILTER(Table1[Nb Heures],(Table1[Nom Agent]=$A15)*(Table1[Jour]=P$1),0))</f>
        <v>0.40262731481481484</v>
      </c>
      <c r="Q15" s="38" cm="1">
        <f t="array" ref="Q15">SUM(_xlfn._xlws.FILTER(Table1[Nb Heures],(Table1[Nom Agent]=$A15)*(Table1[Jour]=Q$1),0))</f>
        <v>0</v>
      </c>
      <c r="R15" s="38" cm="1">
        <f t="array" ref="R15">SUM(_xlfn._xlws.FILTER(Table1[Nb Heures],(Table1[Nom Agent]=$A15)*(Table1[Jour]=R$1),0))</f>
        <v>0</v>
      </c>
      <c r="S15" s="38" cm="1">
        <f t="array" ref="S15">SUM(_xlfn._xlws.FILTER(Table1[Nb Heures],(Table1[Nom Agent]=$A15)*(Table1[Jour]=S$1),0))</f>
        <v>0.11744212962962958</v>
      </c>
      <c r="T15" s="38" cm="1">
        <f t="array" ref="T15">SUM(_xlfn._xlws.FILTER(Table1[Nb Heures],(Table1[Nom Agent]=$A15)*(Table1[Jour]=T$1),0))</f>
        <v>0</v>
      </c>
      <c r="U15" s="38" cm="1">
        <f t="array" ref="U15">SUM(_xlfn._xlws.FILTER(Table1[Nb Heures],(Table1[Nom Agent]=$A15)*(Table1[Jour]=U$1),0))</f>
        <v>0</v>
      </c>
      <c r="V15" s="38" cm="1">
        <f t="array" ref="V15">SUM(_xlfn._xlws.FILTER(Table1[Nb Heures],(Table1[Nom Agent]=$A15)*(Table1[Jour]=V$1),0))</f>
        <v>0</v>
      </c>
      <c r="W15" s="38" cm="1">
        <f t="array" ref="W15">SUM(_xlfn._xlws.FILTER(Table1[Nb Heures],(Table1[Nom Agent]=$A15)*(Table1[Jour]=W$1),0))</f>
        <v>0</v>
      </c>
      <c r="X15" s="38" cm="1">
        <f t="array" ref="X15">SUM(_xlfn._xlws.FILTER(Table1[Nb Heures],(Table1[Nom Agent]=$A15)*(Table1[Jour]=X$1),0))</f>
        <v>0</v>
      </c>
      <c r="Y15" s="38" cm="1">
        <f t="array" ref="Y15">SUM(_xlfn._xlws.FILTER(Table1[Nb Heures],(Table1[Nom Agent]=$A15)*(Table1[Jour]=Y$1),0))</f>
        <v>0.41002314814814816</v>
      </c>
      <c r="Z15" s="38" cm="1">
        <f t="array" ref="Z15">SUM(_xlfn._xlws.FILTER(Table1[Nb Heures],(Table1[Nom Agent]=$A15)*(Table1[Jour]=Z$1),0))</f>
        <v>0.45436342592592588</v>
      </c>
      <c r="AA15" s="38" cm="1">
        <f t="array" ref="AA15">SUM(_xlfn._xlws.FILTER(Table1[Nb Heures],(Table1[Nom Agent]=$A15)*(Table1[Jour]=AA$1),0))</f>
        <v>0</v>
      </c>
      <c r="AC15" s="48">
        <f>SUM($B15:AA15)</f>
        <v>2.5541435185185182</v>
      </c>
      <c r="AE15" s="54" cm="1">
        <f t="array" ref="AE15">SUM(_xlfn._xlws.FILTER(Table1[Nb Appels],Table1[Nom Agent]=$A15,0))</f>
        <v>1686</v>
      </c>
      <c r="AF15" s="52">
        <f t="shared" si="0"/>
        <v>27.504327572299918</v>
      </c>
    </row>
    <row r="16" spans="1:32" x14ac:dyDescent="0.2">
      <c r="AC16" s="38">
        <f t="shared" ref="AC16" si="1">SUM(B16:AA16)</f>
        <v>0</v>
      </c>
    </row>
    <row r="17" spans="1:32" x14ac:dyDescent="0.2">
      <c r="A17" s="49" t="s">
        <v>76</v>
      </c>
      <c r="B17" s="50">
        <f>SUM(B2:B16)</f>
        <v>1.8635416666666669</v>
      </c>
      <c r="C17" s="50">
        <f t="shared" ref="C17:AA17" si="2">SUM(C2:C16)</f>
        <v>1.9302546296296297</v>
      </c>
      <c r="D17" s="50">
        <f t="shared" si="2"/>
        <v>1.6434953703703703</v>
      </c>
      <c r="E17" s="50">
        <f t="shared" si="2"/>
        <v>1.564594907407407</v>
      </c>
      <c r="F17" s="50">
        <f t="shared" si="2"/>
        <v>2.190775462962963</v>
      </c>
      <c r="G17" s="50">
        <f t="shared" si="2"/>
        <v>0.88133101851851836</v>
      </c>
      <c r="H17" s="50">
        <f t="shared" si="2"/>
        <v>1.1678703703703701</v>
      </c>
      <c r="I17" s="50">
        <f t="shared" si="2"/>
        <v>1.1906712962962962</v>
      </c>
      <c r="J17" s="50">
        <f t="shared" si="2"/>
        <v>1.1936458333333335</v>
      </c>
      <c r="K17" s="50">
        <f t="shared" si="2"/>
        <v>1.208761574074074</v>
      </c>
      <c r="L17" s="50">
        <f t="shared" si="2"/>
        <v>1.2263773148148147</v>
      </c>
      <c r="M17" s="50">
        <f t="shared" si="2"/>
        <v>0.87652777777777779</v>
      </c>
      <c r="N17" s="50">
        <f t="shared" si="2"/>
        <v>1.5728819444444444</v>
      </c>
      <c r="O17" s="50">
        <f t="shared" si="2"/>
        <v>1.1774074074074075</v>
      </c>
      <c r="P17" s="50">
        <f t="shared" si="2"/>
        <v>1.1748032407407407</v>
      </c>
      <c r="Q17" s="50">
        <f t="shared" si="2"/>
        <v>1.1990856481481482</v>
      </c>
      <c r="R17" s="50">
        <f t="shared" si="2"/>
        <v>0.98929398148148162</v>
      </c>
      <c r="S17" s="50">
        <f t="shared" si="2"/>
        <v>0.51446759259259267</v>
      </c>
      <c r="T17" s="50">
        <f t="shared" si="2"/>
        <v>1.505300925925926</v>
      </c>
      <c r="U17" s="50">
        <f t="shared" si="2"/>
        <v>1.1783333333333332</v>
      </c>
      <c r="V17" s="50">
        <f t="shared" si="2"/>
        <v>1.1321990740740739</v>
      </c>
      <c r="W17" s="50">
        <f t="shared" si="2"/>
        <v>1.3091782407407409</v>
      </c>
      <c r="X17" s="50">
        <f t="shared" si="2"/>
        <v>1.3411458333333333</v>
      </c>
      <c r="Y17" s="50">
        <f t="shared" si="2"/>
        <v>0.80289351851851865</v>
      </c>
      <c r="Z17" s="50">
        <f t="shared" si="2"/>
        <v>2.1314467592592594</v>
      </c>
      <c r="AA17" s="50">
        <f t="shared" si="2"/>
        <v>1.5686111111111112</v>
      </c>
      <c r="AC17" s="50">
        <f>SUM($B17:AB17)</f>
        <v>34.53489583333333</v>
      </c>
      <c r="AE17" s="54">
        <f>SUM(AE2:AE16)</f>
        <v>18484</v>
      </c>
      <c r="AF17" s="52">
        <f t="shared" si="0"/>
        <v>22.301114512796541</v>
      </c>
    </row>
    <row r="19" spans="1:32" x14ac:dyDescent="0.2">
      <c r="A19" s="51" t="s">
        <v>59</v>
      </c>
      <c r="B19" s="54" cm="1">
        <f t="array" ref="B19">SUM(_xlfn._xlws.FILTER(Table1[Nb Appels],Table1[Jour]=B$1,0))</f>
        <v>888</v>
      </c>
      <c r="C19" s="54" cm="1">
        <f t="array" ref="C19">SUM(_xlfn._xlws.FILTER(Table1[Nb Appels],Table1[Jour]=C$1,0))</f>
        <v>883</v>
      </c>
      <c r="D19" s="54" cm="1">
        <f t="array" ref="D19">SUM(_xlfn._xlws.FILTER(Table1[Nb Appels],Table1[Jour]=D$1,0))</f>
        <v>892</v>
      </c>
      <c r="E19" s="54" cm="1">
        <f t="array" ref="E19">SUM(_xlfn._xlws.FILTER(Table1[Nb Appels],Table1[Jour]=E$1,0))</f>
        <v>744</v>
      </c>
      <c r="F19" s="54" cm="1">
        <f t="array" ref="F19">SUM(_xlfn._xlws.FILTER(Table1[Nb Appels],Table1[Jour]=F$1,0))</f>
        <v>1130</v>
      </c>
      <c r="G19" s="54" cm="1">
        <f t="array" ref="G19">SUM(_xlfn._xlws.FILTER(Table1[Nb Appels],Table1[Jour]=G$1,0))</f>
        <v>459</v>
      </c>
      <c r="H19" s="54" cm="1">
        <f t="array" ref="H19">SUM(_xlfn._xlws.FILTER(Table1[Nb Appels],Table1[Jour]=H$1,0))</f>
        <v>629</v>
      </c>
      <c r="I19" s="54" cm="1">
        <f t="array" ref="I19">SUM(_xlfn._xlws.FILTER(Table1[Nb Appels],Table1[Jour]=I$1,0))</f>
        <v>642</v>
      </c>
      <c r="J19" s="54" cm="1">
        <f t="array" ref="J19">SUM(_xlfn._xlws.FILTER(Table1[Nb Appels],Table1[Jour]=J$1,0))</f>
        <v>632</v>
      </c>
      <c r="K19" s="54" cm="1">
        <f t="array" ref="K19">SUM(_xlfn._xlws.FILTER(Table1[Nb Appels],Table1[Jour]=K$1,0))</f>
        <v>608</v>
      </c>
      <c r="L19" s="54" cm="1">
        <f t="array" ref="L19">SUM(_xlfn._xlws.FILTER(Table1[Nb Appels],Table1[Jour]=L$1,0))</f>
        <v>585</v>
      </c>
      <c r="M19" s="54" cm="1">
        <f t="array" ref="M19">SUM(_xlfn._xlws.FILTER(Table1[Nb Appels],Table1[Jour]=M$1,0))</f>
        <v>435</v>
      </c>
      <c r="N19" s="54" cm="1">
        <f t="array" ref="N19">SUM(_xlfn._xlws.FILTER(Table1[Nb Appels],Table1[Jour]=N$1,0))</f>
        <v>903</v>
      </c>
      <c r="O19" s="54" cm="1">
        <f t="array" ref="O19">SUM(_xlfn._xlws.FILTER(Table1[Nb Appels],Table1[Jour]=O$1,0))</f>
        <v>632</v>
      </c>
      <c r="P19" s="54" cm="1">
        <f t="array" ref="P19">SUM(_xlfn._xlws.FILTER(Table1[Nb Appels],Table1[Jour]=P$1,0))</f>
        <v>636</v>
      </c>
      <c r="Q19" s="54" cm="1">
        <f t="array" ref="Q19">SUM(_xlfn._xlws.FILTER(Table1[Nb Appels],Table1[Jour]=Q$1,0))</f>
        <v>794</v>
      </c>
      <c r="R19" s="54" cm="1">
        <f t="array" ref="R19">SUM(_xlfn._xlws.FILTER(Table1[Nb Appels],Table1[Jour]=R$1,0))</f>
        <v>602</v>
      </c>
      <c r="S19" s="54" cm="1">
        <f t="array" ref="S19">SUM(_xlfn._xlws.FILTER(Table1[Nb Appels],Table1[Jour]=S$1,0))</f>
        <v>388</v>
      </c>
      <c r="T19" s="54" cm="1">
        <f t="array" ref="T19">SUM(_xlfn._xlws.FILTER(Table1[Nb Appels],Table1[Jour]=T$1,0))</f>
        <v>927</v>
      </c>
      <c r="U19" s="54" cm="1">
        <f t="array" ref="U19">SUM(_xlfn._xlws.FILTER(Table1[Nb Appels],Table1[Jour]=U$1,0))</f>
        <v>703</v>
      </c>
      <c r="V19" s="54" cm="1">
        <f t="array" ref="V19">SUM(_xlfn._xlws.FILTER(Table1[Nb Appels],Table1[Jour]=V$1,0))</f>
        <v>524</v>
      </c>
      <c r="W19" s="54" cm="1">
        <f t="array" ref="W19">SUM(_xlfn._xlws.FILTER(Table1[Nb Appels],Table1[Jour]=W$1,0))</f>
        <v>807</v>
      </c>
      <c r="X19" s="54" cm="1">
        <f t="array" ref="X19">SUM(_xlfn._xlws.FILTER(Table1[Nb Appels],Table1[Jour]=X$1,0))</f>
        <v>734</v>
      </c>
      <c r="Y19" s="54" cm="1">
        <f t="array" ref="Y19">SUM(_xlfn._xlws.FILTER(Table1[Nb Appels],Table1[Jour]=Y$1,0))</f>
        <v>519</v>
      </c>
      <c r="Z19" s="54" cm="1">
        <f t="array" ref="Z19">SUM(_xlfn._xlws.FILTER(Table1[Nb Appels],Table1[Jour]=Z$1,0))</f>
        <v>977</v>
      </c>
      <c r="AA19" s="54" cm="1">
        <f t="array" ref="AA19">SUM(_xlfn._xlws.FILTER(Table1[Nb Appels],Table1[Jour]=AA$1,0))</f>
        <v>811</v>
      </c>
      <c r="AC19" s="54">
        <f>SUM($B19:AA19)</f>
        <v>18484</v>
      </c>
    </row>
    <row r="20" spans="1:32" x14ac:dyDescent="0.2">
      <c r="A20" s="51" t="s">
        <v>77</v>
      </c>
      <c r="B20" s="52">
        <f>B19/(B17*24)</f>
        <v>19.854667411961987</v>
      </c>
      <c r="C20" s="52">
        <f t="shared" ref="C20:H20" si="3">C19/(C17*24)</f>
        <v>19.060525021885905</v>
      </c>
      <c r="D20" s="52">
        <f t="shared" si="3"/>
        <v>22.614403019760843</v>
      </c>
      <c r="E20" s="52">
        <f t="shared" si="3"/>
        <v>19.813435320052381</v>
      </c>
      <c r="F20" s="52">
        <f t="shared" si="3"/>
        <v>21.491628936565881</v>
      </c>
      <c r="G20" s="52">
        <f t="shared" si="3"/>
        <v>21.70013263818667</v>
      </c>
      <c r="H20" s="52">
        <f t="shared" si="3"/>
        <v>22.44113216522636</v>
      </c>
      <c r="I20" s="52">
        <f t="shared" ref="I20" si="4">I19/(I17*24)</f>
        <v>22.466318020102261</v>
      </c>
      <c r="J20" s="52">
        <f t="shared" ref="J20" si="5">J19/(J17*24)</f>
        <v>22.061261890217292</v>
      </c>
      <c r="K20" s="52">
        <f t="shared" ref="K20" si="6">K19/(K17*24)</f>
        <v>20.958089565958424</v>
      </c>
      <c r="L20" s="52">
        <f t="shared" ref="L20" si="7">L19/(L17*24)</f>
        <v>19.875612265121415</v>
      </c>
      <c r="M20" s="52">
        <f t="shared" ref="M20:N20" si="8">M19/(M17*24)</f>
        <v>20.678180953890031</v>
      </c>
      <c r="N20" s="52">
        <f t="shared" si="8"/>
        <v>23.92105785999691</v>
      </c>
      <c r="O20" s="52">
        <f t="shared" ref="O20" si="9">O19/(O17*24)</f>
        <v>22.365523749606794</v>
      </c>
      <c r="P20" s="52">
        <f t="shared" ref="P20" si="10">P19/(P17*24)</f>
        <v>22.556968759544056</v>
      </c>
      <c r="Q20" s="52">
        <f t="shared" ref="Q20" si="11">Q19/(Q17*24)</f>
        <v>27.590467273481913</v>
      </c>
      <c r="R20" s="52">
        <f t="shared" ref="R20" si="12">R19/(R17*24)</f>
        <v>25.354782100029247</v>
      </c>
      <c r="S20" s="52">
        <f t="shared" ref="S20:T20" si="13">S19/(S17*24)</f>
        <v>31.424071991001117</v>
      </c>
      <c r="T20" s="52">
        <f t="shared" si="13"/>
        <v>25.659321225914592</v>
      </c>
      <c r="U20" s="52">
        <f t="shared" ref="U20" si="14">U19/(U17*24)</f>
        <v>24.858557284299859</v>
      </c>
      <c r="V20" s="52">
        <f t="shared" ref="V20" si="15">V19/(V17*24)</f>
        <v>19.284005642902418</v>
      </c>
      <c r="W20" s="52">
        <f t="shared" ref="W20" si="16">W19/(W17*24)</f>
        <v>25.684050462811523</v>
      </c>
      <c r="X20" s="52">
        <f t="shared" ref="X20" si="17">X19/(X17*24)</f>
        <v>22.80388349514563</v>
      </c>
      <c r="Y20" s="52">
        <f t="shared" ref="Y20:Z20" si="18">Y19/(Y17*24)</f>
        <v>26.933833069050021</v>
      </c>
      <c r="Z20" s="52">
        <f t="shared" si="18"/>
        <v>19.098921029339095</v>
      </c>
      <c r="AA20" s="52">
        <f t="shared" ref="AA20:AC20" si="19">AA19/(AA17*24)</f>
        <v>21.542411900123959</v>
      </c>
      <c r="AC20" s="52">
        <f t="shared" si="19"/>
        <v>22.301114512796541</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CCSInfo">
    <pageSetUpPr autoPageBreaks="0"/>
  </sheetPr>
  <dimension ref="A1:P14"/>
  <sheetViews>
    <sheetView topLeftCell="B1" workbookViewId="0">
      <selection activeCell="B1" sqref="B1"/>
    </sheetView>
  </sheetViews>
  <sheetFormatPr defaultColWidth="9.140625" defaultRowHeight="12.75" x14ac:dyDescent="0.2"/>
  <cols>
    <col min="1" max="1" width="22.7109375" style="7" customWidth="1"/>
    <col min="2" max="3" width="20.7109375" style="6" customWidth="1"/>
    <col min="4" max="4" width="9.140625" style="8" customWidth="1"/>
    <col min="5" max="5" width="11.5703125" style="8" customWidth="1"/>
    <col min="6" max="7" width="4.7109375" style="6" customWidth="1"/>
    <col min="8" max="8" width="5.7109375" style="8" customWidth="1"/>
    <col min="9" max="10" width="4.7109375" style="6" customWidth="1"/>
    <col min="11" max="11" width="5.7109375" style="8" customWidth="1"/>
    <col min="12" max="12" width="4.7109375" style="6" customWidth="1"/>
    <col min="13" max="13" width="4.7109375" style="8" customWidth="1"/>
    <col min="14" max="14" width="4.7109375" style="6" customWidth="1"/>
    <col min="15" max="15" width="4.7109375" style="8" customWidth="1"/>
    <col min="16" max="16" width="50.7109375" style="6" customWidth="1"/>
    <col min="17" max="25" width="9.140625" style="6" customWidth="1"/>
    <col min="26" max="26" width="40.7109375" style="6" customWidth="1"/>
    <col min="27" max="16384" width="9.140625" style="6"/>
  </cols>
  <sheetData>
    <row r="1" spans="1:16" x14ac:dyDescent="0.2">
      <c r="A1" s="1"/>
      <c r="B1" s="2" t="s">
        <v>27</v>
      </c>
      <c r="C1" s="3">
        <v>878711</v>
      </c>
      <c r="D1" s="4" t="s">
        <v>28</v>
      </c>
      <c r="E1" s="5">
        <v>1</v>
      </c>
      <c r="F1" s="3">
        <v>1</v>
      </c>
      <c r="G1" s="3">
        <v>8</v>
      </c>
      <c r="H1" s="4">
        <v>2021</v>
      </c>
      <c r="I1" s="3">
        <v>31</v>
      </c>
      <c r="J1" s="3">
        <v>8</v>
      </c>
      <c r="K1" s="4">
        <v>2021</v>
      </c>
      <c r="L1" s="3">
        <v>0</v>
      </c>
      <c r="M1" s="4">
        <v>0</v>
      </c>
      <c r="N1" s="3">
        <v>24</v>
      </c>
      <c r="O1" s="4">
        <v>0</v>
      </c>
      <c r="P1" s="2" t="s">
        <v>29</v>
      </c>
    </row>
    <row r="2" spans="1:16" x14ac:dyDescent="0.2">
      <c r="B2" s="6" t="s">
        <v>32</v>
      </c>
      <c r="C2" s="6">
        <v>878727</v>
      </c>
    </row>
    <row r="3" spans="1:16" x14ac:dyDescent="0.2">
      <c r="B3" s="6" t="s">
        <v>34</v>
      </c>
      <c r="C3" s="6">
        <v>878729</v>
      </c>
    </row>
    <row r="4" spans="1:16" x14ac:dyDescent="0.2">
      <c r="B4" s="6" t="s">
        <v>36</v>
      </c>
      <c r="C4" s="6">
        <v>878713</v>
      </c>
    </row>
    <row r="5" spans="1:16" x14ac:dyDescent="0.2">
      <c r="B5" s="6" t="s">
        <v>38</v>
      </c>
      <c r="C5" s="6">
        <v>878709</v>
      </c>
    </row>
    <row r="6" spans="1:16" x14ac:dyDescent="0.2">
      <c r="B6" s="6" t="s">
        <v>40</v>
      </c>
      <c r="C6" s="6">
        <v>878708</v>
      </c>
    </row>
    <row r="7" spans="1:16" x14ac:dyDescent="0.2">
      <c r="B7" s="6" t="s">
        <v>42</v>
      </c>
      <c r="C7" s="6">
        <v>878712</v>
      </c>
    </row>
    <row r="8" spans="1:16" x14ac:dyDescent="0.2">
      <c r="B8" s="6" t="s">
        <v>44</v>
      </c>
      <c r="C8" s="6">
        <v>878725</v>
      </c>
    </row>
    <row r="9" spans="1:16" x14ac:dyDescent="0.2">
      <c r="B9" s="6" t="s">
        <v>46</v>
      </c>
      <c r="C9" s="6">
        <v>878710</v>
      </c>
    </row>
    <row r="10" spans="1:16" x14ac:dyDescent="0.2">
      <c r="B10" s="6" t="s">
        <v>48</v>
      </c>
      <c r="C10" s="6">
        <v>878714</v>
      </c>
    </row>
    <row r="11" spans="1:16" x14ac:dyDescent="0.2">
      <c r="B11" s="6" t="s">
        <v>50</v>
      </c>
      <c r="C11" s="6">
        <v>878704</v>
      </c>
    </row>
    <row r="12" spans="1:16" x14ac:dyDescent="0.2">
      <c r="B12" s="6" t="s">
        <v>52</v>
      </c>
      <c r="C12" s="6">
        <v>878722</v>
      </c>
    </row>
    <row r="13" spans="1:16" x14ac:dyDescent="0.2">
      <c r="B13" s="6" t="s">
        <v>54</v>
      </c>
      <c r="C13" s="6">
        <v>878701</v>
      </c>
    </row>
    <row r="14" spans="1:16" x14ac:dyDescent="0.2">
      <c r="B14" s="6" t="s">
        <v>56</v>
      </c>
      <c r="C14" s="6">
        <v>878706</v>
      </c>
    </row>
  </sheetData>
  <sheetProtection algorithmName="SHA-512" hashValue="syg6bLFMlnhGgR29IFSxNcOZ81I/1aZN+zhLym1lK1La/u4HmlAL70trUNgH1cVY8HKCb0lU+4RvgoMqeXBh3Q==" saltValue="mCSPVGHoGLZs2cAe+hKFEw==" spinCount="100000" sheet="1" objects="1" scenarios="1"/>
  <pageMargins left="0.75" right="0.75" top="1" bottom="1" header="0.4921259845" footer="0.4921259845"/>
  <headerFooter alignWithMargins="0">
    <oddHeader>&amp;A</oddHeader>
    <oddFooter>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36</vt:i4>
      </vt:variant>
    </vt:vector>
  </HeadingPairs>
  <TitlesOfParts>
    <vt:vector size="40" baseType="lpstr">
      <vt:lpstr>General</vt:lpstr>
      <vt:lpstr>Feuil1</vt:lpstr>
      <vt:lpstr>Sheet1</vt:lpstr>
      <vt:lpstr>CCSInfo</vt:lpstr>
      <vt:lpstr>CCSInfo_BeginDate</vt:lpstr>
      <vt:lpstr>CCSInfo_BeginHour</vt:lpstr>
      <vt:lpstr>CCSInfo_EndDate</vt:lpstr>
      <vt:lpstr>CCSInfo_EndHour</vt:lpstr>
      <vt:lpstr>CCSInfo_Granularity</vt:lpstr>
      <vt:lpstr>CCSInfo_HelpStat</vt:lpstr>
      <vt:lpstr>CCSInfo_ListObject</vt:lpstr>
      <vt:lpstr>CCSInfo_ListQmcdu</vt:lpstr>
      <vt:lpstr>CCSInfo_TypeEdition</vt:lpstr>
      <vt:lpstr>G_AgName_FormAgtSes</vt:lpstr>
      <vt:lpstr>G_AgNumber_FormAgtSes</vt:lpstr>
      <vt:lpstr>G_Day_FormAgtSes</vt:lpstr>
      <vt:lpstr>G_EdByPilot_FormAgtSes</vt:lpstr>
      <vt:lpstr>G_EdCumulDay_FormAgtSes</vt:lpstr>
      <vt:lpstr>G_EdIntraDay_FormAgtSes</vt:lpstr>
      <vt:lpstr>G_EdNoInfo_FormAgtSes</vt:lpstr>
      <vt:lpstr>G_EdOption_FormAgtSes</vt:lpstr>
      <vt:lpstr>G_HourLogon_FormAgtSes</vt:lpstr>
      <vt:lpstr>G_HourLogout_FormAgtSes</vt:lpstr>
      <vt:lpstr>G_NbInCall_FormAgtSes</vt:lpstr>
      <vt:lpstr>G_NbNonACD_FormAgtSes</vt:lpstr>
      <vt:lpstr>G_NbOutCall_FormAgtSes</vt:lpstr>
      <vt:lpstr>G_NumberOfAgent_FormAgtSes</vt:lpstr>
      <vt:lpstr>G_PilName_FormAgtSes</vt:lpstr>
      <vt:lpstr>G_PilNumber_FormAgtSes</vt:lpstr>
      <vt:lpstr>G_Title_FormAgtSes</vt:lpstr>
      <vt:lpstr>G_TmInCall_FormAgtSes</vt:lpstr>
      <vt:lpstr>G_TmInTalk_FormAgtSes</vt:lpstr>
      <vt:lpstr>G_TmInWrapup_FormAgtSes</vt:lpstr>
      <vt:lpstr>G_TmLogon_FormAgtSes</vt:lpstr>
      <vt:lpstr>G_TmNonACD_FormAgtSes</vt:lpstr>
      <vt:lpstr>G_TmOutCall_FormAgtSes</vt:lpstr>
      <vt:lpstr>G_TmOutTalk_FormAgtSes</vt:lpstr>
      <vt:lpstr>G_TmOutWrapup_FormAgtSes</vt:lpstr>
      <vt:lpstr>G_TmWithdraw_FormAgtSes</vt:lpstr>
      <vt:lpstr>G_TmWrapup_FormAgtSes</vt:lpstr>
    </vt:vector>
  </TitlesOfParts>
  <Company>Alcatel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ALCATEL</dc:creator>
  <cp:lastModifiedBy>Jean-Eric</cp:lastModifiedBy>
  <cp:lastPrinted>2002-11-21T15:38:25Z</cp:lastPrinted>
  <dcterms:created xsi:type="dcterms:W3CDTF">2002-10-22T07:28:31Z</dcterms:created>
  <dcterms:modified xsi:type="dcterms:W3CDTF">2021-09-09T07:10:29Z</dcterms:modified>
</cp:coreProperties>
</file>