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21" i="1" l="1"/>
  <c r="H20" i="1"/>
  <c r="G21" i="1"/>
  <c r="G20" i="1"/>
  <c r="H17" i="1"/>
  <c r="H16" i="1"/>
</calcChain>
</file>

<file path=xl/sharedStrings.xml><?xml version="1.0" encoding="utf-8"?>
<sst xmlns="http://schemas.openxmlformats.org/spreadsheetml/2006/main" count="52" uniqueCount="28">
  <si>
    <t>Numéro d'article</t>
  </si>
  <si>
    <t>Numéro de série</t>
  </si>
  <si>
    <t>Nom d'article</t>
  </si>
  <si>
    <t>Entrepôt</t>
  </si>
  <si>
    <t>Numéro du lot</t>
  </si>
  <si>
    <t>Stock physique</t>
  </si>
  <si>
    <t>Physique réservé</t>
  </si>
  <si>
    <t>Physique disponible</t>
  </si>
  <si>
    <t>Total commandé</t>
  </si>
  <si>
    <t>En commande</t>
  </si>
  <si>
    <t>Commandé réservé</t>
  </si>
  <si>
    <t>Total disponible</t>
  </si>
  <si>
    <t>Montant</t>
  </si>
  <si>
    <t>P005A017-A</t>
  </si>
  <si>
    <t>MAG01</t>
  </si>
  <si>
    <t>74950</t>
  </si>
  <si>
    <t>75565</t>
  </si>
  <si>
    <t>AA3012</t>
  </si>
  <si>
    <t>ALAT-15-0115-068</t>
  </si>
  <si>
    <t>ALAT-15-4999-001</t>
  </si>
  <si>
    <t>ALAT-15-4999-002</t>
  </si>
  <si>
    <t>ALAT-15-4999-003</t>
  </si>
  <si>
    <t>ALAT-15-4999-022</t>
  </si>
  <si>
    <t>ALAT-15-4999-023</t>
  </si>
  <si>
    <t>CARTOUCHE</t>
  </si>
  <si>
    <t>Pièce de remplissage</t>
  </si>
  <si>
    <t>=SOMME.SI.ENS(Tableau1[Physique disponible];Tableau1[Nom d''article];G16)</t>
  </si>
  <si>
    <t>=SOMME.SI(Tableau1[Nom d''article];G20;Tableau1[Physique disponible])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</si>
</sst>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.00"/>
  </numFmts>
  <fonts count="4" x14ac:knownFonts="1">
    <font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49" fontId="2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164" fontId="2" fillId="2" borderId="0" xfId="0" applyNumberFormat="1" applyFont="1" applyFill="1"/>
    <xf numFmtId="49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/>
    <xf numFmtId="0" fontId="3" fillId="0" borderId="0" xfId="1"/>
  </cellXfs>
  <cellStyles count="2">
    <cellStyle name="Normal" xfId="0" builtinId="0"/>
    <cellStyle name="Texte explicatif" xfId="1" builtinId="53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7"/>
        </bottom>
      </border>
    </dxf>
    <dxf>
      <border outline="0">
        <top style="thin">
          <color theme="7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M10" totalsRowShown="0" headerRowDxfId="0" dataDxfId="1" headerRowBorderDxfId="15" tableBorderDxfId="16">
  <autoFilter ref="A1:M10"/>
  <tableColumns count="13">
    <tableColumn id="1" name="Numéro d'article" dataDxfId="14"/>
    <tableColumn id="2" name="Numéro de série" dataDxfId="13"/>
    <tableColumn id="3" name="Nom d'article" dataDxfId="12"/>
    <tableColumn id="4" name="Entrepôt" dataDxfId="11"/>
    <tableColumn id="5" name="Numéro du lot" dataDxfId="10"/>
    <tableColumn id="6" name="Stock physique" dataDxfId="9"/>
    <tableColumn id="7" name="Physique réservé" dataDxfId="8"/>
    <tableColumn id="8" name="Physique disponible" dataDxfId="7"/>
    <tableColumn id="9" name="Total commandé" dataDxfId="6"/>
    <tableColumn id="10" name="En commande" dataDxfId="5"/>
    <tableColumn id="11" name="Commandé réservé" dataDxfId="4"/>
    <tableColumn id="12" name="Total disponible" dataDxfId="3"/>
    <tableColumn id="13" name="Montant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"/>
  <sheetViews>
    <sheetView tabSelected="1" workbookViewId="0">
      <selection activeCell="H25" sqref="H25"/>
    </sheetView>
  </sheetViews>
  <sheetFormatPr baseColWidth="10" defaultRowHeight="15" x14ac:dyDescent="0.25"/>
  <cols>
    <col min="1" max="1" width="18.140625" customWidth="1"/>
    <col min="2" max="2" width="18" customWidth="1"/>
    <col min="3" max="3" width="28.85546875" bestFit="1" customWidth="1"/>
    <col min="4" max="4" width="10.85546875" customWidth="1"/>
    <col min="5" max="5" width="16" customWidth="1"/>
    <col min="6" max="6" width="16.42578125" customWidth="1"/>
    <col min="7" max="7" width="19.85546875" bestFit="1" customWidth="1"/>
    <col min="8" max="8" width="21.140625" customWidth="1"/>
    <col min="9" max="9" width="17.85546875" customWidth="1"/>
    <col min="10" max="10" width="15.5703125" customWidth="1"/>
    <col min="11" max="11" width="20.42578125" customWidth="1"/>
    <col min="12" max="12" width="17.42578125" customWidth="1"/>
    <col min="13" max="13" width="10.85546875" customWidth="1"/>
  </cols>
  <sheetData>
    <row r="1" spans="1:13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1" t="s">
        <v>11</v>
      </c>
      <c r="M1" s="12" t="s">
        <v>12</v>
      </c>
    </row>
    <row r="2" spans="1:13" x14ac:dyDescent="0.25">
      <c r="A2" s="1" t="s">
        <v>13</v>
      </c>
      <c r="B2" s="1"/>
      <c r="C2" s="1" t="s">
        <v>24</v>
      </c>
      <c r="D2" s="1" t="s">
        <v>14</v>
      </c>
      <c r="E2" s="1"/>
      <c r="F2" s="2"/>
      <c r="G2" s="2"/>
      <c r="H2" s="2"/>
      <c r="I2" s="2"/>
      <c r="J2" s="2">
        <v>20</v>
      </c>
      <c r="K2" s="2"/>
      <c r="L2" s="3">
        <v>-20</v>
      </c>
      <c r="M2" s="4">
        <v>0</v>
      </c>
    </row>
    <row r="3" spans="1:13" x14ac:dyDescent="0.25">
      <c r="A3" s="5" t="s">
        <v>13</v>
      </c>
      <c r="B3" s="5"/>
      <c r="C3" s="1" t="s">
        <v>24</v>
      </c>
      <c r="D3" s="5" t="s">
        <v>14</v>
      </c>
      <c r="E3" s="5" t="s">
        <v>15</v>
      </c>
      <c r="F3" s="6">
        <v>9</v>
      </c>
      <c r="G3" s="6">
        <v>4</v>
      </c>
      <c r="H3" s="6">
        <v>5</v>
      </c>
      <c r="I3" s="6"/>
      <c r="J3" s="6"/>
      <c r="K3" s="6"/>
      <c r="L3" s="7">
        <v>5</v>
      </c>
      <c r="M3" s="8">
        <v>4086.38</v>
      </c>
    </row>
    <row r="4" spans="1:13" x14ac:dyDescent="0.25">
      <c r="A4" s="1" t="s">
        <v>13</v>
      </c>
      <c r="B4" s="1"/>
      <c r="C4" s="1" t="s">
        <v>24</v>
      </c>
      <c r="D4" s="1" t="s">
        <v>14</v>
      </c>
      <c r="E4" s="1" t="s">
        <v>16</v>
      </c>
      <c r="F4" s="2">
        <v>25</v>
      </c>
      <c r="G4" s="2"/>
      <c r="H4" s="2">
        <v>25</v>
      </c>
      <c r="I4" s="2"/>
      <c r="J4" s="2"/>
      <c r="K4" s="2"/>
      <c r="L4" s="3">
        <v>25</v>
      </c>
      <c r="M4" s="4">
        <v>10714.68</v>
      </c>
    </row>
    <row r="5" spans="1:13" x14ac:dyDescent="0.25">
      <c r="A5" s="1" t="s">
        <v>17</v>
      </c>
      <c r="B5" s="1"/>
      <c r="C5" s="1" t="s">
        <v>25</v>
      </c>
      <c r="D5" s="1" t="s">
        <v>14</v>
      </c>
      <c r="E5" s="1" t="s">
        <v>18</v>
      </c>
      <c r="F5" s="2"/>
      <c r="G5" s="2"/>
      <c r="H5" s="2"/>
      <c r="I5" s="2"/>
      <c r="J5" s="2"/>
      <c r="K5" s="2"/>
      <c r="L5" s="3"/>
      <c r="M5" s="4">
        <v>0</v>
      </c>
    </row>
    <row r="6" spans="1:13" x14ac:dyDescent="0.25">
      <c r="A6" s="5" t="s">
        <v>17</v>
      </c>
      <c r="B6" s="5"/>
      <c r="C6" s="5" t="s">
        <v>25</v>
      </c>
      <c r="D6" s="5" t="s">
        <v>14</v>
      </c>
      <c r="E6" s="5" t="s">
        <v>19</v>
      </c>
      <c r="F6" s="6"/>
      <c r="G6" s="6"/>
      <c r="H6" s="6"/>
      <c r="I6" s="6"/>
      <c r="J6" s="6"/>
      <c r="K6" s="6"/>
      <c r="L6" s="7"/>
      <c r="M6" s="8">
        <v>0</v>
      </c>
    </row>
    <row r="7" spans="1:13" x14ac:dyDescent="0.25">
      <c r="A7" s="1" t="s">
        <v>17</v>
      </c>
      <c r="B7" s="1"/>
      <c r="C7" s="1" t="s">
        <v>25</v>
      </c>
      <c r="D7" s="1" t="s">
        <v>14</v>
      </c>
      <c r="E7" s="1" t="s">
        <v>20</v>
      </c>
      <c r="F7" s="2">
        <v>111</v>
      </c>
      <c r="G7" s="2"/>
      <c r="H7" s="2">
        <v>111</v>
      </c>
      <c r="I7" s="2"/>
      <c r="J7" s="2"/>
      <c r="K7" s="2"/>
      <c r="L7" s="3">
        <v>111</v>
      </c>
      <c r="M7" s="4">
        <v>1404.15</v>
      </c>
    </row>
    <row r="8" spans="1:13" x14ac:dyDescent="0.25">
      <c r="A8" s="1" t="s">
        <v>17</v>
      </c>
      <c r="B8" s="1"/>
      <c r="C8" s="1" t="s">
        <v>25</v>
      </c>
      <c r="D8" s="1" t="s">
        <v>14</v>
      </c>
      <c r="E8" s="1" t="s">
        <v>21</v>
      </c>
      <c r="F8" s="2">
        <v>11</v>
      </c>
      <c r="G8" s="2"/>
      <c r="H8" s="2">
        <v>11</v>
      </c>
      <c r="I8" s="2"/>
      <c r="J8" s="2"/>
      <c r="K8" s="2"/>
      <c r="L8" s="3">
        <v>11</v>
      </c>
      <c r="M8" s="4">
        <v>139.15</v>
      </c>
    </row>
    <row r="9" spans="1:13" x14ac:dyDescent="0.25">
      <c r="A9" s="5" t="s">
        <v>17</v>
      </c>
      <c r="B9" s="5"/>
      <c r="C9" s="5" t="s">
        <v>25</v>
      </c>
      <c r="D9" s="5" t="s">
        <v>14</v>
      </c>
      <c r="E9" s="5" t="s">
        <v>22</v>
      </c>
      <c r="F9" s="6">
        <v>246</v>
      </c>
      <c r="G9" s="6"/>
      <c r="H9" s="6">
        <v>246</v>
      </c>
      <c r="I9" s="6"/>
      <c r="J9" s="6"/>
      <c r="K9" s="6"/>
      <c r="L9" s="7">
        <v>246</v>
      </c>
      <c r="M9" s="8">
        <v>3111.9</v>
      </c>
    </row>
    <row r="10" spans="1:13" x14ac:dyDescent="0.25">
      <c r="A10" s="1" t="s">
        <v>17</v>
      </c>
      <c r="B10" s="1"/>
      <c r="C10" s="1" t="s">
        <v>25</v>
      </c>
      <c r="D10" s="1" t="s">
        <v>14</v>
      </c>
      <c r="E10" s="1" t="s">
        <v>23</v>
      </c>
      <c r="F10" s="2">
        <v>234</v>
      </c>
      <c r="G10" s="2"/>
      <c r="H10" s="2">
        <v>234</v>
      </c>
      <c r="I10" s="2"/>
      <c r="J10" s="2"/>
      <c r="K10" s="2"/>
      <c r="L10" s="3">
        <v>234</v>
      </c>
      <c r="M10" s="4">
        <v>2960.1</v>
      </c>
    </row>
    <row r="16" spans="1:13" x14ac:dyDescent="0.25">
      <c r="G16" t="s">
        <v>24</v>
      </c>
      <c r="H16">
        <f>SUMIFS(Tableau1[Physique disponible],Tableau1[Nom d''article],G16)</f>
        <v>30</v>
      </c>
      <c r="I16" s="13" t="s">
        <v>26</v>
      </c>
    </row>
    <row r="17" spans="7:9" x14ac:dyDescent="0.25">
      <c r="G17" t="s">
        <v>25</v>
      </c>
      <c r="H17">
        <f>SUMIFS(Tableau1[Physique disponible],Tableau1[Nom d''article],G17)</f>
        <v>602</v>
      </c>
    </row>
    <row r="20" spans="7:9" x14ac:dyDescent="0.25">
      <c r="G20" t="str">
        <f>G16</f>
        <v>CARTOUCHE</v>
      </c>
      <c r="H20">
        <f>SUMIF(Tableau1[Nom d''article],G20,Tableau1[Physique disponible])</f>
        <v>30</v>
      </c>
      <c r="I20" s="13" t="s">
        <v>27</v>
      </c>
    </row>
    <row r="21" spans="7:9" x14ac:dyDescent="0.25">
      <c r="G21" t="str">
        <f>G17</f>
        <v>Pièce de remplissage</v>
      </c>
      <c r="H21">
        <f>SUMIF(Tableau1[Nom d''article],G21,Tableau1[Physique disponible])</f>
        <v>602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Liquide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Jean-Eric Pelouas</cp:lastModifiedBy>
  <dcterms:created xsi:type="dcterms:W3CDTF">2016-04-28T15:16:11Z</dcterms:created>
  <dcterms:modified xsi:type="dcterms:W3CDTF">2016-04-28T15:48:38Z</dcterms:modified>
</cp:coreProperties>
</file>