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63307F8-ACE5-4B58-ACE5-02845D006797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ANALYSE" sheetId="1" r:id="rId1"/>
    <sheet name="base donnée externe" sheetId="10" r:id="rId2"/>
  </sheets>
  <definedNames>
    <definedName name="_xlnm._FilterDatabase" localSheetId="0" hidden="1">ANALYSE!$A$2:$B$2</definedName>
    <definedName name="accre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H3" i="1" s="1"/>
  <c r="L3" i="1"/>
  <c r="L6" i="1"/>
  <c r="L5" i="1"/>
  <c r="L4" i="1"/>
  <c r="G7" i="1" l="1" a="1"/>
  <c r="G7" i="1" s="1"/>
  <c r="G3" i="1" a="1"/>
  <c r="G3" i="1" s="1"/>
  <c r="H9" i="1"/>
  <c r="H7" i="1"/>
  <c r="H5" i="1"/>
  <c r="I9" i="1"/>
  <c r="I5" i="1"/>
  <c r="G9" i="1" a="1"/>
  <c r="G9" i="1" s="1"/>
  <c r="G6" i="1" a="1"/>
  <c r="G6" i="1" s="1"/>
  <c r="I3" i="1"/>
  <c r="I8" i="1"/>
  <c r="I6" i="1"/>
  <c r="I4" i="1"/>
  <c r="G4" i="1" a="1"/>
  <c r="G4" i="1" s="1"/>
  <c r="I7" i="1"/>
  <c r="G8" i="1" a="1"/>
  <c r="G8" i="1" s="1"/>
  <c r="G5" i="1" a="1"/>
  <c r="G5" i="1" s="1"/>
  <c r="H8" i="1"/>
  <c r="H6" i="1"/>
  <c r="H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<sst xmlns="http://schemas.openxmlformats.org/spreadsheetml/2006/main" count="26" uniqueCount="18">
  <si>
    <t>Article</t>
  </si>
  <si>
    <t>Div.</t>
  </si>
  <si>
    <t>STORENUMBER</t>
  </si>
  <si>
    <t>Planogram</t>
  </si>
  <si>
    <t>product_id</t>
  </si>
  <si>
    <t>Total_Units</t>
  </si>
  <si>
    <t>Chien</t>
  </si>
  <si>
    <t>oiseaux</t>
  </si>
  <si>
    <t>chien</t>
  </si>
  <si>
    <t>chat</t>
  </si>
  <si>
    <t>rongeur</t>
  </si>
  <si>
    <t>serpent</t>
  </si>
  <si>
    <t>Nb. Planogram</t>
  </si>
  <si>
    <t>Total units</t>
  </si>
  <si>
    <t xml:space="preserve">E3 : </t>
  </si>
  <si>
    <t xml:space="preserve">G3 : </t>
  </si>
  <si>
    <t xml:space="preserve">H3 : </t>
  </si>
  <si>
    <t xml:space="preserve">I3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</si>
</sst>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3" x14ac:knownFonts="1">
    <font>
      <sz val="10"/>
      <name val="Arial"/>
    </font>
    <font>
      <b/>
      <sz val="10"/>
      <color theme="0"/>
      <name val="Arial"/>
      <family val="2"/>
    </font>
    <font>
      <sz val="10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 applyAlignment="1">
      <alignment vertical="top"/>
    </xf>
    <xf numFmtId="0" fontId="0" fillId="0" borderId="0" xfId="0"/>
    <xf numFmtId="0" fontId="2" fillId="0" borderId="0" xfId="0" applyFont="1"/>
    <xf numFmtId="0" fontId="1" fillId="2" borderId="0" xfId="0" applyFont="1" applyFill="1"/>
    <xf numFmtId="164" fontId="0" fillId="0" borderId="0" xfId="0" applyNumberFormat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7CE2A6-BB03-48C5-B2A8-4937C38A97A3}" name="Table1" displayName="Table1" ref="A2:B9" totalsRowShown="0">
  <autoFilter ref="A2:B9" xr:uid="{897CE2A6-BB03-48C5-B2A8-4937C38A97A3}">
    <filterColumn colId="0" hiddenButton="1"/>
    <filterColumn colId="1" hiddenButton="1"/>
  </autoFilter>
  <tableColumns count="2">
    <tableColumn id="1" xr3:uid="{682F29E1-1B10-4F68-AC99-F5E064416FD1}" name="Article"/>
    <tableColumn id="2" xr3:uid="{C845470F-08CC-42FD-918C-A9FF2E77CE07}" name="Div.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EE6001-CBFE-4A78-8C95-01E6600816E8}" name="Table2" displayName="Table2" ref="A1:D12" totalsRowShown="0">
  <autoFilter ref="A1:D12" xr:uid="{2AEE6001-CBFE-4A78-8C95-01E6600816E8}">
    <filterColumn colId="0" hiddenButton="1"/>
    <filterColumn colId="1" hiddenButton="1"/>
    <filterColumn colId="2" hiddenButton="1"/>
    <filterColumn colId="3" hiddenButton="1"/>
  </autoFilter>
  <tableColumns count="4">
    <tableColumn id="1" xr3:uid="{C53AC0B5-7502-4198-9075-517C87C2D9DB}" name="STORENUMBER"/>
    <tableColumn id="2" xr3:uid="{C289AA3C-EEFD-44FB-BC5E-50AD71C687CA}" name="Planogram"/>
    <tableColumn id="3" xr3:uid="{2BC4BAAD-7707-42B9-8831-FCF77274676E}" name="product_id"/>
    <tableColumn id="4" xr3:uid="{D910F6E0-0E94-4C47-9561-B691485CB8E7}" name="Total_Unit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9"/>
  <sheetViews>
    <sheetView showGridLines="0" tabSelected="1" workbookViewId="0">
      <selection activeCell="P24" sqref="P24"/>
    </sheetView>
  </sheetViews>
  <sheetFormatPr defaultColWidth="8.7109375" defaultRowHeight="12.75" x14ac:dyDescent="0.2"/>
  <cols>
    <col min="1" max="1" width="9.42578125" style="1" customWidth="1"/>
    <col min="2" max="2" width="7.85546875" style="1" customWidth="1"/>
    <col min="3" max="6" width="8.7109375" style="1"/>
    <col min="7" max="7" width="13.42578125" style="1" bestFit="1" customWidth="1"/>
    <col min="8" max="8" width="14.7109375" style="1" bestFit="1" customWidth="1"/>
    <col min="9" max="9" width="10.42578125" style="1" bestFit="1" customWidth="1"/>
    <col min="10" max="10" width="8.7109375" style="1"/>
    <col min="11" max="11" width="5.140625" style="1" bestFit="1" customWidth="1"/>
    <col min="12" max="16384" width="8.7109375" style="1"/>
  </cols>
  <sheetData>
    <row r="2" spans="1:12" x14ac:dyDescent="0.2">
      <c r="A2" s="1" t="s">
        <v>0</v>
      </c>
      <c r="B2" s="1" t="s">
        <v>1</v>
      </c>
      <c r="E2" s="3" t="s">
        <v>0</v>
      </c>
      <c r="F2" s="3" t="s">
        <v>1</v>
      </c>
      <c r="G2" s="3" t="s">
        <v>3</v>
      </c>
      <c r="H2" s="3" t="s">
        <v>12</v>
      </c>
      <c r="I2" s="3" t="s">
        <v>13</v>
      </c>
    </row>
    <row r="3" spans="1:12" x14ac:dyDescent="0.2">
      <c r="A3" s="1">
        <v>1000310</v>
      </c>
      <c r="B3" s="1">
        <v>2002</v>
      </c>
      <c r="E3" s="1" cm="1">
        <f t="array" ref="E3:F9">_xlfn.UNIQUE(Table1[])</f>
        <v>1000310</v>
      </c>
      <c r="F3" s="1">
        <v>2002</v>
      </c>
      <c r="G3" s="1" t="str" cm="1">
        <f t="array" ref="G3">_xlfn.TEXTJOIN(", ",TRUE,TRANSPOSE(_xlfn._xlws.FILTER(Table2[Planogram],(Table2[product_id]=E3)*(Table2[STORENUMBER]=F3),"n/a")))</f>
        <v>oiseaux, Chien</v>
      </c>
      <c r="H3" s="4">
        <f>COUNTIFS(Table2[product_id],E3,Table2[STORENUMBER],F3)</f>
        <v>2</v>
      </c>
      <c r="I3" s="4">
        <f>SUMIFS(Table2[Total_Units],Table2[product_id],E3,Table2[STORENUMBER],F3)</f>
        <v>18</v>
      </c>
      <c r="K3" s="2" t="s">
        <v>14</v>
      </c>
      <c r="L3" s="2" t="str">
        <f ca="1">_xlfn.FORMULATEXT(E3)</f>
        <v>=UNIQUE(Table1)</v>
      </c>
    </row>
    <row r="4" spans="1:12" x14ac:dyDescent="0.2">
      <c r="A4" s="1">
        <v>1000311</v>
      </c>
      <c r="B4" s="1">
        <v>2003</v>
      </c>
      <c r="E4" s="1">
        <v>1000311</v>
      </c>
      <c r="F4" s="1">
        <v>2003</v>
      </c>
      <c r="G4" s="1" t="str" cm="1">
        <f t="array" ref="G4">_xlfn.TEXTJOIN(", ",TRUE,TRANSPOSE(_xlfn._xlws.FILTER(Table2[Planogram],(Table2[product_id]=E4)*(Table2[STORENUMBER]=F4),"n/a")))</f>
        <v>oiseaux, chien</v>
      </c>
      <c r="H4" s="4">
        <f>COUNTIFS(Table2[product_id],E4,Table2[STORENUMBER],F4)</f>
        <v>2</v>
      </c>
      <c r="I4" s="4">
        <f>SUMIFS(Table2[Total_Units],Table2[product_id],E4,Table2[STORENUMBER],F4)</f>
        <v>18</v>
      </c>
      <c r="K4" s="2" t="s">
        <v>15</v>
      </c>
      <c r="L4" s="2" t="str">
        <f ca="1">_xlfn.FORMULATEXT(G3)</f>
        <v>=TEXTJOIN(", ";TRUE;TRANSPOSE(FILTER(Table2[Planogram];(Table2[product_id]=E3)*(Table2[STORENUMBER]=F3);"n/a")))</v>
      </c>
    </row>
    <row r="5" spans="1:12" x14ac:dyDescent="0.2">
      <c r="A5" s="1">
        <v>1000312</v>
      </c>
      <c r="B5" s="1">
        <v>2005</v>
      </c>
      <c r="E5" s="1">
        <v>1000312</v>
      </c>
      <c r="F5" s="1">
        <v>2005</v>
      </c>
      <c r="G5" s="1" t="str" cm="1">
        <f t="array" ref="G5">_xlfn.TEXTJOIN(", ",TRUE,TRANSPOSE(_xlfn._xlws.FILTER(Table2[Planogram],(Table2[product_id]=E5)*(Table2[STORENUMBER]=F5),"n/a")))</f>
        <v>oiseaux, chat</v>
      </c>
      <c r="H5" s="4">
        <f>COUNTIFS(Table2[product_id],E5,Table2[STORENUMBER],F5)</f>
        <v>2</v>
      </c>
      <c r="I5" s="4">
        <f>SUMIFS(Table2[Total_Units],Table2[product_id],E5,Table2[STORENUMBER],F5)</f>
        <v>24</v>
      </c>
      <c r="K5" s="2" t="s">
        <v>16</v>
      </c>
      <c r="L5" s="2" t="str">
        <f ca="1">_xlfn.FORMULATEXT(H3)</f>
        <v>=COUNTIFS(Table2[product_id];E3;Table2[STORENUMBER];F3)</v>
      </c>
    </row>
    <row r="6" spans="1:12" x14ac:dyDescent="0.2">
      <c r="A6" s="1">
        <v>1000313</v>
      </c>
      <c r="B6" s="1">
        <v>2007</v>
      </c>
      <c r="E6" s="1">
        <v>1000313</v>
      </c>
      <c r="F6" s="1">
        <v>2007</v>
      </c>
      <c r="G6" s="1" t="str" cm="1">
        <f t="array" ref="G6">_xlfn.TEXTJOIN(", ",TRUE,TRANSPOSE(_xlfn._xlws.FILTER(Table2[Planogram],(Table2[product_id]=E6)*(Table2[STORENUMBER]=F6),"n/a")))</f>
        <v>oiseaux, chat</v>
      </c>
      <c r="H6" s="4">
        <f>COUNTIFS(Table2[product_id],E6,Table2[STORENUMBER],F6)</f>
        <v>2</v>
      </c>
      <c r="I6" s="4">
        <f>SUMIFS(Table2[Total_Units],Table2[product_id],E6,Table2[STORENUMBER],F6)</f>
        <v>24</v>
      </c>
      <c r="K6" s="2" t="s">
        <v>17</v>
      </c>
      <c r="L6" s="2" t="str">
        <f ca="1">_xlfn.FORMULATEXT(I3)</f>
        <v>=SUMIFS(Table2[Total_Units];Table2[product_id];E3;Table2[STORENUMBER];F3)</v>
      </c>
    </row>
    <row r="7" spans="1:12" x14ac:dyDescent="0.2">
      <c r="A7" s="1">
        <v>1000314</v>
      </c>
      <c r="B7" s="1">
        <v>2008</v>
      </c>
      <c r="E7" s="1">
        <v>1000314</v>
      </c>
      <c r="F7" s="1">
        <v>2008</v>
      </c>
      <c r="G7" s="1" t="str" cm="1">
        <f t="array" ref="G7">_xlfn.TEXTJOIN(", ",TRUE,TRANSPOSE(_xlfn._xlws.FILTER(Table2[Planogram],(Table2[product_id]=E7)*(Table2[STORENUMBER]=F7),"n/a")))</f>
        <v>oiseaux</v>
      </c>
      <c r="H7" s="4">
        <f>COUNTIFS(Table2[product_id],E7,Table2[STORENUMBER],F7)</f>
        <v>1</v>
      </c>
      <c r="I7" s="4">
        <f>SUMIFS(Table2[Total_Units],Table2[product_id],E7,Table2[STORENUMBER],F7)</f>
        <v>12</v>
      </c>
    </row>
    <row r="8" spans="1:12" x14ac:dyDescent="0.2">
      <c r="A8" s="1">
        <v>1000315</v>
      </c>
      <c r="B8" s="1">
        <v>2058</v>
      </c>
      <c r="E8" s="1">
        <v>1000315</v>
      </c>
      <c r="F8" s="1">
        <v>2058</v>
      </c>
      <c r="G8" s="1" t="str" cm="1">
        <f t="array" ref="G8">_xlfn.TEXTJOIN(", ",TRUE,TRANSPOSE(_xlfn._xlws.FILTER(Table2[Planogram],(Table2[product_id]=E8)*(Table2[STORENUMBER]=F8),"n/a")))</f>
        <v>n/a</v>
      </c>
      <c r="H8" s="4">
        <f>COUNTIFS(Table2[product_id],E8,Table2[STORENUMBER],F8)</f>
        <v>0</v>
      </c>
      <c r="I8" s="4">
        <f>SUMIFS(Table2[Total_Units],Table2[product_id],E8,Table2[STORENUMBER],F8)</f>
        <v>0</v>
      </c>
    </row>
    <row r="9" spans="1:12" x14ac:dyDescent="0.2">
      <c r="A9" s="1">
        <v>1000314</v>
      </c>
      <c r="B9" s="1">
        <v>2058</v>
      </c>
      <c r="E9" s="1">
        <v>1000314</v>
      </c>
      <c r="F9" s="1">
        <v>2058</v>
      </c>
      <c r="G9" s="1" t="str" cm="1">
        <f t="array" ref="G9">_xlfn.TEXTJOIN(", ",TRUE,TRANSPOSE(_xlfn._xlws.FILTER(Table2[Planogram],(Table2[product_id]=E9)*(Table2[STORENUMBER]=F9),"n/a")))</f>
        <v>serpent</v>
      </c>
      <c r="H9" s="4">
        <f>COUNTIFS(Table2[product_id],E9,Table2[STORENUMBER],F9)</f>
        <v>1</v>
      </c>
      <c r="I9" s="4">
        <f>SUMIFS(Table2[Total_Units],Table2[product_id],E9,Table2[STORENUMBER],F9)</f>
        <v>0</v>
      </c>
    </row>
  </sheetData>
  <phoneticPr fontId="0" type="noConversion"/>
  <conditionalFormatting sqref="A10:A1048576 A3:B8">
    <cfRule type="expression" dxfId="2" priority="10">
      <formula>#REF!="oui"</formula>
    </cfRule>
  </conditionalFormatting>
  <conditionalFormatting sqref="A9:B9">
    <cfRule type="expression" dxfId="1" priority="1">
      <formula>#REF!="oui"</formula>
    </cfRule>
  </conditionalFormatting>
  <pageMargins left="0.75" right="0.75" top="1" bottom="1" header="0.5" footer="0.5"/>
  <pageSetup orientation="portrait" horizontalDpi="4294967293" verticalDpi="4294967293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F5342-0B12-4384-B8DB-7F1BEAE940F7}">
  <dimension ref="A1:D12"/>
  <sheetViews>
    <sheetView workbookViewId="0">
      <selection activeCell="B1" sqref="B1"/>
    </sheetView>
  </sheetViews>
  <sheetFormatPr defaultColWidth="11.42578125" defaultRowHeight="12.75" x14ac:dyDescent="0.2"/>
  <cols>
    <col min="1" max="1" width="17.28515625" style="1" customWidth="1"/>
    <col min="2" max="2" width="13.140625" style="1" customWidth="1"/>
    <col min="3" max="3" width="12.7109375" style="1" customWidth="1"/>
    <col min="4" max="4" width="13.140625" style="1" customWidth="1"/>
    <col min="5" max="16384" width="11.42578125" style="1"/>
  </cols>
  <sheetData>
    <row r="1" spans="1:4" x14ac:dyDescent="0.2">
      <c r="A1" s="1" t="s">
        <v>2</v>
      </c>
      <c r="B1" s="1" t="s">
        <v>3</v>
      </c>
      <c r="C1" s="1" t="s">
        <v>4</v>
      </c>
      <c r="D1" s="1" t="s">
        <v>5</v>
      </c>
    </row>
    <row r="2" spans="1:4" x14ac:dyDescent="0.2">
      <c r="A2" s="1">
        <v>2002</v>
      </c>
      <c r="B2" s="1" t="s">
        <v>7</v>
      </c>
      <c r="C2" s="1">
        <v>1000310</v>
      </c>
      <c r="D2" s="1">
        <v>12</v>
      </c>
    </row>
    <row r="3" spans="1:4" x14ac:dyDescent="0.2">
      <c r="A3" s="1">
        <v>2003</v>
      </c>
      <c r="B3" s="1" t="s">
        <v>7</v>
      </c>
      <c r="C3" s="1">
        <v>1000311</v>
      </c>
      <c r="D3" s="1">
        <v>12</v>
      </c>
    </row>
    <row r="4" spans="1:4" x14ac:dyDescent="0.2">
      <c r="A4" s="1">
        <v>2005</v>
      </c>
      <c r="B4" s="1" t="s">
        <v>7</v>
      </c>
      <c r="C4" s="1">
        <v>1000312</v>
      </c>
      <c r="D4" s="1">
        <v>12</v>
      </c>
    </row>
    <row r="5" spans="1:4" x14ac:dyDescent="0.2">
      <c r="A5" s="1">
        <v>2007</v>
      </c>
      <c r="B5" s="1" t="s">
        <v>7</v>
      </c>
      <c r="C5" s="1">
        <v>1000313</v>
      </c>
      <c r="D5" s="1">
        <v>12</v>
      </c>
    </row>
    <row r="6" spans="1:4" x14ac:dyDescent="0.2">
      <c r="A6" s="1">
        <v>2008</v>
      </c>
      <c r="B6" s="1" t="s">
        <v>7</v>
      </c>
      <c r="C6" s="1">
        <v>1000314</v>
      </c>
      <c r="D6" s="1">
        <v>12</v>
      </c>
    </row>
    <row r="7" spans="1:4" x14ac:dyDescent="0.2">
      <c r="A7" s="1">
        <v>2002</v>
      </c>
      <c r="B7" s="1" t="s">
        <v>6</v>
      </c>
      <c r="C7" s="1">
        <v>1000310</v>
      </c>
      <c r="D7" s="1">
        <v>6</v>
      </c>
    </row>
    <row r="8" spans="1:4" x14ac:dyDescent="0.2">
      <c r="A8" s="1">
        <v>2003</v>
      </c>
      <c r="B8" s="1" t="s">
        <v>8</v>
      </c>
      <c r="C8" s="1">
        <v>1000311</v>
      </c>
      <c r="D8" s="1">
        <v>6</v>
      </c>
    </row>
    <row r="9" spans="1:4" x14ac:dyDescent="0.2">
      <c r="A9" s="1">
        <v>2005</v>
      </c>
      <c r="B9" s="1" t="s">
        <v>9</v>
      </c>
      <c r="C9" s="1">
        <v>1000312</v>
      </c>
      <c r="D9" s="1">
        <v>12</v>
      </c>
    </row>
    <row r="10" spans="1:4" x14ac:dyDescent="0.2">
      <c r="A10" s="1">
        <v>2007</v>
      </c>
      <c r="B10" s="1" t="s">
        <v>9</v>
      </c>
      <c r="C10" s="1">
        <v>1000313</v>
      </c>
      <c r="D10" s="1">
        <v>12</v>
      </c>
    </row>
    <row r="11" spans="1:4" x14ac:dyDescent="0.2">
      <c r="A11" s="1">
        <v>2008</v>
      </c>
      <c r="B11" s="1" t="s">
        <v>10</v>
      </c>
      <c r="C11" s="1">
        <v>1000315</v>
      </c>
      <c r="D11" s="1">
        <v>12</v>
      </c>
    </row>
    <row r="12" spans="1:4" x14ac:dyDescent="0.2">
      <c r="A12" s="1">
        <v>2058</v>
      </c>
      <c r="B12" s="1" t="s">
        <v>11</v>
      </c>
      <c r="C12" s="1">
        <v>1000314</v>
      </c>
      <c r="D12" s="1">
        <v>0</v>
      </c>
    </row>
  </sheetData>
  <conditionalFormatting sqref="C12">
    <cfRule type="expression" dxfId="0" priority="1">
      <formula>#REF!="oui"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3EB2A1737B00419876091427204A87" ma:contentTypeVersion="10" ma:contentTypeDescription="Create a new document." ma:contentTypeScope="" ma:versionID="8a3646baf38688feb206c90b151ccc2e">
  <xsd:schema xmlns:xsd="http://www.w3.org/2001/XMLSchema" xmlns:xs="http://www.w3.org/2001/XMLSchema" xmlns:p="http://schemas.microsoft.com/office/2006/metadata/properties" xmlns:ns2="f1c8c009-4cf9-46d7-9ba6-3b23477a188f" xmlns:ns3="900a59bd-1507-42d4-91c5-968e19180f68" targetNamespace="http://schemas.microsoft.com/office/2006/metadata/properties" ma:root="true" ma:fieldsID="2294107d32011e86dc8d178c898e969a" ns2:_="" ns3:_="">
    <xsd:import namespace="f1c8c009-4cf9-46d7-9ba6-3b23477a188f"/>
    <xsd:import namespace="900a59bd-1507-42d4-91c5-968e19180f6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c8c009-4cf9-46d7-9ba6-3b23477a188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00a59bd-1507-42d4-91c5-968e19180f6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B31435B-09CB-415F-B17F-C7C787BE900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1c8c009-4cf9-46d7-9ba6-3b23477a188f"/>
    <ds:schemaRef ds:uri="900a59bd-1507-42d4-91c5-968e19180f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D205962-E224-4BE8-8BF9-9CBA30A31C5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FF87606-431E-47DC-9043-63425F6EF712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ANALYSE</vt:lpstr>
      <vt:lpstr>base donnée externe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Jean-Eric</cp:lastModifiedBy>
  <cp:revision>1</cp:revision>
  <dcterms:created xsi:type="dcterms:W3CDTF">2021-01-04T16:28:35Z</dcterms:created>
  <dcterms:modified xsi:type="dcterms:W3CDTF">2021-07-09T04:33:44Z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0x010100313EB2A1737B00419876091427204A87</vt:lpwstr>
  </property>
</Properties>
</file>