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10" codeName="{4D1C537B-E38A-612A-F078-A93A15B4B7F4}"/>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D13D0451-95B5-42BB-8529-A077F6D8A940}" xr6:coauthVersionLast="47" xr6:coauthVersionMax="47" xr10:uidLastSave="{00000000-0000-0000-0000-000000000000}"/>
  <bookViews>
    <workbookView xWindow="-120" yWindow="-120" windowWidth="24240" windowHeight="13740" xr2:uid="{00000000-000D-0000-FFFF-FFFF00000000}"/>
  </bookViews>
  <sheets>
    <sheet name="TCD" sheetId="2" r:id="rId1"/>
    <sheet name="Données" sheetId="1" r:id="rId2"/>
  </sheets>
  <definedNames>
    <definedName name="Slicer_Code_budget">#N/A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L5" i="1" l="1"/>
  <c r="L11" i="1"/>
  <c r="L12" i="1"/>
  <c r="L13" i="1"/>
  <c r="L16" i="1"/>
  <c r="L22" i="1"/>
  <c r="L23" i="1"/>
  <c r="L24" i="1"/>
  <c r="L25" i="1"/>
  <c r="L4" i="1"/>
  <c r="L17" i="1"/>
  <c r="L19" i="1"/>
  <c r="L10" i="1"/>
  <c r="L6" i="1"/>
  <c r="G9" i="2"/>
  <c r="G7" i="2"/>
  <c r="G8" i="2"/>
  <c r="L18" i="1" l="1"/>
  <c r="L7" i="1"/>
</calcChain>
</file>

<file path=xl/sharedStrings.xml><?xml version="1.0" encoding="utf-8"?>
<sst xmlns="http://schemas.openxmlformats.org/spreadsheetml/2006/main" count="75" uniqueCount="23">
  <si>
    <t>Code budget</t>
  </si>
  <si>
    <t>Sens</t>
  </si>
  <si>
    <t>Dépenses de fonctionnement</t>
  </si>
  <si>
    <t>Recettes d'investissement</t>
  </si>
  <si>
    <t>Dépenses d'investissement</t>
  </si>
  <si>
    <t>Budget</t>
  </si>
  <si>
    <t>Recettes de fonctionnement</t>
  </si>
  <si>
    <t>A gauche, le tableau récapitulatif avec toutes les données. Avec 4 budgets présents.</t>
  </si>
  <si>
    <t>Dans la mini calculatrice, j'aimerais en fait pouvoir choisir le code budget via un menu déroulant, si possible ?</t>
  </si>
  <si>
    <t>La formule à intégrer est celle présente en colonne L</t>
  </si>
  <si>
    <t>Le but de la calculatrice est de voir en temps réel le montant de chaque critères (dép fct / rec fct / dép inv / rec inv) ainsi que le solde (recettes - dépenses fct / recettes - dépenses inv) quand je rajoute des montants en colonne C</t>
  </si>
  <si>
    <t xml:space="preserve">Exemple de calculatrice : </t>
  </si>
  <si>
    <t>Le même principte pour la partie investissement</t>
  </si>
  <si>
    <t>Total Budget</t>
  </si>
  <si>
    <t>Solde</t>
  </si>
  <si>
    <t>Dépenses</t>
  </si>
  <si>
    <t>Dépenses Total</t>
  </si>
  <si>
    <t>Recettes</t>
  </si>
  <si>
    <t>Recettes Total</t>
  </si>
  <si>
    <t>Actualisation auto. TCD à l'activation de la feuille TCD.</t>
  </si>
  <si>
    <t>Total</t>
  </si>
  <si>
    <t>Fonctionnement</t>
  </si>
  <si>
    <t>Investissement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</si>
</sst>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0\ &quot;€&quot;;[Red]\-#,##0\ &quot;€&quot;;"/>
  </numFmts>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5">
    <border>
      <left/>
      <right/>
      <top/>
      <bottom/>
      <diagonal/>
    </border>
    <border>
      <left/>
      <right/>
      <top style="thin">
        <color theme="0" tint="-0.14999847407452621"/>
      </top>
      <bottom style="thin">
        <color theme="0" tint="-0.14999847407452621"/>
      </bottom>
      <diagonal/>
    </border>
    <border>
      <left style="medium">
        <color theme="1" tint="0.499984740745262"/>
      </left>
      <right style="medium">
        <color theme="1" tint="0.499984740745262"/>
      </right>
      <top style="medium">
        <color theme="1" tint="0.499984740745262"/>
      </top>
      <bottom style="medium">
        <color theme="1" tint="0.499984740745262"/>
      </bottom>
      <diagonal/>
    </border>
    <border>
      <left style="thin">
        <color theme="1" tint="0.499984740745262"/>
      </left>
      <right/>
      <top style="medium">
        <color theme="1" tint="0.499984740745262"/>
      </top>
      <bottom style="thin">
        <color theme="0" tint="-0.14999847407452621"/>
      </bottom>
      <diagonal/>
    </border>
    <border>
      <left style="thin">
        <color theme="1" tint="0.499984740745262"/>
      </left>
      <right/>
      <top style="thin">
        <color theme="0" tint="-0.14999847407452621"/>
      </top>
      <bottom style="thin">
        <color theme="0" tint="-0.14999847407452621"/>
      </bottom>
      <diagonal/>
    </border>
  </borders>
  <cellStyleXfs count="1">
    <xf numFmtId="0" fontId="0" fillId="0" borderId="0"/>
  </cellStyleXfs>
  <cellXfs count="12">
    <xf numFmtId="0" fontId="0" fillId="0" borderId="0" xfId="0"/>
    <xf numFmtId="0" fontId="0" fillId="0" borderId="0" xfId="0" applyAlignment="1">
      <alignment vertical="center"/>
    </xf>
    <xf numFmtId="44" fontId="0" fillId="0" borderId="0" xfId="0" applyNumberFormat="1"/>
    <xf numFmtId="0" fontId="1" fillId="0" borderId="0" xfId="0" applyFont="1"/>
    <xf numFmtId="164" fontId="0" fillId="0" borderId="0" xfId="0" applyNumberFormat="1"/>
    <xf numFmtId="0" fontId="1" fillId="0" borderId="2" xfId="0" applyFont="1" applyBorder="1"/>
    <xf numFmtId="0" fontId="1" fillId="0" borderId="0" xfId="0" applyFont="1" applyBorder="1"/>
    <xf numFmtId="164" fontId="0" fillId="0" borderId="1" xfId="0" applyNumberFormat="1" applyFont="1" applyBorder="1"/>
    <xf numFmtId="164" fontId="0" fillId="0" borderId="4" xfId="0" applyNumberFormat="1" applyFont="1" applyBorder="1"/>
    <xf numFmtId="0" fontId="0" fillId="0" borderId="0" xfId="0" applyAlignment="1">
      <alignment horizontal="center" vertical="center"/>
    </xf>
    <xf numFmtId="164" fontId="1" fillId="0" borderId="1" xfId="0" applyNumberFormat="1" applyFont="1" applyBorder="1"/>
    <xf numFmtId="164" fontId="1" fillId="0" borderId="3" xfId="0" applyNumberFormat="1" applyFont="1" applyBorder="1"/>
  </cellXfs>
  <cellStyles count="1">
    <cellStyle name="Normal" xfId="0" builtinId="0"/>
  </cellStyles>
  <dxfs count="4">
    <dxf>
      <numFmt numFmtId="164" formatCode="#,##0\ &quot;€&quot;;[Red]\-#,##0\ &quot;€&quot;;"/>
    </dxf>
    <dxf>
      <numFmt numFmtId="164" formatCode="#,##0\ &quot;€&quot;;[Red]\-#,##0\ &quot;€&quot;;"/>
    </dxf>
    <dxf>
      <numFmt numFmtId="34" formatCode="_-* #,##0.00\ &quot;€&quot;_-;\-* #,##0.00\ &quot;€&quot;_-;_-* &quot;-&quot;??\ &quot;€&quot;_-;_-@_-"/>
    </dxf>
    <dxf>
      <numFmt numFmtId="164" formatCode="#,##0\ &quot;€&quot;;[Red]\-#,##0\ &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1</xdr:col>
      <xdr:colOff>4762</xdr:colOff>
      <xdr:row>1</xdr:row>
      <xdr:rowOff>4762</xdr:rowOff>
    </xdr:from>
    <xdr:to>
      <xdr:col>2</xdr:col>
      <xdr:colOff>1004887</xdr:colOff>
      <xdr:row>4</xdr:row>
      <xdr:rowOff>61911</xdr:rowOff>
    </xdr:to>
    <mc:AlternateContent xmlns:mc="http://schemas.openxmlformats.org/markup-compatibility/2006" xmlns:a14="http://schemas.microsoft.com/office/drawing/2010/main">
      <mc:Choice Requires="a14">
        <xdr:graphicFrame macro="">
          <xdr:nvGraphicFramePr>
            <xdr:cNvPr id="3" name="Code budget">
              <a:extLst>
                <a:ext uri="{FF2B5EF4-FFF2-40B4-BE49-F238E27FC236}">
                  <a16:creationId xmlns:a16="http://schemas.microsoft.com/office/drawing/2014/main" id="{68DA1D87-C3EB-434C-9337-2C8E430CB464}"/>
                </a:ext>
              </a:extLst>
            </xdr:cNvPr>
            <xdr:cNvGraphicFramePr/>
          </xdr:nvGraphicFramePr>
          <xdr:xfrm>
            <a:off x="0" y="0"/>
            <a:ext cx="0" cy="0"/>
          </xdr:xfrm>
          <a:graphic>
            <a:graphicData uri="http://schemas.microsoft.com/office/drawing/2010/slicer">
              <sle:slicer xmlns:sle="http://schemas.microsoft.com/office/drawing/2010/slicer" name="Code budget"/>
            </a:graphicData>
          </a:graphic>
        </xdr:graphicFrame>
      </mc:Choice>
      <mc:Fallback xmlns="">
        <xdr:sp macro="" textlink="">
          <xdr:nvSpPr>
            <xdr:cNvPr id="0" name=""/>
            <xdr:cNvSpPr>
              <a:spLocks noTextEdit="1"/>
            </xdr:cNvSpPr>
          </xdr:nvSpPr>
          <xdr:spPr>
            <a:xfrm>
              <a:off x="119062" y="195262"/>
              <a:ext cx="1828800" cy="62864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9</xdr:col>
      <xdr:colOff>28575</xdr:colOff>
      <xdr:row>5</xdr:row>
      <xdr:rowOff>28576</xdr:rowOff>
    </xdr:from>
    <xdr:to>
      <xdr:col>13</xdr:col>
      <xdr:colOff>152401</xdr:colOff>
      <xdr:row>8</xdr:row>
      <xdr:rowOff>57151</xdr:rowOff>
    </xdr:to>
    <xdr:sp macro="" textlink="">
      <xdr:nvSpPr>
        <xdr:cNvPr id="4" name="TextBox 3">
          <a:extLst>
            <a:ext uri="{FF2B5EF4-FFF2-40B4-BE49-F238E27FC236}">
              <a16:creationId xmlns:a16="http://schemas.microsoft.com/office/drawing/2014/main" id="{E91360C3-F2D6-46A2-80DA-E043B5743F66}"/>
            </a:ext>
          </a:extLst>
        </xdr:cNvPr>
        <xdr:cNvSpPr txBox="1"/>
      </xdr:nvSpPr>
      <xdr:spPr>
        <a:xfrm>
          <a:off x="6076950" y="990601"/>
          <a:ext cx="2562226" cy="609600"/>
        </a:xfrm>
        <a:prstGeom prst="rect">
          <a:avLst/>
        </a:prstGeom>
        <a:solidFill>
          <a:schemeClr val="bg1">
            <a:lumMod val="9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US" sz="1100"/>
            <a:t>Private Sub Worksheet_Activate()</a:t>
          </a:r>
        </a:p>
        <a:p>
          <a:r>
            <a:rPr lang="en-US" sz="1100"/>
            <a:t>    Me.PivotTables(1).PivotCache.Refresh</a:t>
          </a:r>
        </a:p>
        <a:p>
          <a:r>
            <a:rPr lang="en-US" sz="1100"/>
            <a:t>End Sub</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219075</xdr:colOff>
      <xdr:row>38</xdr:row>
      <xdr:rowOff>114301</xdr:rowOff>
    </xdr:from>
    <xdr:to>
      <xdr:col>10</xdr:col>
      <xdr:colOff>400050</xdr:colOff>
      <xdr:row>44</xdr:row>
      <xdr:rowOff>171451</xdr:rowOff>
    </xdr:to>
    <xdr:sp macro="" textlink="">
      <xdr:nvSpPr>
        <xdr:cNvPr id="2" name="Rectangle 1">
          <a:extLst>
            <a:ext uri="{FF2B5EF4-FFF2-40B4-BE49-F238E27FC236}">
              <a16:creationId xmlns:a16="http://schemas.microsoft.com/office/drawing/2014/main" id="{00000000-0008-0000-0000-000002000000}"/>
            </a:ext>
          </a:extLst>
        </xdr:cNvPr>
        <xdr:cNvSpPr/>
      </xdr:nvSpPr>
      <xdr:spPr>
        <a:xfrm>
          <a:off x="7115175" y="7353301"/>
          <a:ext cx="3228975" cy="1200150"/>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endParaRPr lang="fr-FR" sz="1100"/>
        </a:p>
      </xdr:txBody>
    </xdr:sp>
    <xdr:clientData/>
  </xdr:twoCellAnchor>
  <xdr:twoCellAnchor>
    <xdr:from>
      <xdr:col>6</xdr:col>
      <xdr:colOff>400049</xdr:colOff>
      <xdr:row>39</xdr:row>
      <xdr:rowOff>95250</xdr:rowOff>
    </xdr:from>
    <xdr:to>
      <xdr:col>8</xdr:col>
      <xdr:colOff>447674</xdr:colOff>
      <xdr:row>40</xdr:row>
      <xdr:rowOff>142875</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7296149" y="7524750"/>
          <a:ext cx="1571625" cy="238125"/>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Dépenses de fonctionnement = </a:t>
          </a:r>
        </a:p>
      </xdr:txBody>
    </xdr:sp>
    <xdr:clientData/>
  </xdr:twoCellAnchor>
  <xdr:twoCellAnchor>
    <xdr:from>
      <xdr:col>6</xdr:col>
      <xdr:colOff>419100</xdr:colOff>
      <xdr:row>41</xdr:row>
      <xdr:rowOff>38099</xdr:rowOff>
    </xdr:from>
    <xdr:to>
      <xdr:col>8</xdr:col>
      <xdr:colOff>419100</xdr:colOff>
      <xdr:row>42</xdr:row>
      <xdr:rowOff>66674</xdr:rowOff>
    </xdr:to>
    <xdr:sp macro="" textlink="">
      <xdr:nvSpPr>
        <xdr:cNvPr id="4" name="Rectangle 3">
          <a:extLst>
            <a:ext uri="{FF2B5EF4-FFF2-40B4-BE49-F238E27FC236}">
              <a16:creationId xmlns:a16="http://schemas.microsoft.com/office/drawing/2014/main" id="{00000000-0008-0000-0000-000004000000}"/>
            </a:ext>
          </a:extLst>
        </xdr:cNvPr>
        <xdr:cNvSpPr/>
      </xdr:nvSpPr>
      <xdr:spPr>
        <a:xfrm>
          <a:off x="7315200" y="7848599"/>
          <a:ext cx="1524000" cy="219075"/>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Recettes de fonctionnement =</a:t>
          </a:r>
        </a:p>
      </xdr:txBody>
    </xdr:sp>
    <xdr:clientData/>
  </xdr:twoCellAnchor>
  <xdr:twoCellAnchor>
    <xdr:from>
      <xdr:col>8</xdr:col>
      <xdr:colOff>514350</xdr:colOff>
      <xdr:row>39</xdr:row>
      <xdr:rowOff>104776</xdr:rowOff>
    </xdr:from>
    <xdr:to>
      <xdr:col>10</xdr:col>
      <xdr:colOff>114300</xdr:colOff>
      <xdr:row>40</xdr:row>
      <xdr:rowOff>123826</xdr:rowOff>
    </xdr:to>
    <xdr:sp macro="" textlink="">
      <xdr:nvSpPr>
        <xdr:cNvPr id="5" name="Rectangle 4">
          <a:extLst>
            <a:ext uri="{FF2B5EF4-FFF2-40B4-BE49-F238E27FC236}">
              <a16:creationId xmlns:a16="http://schemas.microsoft.com/office/drawing/2014/main" id="{00000000-0008-0000-0000-000005000000}"/>
            </a:ext>
          </a:extLst>
        </xdr:cNvPr>
        <xdr:cNvSpPr/>
      </xdr:nvSpPr>
      <xdr:spPr>
        <a:xfrm>
          <a:off x="8934450" y="7534276"/>
          <a:ext cx="1123950" cy="209550"/>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Résultat</a:t>
          </a:r>
          <a:r>
            <a:rPr lang="fr-FR" sz="800" baseline="0"/>
            <a:t> en temps réel</a:t>
          </a:r>
          <a:endParaRPr lang="fr-FR" sz="800"/>
        </a:p>
      </xdr:txBody>
    </xdr:sp>
    <xdr:clientData/>
  </xdr:twoCellAnchor>
  <xdr:twoCellAnchor>
    <xdr:from>
      <xdr:col>8</xdr:col>
      <xdr:colOff>523875</xdr:colOff>
      <xdr:row>41</xdr:row>
      <xdr:rowOff>28575</xdr:rowOff>
    </xdr:from>
    <xdr:to>
      <xdr:col>10</xdr:col>
      <xdr:colOff>123825</xdr:colOff>
      <xdr:row>42</xdr:row>
      <xdr:rowOff>47625</xdr:rowOff>
    </xdr:to>
    <xdr:sp macro="" textlink="">
      <xdr:nvSpPr>
        <xdr:cNvPr id="7" name="Rectangle 6">
          <a:extLst>
            <a:ext uri="{FF2B5EF4-FFF2-40B4-BE49-F238E27FC236}">
              <a16:creationId xmlns:a16="http://schemas.microsoft.com/office/drawing/2014/main" id="{00000000-0008-0000-0000-000007000000}"/>
            </a:ext>
          </a:extLst>
        </xdr:cNvPr>
        <xdr:cNvSpPr/>
      </xdr:nvSpPr>
      <xdr:spPr>
        <a:xfrm>
          <a:off x="8943975" y="7839075"/>
          <a:ext cx="1123950" cy="209550"/>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Résultat</a:t>
          </a:r>
          <a:r>
            <a:rPr lang="fr-FR" sz="800" baseline="0"/>
            <a:t> en temps réel</a:t>
          </a:r>
          <a:endParaRPr lang="fr-FR" sz="800"/>
        </a:p>
      </xdr:txBody>
    </xdr:sp>
    <xdr:clientData/>
  </xdr:twoCellAnchor>
  <xdr:twoCellAnchor>
    <xdr:from>
      <xdr:col>7</xdr:col>
      <xdr:colOff>504824</xdr:colOff>
      <xdr:row>42</xdr:row>
      <xdr:rowOff>161924</xdr:rowOff>
    </xdr:from>
    <xdr:to>
      <xdr:col>8</xdr:col>
      <xdr:colOff>314325</xdr:colOff>
      <xdr:row>43</xdr:row>
      <xdr:rowOff>190499</xdr:rowOff>
    </xdr:to>
    <xdr:sp macro="" textlink="">
      <xdr:nvSpPr>
        <xdr:cNvPr id="8" name="Rectangle 7">
          <a:extLst>
            <a:ext uri="{FF2B5EF4-FFF2-40B4-BE49-F238E27FC236}">
              <a16:creationId xmlns:a16="http://schemas.microsoft.com/office/drawing/2014/main" id="{00000000-0008-0000-0000-000008000000}"/>
            </a:ext>
          </a:extLst>
        </xdr:cNvPr>
        <xdr:cNvSpPr/>
      </xdr:nvSpPr>
      <xdr:spPr>
        <a:xfrm>
          <a:off x="8162924" y="8162924"/>
          <a:ext cx="571501" cy="219075"/>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Solde</a:t>
          </a:r>
        </a:p>
      </xdr:txBody>
    </xdr:sp>
    <xdr:clientData/>
  </xdr:twoCellAnchor>
  <xdr:twoCellAnchor>
    <xdr:from>
      <xdr:col>8</xdr:col>
      <xdr:colOff>609600</xdr:colOff>
      <xdr:row>42</xdr:row>
      <xdr:rowOff>152400</xdr:rowOff>
    </xdr:from>
    <xdr:to>
      <xdr:col>10</xdr:col>
      <xdr:colOff>209550</xdr:colOff>
      <xdr:row>43</xdr:row>
      <xdr:rowOff>171450</xdr:rowOff>
    </xdr:to>
    <xdr:sp macro="" textlink="">
      <xdr:nvSpPr>
        <xdr:cNvPr id="9" name="Rectangle 8">
          <a:extLst>
            <a:ext uri="{FF2B5EF4-FFF2-40B4-BE49-F238E27FC236}">
              <a16:creationId xmlns:a16="http://schemas.microsoft.com/office/drawing/2014/main" id="{00000000-0008-0000-0000-000009000000}"/>
            </a:ext>
          </a:extLst>
        </xdr:cNvPr>
        <xdr:cNvSpPr/>
      </xdr:nvSpPr>
      <xdr:spPr>
        <a:xfrm>
          <a:off x="9029700" y="8153400"/>
          <a:ext cx="1123950" cy="209550"/>
        </a:xfrm>
        <a:prstGeom prst="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800"/>
            <a:t>Recettes - Dépenses</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365.249058333335" createdVersion="7" refreshedVersion="7" minRefreshableVersion="3" recordCount="36" xr:uid="{9B6A8742-1196-4B56-A2E9-A3ECAF4AA148}">
  <cacheSource type="worksheet">
    <worksheetSource name="Tableau1"/>
  </cacheSource>
  <cacheFields count="4">
    <cacheField name="Code budget" numFmtId="0">
      <sharedItems containsSemiMixedTypes="0" containsString="0" containsNumber="1" containsInteger="1" minValue="1" maxValue="4" count="4">
        <n v="1"/>
        <n v="2"/>
        <n v="3"/>
        <n v="4"/>
      </sharedItems>
    </cacheField>
    <cacheField name="Sens" numFmtId="0">
      <sharedItems count="4">
        <s v="Dépenses de fonctionnement"/>
        <s v="Recettes de fonctionnement"/>
        <s v="Dépenses d'investissement"/>
        <s v="Recettes d'investissement"/>
      </sharedItems>
      <fieldGroup par="3"/>
    </cacheField>
    <cacheField name="Budget" numFmtId="44">
      <sharedItems containsSemiMixedTypes="0" containsString="0" containsNumber="1" containsInteger="1" minValue="96" maxValue="7826"/>
    </cacheField>
    <cacheField name="Sens2" numFmtId="0" databaseField="0">
      <fieldGroup base="1">
        <discretePr count="4">
          <x v="0"/>
          <x v="1"/>
          <x v="0"/>
          <x v="1"/>
        </discretePr>
        <groupItems count="2">
          <s v="Group1"/>
          <s v="Group2"/>
        </groupItems>
      </fieldGroup>
    </cacheField>
  </cacheFields>
  <extLst>
    <ext xmlns:x14="http://schemas.microsoft.com/office/spreadsheetml/2009/9/main" uri="{725AE2AE-9491-48be-B2B4-4EB974FC3084}">
      <x14:pivotCacheDefinition pivotCacheId="999847054"/>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6">
  <r>
    <x v="0"/>
    <x v="0"/>
    <n v="4518"/>
  </r>
  <r>
    <x v="0"/>
    <x v="0"/>
    <n v="4119"/>
  </r>
  <r>
    <x v="0"/>
    <x v="0"/>
    <n v="1267"/>
  </r>
  <r>
    <x v="0"/>
    <x v="1"/>
    <n v="5726"/>
  </r>
  <r>
    <x v="0"/>
    <x v="1"/>
    <n v="3555"/>
  </r>
  <r>
    <x v="0"/>
    <x v="2"/>
    <n v="4535"/>
  </r>
  <r>
    <x v="0"/>
    <x v="2"/>
    <n v="1809"/>
  </r>
  <r>
    <x v="0"/>
    <x v="3"/>
    <n v="2560"/>
  </r>
  <r>
    <x v="0"/>
    <x v="3"/>
    <n v="3287"/>
  </r>
  <r>
    <x v="1"/>
    <x v="0"/>
    <n v="3607"/>
  </r>
  <r>
    <x v="1"/>
    <x v="0"/>
    <n v="4099"/>
  </r>
  <r>
    <x v="1"/>
    <x v="0"/>
    <n v="4216"/>
  </r>
  <r>
    <x v="1"/>
    <x v="1"/>
    <n v="3122"/>
  </r>
  <r>
    <x v="1"/>
    <x v="1"/>
    <n v="7826"/>
  </r>
  <r>
    <x v="1"/>
    <x v="2"/>
    <n v="3380"/>
  </r>
  <r>
    <x v="1"/>
    <x v="2"/>
    <n v="3574"/>
  </r>
  <r>
    <x v="1"/>
    <x v="3"/>
    <n v="1382"/>
  </r>
  <r>
    <x v="1"/>
    <x v="3"/>
    <n v="3360"/>
  </r>
  <r>
    <x v="2"/>
    <x v="0"/>
    <n v="4619"/>
  </r>
  <r>
    <x v="2"/>
    <x v="0"/>
    <n v="4167"/>
  </r>
  <r>
    <x v="2"/>
    <x v="0"/>
    <n v="1964"/>
  </r>
  <r>
    <x v="2"/>
    <x v="1"/>
    <n v="2399"/>
  </r>
  <r>
    <x v="2"/>
    <x v="1"/>
    <n v="1298"/>
  </r>
  <r>
    <x v="2"/>
    <x v="2"/>
    <n v="1651"/>
  </r>
  <r>
    <x v="2"/>
    <x v="2"/>
    <n v="3684"/>
  </r>
  <r>
    <x v="2"/>
    <x v="3"/>
    <n v="96"/>
  </r>
  <r>
    <x v="2"/>
    <x v="3"/>
    <n v="307"/>
  </r>
  <r>
    <x v="3"/>
    <x v="0"/>
    <n v="2933"/>
  </r>
  <r>
    <x v="3"/>
    <x v="0"/>
    <n v="230"/>
  </r>
  <r>
    <x v="3"/>
    <x v="0"/>
    <n v="4950"/>
  </r>
  <r>
    <x v="3"/>
    <x v="1"/>
    <n v="224"/>
  </r>
  <r>
    <x v="3"/>
    <x v="1"/>
    <n v="4039"/>
  </r>
  <r>
    <x v="3"/>
    <x v="2"/>
    <n v="338"/>
  </r>
  <r>
    <x v="3"/>
    <x v="2"/>
    <n v="531"/>
  </r>
  <r>
    <x v="3"/>
    <x v="3"/>
    <n v="3081"/>
  </r>
  <r>
    <x v="3"/>
    <x v="3"/>
    <n v="422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985467FB-0365-4CAF-88E5-36954A7F9A74}" name="PivotTable1" cacheId="0" applyNumberFormats="0" applyBorderFormats="0" applyFontFormats="0" applyPatternFormats="0" applyAlignmentFormats="0" applyWidthHeightFormats="1" dataCaption="Values" updatedVersion="7" minRefreshableVersion="3" useAutoFormatting="1" rowGrandTotals="0" colGrandTotals="0" itemPrintTitles="1" createdVersion="7" indent="0" showHeaders="0" compact="0" compactData="0" multipleFieldFilters="0">
  <location ref="B6:D12" firstHeaderRow="1" firstDataRow="1" firstDataCol="2"/>
  <pivotFields count="4">
    <pivotField compact="0" outline="0" showAll="0">
      <items count="5">
        <item h="1" x="0"/>
        <item h="1" x="1"/>
        <item h="1" x="2"/>
        <item x="3"/>
        <item t="default"/>
      </items>
    </pivotField>
    <pivotField axis="axisRow" compact="0" outline="0" showAll="0">
      <items count="5">
        <item x="0"/>
        <item x="2"/>
        <item x="1"/>
        <item x="3"/>
        <item t="default"/>
      </items>
    </pivotField>
    <pivotField dataField="1" compact="0" numFmtId="44" outline="0" showAll="0"/>
    <pivotField axis="axisRow" compact="0" outline="0" showAll="0">
      <items count="3">
        <item n="Dépenses" x="0"/>
        <item n="Recettes" x="1"/>
        <item t="default"/>
      </items>
    </pivotField>
  </pivotFields>
  <rowFields count="2">
    <field x="3"/>
    <field x="1"/>
  </rowFields>
  <rowItems count="6">
    <i>
      <x/>
      <x/>
    </i>
    <i r="1">
      <x v="1"/>
    </i>
    <i t="default">
      <x/>
    </i>
    <i>
      <x v="1"/>
      <x v="2"/>
    </i>
    <i r="1">
      <x v="3"/>
    </i>
    <i t="default">
      <x v="1"/>
    </i>
  </rowItems>
  <colItems count="1">
    <i/>
  </colItems>
  <dataFields count="1">
    <dataField name="Total Budget" fld="2" baseField="0" baseItem="0" numFmtId="164"/>
  </dataFields>
  <formats count="1">
    <format dxfId="3">
      <pivotArea outline="0" collapsedLevelsAreSubtotals="1" fieldPosition="0"/>
    </format>
  </formats>
  <pivotTableStyleInfo name="PivotStyleLight8"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de_budget" xr10:uid="{03A5E940-7724-4054-AE04-36EB284E44DE}" sourceName="Code budget">
  <pivotTables>
    <pivotTable tabId="2" name="PivotTable1"/>
  </pivotTables>
  <data>
    <tabular pivotCacheId="999847054">
      <items count="4">
        <i x="0"/>
        <i x="1"/>
        <i x="2"/>
        <i x="3" s="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ode budget" xr10:uid="{FC708C4F-F38E-42D7-B030-DF6ABB29F544}" cache="Slicer_Code_budget" caption="Code budget" columnCount="4"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1:C37" totalsRowShown="0">
  <autoFilter ref="A1:C37" xr:uid="{00000000-0009-0000-0100-000001000000}"/>
  <tableColumns count="3">
    <tableColumn id="1" xr3:uid="{00000000-0010-0000-0000-000001000000}" name="Code budget"/>
    <tableColumn id="2" xr3:uid="{00000000-0010-0000-0000-000002000000}" name="Sens"/>
    <tableColumn id="3" xr3:uid="{00000000-0010-0000-0000-000003000000}" name="Budget" dataDxfId="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4BFE1C-D5EA-43B5-87E1-FD71192CC110}">
  <sheetPr codeName="Sheet1"/>
  <dimension ref="B5:J12"/>
  <sheetViews>
    <sheetView showGridLines="0" tabSelected="1" zoomScaleNormal="100" workbookViewId="0">
      <selection activeCell="D3" sqref="D3"/>
    </sheetView>
  </sheetViews>
  <sheetFormatPr defaultRowHeight="15" x14ac:dyDescent="0.25"/>
  <cols>
    <col min="1" max="1" width="1.7109375" customWidth="1"/>
    <col min="2" max="2" width="12.42578125" bestFit="1" customWidth="1"/>
    <col min="3" max="3" width="27.85546875" bestFit="1" customWidth="1"/>
    <col min="4" max="4" width="12.140625" bestFit="1" customWidth="1"/>
    <col min="6" max="6" width="15.85546875" bestFit="1" customWidth="1"/>
  </cols>
  <sheetData>
    <row r="5" spans="2:10" ht="15.75" thickBot="1" x14ac:dyDescent="0.3">
      <c r="J5" s="3" t="s">
        <v>19</v>
      </c>
    </row>
    <row r="6" spans="2:10" ht="15.75" thickBot="1" x14ac:dyDescent="0.3">
      <c r="D6" t="s">
        <v>13</v>
      </c>
      <c r="F6" s="6"/>
      <c r="G6" s="5" t="s">
        <v>14</v>
      </c>
    </row>
    <row r="7" spans="2:10" x14ac:dyDescent="0.25">
      <c r="B7" t="s">
        <v>15</v>
      </c>
      <c r="C7" t="s">
        <v>2</v>
      </c>
      <c r="D7" s="4">
        <v>8113</v>
      </c>
      <c r="F7" s="10" t="s">
        <v>20</v>
      </c>
      <c r="G7" s="11">
        <f>GETPIVOTDATA("Budget",$B$6,"Sens2","Recettes")-GETPIVOTDATA("Budget",$B$6,"Sens2","Dépenses")</f>
        <v>2585</v>
      </c>
    </row>
    <row r="8" spans="2:10" x14ac:dyDescent="0.25">
      <c r="C8" t="s">
        <v>4</v>
      </c>
      <c r="D8" s="4">
        <v>869</v>
      </c>
      <c r="F8" s="7" t="s">
        <v>21</v>
      </c>
      <c r="G8" s="8">
        <f>GETPIVOTDATA("Budget",$B$6,"Sens","Recettes de fonctionnement","Sens2","Recettes")-GETPIVOTDATA("Budget",$B$6,"Sens","Dépenses de fonctionnement","Sens2","Dépenses")</f>
        <v>-3850</v>
      </c>
    </row>
    <row r="9" spans="2:10" x14ac:dyDescent="0.25">
      <c r="B9" t="s">
        <v>16</v>
      </c>
      <c r="D9" s="4">
        <v>8982</v>
      </c>
      <c r="F9" s="7" t="s">
        <v>22</v>
      </c>
      <c r="G9" s="8">
        <f>GETPIVOTDATA("Budget",$B$6,"Sens","Recettes d'investissement","Sens2","Recettes")-GETPIVOTDATA("Budget",$B$6,"Sens","Dépenses d'investissement","Sens2","Dépenses")</f>
        <v>6435</v>
      </c>
    </row>
    <row r="10" spans="2:10" x14ac:dyDescent="0.25">
      <c r="B10" t="s">
        <v>17</v>
      </c>
      <c r="C10" t="s">
        <v>6</v>
      </c>
      <c r="D10" s="4">
        <v>4263</v>
      </c>
    </row>
    <row r="11" spans="2:10" x14ac:dyDescent="0.25">
      <c r="C11" t="s">
        <v>3</v>
      </c>
      <c r="D11" s="4">
        <v>7304</v>
      </c>
    </row>
    <row r="12" spans="2:10" x14ac:dyDescent="0.25">
      <c r="B12" t="s">
        <v>18</v>
      </c>
      <c r="D12" s="4">
        <v>11567</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dimension ref="A1:L47"/>
  <sheetViews>
    <sheetView showGridLines="0" workbookViewId="0">
      <selection activeCell="C20" sqref="C20"/>
    </sheetView>
  </sheetViews>
  <sheetFormatPr defaultColWidth="11.42578125" defaultRowHeight="15" x14ac:dyDescent="0.25"/>
  <cols>
    <col min="1" max="1" width="19.42578125" customWidth="1"/>
    <col min="2" max="2" width="38.28515625" customWidth="1"/>
    <col min="12" max="12" width="11.85546875" bestFit="1" customWidth="1"/>
  </cols>
  <sheetData>
    <row r="1" spans="1:12" x14ac:dyDescent="0.25">
      <c r="A1" t="s">
        <v>0</v>
      </c>
      <c r="B1" t="s">
        <v>1</v>
      </c>
      <c r="C1" t="s">
        <v>5</v>
      </c>
    </row>
    <row r="2" spans="1:12" x14ac:dyDescent="0.25">
      <c r="A2">
        <v>1</v>
      </c>
      <c r="B2" t="s">
        <v>2</v>
      </c>
      <c r="C2" s="2">
        <v>4518</v>
      </c>
    </row>
    <row r="3" spans="1:12" x14ac:dyDescent="0.25">
      <c r="A3">
        <v>1</v>
      </c>
      <c r="B3" t="s">
        <v>2</v>
      </c>
      <c r="C3" s="2">
        <v>4119</v>
      </c>
    </row>
    <row r="4" spans="1:12" x14ac:dyDescent="0.25">
      <c r="A4">
        <v>1</v>
      </c>
      <c r="B4" t="s">
        <v>2</v>
      </c>
      <c r="C4" s="2">
        <v>1267</v>
      </c>
      <c r="H4" s="9">
        <v>1</v>
      </c>
      <c r="I4" t="s">
        <v>2</v>
      </c>
      <c r="L4" s="2">
        <f>SUMIFS(Tableau1[Budget],Tableau1[Code budget],$H$4,Tableau1[Sens],I4)</f>
        <v>9904</v>
      </c>
    </row>
    <row r="5" spans="1:12" x14ac:dyDescent="0.25">
      <c r="A5">
        <v>1</v>
      </c>
      <c r="B5" t="s">
        <v>6</v>
      </c>
      <c r="C5" s="2">
        <v>5726</v>
      </c>
      <c r="H5" s="9"/>
      <c r="I5" t="s">
        <v>6</v>
      </c>
      <c r="L5" s="2">
        <f>SUMIFS(Tableau1[Budget],Tableau1[Code budget],$H$4,Tableau1[Sens],I5)</f>
        <v>9281</v>
      </c>
    </row>
    <row r="6" spans="1:12" x14ac:dyDescent="0.25">
      <c r="A6">
        <v>1</v>
      </c>
      <c r="B6" t="s">
        <v>6</v>
      </c>
      <c r="C6" s="2">
        <v>3555</v>
      </c>
      <c r="H6" s="9"/>
      <c r="I6" t="s">
        <v>4</v>
      </c>
      <c r="L6" s="2">
        <f>SUMIFS(Tableau1[Budget],Tableau1[Code budget],$H$4,Tableau1[Sens],I6)</f>
        <v>6344</v>
      </c>
    </row>
    <row r="7" spans="1:12" x14ac:dyDescent="0.25">
      <c r="A7">
        <v>1</v>
      </c>
      <c r="B7" t="s">
        <v>4</v>
      </c>
      <c r="C7" s="2">
        <v>4535</v>
      </c>
      <c r="H7" s="9"/>
      <c r="I7" t="s">
        <v>3</v>
      </c>
      <c r="L7" s="2">
        <f>SUMIFS(Tableau1[Budget],Tableau1[Code budget],$H$4,Tableau1[Sens],I7)</f>
        <v>5847</v>
      </c>
    </row>
    <row r="8" spans="1:12" x14ac:dyDescent="0.25">
      <c r="A8">
        <v>1</v>
      </c>
      <c r="B8" t="s">
        <v>4</v>
      </c>
      <c r="C8" s="2">
        <v>1809</v>
      </c>
      <c r="H8" s="1"/>
      <c r="L8" s="2"/>
    </row>
    <row r="9" spans="1:12" x14ac:dyDescent="0.25">
      <c r="A9">
        <v>1</v>
      </c>
      <c r="B9" t="s">
        <v>3</v>
      </c>
      <c r="C9" s="2">
        <v>2560</v>
      </c>
      <c r="H9" s="1"/>
      <c r="L9" s="2"/>
    </row>
    <row r="10" spans="1:12" x14ac:dyDescent="0.25">
      <c r="A10">
        <v>1</v>
      </c>
      <c r="B10" t="s">
        <v>3</v>
      </c>
      <c r="C10" s="2">
        <v>3287</v>
      </c>
      <c r="H10" s="9">
        <v>2</v>
      </c>
      <c r="I10" t="s">
        <v>2</v>
      </c>
      <c r="L10" s="2">
        <f>SUMIFS(Tableau1[Budget],Tableau1[Code budget],$H$10,Tableau1[Sens],I10)</f>
        <v>11922</v>
      </c>
    </row>
    <row r="11" spans="1:12" x14ac:dyDescent="0.25">
      <c r="A11">
        <v>2</v>
      </c>
      <c r="B11" t="s">
        <v>2</v>
      </c>
      <c r="C11" s="2">
        <v>3607</v>
      </c>
      <c r="H11" s="9"/>
      <c r="I11" t="s">
        <v>6</v>
      </c>
      <c r="L11" s="2">
        <f>SUMIFS(Tableau1[Budget],Tableau1[Code budget],$H$10,Tableau1[Sens],I11)</f>
        <v>10948</v>
      </c>
    </row>
    <row r="12" spans="1:12" x14ac:dyDescent="0.25">
      <c r="A12">
        <v>2</v>
      </c>
      <c r="B12" t="s">
        <v>2</v>
      </c>
      <c r="C12" s="2">
        <v>4099</v>
      </c>
      <c r="H12" s="9"/>
      <c r="I12" t="s">
        <v>4</v>
      </c>
      <c r="L12" s="2">
        <f>SUMIFS(Tableau1[Budget],Tableau1[Code budget],$H$10,Tableau1[Sens],I12)</f>
        <v>6954</v>
      </c>
    </row>
    <row r="13" spans="1:12" x14ac:dyDescent="0.25">
      <c r="A13">
        <v>2</v>
      </c>
      <c r="B13" t="s">
        <v>2</v>
      </c>
      <c r="C13" s="2">
        <v>4216</v>
      </c>
      <c r="H13" s="9"/>
      <c r="I13" t="s">
        <v>3</v>
      </c>
      <c r="L13" s="2">
        <f>SUMIFS(Tableau1[Budget],Tableau1[Code budget],$H$10,Tableau1[Sens],I13)</f>
        <v>4742</v>
      </c>
    </row>
    <row r="14" spans="1:12" x14ac:dyDescent="0.25">
      <c r="A14">
        <v>2</v>
      </c>
      <c r="B14" t="s">
        <v>6</v>
      </c>
      <c r="C14" s="2">
        <v>3122</v>
      </c>
      <c r="H14" s="1"/>
      <c r="L14" s="2"/>
    </row>
    <row r="15" spans="1:12" x14ac:dyDescent="0.25">
      <c r="A15">
        <v>2</v>
      </c>
      <c r="B15" t="s">
        <v>6</v>
      </c>
      <c r="C15" s="2">
        <v>7826</v>
      </c>
      <c r="H15" s="1"/>
      <c r="L15" s="2"/>
    </row>
    <row r="16" spans="1:12" x14ac:dyDescent="0.25">
      <c r="A16">
        <v>2</v>
      </c>
      <c r="B16" t="s">
        <v>4</v>
      </c>
      <c r="C16" s="2">
        <v>3380</v>
      </c>
      <c r="H16" s="9">
        <v>3</v>
      </c>
      <c r="I16" t="s">
        <v>2</v>
      </c>
      <c r="L16" s="2">
        <f>SUMIFS(Tableau1[Budget],Tableau1[Code budget],$H$16,Tableau1[Sens],I16)</f>
        <v>10750</v>
      </c>
    </row>
    <row r="17" spans="1:12" x14ac:dyDescent="0.25">
      <c r="A17">
        <v>2</v>
      </c>
      <c r="B17" t="s">
        <v>4</v>
      </c>
      <c r="C17" s="2">
        <v>3574</v>
      </c>
      <c r="H17" s="9"/>
      <c r="I17" t="s">
        <v>6</v>
      </c>
      <c r="L17" s="2">
        <f>SUMIFS(Tableau1[Budget],Tableau1[Code budget],$H$16,Tableau1[Sens],I17)</f>
        <v>3697</v>
      </c>
    </row>
    <row r="18" spans="1:12" x14ac:dyDescent="0.25">
      <c r="A18">
        <v>2</v>
      </c>
      <c r="B18" t="s">
        <v>3</v>
      </c>
      <c r="C18" s="2">
        <v>1382</v>
      </c>
      <c r="H18" s="9"/>
      <c r="I18" t="s">
        <v>4</v>
      </c>
      <c r="L18" s="2">
        <f>SUMIFS(Tableau1[Budget],Tableau1[Code budget],$H$16,Tableau1[Sens],I18)</f>
        <v>5335</v>
      </c>
    </row>
    <row r="19" spans="1:12" x14ac:dyDescent="0.25">
      <c r="A19">
        <v>2</v>
      </c>
      <c r="B19" t="s">
        <v>3</v>
      </c>
      <c r="C19" s="2">
        <v>3360</v>
      </c>
      <c r="H19" s="9"/>
      <c r="I19" t="s">
        <v>3</v>
      </c>
      <c r="L19" s="2">
        <f>SUMIFS(Tableau1[Budget],Tableau1[Code budget],$H$16,Tableau1[Sens],I19)</f>
        <v>403</v>
      </c>
    </row>
    <row r="20" spans="1:12" x14ac:dyDescent="0.25">
      <c r="A20">
        <v>3</v>
      </c>
      <c r="B20" t="s">
        <v>2</v>
      </c>
      <c r="C20" s="2">
        <v>4619</v>
      </c>
      <c r="H20" s="1"/>
      <c r="L20" s="2"/>
    </row>
    <row r="21" spans="1:12" x14ac:dyDescent="0.25">
      <c r="A21">
        <v>3</v>
      </c>
      <c r="B21" t="s">
        <v>2</v>
      </c>
      <c r="C21" s="2">
        <v>4167</v>
      </c>
      <c r="H21" s="1"/>
      <c r="L21" s="2"/>
    </row>
    <row r="22" spans="1:12" x14ac:dyDescent="0.25">
      <c r="A22">
        <v>3</v>
      </c>
      <c r="B22" t="s">
        <v>2</v>
      </c>
      <c r="C22" s="2">
        <v>1964</v>
      </c>
      <c r="H22" s="9">
        <v>4</v>
      </c>
      <c r="I22" t="s">
        <v>2</v>
      </c>
      <c r="L22" s="2">
        <f>SUMIFS(Tableau1[Budget],Tableau1[Code budget],$H$22,Tableau1[Sens],I22)</f>
        <v>8113</v>
      </c>
    </row>
    <row r="23" spans="1:12" x14ac:dyDescent="0.25">
      <c r="A23">
        <v>3</v>
      </c>
      <c r="B23" t="s">
        <v>6</v>
      </c>
      <c r="C23" s="2">
        <v>2399</v>
      </c>
      <c r="H23" s="9"/>
      <c r="I23" t="s">
        <v>6</v>
      </c>
      <c r="L23" s="2">
        <f>SUMIFS(Tableau1[Budget],Tableau1[Code budget],$H$22,Tableau1[Sens],I23)</f>
        <v>4263</v>
      </c>
    </row>
    <row r="24" spans="1:12" x14ac:dyDescent="0.25">
      <c r="A24">
        <v>3</v>
      </c>
      <c r="B24" t="s">
        <v>6</v>
      </c>
      <c r="C24" s="2">
        <v>1298</v>
      </c>
      <c r="H24" s="9"/>
      <c r="I24" t="s">
        <v>4</v>
      </c>
      <c r="L24" s="2">
        <f>SUMIFS(Tableau1[Budget],Tableau1[Code budget],$H$22,Tableau1[Sens],I24)</f>
        <v>869</v>
      </c>
    </row>
    <row r="25" spans="1:12" x14ac:dyDescent="0.25">
      <c r="A25">
        <v>3</v>
      </c>
      <c r="B25" t="s">
        <v>4</v>
      </c>
      <c r="C25" s="2">
        <v>1651</v>
      </c>
      <c r="H25" s="9"/>
      <c r="I25" t="s">
        <v>3</v>
      </c>
      <c r="L25" s="2">
        <f>SUMIFS(Tableau1[Budget],Tableau1[Code budget],$H$22,Tableau1[Sens],I25)</f>
        <v>7304</v>
      </c>
    </row>
    <row r="26" spans="1:12" x14ac:dyDescent="0.25">
      <c r="A26">
        <v>3</v>
      </c>
      <c r="B26" t="s">
        <v>4</v>
      </c>
      <c r="C26" s="2">
        <v>3684</v>
      </c>
    </row>
    <row r="27" spans="1:12" x14ac:dyDescent="0.25">
      <c r="A27">
        <v>3</v>
      </c>
      <c r="B27" t="s">
        <v>3</v>
      </c>
      <c r="C27" s="2">
        <v>96</v>
      </c>
    </row>
    <row r="28" spans="1:12" x14ac:dyDescent="0.25">
      <c r="A28">
        <v>3</v>
      </c>
      <c r="B28" t="s">
        <v>3</v>
      </c>
      <c r="C28" s="2">
        <v>307</v>
      </c>
      <c r="F28" t="s">
        <v>7</v>
      </c>
    </row>
    <row r="29" spans="1:12" x14ac:dyDescent="0.25">
      <c r="A29">
        <v>4</v>
      </c>
      <c r="B29" t="s">
        <v>2</v>
      </c>
      <c r="C29" s="2">
        <v>2933</v>
      </c>
      <c r="F29" t="s">
        <v>8</v>
      </c>
    </row>
    <row r="30" spans="1:12" x14ac:dyDescent="0.25">
      <c r="A30">
        <v>4</v>
      </c>
      <c r="B30" t="s">
        <v>2</v>
      </c>
      <c r="C30" s="2">
        <v>230</v>
      </c>
      <c r="F30" t="s">
        <v>9</v>
      </c>
    </row>
    <row r="31" spans="1:12" x14ac:dyDescent="0.25">
      <c r="A31">
        <v>4</v>
      </c>
      <c r="B31" t="s">
        <v>2</v>
      </c>
      <c r="C31" s="2">
        <v>4950</v>
      </c>
    </row>
    <row r="32" spans="1:12" x14ac:dyDescent="0.25">
      <c r="A32">
        <v>4</v>
      </c>
      <c r="B32" t="s">
        <v>6</v>
      </c>
      <c r="C32" s="2">
        <v>224</v>
      </c>
      <c r="F32" t="s">
        <v>10</v>
      </c>
    </row>
    <row r="33" spans="1:7" x14ac:dyDescent="0.25">
      <c r="A33">
        <v>4</v>
      </c>
      <c r="B33" t="s">
        <v>6</v>
      </c>
      <c r="C33" s="2">
        <v>4039</v>
      </c>
    </row>
    <row r="34" spans="1:7" x14ac:dyDescent="0.25">
      <c r="A34">
        <v>4</v>
      </c>
      <c r="B34" t="s">
        <v>4</v>
      </c>
      <c r="C34" s="2">
        <v>338</v>
      </c>
    </row>
    <row r="35" spans="1:7" x14ac:dyDescent="0.25">
      <c r="A35">
        <v>4</v>
      </c>
      <c r="B35" t="s">
        <v>4</v>
      </c>
      <c r="C35" s="2">
        <v>531</v>
      </c>
    </row>
    <row r="36" spans="1:7" x14ac:dyDescent="0.25">
      <c r="A36">
        <v>4</v>
      </c>
      <c r="B36" t="s">
        <v>3</v>
      </c>
      <c r="C36" s="2">
        <v>3081</v>
      </c>
    </row>
    <row r="37" spans="1:7" x14ac:dyDescent="0.25">
      <c r="A37">
        <v>4</v>
      </c>
      <c r="B37" t="s">
        <v>3</v>
      </c>
      <c r="C37" s="2">
        <v>4223</v>
      </c>
      <c r="G37" t="s">
        <v>11</v>
      </c>
    </row>
    <row r="47" spans="1:7" x14ac:dyDescent="0.25">
      <c r="G47" t="s">
        <v>12</v>
      </c>
    </row>
  </sheetData>
  <mergeCells count="4">
    <mergeCell ref="H4:H7"/>
    <mergeCell ref="H10:H13"/>
    <mergeCell ref="H16:H19"/>
    <mergeCell ref="H22:H25"/>
  </mergeCells>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TCD</vt:lpstr>
      <vt:lpstr>Données</vt:lpstr>
    </vt:vector>
  </TitlesOfParts>
  <Company>2C2R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Jean-Baptiste THOMAS</dc:creator>
  <cp:lastModifiedBy>Jean-Eric</cp:lastModifiedBy>
  <dcterms:created xsi:type="dcterms:W3CDTF">2021-06-17T06:45:40Z</dcterms:created>
  <dcterms:modified xsi:type="dcterms:W3CDTF">2021-06-18T04:00:30Z</dcterms:modified>
</cp:coreProperties>
</file>