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C623FCD-D0E3-437A-A0E8-A9066465BD7C}" xr6:coauthVersionLast="46" xr6:coauthVersionMax="46" xr10:uidLastSave="{00000000-0000-0000-0000-000000000000}"/>
  <bookViews>
    <workbookView xWindow="-120" yWindow="-120" windowWidth="24240" windowHeight="13740" activeTab="1" xr2:uid="{C342E216-06AD-41A4-9D10-6B1A59357B8B}"/>
  </bookViews>
  <sheets>
    <sheet name="DONNEES" sheetId="1" r:id="rId1"/>
    <sheet name="CALCUL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8" i="2" l="1"/>
  <c r="B17" i="2"/>
  <c r="B16" i="2"/>
  <c r="B6" i="2"/>
  <c r="B7" i="2"/>
  <c r="B5" i="2"/>
  <c r="C17" i="2"/>
  <c r="C18" i="2"/>
  <c r="C16" i="2"/>
  <c r="B12" i="2" l="1"/>
  <c r="B11" i="2"/>
  <c r="B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GUILLOT Lise</author>
  </authors>
  <commentList>
    <comment ref="E1" authorId="0" shapeId="0" xr:uid="{02E08308-C218-4F98-B06E-731E07AB144D}">
      <text>
        <r>
          <rPr>
            <b/>
            <sz val="9"/>
            <color indexed="81"/>
            <rFont val="Tahoma"/>
            <family val="2"/>
          </rPr>
          <t>Code original : THICKNESS OF THE MAXI BURRS</t>
        </r>
      </text>
    </comment>
    <comment ref="H1" authorId="0" shapeId="0" xr:uid="{D98A7B66-CBE3-4EED-A410-D082D2090879}">
      <text>
        <r>
          <rPr>
            <b/>
            <sz val="9"/>
            <color indexed="81"/>
            <rFont val="Tahoma"/>
            <family val="2"/>
          </rPr>
          <t>Code original : X104 - COLLAR HEIGHT MINI</t>
        </r>
      </text>
    </comment>
    <comment ref="I1" authorId="0" shapeId="0" xr:uid="{F66ED4FB-E5CE-4138-B3FE-CCE2B95CABC0}">
      <text>
        <r>
          <rPr>
            <b/>
            <sz val="9"/>
            <color indexed="81"/>
            <rFont val="Tahoma"/>
            <family val="2"/>
          </rPr>
          <t>Code original : X104 - COLLAR HEIGHT MAXI</t>
        </r>
      </text>
    </comment>
    <comment ref="J1" authorId="0" shapeId="0" xr:uid="{4C657496-AD29-4702-8C73-3060F4D8102C}">
      <text>
        <r>
          <rPr>
            <b/>
            <sz val="9"/>
            <color indexed="81"/>
            <rFont val="Tahoma"/>
            <family val="2"/>
          </rPr>
          <t>Code original : X101 - TOOTH HEIGHT MINI</t>
        </r>
      </text>
    </comment>
    <comment ref="K1" authorId="0" shapeId="0" xr:uid="{7A618541-B142-457F-B4B8-EE1EF548688F}">
      <text>
        <r>
          <rPr>
            <b/>
            <sz val="9"/>
            <color indexed="81"/>
            <rFont val="Tahoma"/>
            <family val="2"/>
          </rPr>
          <t>Code original : X124 - PLANEITE DIAM 66 INT_x000D_
Désignation : Localisation Ø66 int (soudure bague)</t>
        </r>
      </text>
    </comment>
  </commentList>
</comments>
</file>

<file path=xl/sharedStrings.xml><?xml version="1.0" encoding="utf-8"?>
<sst xmlns="http://schemas.openxmlformats.org/spreadsheetml/2006/main" count="43" uniqueCount="30">
  <si>
    <t>N° OUTIL</t>
  </si>
  <si>
    <t>EMPREINTE</t>
  </si>
  <si>
    <t>TYPE DE CHARGEMENT</t>
  </si>
  <si>
    <t>Date Process (Ctrl)</t>
  </si>
  <si>
    <t>A</t>
  </si>
  <si>
    <t>PIC</t>
  </si>
  <si>
    <t>EPAISSEUR 
Nomi=0
Tol+=0.2
Moyenne</t>
  </si>
  <si>
    <t>HAUTEUR
Nomi=2
Tol-=-0.2
Tol+=0.1
Moyenne</t>
  </si>
  <si>
    <t>GRANDE HAUTEUR
Nomi=2
Tol-=-0.2
Tol+=0.1
Moyenne</t>
  </si>
  <si>
    <t>HAUTEUR TOTALE
Nomi=5.02
Tol-=-0.18
Tol+=0.18
Moyenne</t>
  </si>
  <si>
    <t>LARGEUR
Nomi=5.02
Tol-=-0.18
Tol+=0.18
Moyenne</t>
  </si>
  <si>
    <t>PETITE LARGEUR
Nomi=3.58
Tol-=-0.04
Tol+=0.04
Moyenne</t>
  </si>
  <si>
    <t>RUGOSITE
Nomi=0
Tol-=-0.15
Tol+=0
Moyenne</t>
  </si>
  <si>
    <t>Cible</t>
  </si>
  <si>
    <t>MESURE</t>
  </si>
  <si>
    <t>← LISTE</t>
  </si>
  <si>
    <t>Je choisis la mesure dont je veux faire les analyses :</t>
  </si>
  <si>
    <t>Nominal :</t>
  </si>
  <si>
    <t>+</t>
  </si>
  <si>
    <t>-</t>
  </si>
  <si>
    <t>Tol sup</t>
  </si>
  <si>
    <t>Tol inf</t>
  </si>
  <si>
    <t>Mes formules me rendent ces données :</t>
  </si>
  <si>
    <t>Je réutilise ces données pour définir mon interval de tolérance</t>
  </si>
  <si>
    <t>ERREUR</t>
  </si>
  <si>
    <t>ERREUR A CAUSE DE LA FORMULE AU DESSUS</t>
  </si>
  <si>
    <t>OK</t>
  </si>
  <si>
    <t>Ne marche pas sauf pour : HAUTEUR TOTALE / LARGEUR / PETITE LARGEUR</t>
  </si>
  <si>
    <t>(car ma formule prends les 4 caractères après le mot, sauf que je peux en avoir besoin de plus ou de moins selon la mesure demandée...)</t>
  </si>
  <si>
    <t>(des fois, comme pour "EPAISSEUR", TOL+ / TOL - / NOMI ne sont pas affichés)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</si>
</sst>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</font>
    <font>
      <b/>
      <sz val="9"/>
      <color indexed="81"/>
      <name val="Tahoma"/>
      <family val="2"/>
    </font>
    <font>
      <sz val="10"/>
      <color theme="1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theme="1"/>
      <name val="Calibri"/>
      <family val="2"/>
      <scheme val="minor"/>
    </font>
    <font>
      <b/>
      <u/>
      <sz val="11"/>
      <color theme="5"/>
      <name val="Calibri"/>
      <family val="2"/>
      <scheme val="minor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EEE8AA"/>
        <bgColor indexed="64"/>
      </patternFill>
    </fill>
    <fill>
      <patternFill patternType="solid">
        <fgColor rgb="FFADD8E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4" fillId="4" borderId="2" xfId="0" quotePrefix="1" applyNumberFormat="1" applyFont="1" applyFill="1" applyBorder="1" applyAlignment="1">
      <alignment horizontal="center" vertical="center"/>
    </xf>
    <xf numFmtId="14" fontId="4" fillId="5" borderId="2" xfId="0" quotePrefix="1" applyNumberFormat="1" applyFont="1" applyFill="1" applyBorder="1" applyAlignment="1">
      <alignment horizontal="center" vertical="center"/>
    </xf>
    <xf numFmtId="14" fontId="4" fillId="0" borderId="2" xfId="0" quotePrefix="1" applyNumberFormat="1" applyFont="1" applyBorder="1" applyAlignment="1">
      <alignment horizontal="center" vertical="center"/>
    </xf>
    <xf numFmtId="0" fontId="6" fillId="6" borderId="4" xfId="0" applyFon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6" fillId="6" borderId="5" xfId="0" quotePrefix="1" applyFont="1" applyFill="1" applyBorder="1" applyAlignment="1" applyProtection="1">
      <alignment horizontal="center" vertical="center"/>
      <protection locked="0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6" fillId="6" borderId="6" xfId="0" quotePrefix="1" applyFont="1" applyFill="1" applyBorder="1" applyAlignment="1" applyProtection="1">
      <alignment horizontal="center" vertical="center"/>
      <protection locked="0"/>
    </xf>
    <xf numFmtId="2" fontId="0" fillId="0" borderId="10" xfId="0" applyNumberFormat="1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7" borderId="0" xfId="0" applyFill="1"/>
    <xf numFmtId="0" fontId="0" fillId="8" borderId="0" xfId="0" applyFill="1"/>
    <xf numFmtId="0" fontId="5" fillId="9" borderId="7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 wrapText="1"/>
      <protection locked="0"/>
    </xf>
    <xf numFmtId="0" fontId="0" fillId="11" borderId="0" xfId="0" applyFill="1"/>
    <xf numFmtId="0" fontId="1" fillId="7" borderId="0" xfId="0" applyFont="1" applyFill="1" applyAlignment="1">
      <alignment horizontal="center" vertical="center"/>
    </xf>
    <xf numFmtId="0" fontId="9" fillId="0" borderId="0" xfId="0" applyFont="1"/>
    <xf numFmtId="0" fontId="10" fillId="3" borderId="1" xfId="0" quotePrefix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8" fillId="11" borderId="11" xfId="0" applyFont="1" applyFill="1" applyBorder="1" applyAlignment="1">
      <alignment horizontal="center" vertical="center" wrapText="1"/>
    </xf>
    <xf numFmtId="0" fontId="8" fillId="11" borderId="12" xfId="0" applyFont="1" applyFill="1" applyBorder="1" applyAlignment="1">
      <alignment horizontal="center" vertical="center" wrapText="1"/>
    </xf>
    <xf numFmtId="0" fontId="8" fillId="11" borderId="13" xfId="0" applyFont="1" applyFill="1" applyBorder="1" applyAlignment="1">
      <alignment horizontal="center" vertical="center" wrapText="1"/>
    </xf>
    <xf numFmtId="0" fontId="8" fillId="11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0F894-8697-45BE-BE5C-579D4C3F8E69}">
  <sheetPr codeName="Feuil1"/>
  <dimension ref="A1:K8"/>
  <sheetViews>
    <sheetView workbookViewId="0">
      <selection activeCell="E1" sqref="E1"/>
    </sheetView>
  </sheetViews>
  <sheetFormatPr defaultColWidth="11.42578125" defaultRowHeight="15" x14ac:dyDescent="0.25"/>
  <sheetData>
    <row r="1" spans="1:11" ht="77.25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26" t="s">
        <v>6</v>
      </c>
      <c r="F1" s="26" t="s">
        <v>7</v>
      </c>
      <c r="G1" s="3" t="s">
        <v>8</v>
      </c>
      <c r="H1" s="3" t="s">
        <v>9</v>
      </c>
      <c r="I1" s="26" t="s">
        <v>10</v>
      </c>
      <c r="J1" s="3" t="s">
        <v>11</v>
      </c>
      <c r="K1" s="3" t="s">
        <v>12</v>
      </c>
    </row>
    <row r="2" spans="1:11" x14ac:dyDescent="0.25">
      <c r="A2" s="4">
        <v>1</v>
      </c>
      <c r="B2" s="4" t="s">
        <v>4</v>
      </c>
      <c r="C2" s="27" t="s">
        <v>5</v>
      </c>
      <c r="D2" s="7">
        <v>44285</v>
      </c>
      <c r="E2" s="4">
        <v>0</v>
      </c>
      <c r="F2" s="4">
        <v>2.04</v>
      </c>
      <c r="G2" s="4">
        <v>2.06</v>
      </c>
      <c r="H2" s="4">
        <v>4.9000000000000004</v>
      </c>
      <c r="I2" s="4">
        <v>4.91</v>
      </c>
      <c r="J2" s="4">
        <v>3.6</v>
      </c>
      <c r="K2" s="4"/>
    </row>
    <row r="3" spans="1:11" x14ac:dyDescent="0.25">
      <c r="A3" s="4">
        <v>1</v>
      </c>
      <c r="B3" s="4" t="s">
        <v>4</v>
      </c>
      <c r="C3" s="4" t="s">
        <v>5</v>
      </c>
      <c r="D3" s="7">
        <v>44285</v>
      </c>
      <c r="E3" s="4">
        <v>0</v>
      </c>
      <c r="F3" s="4">
        <v>2.04</v>
      </c>
      <c r="G3" s="4">
        <v>2.06</v>
      </c>
      <c r="H3" s="4">
        <v>4.91</v>
      </c>
      <c r="I3" s="4">
        <v>4.92</v>
      </c>
      <c r="J3" s="4">
        <v>3.6</v>
      </c>
      <c r="K3" s="4"/>
    </row>
    <row r="4" spans="1:11" x14ac:dyDescent="0.25">
      <c r="A4" s="4">
        <v>1</v>
      </c>
      <c r="B4" s="4" t="s">
        <v>4</v>
      </c>
      <c r="C4" s="4" t="s">
        <v>5</v>
      </c>
      <c r="D4" s="7">
        <v>44285</v>
      </c>
      <c r="E4" s="4">
        <v>0.2</v>
      </c>
      <c r="F4" s="4">
        <v>2</v>
      </c>
      <c r="G4" s="4">
        <v>2.0499999999999998</v>
      </c>
      <c r="H4" s="4">
        <v>4.92</v>
      </c>
      <c r="I4" s="4">
        <v>4.9400000000000004</v>
      </c>
      <c r="J4" s="4">
        <v>3.59</v>
      </c>
      <c r="K4" s="4"/>
    </row>
    <row r="5" spans="1:11" x14ac:dyDescent="0.25">
      <c r="A5" s="4">
        <v>1</v>
      </c>
      <c r="B5" s="4" t="s">
        <v>4</v>
      </c>
      <c r="C5" s="4" t="s">
        <v>5</v>
      </c>
      <c r="D5" s="7">
        <v>44285</v>
      </c>
      <c r="E5" s="4">
        <v>0.2</v>
      </c>
      <c r="F5" s="4">
        <v>2</v>
      </c>
      <c r="G5" s="4">
        <v>2.0499999999999998</v>
      </c>
      <c r="H5" s="4">
        <v>4.92</v>
      </c>
      <c r="I5" s="4">
        <v>4.93</v>
      </c>
      <c r="J5" s="4">
        <v>3.59</v>
      </c>
      <c r="K5" s="4"/>
    </row>
    <row r="6" spans="1:11" x14ac:dyDescent="0.25">
      <c r="A6" s="5">
        <v>1</v>
      </c>
      <c r="B6" s="5" t="s">
        <v>4</v>
      </c>
      <c r="C6" s="5" t="s">
        <v>5</v>
      </c>
      <c r="D6" s="8">
        <v>44285</v>
      </c>
      <c r="E6" s="5">
        <v>0.2</v>
      </c>
      <c r="F6" s="5">
        <v>2</v>
      </c>
      <c r="G6" s="5">
        <v>2.0499999999999998</v>
      </c>
      <c r="H6" s="5">
        <v>4.92</v>
      </c>
      <c r="I6" s="5">
        <v>4.93</v>
      </c>
      <c r="J6" s="5">
        <v>3.59</v>
      </c>
      <c r="K6" s="5">
        <v>-1.89E-2</v>
      </c>
    </row>
    <row r="7" spans="1:11" x14ac:dyDescent="0.25">
      <c r="A7" s="6">
        <v>1</v>
      </c>
      <c r="B7" s="6" t="s">
        <v>4</v>
      </c>
      <c r="C7" s="6" t="s">
        <v>5</v>
      </c>
      <c r="D7" s="9">
        <v>44285</v>
      </c>
      <c r="E7" s="6">
        <v>0</v>
      </c>
      <c r="F7" s="6">
        <v>2</v>
      </c>
      <c r="G7" s="6">
        <v>2.0299999999999998</v>
      </c>
      <c r="H7" s="6">
        <v>4.92</v>
      </c>
      <c r="I7" s="6">
        <v>4.95</v>
      </c>
      <c r="J7" s="6">
        <v>3.59</v>
      </c>
      <c r="K7" s="6"/>
    </row>
    <row r="8" spans="1:11" x14ac:dyDescent="0.25">
      <c r="A8" s="5">
        <v>2</v>
      </c>
      <c r="B8" s="5" t="s">
        <v>4</v>
      </c>
      <c r="C8" s="5" t="s">
        <v>5</v>
      </c>
      <c r="D8" s="8">
        <v>44285</v>
      </c>
      <c r="E8" s="5">
        <v>0</v>
      </c>
      <c r="F8" s="5">
        <v>2</v>
      </c>
      <c r="G8" s="5">
        <v>2.0299999999999998</v>
      </c>
      <c r="H8" s="5">
        <v>4.92</v>
      </c>
      <c r="I8" s="5">
        <v>4.95</v>
      </c>
      <c r="J8" s="5">
        <v>3.59</v>
      </c>
      <c r="K8" s="5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AD0CE-39F5-4CF5-8B3C-1933C330CDAF}">
  <sheetPr codeName="Feuil2"/>
  <dimension ref="A1:I18"/>
  <sheetViews>
    <sheetView tabSelected="1" zoomScaleNormal="100" workbookViewId="0">
      <selection activeCell="J12" sqref="J12"/>
    </sheetView>
  </sheetViews>
  <sheetFormatPr defaultColWidth="11.42578125" defaultRowHeight="15" x14ac:dyDescent="0.25"/>
  <cols>
    <col min="4" max="4" width="3.140625" customWidth="1"/>
    <col min="6" max="6" width="4" customWidth="1"/>
    <col min="7" max="7" width="3.140625" customWidth="1"/>
    <col min="8" max="8" width="4.7109375" customWidth="1"/>
  </cols>
  <sheetData>
    <row r="1" spans="1:9" ht="15.75" thickBot="1" x14ac:dyDescent="0.3">
      <c r="A1" s="19" t="s">
        <v>16</v>
      </c>
      <c r="B1" s="19"/>
      <c r="C1" s="19"/>
      <c r="D1" s="19"/>
      <c r="E1" s="19"/>
      <c r="F1" s="19"/>
      <c r="G1" s="19"/>
    </row>
    <row r="2" spans="1:9" ht="67.5" customHeight="1" thickBot="1" x14ac:dyDescent="0.3">
      <c r="A2" s="21" t="s">
        <v>14</v>
      </c>
      <c r="B2" s="22" t="s">
        <v>7</v>
      </c>
      <c r="C2" t="s">
        <v>15</v>
      </c>
      <c r="D2" s="19"/>
      <c r="E2" s="24" t="s">
        <v>26</v>
      </c>
      <c r="F2" s="19"/>
      <c r="G2" s="19"/>
    </row>
    <row r="4" spans="1:9" ht="15.75" thickBot="1" x14ac:dyDescent="0.3">
      <c r="A4" s="20" t="s">
        <v>22</v>
      </c>
      <c r="B4" s="20"/>
      <c r="C4" s="20"/>
      <c r="D4" s="20"/>
      <c r="E4" s="20"/>
      <c r="F4" s="20"/>
      <c r="G4" s="20"/>
    </row>
    <row r="5" spans="1:9" x14ac:dyDescent="0.25">
      <c r="A5" s="10" t="s">
        <v>13</v>
      </c>
      <c r="B5" s="11" t="str">
        <f>MID(B2,FIND("Nomi",B2)+5,4)</f>
        <v>2
To</v>
      </c>
      <c r="D5" s="20"/>
      <c r="E5" s="28" t="s">
        <v>24</v>
      </c>
      <c r="F5" s="29"/>
      <c r="G5" s="20"/>
      <c r="I5" s="25" t="s">
        <v>27</v>
      </c>
    </row>
    <row r="6" spans="1:9" x14ac:dyDescent="0.25">
      <c r="A6" s="13" t="s">
        <v>19</v>
      </c>
      <c r="B6" s="12" t="str">
        <f>MID(B2,FIND("Tol-",B2)+5,5)</f>
        <v xml:space="preserve">-0.2
</v>
      </c>
      <c r="D6" s="20"/>
      <c r="E6" s="30"/>
      <c r="F6" s="31"/>
      <c r="G6" s="20"/>
      <c r="I6" t="s">
        <v>28</v>
      </c>
    </row>
    <row r="7" spans="1:9" ht="15.75" thickBot="1" x14ac:dyDescent="0.3">
      <c r="A7" s="16" t="s">
        <v>18</v>
      </c>
      <c r="B7" s="18" t="str">
        <f>MID(B2,FIND("Tol+",B2)+5,4)</f>
        <v xml:space="preserve">0.1
</v>
      </c>
      <c r="D7" s="20"/>
      <c r="E7" s="20"/>
      <c r="F7" s="20"/>
      <c r="G7" s="20"/>
      <c r="I7" t="s">
        <v>29</v>
      </c>
    </row>
    <row r="9" spans="1:9" ht="15.75" thickBot="1" x14ac:dyDescent="0.3">
      <c r="A9" s="23" t="s">
        <v>23</v>
      </c>
      <c r="B9" s="23"/>
      <c r="C9" s="23"/>
      <c r="D9" s="23"/>
      <c r="E9" s="23"/>
      <c r="F9" s="23"/>
      <c r="G9" s="23"/>
    </row>
    <row r="10" spans="1:9" x14ac:dyDescent="0.25">
      <c r="A10" s="10" t="s">
        <v>17</v>
      </c>
      <c r="B10" s="14" t="str">
        <f>B5</f>
        <v>2
To</v>
      </c>
      <c r="D10" s="23"/>
      <c r="E10" s="32" t="s">
        <v>25</v>
      </c>
      <c r="F10" s="33"/>
      <c r="G10" s="23"/>
    </row>
    <row r="11" spans="1:9" x14ac:dyDescent="0.25">
      <c r="A11" s="13" t="s">
        <v>21</v>
      </c>
      <c r="B11" s="15" t="e">
        <f>B5+B6</f>
        <v>#VALUE!</v>
      </c>
      <c r="D11" s="23"/>
      <c r="E11" s="34"/>
      <c r="F11" s="35"/>
      <c r="G11" s="23"/>
    </row>
    <row r="12" spans="1:9" ht="15.75" thickBot="1" x14ac:dyDescent="0.3">
      <c r="A12" s="16" t="s">
        <v>20</v>
      </c>
      <c r="B12" s="17" t="e">
        <f>B5+B7</f>
        <v>#VALUE!</v>
      </c>
      <c r="D12" s="23"/>
      <c r="E12" s="23"/>
      <c r="F12" s="23"/>
      <c r="G12" s="23"/>
    </row>
    <row r="16" spans="1:9" x14ac:dyDescent="0.25">
      <c r="B16">
        <f>IFERROR(VALUE(SUBSTITUTE(MID(SUBSTITUTE(B2,CHAR(10),""),FIND("Nomi=",SUBSTITUTE(B2,CHAR(10),""))+5,FIND("Tol-=",SUBSTITUTE(B2,CHAR(10),""))-FIND("Nomi=",SUBSTITUTE(B2,CHAR(10),""))-5),".",",")),"erreur")</f>
        <v>2</v>
      </c>
      <c r="C16" t="str">
        <f ca="1">_xlfn.FORMULATEXT(B16)</f>
        <v>=IFERROR(VALUE(SUBSTITUTE(MID(SUBSTITUTE(B2;CHAR(10);"");FIND("Nomi=";SUBSTITUTE(B2;CHAR(10);""))+5;FIND("Tol-=";SUBSTITUTE(B2;CHAR(10);""))-FIND("Nomi=";SUBSTITUTE(B2;CHAR(10);""))-5);".";","));"erreur")</v>
      </c>
    </row>
    <row r="17" spans="2:3" x14ac:dyDescent="0.25">
      <c r="B17">
        <f>IFERROR(VALUE(SUBSTITUTE(MID(SUBSTITUTE(B2,CHAR(10),""),FIND("Tol-=",SUBSTITUTE(B2,CHAR(10),""))+5,FIND("Tol+=",SUBSTITUTE(B2,CHAR(10),""))-FIND("Tol-=",SUBSTITUTE(B2,CHAR(10),""))-5),".",",")),"erreur")</f>
        <v>-0.2</v>
      </c>
      <c r="C17" t="str">
        <f t="shared" ref="C17:C18" ca="1" si="0">_xlfn.FORMULATEXT(B17)</f>
        <v>=IFERROR(VALUE(SUBSTITUTE(MID(SUBSTITUTE(B2;CHAR(10);"");FIND("Tol-=";SUBSTITUTE(B2;CHAR(10);""))+5;FIND("Tol+=";SUBSTITUTE(B2;CHAR(10);""))-FIND("Tol-=";SUBSTITUTE(B2;CHAR(10);""))-5);".";","));"erreur")</v>
      </c>
    </row>
    <row r="18" spans="2:3" x14ac:dyDescent="0.25">
      <c r="B18">
        <f>IFERROR(VALUE(SUBSTITUTE(MID(SUBSTITUTE(B2,CHAR(10),""),FIND("Tol+=",SUBSTITUTE(B2,CHAR(10),""))+5,FIND("Moyenne",SUBSTITUTE(B2,CHAR(10),""))-FIND("Tol+=",SUBSTITUTE(B2,CHAR(10),""))-5),".",",")),"erreur")</f>
        <v>0.1</v>
      </c>
      <c r="C18" t="str">
        <f t="shared" ca="1" si="0"/>
        <v>=IFERROR(VALUE(SUBSTITUTE(MID(SUBSTITUTE(B2;CHAR(10);"");FIND("Tol+=";SUBSTITUTE(B2;CHAR(10);""))+5;FIND("Moyenne";SUBSTITUTE(B2;CHAR(10);""))-FIND("Tol+=";SUBSTITUTE(B2;CHAR(10);""))-5);".";","));"erreur")</v>
      </c>
    </row>
  </sheetData>
  <mergeCells count="2">
    <mergeCell ref="E5:F6"/>
    <mergeCell ref="E10:F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2061A5-2649-4551-A367-FAC86CED2C82}">
          <x14:formula1>
            <xm:f>DONNEES!$E$1:$K$1</xm:f>
          </x14:formula1>
          <xm:sqref>B2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confidential" value=""/>
</sisl>
</file>

<file path=customXml/itemProps1.xml><?xml version="1.0" encoding="utf-8"?>
<ds:datastoreItem xmlns:ds="http://schemas.openxmlformats.org/officeDocument/2006/customXml" ds:itemID="{75E94872-AD6F-4262-B006-9CFE7401748D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DONNEES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VRAZIC Deborah</dc:creator>
  <cp:lastModifiedBy>Jean-Eric</cp:lastModifiedBy>
  <dcterms:created xsi:type="dcterms:W3CDTF">2021-03-30T12:06:24Z</dcterms:created>
  <dcterms:modified xsi:type="dcterms:W3CDTF">2021-03-30T15:21:37Z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2e9e8f3f-0d43-40e0-9163-6a59a495ce1d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4" name="bjDocumentLabelXML-0">
    <vt:lpwstr>ames.com/2008/01/sie/internal/label"&gt;&lt;element uid="id_classification_confidential" value="" /&gt;&lt;/sisl&gt;</vt:lpwstr>
  </property>
  <property fmtid="{D5CDD505-2E9C-101B-9397-08002B2CF9AE}" pid="5" name="bjDocumentSecurityLabel">
    <vt:lpwstr>I N T E R N A L   &amp;   P A R T N E R S      </vt:lpwstr>
  </property>
  <property fmtid="{D5CDD505-2E9C-101B-9397-08002B2CF9AE}" pid="6" name="Vendor Id">
    <vt:lpwstr>uJy4KfOf</vt:lpwstr>
  </property>
  <property fmtid="{D5CDD505-2E9C-101B-9397-08002B2CF9AE}" pid="7" name="bjSaver">
    <vt:lpwstr>SUTFpJgz5dvyF8MuXFT5ZEmg9O5ATVHe</vt:lpwstr>
  </property>
</Properties>
</file>