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C677348-2F4C-4EE0-9027-3F1927E103C8}" xr6:coauthVersionLast="46" xr6:coauthVersionMax="46" xr10:uidLastSave="{00000000-0000-0000-0000-000000000000}"/>
  <bookViews>
    <workbookView xWindow="-120" yWindow="-120" windowWidth="24240" windowHeight="13740" activeTab="1" xr2:uid="{00000000-000D-0000-FFFF-FFFF00000000}"/>
  </bookViews>
  <sheets>
    <sheet name="inventaire matériel" sheetId="1" r:id="rId1"/>
    <sheet name="emprunt" sheetId="2" r:id="rId2"/>
    <sheet name="liste données" sheetId="3" r:id="rId3"/>
  </sheets>
  <definedNames>
    <definedName name="l.agents">Table2[Agent]</definedName>
    <definedName name="l.matériels">Matérielsq[matériel]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F4" i="1"/>
  <c r="G4" i="1"/>
  <c r="F5" i="1"/>
  <c r="G5" i="1"/>
  <c r="F6" i="1"/>
  <c r="G6" i="1"/>
  <c r="F7" i="1"/>
  <c r="G7" i="1"/>
  <c r="F8" i="1"/>
  <c r="G8" i="1"/>
  <c r="D2" i="3"/>
  <c r="D3" i="3"/>
  <c r="D4" i="3"/>
  <c r="D5" i="3"/>
  <c r="D6" i="3"/>
</calcChain>
</file>

<file path=xl/sharedStrings.xml><?xml version="1.0" encoding="utf-8"?>
<sst xmlns="http://schemas.openxmlformats.org/spreadsheetml/2006/main" count="38" uniqueCount="24">
  <si>
    <t>matériel</t>
  </si>
  <si>
    <t>emplacement</t>
  </si>
  <si>
    <t>nombre materiel en état</t>
  </si>
  <si>
    <t>nombre materiel à réparer</t>
  </si>
  <si>
    <t>total</t>
  </si>
  <si>
    <t>nombre materiel emprunté</t>
  </si>
  <si>
    <t>reste en stock</t>
  </si>
  <si>
    <t>pelles de maçon</t>
  </si>
  <si>
    <t>pioches</t>
  </si>
  <si>
    <t>truelles</t>
  </si>
  <si>
    <t xml:space="preserve">balayettes </t>
  </si>
  <si>
    <t>seaux</t>
  </si>
  <si>
    <t>emprunteur</t>
  </si>
  <si>
    <t>telephone</t>
  </si>
  <si>
    <t>nombre</t>
  </si>
  <si>
    <t>retour d'emprunt</t>
  </si>
  <si>
    <t>reparation à prevoir</t>
  </si>
  <si>
    <t>exemple 1</t>
  </si>
  <si>
    <t>exemple 2</t>
  </si>
  <si>
    <t>exemple 3</t>
  </si>
  <si>
    <t>exemple 4</t>
  </si>
  <si>
    <t>date d'emprunt</t>
  </si>
  <si>
    <t>Agent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</si>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</sst>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onsolas"/>
      <family val="2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3" fillId="0" borderId="0" xfId="0" applyFont="1"/>
    <xf numFmtId="0" fontId="2" fillId="0" borderId="0" xfId="1" applyFont="1"/>
  </cellXfs>
  <cellStyles count="2">
    <cellStyle name="Explanatory Text" xfId="1" builtinId="53"/>
    <cellStyle name="Normal" xfId="0" builtinId="0"/>
  </cellStyles>
  <dxfs count="9"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1"/>
        <color rgb="FF0070C0"/>
        <name val="Calibri"/>
        <family val="2"/>
        <scheme val="minor"/>
      </font>
      <numFmt numFmtId="0" formatCode="General"/>
    </dxf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331BD64D-9591-4675-8CA6-13771197A12D}">
      <tableStyleElement type="wholeTable" dxfId="8"/>
      <tableStyleElement type="headerRow" dxfId="7"/>
      <tableStyleElement type="total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11</xdr:col>
      <xdr:colOff>542286</xdr:colOff>
      <xdr:row>22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BF6CFC8A-FA5E-43B3-A591-AED8F2F9C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72025" y="952500"/>
          <a:ext cx="5114286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289108F-8284-4041-AB91-A4820109CCD7}" name="Inventaire" displayName="Inventaire" ref="A3:G8" totalsRowShown="0">
  <autoFilter ref="A3:G8" xr:uid="{B3B8C354-EEC2-46F9-BFF6-CDEB294BC92A}"/>
  <tableColumns count="7">
    <tableColumn id="1" xr3:uid="{D7F673A2-8F8F-428E-883D-74DD1B09BE94}" name="matériel"/>
    <tableColumn id="2" xr3:uid="{F0988A4D-4C62-4B17-9D8E-E9F56BC440C2}" name="emplacement"/>
    <tableColumn id="3" xr3:uid="{66EF2CF8-6C77-4490-A28E-07179FA28A65}" name="nombre materiel en état"/>
    <tableColumn id="4" xr3:uid="{5A2DB0BE-AB5C-4D35-853E-4332CC59882A}" name="nombre materiel à réparer"/>
    <tableColumn id="5" xr3:uid="{2E56E259-0FFF-4580-886F-48B8C8E95731}" name="total" dataDxfId="0">
      <calculatedColumnFormula>Inventaire[[#This Row],[nombre materiel en état]]+Inventaire[[#This Row],[nombre materiel à réparer]]</calculatedColumnFormula>
    </tableColumn>
    <tableColumn id="6" xr3:uid="{A315439B-F9D2-44D0-B8AB-2567217E6149}" name="nombre materiel emprunté" dataDxfId="1">
      <calculatedColumnFormula>SUMIF(Emprunts[matériel],Inventaire[[#This Row],[matériel]],Emprunts[nombre])</calculatedColumnFormula>
    </tableColumn>
    <tableColumn id="7" xr3:uid="{5324F434-2E7E-4212-A882-EB8A3E6D030B}" name="reste en stock" dataDxfId="2">
      <calculatedColumnFormula>Inventaire[[#This Row],[nombre materiel en état]]-Inventaire[[#This Row],[nombre materiel emprunté]]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0C20DE-5A86-42AF-B62B-A45D77FEB8B8}" name="Emprunts" displayName="Emprunts" ref="A2:G7" totalsRowShown="0" headerRowCellStyle="Normal" dataCellStyle="Normal">
  <autoFilter ref="A2:G7" xr:uid="{C4BF5A92-3BA3-4BB5-B891-A20C0D9C9364}"/>
  <tableColumns count="7">
    <tableColumn id="1" xr3:uid="{54340D35-D4D3-4BF1-9EB6-C481C441EDB3}" name="emprunteur" dataCellStyle="Normal"/>
    <tableColumn id="2" xr3:uid="{0F714ACE-BC22-439D-83F3-58ED0C8307A6}" name="telephone" dataCellStyle="Normal"/>
    <tableColumn id="3" xr3:uid="{93B8EA9B-418E-48D8-89E0-3808218333FE}" name="matériel" dataCellStyle="Normal"/>
    <tableColumn id="4" xr3:uid="{374375DA-BD18-4F0D-B3A9-418724A4FD02}" name="nombre" dataCellStyle="Normal"/>
    <tableColumn id="5" xr3:uid="{2D93D6B7-1AEE-4493-BC52-6211A03AC784}" name="date d'emprunt" dataDxfId="4" dataCellStyle="Normal"/>
    <tableColumn id="6" xr3:uid="{4AF5C06E-6BC2-4B70-B16A-4BE2ACE4735C}" name="retour d'emprunt" dataDxfId="3" dataCellStyle="Normal"/>
    <tableColumn id="7" xr3:uid="{9DDE2776-4582-4FEE-ADE8-C93EAA43F113}" name="reparation à prevoir" dataCellStyle="Normal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39A76E-565B-44E5-8269-3D8386B8FD3D}" name="Table2" displayName="Table2" ref="A1:A5" totalsRowShown="0" headerRowCellStyle="Normal" dataCellStyle="Normal">
  <autoFilter ref="A1:A5" xr:uid="{F152EB81-8A68-4BDF-9A42-FFE46E396506}"/>
  <tableColumns count="1">
    <tableColumn id="1" xr3:uid="{7F7A234D-F4C6-4181-8FF4-4B7996B04F4E}" name="Agent" dataCellStyle="Normal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A97F03-D381-43EE-8F4E-DEBA3854BC76}" name="Matérielsq" displayName="Matérielsq" ref="D1:D6" totalsRowShown="0" headerRowDxfId="5">
  <autoFilter ref="D1:D6" xr:uid="{9BCD577F-020D-4A4F-9D0E-0CEDC9A89275}">
    <filterColumn colId="0" hiddenButton="1"/>
  </autoFilter>
  <tableColumns count="1">
    <tableColumn id="1" xr3:uid="{3823F7F0-A267-42A2-B88C-4AB54A998806}" name="matériel">
      <calculatedColumnFormula>'inventaire matériel'!A4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8"/>
  <sheetViews>
    <sheetView showGridLines="0" workbookViewId="0"/>
  </sheetViews>
  <sheetFormatPr defaultColWidth="15.42578125" defaultRowHeight="15" x14ac:dyDescent="0.25"/>
  <cols>
    <col min="2" max="2" width="15.42578125" customWidth="1"/>
    <col min="3" max="3" width="24.85546875" customWidth="1"/>
    <col min="4" max="4" width="26.5703125" customWidth="1"/>
    <col min="5" max="5" width="7.7109375" customWidth="1"/>
    <col min="6" max="6" width="27.42578125" customWidth="1"/>
    <col min="7" max="7" width="15.42578125" customWidth="1"/>
  </cols>
  <sheetData>
    <row r="1" spans="1:7" x14ac:dyDescent="0.25">
      <c r="A1" s="4" t="s">
        <v>23</v>
      </c>
    </row>
    <row r="2" spans="1:7" ht="1.5" customHeight="1" x14ac:dyDescent="0.25"/>
    <row r="3" spans="1:7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</row>
    <row r="4" spans="1:7" x14ac:dyDescent="0.25">
      <c r="A4" t="s">
        <v>7</v>
      </c>
      <c r="C4">
        <v>10</v>
      </c>
      <c r="D4">
        <v>3</v>
      </c>
      <c r="E4" s="3">
        <f>Inventaire[[#This Row],[nombre materiel en état]]+Inventaire[[#This Row],[nombre materiel à réparer]]</f>
        <v>13</v>
      </c>
      <c r="F4" s="3">
        <f>SUMIF(Emprunts[matériel],Inventaire[[#This Row],[matériel]],Emprunts[nombre])</f>
        <v>5</v>
      </c>
      <c r="G4" s="3">
        <f>Inventaire[[#This Row],[nombre materiel en état]]-Inventaire[[#This Row],[nombre materiel emprunté]]</f>
        <v>5</v>
      </c>
    </row>
    <row r="5" spans="1:7" x14ac:dyDescent="0.25">
      <c r="A5" t="s">
        <v>8</v>
      </c>
      <c r="C5">
        <v>8</v>
      </c>
      <c r="D5">
        <v>1</v>
      </c>
      <c r="E5" s="3">
        <f>Inventaire[[#This Row],[nombre materiel en état]]+Inventaire[[#This Row],[nombre materiel à réparer]]</f>
        <v>9</v>
      </c>
      <c r="F5" s="3">
        <f>SUMIF(Emprunts[matériel],Inventaire[[#This Row],[matériel]],Emprunts[nombre])</f>
        <v>0</v>
      </c>
      <c r="G5" s="3">
        <f>Inventaire[[#This Row],[nombre materiel en état]]-Inventaire[[#This Row],[nombre materiel emprunté]]</f>
        <v>8</v>
      </c>
    </row>
    <row r="6" spans="1:7" x14ac:dyDescent="0.25">
      <c r="A6" t="s">
        <v>9</v>
      </c>
      <c r="C6">
        <v>24</v>
      </c>
      <c r="D6">
        <v>4</v>
      </c>
      <c r="E6" s="3">
        <f>Inventaire[[#This Row],[nombre materiel en état]]+Inventaire[[#This Row],[nombre materiel à réparer]]</f>
        <v>28</v>
      </c>
      <c r="F6" s="3">
        <f>SUMIF(Emprunts[matériel],Inventaire[[#This Row],[matériel]],Emprunts[nombre])</f>
        <v>5</v>
      </c>
      <c r="G6" s="3">
        <f>Inventaire[[#This Row],[nombre materiel en état]]-Inventaire[[#This Row],[nombre materiel emprunté]]</f>
        <v>19</v>
      </c>
    </row>
    <row r="7" spans="1:7" x14ac:dyDescent="0.25">
      <c r="A7" t="s">
        <v>10</v>
      </c>
      <c r="C7">
        <v>25</v>
      </c>
      <c r="D7">
        <v>4</v>
      </c>
      <c r="E7" s="3">
        <f>Inventaire[[#This Row],[nombre materiel en état]]+Inventaire[[#This Row],[nombre materiel à réparer]]</f>
        <v>29</v>
      </c>
      <c r="F7" s="3">
        <f>SUMIF(Emprunts[matériel],Inventaire[[#This Row],[matériel]],Emprunts[nombre])</f>
        <v>3</v>
      </c>
      <c r="G7" s="3">
        <f>Inventaire[[#This Row],[nombre materiel en état]]-Inventaire[[#This Row],[nombre materiel emprunté]]</f>
        <v>22</v>
      </c>
    </row>
    <row r="8" spans="1:7" x14ac:dyDescent="0.25">
      <c r="A8" t="s">
        <v>11</v>
      </c>
      <c r="C8">
        <v>21</v>
      </c>
      <c r="D8">
        <v>3</v>
      </c>
      <c r="E8" s="3">
        <f>Inventaire[[#This Row],[nombre materiel en état]]+Inventaire[[#This Row],[nombre materiel à réparer]]</f>
        <v>24</v>
      </c>
      <c r="F8" s="3">
        <f>SUMIF(Emprunts[matériel],Inventaire[[#This Row],[matériel]],Emprunts[nombre])</f>
        <v>5</v>
      </c>
      <c r="G8" s="3">
        <f>Inventaire[[#This Row],[nombre materiel en état]]-Inventaire[[#This Row],[nombre materiel emprunté]]</f>
        <v>16</v>
      </c>
    </row>
  </sheetData>
  <dataValidations count="1">
    <dataValidation type="list" allowBlank="1" showInputMessage="1" showErrorMessage="1" sqref="A4:A8" xr:uid="{6EBC3CE3-BED8-4C7F-AB76-D1E3F8C34C49}">
      <formula1>l.matériels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7"/>
  <sheetViews>
    <sheetView showGridLines="0" tabSelected="1" workbookViewId="0">
      <selection activeCell="F16" sqref="F16"/>
    </sheetView>
  </sheetViews>
  <sheetFormatPr defaultColWidth="11.42578125" defaultRowHeight="15" x14ac:dyDescent="0.25"/>
  <cols>
    <col min="1" max="1" width="13.85546875" customWidth="1"/>
    <col min="2" max="2" width="12.42578125" customWidth="1"/>
    <col min="3" max="3" width="18.7109375" customWidth="1"/>
    <col min="4" max="4" width="10.140625" customWidth="1"/>
    <col min="5" max="5" width="16.85546875" customWidth="1"/>
    <col min="6" max="6" width="18.42578125" customWidth="1"/>
    <col min="7" max="7" width="20.7109375" customWidth="1"/>
  </cols>
  <sheetData>
    <row r="1" spans="1:7" x14ac:dyDescent="0.25">
      <c r="A1" s="4" t="s">
        <v>23</v>
      </c>
      <c r="C1" s="4" t="s">
        <v>23</v>
      </c>
    </row>
    <row r="2" spans="1:7" x14ac:dyDescent="0.25">
      <c r="A2" t="s">
        <v>12</v>
      </c>
      <c r="B2" t="s">
        <v>13</v>
      </c>
      <c r="C2" t="s">
        <v>0</v>
      </c>
      <c r="D2" t="s">
        <v>14</v>
      </c>
      <c r="E2" t="s">
        <v>21</v>
      </c>
      <c r="F2" t="s">
        <v>15</v>
      </c>
      <c r="G2" t="s">
        <v>16</v>
      </c>
    </row>
    <row r="3" spans="1:7" x14ac:dyDescent="0.25">
      <c r="A3" t="s">
        <v>17</v>
      </c>
      <c r="C3" t="s">
        <v>7</v>
      </c>
      <c r="D3">
        <v>2</v>
      </c>
      <c r="E3" s="1">
        <v>40969</v>
      </c>
      <c r="F3" s="1">
        <v>44284</v>
      </c>
    </row>
    <row r="4" spans="1:7" x14ac:dyDescent="0.25">
      <c r="A4" t="s">
        <v>18</v>
      </c>
      <c r="C4" t="s">
        <v>9</v>
      </c>
      <c r="D4">
        <v>5</v>
      </c>
      <c r="E4" s="1"/>
      <c r="F4" s="1"/>
    </row>
    <row r="5" spans="1:7" x14ac:dyDescent="0.25">
      <c r="A5" t="s">
        <v>19</v>
      </c>
      <c r="C5" t="s">
        <v>10</v>
      </c>
      <c r="D5">
        <v>3</v>
      </c>
      <c r="E5" s="1"/>
      <c r="F5" s="1"/>
    </row>
    <row r="6" spans="1:7" x14ac:dyDescent="0.25">
      <c r="A6" t="s">
        <v>20</v>
      </c>
      <c r="C6" t="s">
        <v>7</v>
      </c>
      <c r="D6">
        <v>3</v>
      </c>
      <c r="E6" s="1"/>
      <c r="F6" s="1"/>
    </row>
    <row r="7" spans="1:7" x14ac:dyDescent="0.25">
      <c r="A7" t="s">
        <v>18</v>
      </c>
      <c r="C7" t="s">
        <v>11</v>
      </c>
      <c r="D7">
        <v>5</v>
      </c>
      <c r="E7" s="1"/>
      <c r="F7" s="1"/>
    </row>
  </sheetData>
  <dataValidations count="2">
    <dataValidation type="list" allowBlank="1" showInputMessage="1" showErrorMessage="1" promptTitle="liste des agents" sqref="A3:A7" xr:uid="{DA34876A-A28F-486E-A0D2-21D350D51633}">
      <formula1>l.agents</formula1>
    </dataValidation>
    <dataValidation type="list" allowBlank="1" showInputMessage="1" showErrorMessage="1" sqref="C3:C7" xr:uid="{4CBAD9E5-EE8E-47B0-B588-C96E155AFCDD}">
      <formula1>l.matériels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liste des agents" xr:uid="{00000000-0002-0000-0100-000002000000}">
          <x14:formula1>
            <xm:f>'liste données'!$A$2:$A$34</xm:f>
          </x14:formula1>
          <xm:sqref>A8:A51</xm:sqref>
        </x14:dataValidation>
        <x14:dataValidation type="list" allowBlank="1" showInputMessage="1" showErrorMessage="1" promptTitle="matériel" xr:uid="{00000000-0002-0000-0100-000000000000}">
          <x14:formula1>
            <xm:f>'inventaire matériel'!$A$3:$A$8</xm:f>
          </x14:formula1>
          <xm:sqref>C8:C51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6"/>
  <sheetViews>
    <sheetView showGridLines="0" workbookViewId="0">
      <selection activeCell="D11" sqref="D11"/>
    </sheetView>
  </sheetViews>
  <sheetFormatPr defaultColWidth="11.42578125" defaultRowHeight="15" x14ac:dyDescent="0.25"/>
  <cols>
    <col min="1" max="1" width="21.85546875" bestFit="1" customWidth="1"/>
    <col min="4" max="4" width="15.42578125" bestFit="1" customWidth="1"/>
  </cols>
  <sheetData>
    <row r="1" spans="1:4" s="2" customFormat="1" x14ac:dyDescent="0.25">
      <c r="A1" t="s">
        <v>22</v>
      </c>
      <c r="D1" s="2" t="s">
        <v>0</v>
      </c>
    </row>
    <row r="2" spans="1:4" x14ac:dyDescent="0.25">
      <c r="A2" t="s">
        <v>17</v>
      </c>
      <c r="D2" t="str">
        <f>'inventaire matériel'!A4</f>
        <v>pelles de maçon</v>
      </c>
    </row>
    <row r="3" spans="1:4" x14ac:dyDescent="0.25">
      <c r="A3" t="s">
        <v>18</v>
      </c>
      <c r="D3" t="str">
        <f>'inventaire matériel'!A5</f>
        <v>pioches</v>
      </c>
    </row>
    <row r="4" spans="1:4" x14ac:dyDescent="0.25">
      <c r="A4" t="s">
        <v>19</v>
      </c>
      <c r="D4" t="str">
        <f>'inventaire matériel'!A6</f>
        <v>truelles</v>
      </c>
    </row>
    <row r="5" spans="1:4" x14ac:dyDescent="0.25">
      <c r="A5" t="s">
        <v>20</v>
      </c>
      <c r="D5" t="str">
        <f>'inventaire matériel'!A7</f>
        <v xml:space="preserve">balayettes </v>
      </c>
    </row>
    <row r="6" spans="1:4" x14ac:dyDescent="0.25">
      <c r="D6" t="str">
        <f>'inventaire matériel'!A8</f>
        <v>seaux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inventaire matériel</vt:lpstr>
      <vt:lpstr>emprunt</vt:lpstr>
      <vt:lpstr>liste données</vt:lpstr>
      <vt:lpstr>l.agents</vt:lpstr>
      <vt:lpstr>l.matériels</vt:lpstr>
    </vt:vector>
  </TitlesOfParts>
  <Company>Ministère de la Culture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FAUQ Bertrand</dc:creator>
  <cp:lastModifiedBy>Jean-Eric</cp:lastModifiedBy>
  <dcterms:created xsi:type="dcterms:W3CDTF">2021-03-29T06:23:38Z</dcterms:created>
  <dcterms:modified xsi:type="dcterms:W3CDTF">2021-03-29T08:53:53Z</dcterms:modified>
</cp:coreProperties>
</file>