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ustomProperty1.bin" ContentType="application/vnd.openxmlformats-officedocument.spreadsheetml.customProperty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A3D5DAA-11D6-41FB-ACD3-A82888DBFC74}" xr6:coauthVersionLast="46" xr6:coauthVersionMax="46" xr10:uidLastSave="{00000000-0000-0000-0000-000000000000}"/>
  <bookViews>
    <workbookView xWindow="-120" yWindow="-120" windowWidth="24240" windowHeight="13740" xr2:uid="{9486D6D5-5E15-48C8-AA7D-B49D332B07D0}"/>
  </bookViews>
  <sheets>
    <sheet name="Données" sheetId="3" r:id="rId1"/>
    <sheet name="tableau" sheetId="1" r:id="rId2"/>
  </sheets>
  <calcPr calcId="191029"/>
  <pivotCaches>
    <pivotCache cacheId="8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10" i="1"/>
  <c r="H11" i="1"/>
  <c r="H12" i="1"/>
  <c r="H13" i="1"/>
  <c r="H14" i="1"/>
  <c r="H15" i="1"/>
  <c r="H16" i="1"/>
  <c r="H17" i="1"/>
  <c r="H18" i="1"/>
  <c r="G5" i="1"/>
  <c r="G6" i="1"/>
  <c r="G7" i="1"/>
  <c r="G8" i="1"/>
  <c r="H8" i="1" s="1"/>
  <c r="G9" i="1"/>
  <c r="H9" i="1" s="1"/>
  <c r="G10" i="1"/>
  <c r="G11" i="1"/>
  <c r="G12" i="1"/>
  <c r="G13" i="1"/>
  <c r="G14" i="1"/>
  <c r="G15" i="1"/>
  <c r="G16" i="1"/>
  <c r="G17" i="1"/>
  <c r="G18" i="1"/>
  <c r="G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8C048F1-91B7-4E26-9695-A40D50F2AE49}" keepAlive="1" name="Requête - Données" description="Connexion à la requête « Données » dans le classeur." type="5" refreshedVersion="6" background="1">
    <dbPr connection="Provider=Microsoft.Mashup.OleDb.1;Data Source=$Workbook$;Location=Données;Extended Properties=&quot;&quot;" command="SELECT * FROM [Données]"/>
  </connection>
</connections>
</file>

<file path=xl/sharedStrings.xml><?xml version="1.0" encoding="utf-8"?>
<sst xmlns="http://schemas.openxmlformats.org/spreadsheetml/2006/main" count="66" uniqueCount="36">
  <si>
    <t>Suivi rebut fuel cell</t>
  </si>
  <si>
    <t>Date de moulage</t>
  </si>
  <si>
    <t>Lot GDL</t>
  </si>
  <si>
    <t xml:space="preserve">Equipe </t>
  </si>
  <si>
    <t>Type de défaut</t>
  </si>
  <si>
    <t>2- Grillage marbrure</t>
  </si>
  <si>
    <t>3-Bulle</t>
  </si>
  <si>
    <t>4- Soudure</t>
  </si>
  <si>
    <t>5-Arrachage</t>
  </si>
  <si>
    <t>6- Mal coupé</t>
  </si>
  <si>
    <t>7- Bavure collée</t>
  </si>
  <si>
    <t>8- B.S.M</t>
  </si>
  <si>
    <t>9-Arrachage-carbone</t>
  </si>
  <si>
    <t>10- Décollage TEST</t>
  </si>
  <si>
    <t>11- Déformation</t>
  </si>
  <si>
    <t>12-Carbone mal mis (Droite ou Gauche*)</t>
  </si>
  <si>
    <t>13-Remontée de carbone</t>
  </si>
  <si>
    <t>14-Démarrage</t>
  </si>
  <si>
    <t>15-Arrachage carbone zone collage</t>
  </si>
  <si>
    <t>Qté produite</t>
  </si>
  <si>
    <t>A</t>
  </si>
  <si>
    <t>B</t>
  </si>
  <si>
    <t>C</t>
  </si>
  <si>
    <t>M</t>
  </si>
  <si>
    <t>APM</t>
  </si>
  <si>
    <t>NUIT</t>
  </si>
  <si>
    <t xml:space="preserve">Mois </t>
  </si>
  <si>
    <t>Semaine</t>
  </si>
  <si>
    <t>Total rebut</t>
  </si>
  <si>
    <t>1-Manque-matière</t>
  </si>
  <si>
    <t>Total général</t>
  </si>
  <si>
    <t>16-Carbone defectueux</t>
  </si>
  <si>
    <t>% rebut</t>
  </si>
  <si>
    <t xml:space="preserve">Qté produite </t>
  </si>
  <si>
    <t xml:space="preserve">Total rebut </t>
  </si>
  <si>
    <t>Type défaut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</si>
</sst>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49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0" applyFill="1"/>
    <xf numFmtId="0" fontId="0" fillId="0" borderId="0" xfId="0" applyFill="1" applyAlignment="1">
      <alignment wrapText="1"/>
    </xf>
    <xf numFmtId="14" fontId="0" fillId="0" borderId="0" xfId="0" applyNumberFormat="1" applyFill="1"/>
    <xf numFmtId="0" fontId="0" fillId="0" borderId="0" xfId="0" applyAlignment="1">
      <alignment horizontal="center" wrapText="1"/>
    </xf>
  </cellXfs>
  <cellStyles count="1">
    <cellStyle name="Normal" xfId="0" builtinId="0"/>
  </cellStyles>
  <dxfs count="4">
    <dxf>
      <numFmt numFmtId="19" formatCode="dd/mm/yyyy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C3836ECD-6D70-4580-B203-464C0EF7D4C8}">
      <tableStyleElement type="wholeTable" dxfId="3"/>
      <tableStyleElement type="headerRow" dxfId="2"/>
      <tableStyleElement type="total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[suivi-rebut-fuel-cellv1.xlsx]Données!Tableau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Données!$B$1</c:f>
              <c:strCache>
                <c:ptCount val="1"/>
                <c:pt idx="0">
                  <c:v>Qté produite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Données!$A$2:$A$8</c:f>
              <c:strCache>
                <c:ptCount val="6"/>
                <c:pt idx="0">
                  <c:v>1-Manque-matière</c:v>
                </c:pt>
                <c:pt idx="1">
                  <c:v>2- Grillage marbrure</c:v>
                </c:pt>
                <c:pt idx="2">
                  <c:v>3-Bulle</c:v>
                </c:pt>
                <c:pt idx="3">
                  <c:v>4- Soudure</c:v>
                </c:pt>
                <c:pt idx="4">
                  <c:v>5-Arrachage</c:v>
                </c:pt>
                <c:pt idx="5">
                  <c:v>9-Arrachage-carbone</c:v>
                </c:pt>
              </c:strCache>
            </c:strRef>
          </c:cat>
          <c:val>
            <c:numRef>
              <c:f>Données!$B$2:$B$8</c:f>
              <c:numCache>
                <c:formatCode>General</c:formatCode>
                <c:ptCount val="6"/>
                <c:pt idx="0">
                  <c:v>141</c:v>
                </c:pt>
                <c:pt idx="1">
                  <c:v>241</c:v>
                </c:pt>
                <c:pt idx="2">
                  <c:v>125</c:v>
                </c:pt>
                <c:pt idx="3">
                  <c:v>12</c:v>
                </c:pt>
                <c:pt idx="4">
                  <c:v>215</c:v>
                </c:pt>
                <c:pt idx="5">
                  <c:v>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E78-48EA-8229-2E166F5A0769}"/>
            </c:ext>
          </c:extLst>
        </c:ser>
        <c:ser>
          <c:idx val="1"/>
          <c:order val="1"/>
          <c:tx>
            <c:strRef>
              <c:f>Données!$C$1</c:f>
              <c:strCache>
                <c:ptCount val="1"/>
                <c:pt idx="0">
                  <c:v>Total rebut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Données!$A$2:$A$8</c:f>
              <c:strCache>
                <c:ptCount val="6"/>
                <c:pt idx="0">
                  <c:v>1-Manque-matière</c:v>
                </c:pt>
                <c:pt idx="1">
                  <c:v>2- Grillage marbrure</c:v>
                </c:pt>
                <c:pt idx="2">
                  <c:v>3-Bulle</c:v>
                </c:pt>
                <c:pt idx="3">
                  <c:v>4- Soudure</c:v>
                </c:pt>
                <c:pt idx="4">
                  <c:v>5-Arrachage</c:v>
                </c:pt>
                <c:pt idx="5">
                  <c:v>9-Arrachage-carbone</c:v>
                </c:pt>
              </c:strCache>
            </c:strRef>
          </c:cat>
          <c:val>
            <c:numRef>
              <c:f>Données!$C$2:$C$8</c:f>
              <c:numCache>
                <c:formatCode>General</c:formatCode>
                <c:ptCount val="6"/>
                <c:pt idx="0">
                  <c:v>55</c:v>
                </c:pt>
                <c:pt idx="1">
                  <c:v>266</c:v>
                </c:pt>
                <c:pt idx="2">
                  <c:v>237</c:v>
                </c:pt>
                <c:pt idx="3">
                  <c:v>10</c:v>
                </c:pt>
                <c:pt idx="4">
                  <c:v>52</c:v>
                </c:pt>
                <c:pt idx="5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E78-48EA-8229-2E166F5A07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70779552"/>
        <c:axId val="870779880"/>
      </c:barChart>
      <c:catAx>
        <c:axId val="870779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0779880"/>
        <c:crosses val="autoZero"/>
        <c:auto val="1"/>
        <c:lblAlgn val="ctr"/>
        <c:lblOffset val="100"/>
        <c:noMultiLvlLbl val="0"/>
      </c:catAx>
      <c:valAx>
        <c:axId val="870779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07795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1</xdr:row>
      <xdr:rowOff>185737</xdr:rowOff>
    </xdr:from>
    <xdr:to>
      <xdr:col>11</xdr:col>
      <xdr:colOff>504825</xdr:colOff>
      <xdr:row>16</xdr:row>
      <xdr:rowOff>71437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B5A488F-D58A-48AB-A3CC-3D44DA06797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277.780558217593" backgroundQuery="1" createdVersion="6" refreshedVersion="6" minRefreshableVersion="3" recordCount="13" xr:uid="{AEF8A5F5-089C-43BB-A48F-59694D3B4DE9}">
  <cacheSource type="external" connectionId="1"/>
  <cacheFields count="8">
    <cacheField name="Date de moulage" numFmtId="0">
      <sharedItems containsSemiMixedTypes="0" containsDate="1" containsString="0" minDate="2021-03-15T00:00:00" maxDate="2021-04-27T00:00:00" count="5">
        <d v="2021-03-15T00:00:00"/>
        <d v="2021-03-16T00:00:00"/>
        <d v="2021-03-17T00:00:00"/>
        <d v="2021-04-25T00:00:00"/>
        <d v="2021-04-26T00:00:00"/>
      </sharedItems>
    </cacheField>
    <cacheField name="Lot GDL" numFmtId="0">
      <sharedItems count="3">
        <s v="A"/>
        <s v="B"/>
        <s v="C"/>
      </sharedItems>
    </cacheField>
    <cacheField name="Equipe " numFmtId="0">
      <sharedItems count="3">
        <s v="M"/>
        <s v="APM"/>
        <s v="NUIT"/>
      </sharedItems>
    </cacheField>
    <cacheField name="Qté produite" numFmtId="0">
      <sharedItems containsSemiMixedTypes="0" containsString="0" containsNumber="1" containsInteger="1" minValue="12" maxValue="125" count="8">
        <n v="25"/>
        <n v="60"/>
        <n v="125"/>
        <n v="12"/>
        <n v="35"/>
        <n v="63"/>
        <n v="96"/>
        <n v="56"/>
      </sharedItems>
    </cacheField>
    <cacheField name="Total rebut" numFmtId="0">
      <sharedItems containsSemiMixedTypes="0" containsString="0" containsNumber="1" containsInteger="1" minValue="4" maxValue="237" count="9">
        <n v="4"/>
        <n v="5"/>
        <n v="8"/>
        <n v="237"/>
        <n v="10"/>
        <n v="19"/>
        <n v="12"/>
        <n v="16"/>
        <n v="24"/>
      </sharedItems>
    </cacheField>
    <cacheField name="% rebut" numFmtId="0">
      <sharedItems containsSemiMixedTypes="0" containsString="0" containsNumber="1" minValue="8.3333333333333329E-2" maxValue="1.8959999999999999" count="9">
        <n v="0.16"/>
        <n v="8.3333333333333329E-2"/>
        <n v="0.32"/>
        <n v="1.8959999999999999"/>
        <n v="0.83333333333333337"/>
        <n v="0.54285714285714282"/>
        <n v="0.19047619047619047"/>
        <n v="0.16666666666666666"/>
        <n v="0.42857142857142855"/>
      </sharedItems>
    </cacheField>
    <cacheField name="Type défaut" numFmtId="0">
      <sharedItems count="6">
        <s v="1-Manque-matière"/>
        <s v="2- Grillage marbrure"/>
        <s v="3-Bulle"/>
        <s v="4- Soudure"/>
        <s v="5-Arrachage"/>
        <s v="9-Arrachage-carbone"/>
      </sharedItems>
    </cacheField>
    <cacheField name="Valeur" numFmtId="0">
      <sharedItems containsSemiMixedTypes="0" containsString="0" containsNumber="1" containsInteger="1" minValue="1" maxValue="225" count="9">
        <n v="4"/>
        <n v="5"/>
        <n v="8"/>
        <n v="12"/>
        <n v="225"/>
        <n v="10"/>
        <n v="19"/>
        <n v="1"/>
        <n v="1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x v="0"/>
    <x v="0"/>
    <x v="0"/>
    <x v="0"/>
    <x v="0"/>
    <x v="0"/>
    <x v="0"/>
    <x v="0"/>
  </r>
  <r>
    <x v="0"/>
    <x v="0"/>
    <x v="1"/>
    <x v="1"/>
    <x v="1"/>
    <x v="1"/>
    <x v="1"/>
    <x v="1"/>
  </r>
  <r>
    <x v="0"/>
    <x v="1"/>
    <x v="2"/>
    <x v="0"/>
    <x v="2"/>
    <x v="2"/>
    <x v="0"/>
    <x v="2"/>
  </r>
  <r>
    <x v="1"/>
    <x v="1"/>
    <x v="1"/>
    <x v="2"/>
    <x v="3"/>
    <x v="3"/>
    <x v="1"/>
    <x v="3"/>
  </r>
  <r>
    <x v="1"/>
    <x v="1"/>
    <x v="1"/>
    <x v="2"/>
    <x v="3"/>
    <x v="3"/>
    <x v="2"/>
    <x v="4"/>
  </r>
  <r>
    <x v="1"/>
    <x v="2"/>
    <x v="2"/>
    <x v="3"/>
    <x v="4"/>
    <x v="4"/>
    <x v="3"/>
    <x v="5"/>
  </r>
  <r>
    <x v="2"/>
    <x v="2"/>
    <x v="0"/>
    <x v="4"/>
    <x v="5"/>
    <x v="5"/>
    <x v="0"/>
    <x v="6"/>
  </r>
  <r>
    <x v="3"/>
    <x v="0"/>
    <x v="1"/>
    <x v="5"/>
    <x v="6"/>
    <x v="6"/>
    <x v="4"/>
    <x v="3"/>
  </r>
  <r>
    <x v="3"/>
    <x v="2"/>
    <x v="2"/>
    <x v="6"/>
    <x v="7"/>
    <x v="7"/>
    <x v="4"/>
    <x v="7"/>
  </r>
  <r>
    <x v="3"/>
    <x v="2"/>
    <x v="2"/>
    <x v="6"/>
    <x v="7"/>
    <x v="7"/>
    <x v="5"/>
    <x v="8"/>
  </r>
  <r>
    <x v="4"/>
    <x v="2"/>
    <x v="0"/>
    <x v="7"/>
    <x v="8"/>
    <x v="8"/>
    <x v="0"/>
    <x v="5"/>
  </r>
  <r>
    <x v="4"/>
    <x v="2"/>
    <x v="0"/>
    <x v="7"/>
    <x v="8"/>
    <x v="8"/>
    <x v="1"/>
    <x v="5"/>
  </r>
  <r>
    <x v="4"/>
    <x v="2"/>
    <x v="0"/>
    <x v="7"/>
    <x v="8"/>
    <x v="8"/>
    <x v="4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70DDCF5-8DB3-4E68-9408-230F7F47D59F}" name="Tableau croisé dynamique1" cacheId="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chartFormat="1" fieldListSortAscending="1">
  <location ref="A1:C8" firstHeaderRow="0" firstDataRow="1" firstDataCol="1"/>
  <pivotFields count="8">
    <pivotField compact="0" outline="0" showAll="0"/>
    <pivotField compact="0" outline="0" showAll="0"/>
    <pivotField compact="0" outline="0" showAll="0"/>
    <pivotField dataField="1" compact="0" outline="0" showAll="0"/>
    <pivotField dataField="1" compact="0" outline="0" showAll="0"/>
    <pivotField compact="0" outline="0" showAll="0"/>
    <pivotField axis="axisRow" compact="0" outline="0" showAll="0">
      <items count="7">
        <item x="0"/>
        <item x="1"/>
        <item x="2"/>
        <item x="3"/>
        <item x="4"/>
        <item x="5"/>
        <item t="default"/>
      </items>
    </pivotField>
    <pivotField compact="0" outline="0" showAll="0"/>
  </pivotFields>
  <rowFields count="1">
    <field x="6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Qté produite " fld="3" baseField="0" baseItem="0"/>
    <dataField name="Total rebut " fld="4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EDEE29B-D8E7-4BF0-B52E-B46644FE151B}" name="Données" displayName="Données" ref="C3:X18" totalsRowShown="0">
  <autoFilter ref="C3:X18" xr:uid="{3802EA74-4A41-4762-8D83-9374663BD29F}"/>
  <tableColumns count="22">
    <tableColumn id="1" xr3:uid="{8B66209F-57F4-4760-8ECE-47A25F00C83A}" name="Date de moulage" dataDxfId="0"/>
    <tableColumn id="2" xr3:uid="{5DC070A1-8F32-4F34-839E-D09393DCF670}" name="Lot GDL"/>
    <tableColumn id="3" xr3:uid="{A397962D-9600-4BE0-BEE8-BAFC92C8FE2E}" name="Equipe "/>
    <tableColumn id="4" xr3:uid="{06DBF469-B652-4498-AA71-A73B14B96E1A}" name="Qté produite"/>
    <tableColumn id="5" xr3:uid="{0EBF61F1-4359-4214-B752-F479A958E775}" name="Total rebut">
      <calculatedColumnFormula>SUM(I4:W4)</calculatedColumnFormula>
    </tableColumn>
    <tableColumn id="6" xr3:uid="{542C5BC4-D1B3-48C9-AFFF-9CC1AD982DC7}" name="% rebut">
      <calculatedColumnFormula>G4/F4</calculatedColumnFormula>
    </tableColumn>
    <tableColumn id="7" xr3:uid="{BFCB3000-66D2-4F6C-8885-520ABA855E87}" name="1-Manque-matière"/>
    <tableColumn id="8" xr3:uid="{F58FA83B-222B-4DAD-BF69-ADE1CF8E9A21}" name="2- Grillage marbrure"/>
    <tableColumn id="9" xr3:uid="{E15A04B5-0608-416F-9778-A24543754D49}" name="3-Bulle"/>
    <tableColumn id="10" xr3:uid="{3A5087F1-BB19-48DA-BF3C-4B1E661BF391}" name="4- Soudure"/>
    <tableColumn id="11" xr3:uid="{7A66C4ED-D502-4887-98C6-D95B3CE53FD9}" name="5-Arrachage"/>
    <tableColumn id="12" xr3:uid="{AB2B0D34-5BB6-49D3-A19E-28D84C313F6B}" name="6- Mal coupé"/>
    <tableColumn id="13" xr3:uid="{59742C0C-ECF3-4BE5-8B36-22707FD717D7}" name="7- Bavure collée"/>
    <tableColumn id="14" xr3:uid="{0C652156-B25C-4939-A4A2-E573BD2F8ACE}" name="8- B.S.M"/>
    <tableColumn id="15" xr3:uid="{939E9165-8AC4-4842-B599-527D16422311}" name="9-Arrachage-carbone"/>
    <tableColumn id="16" xr3:uid="{FE58F50C-8797-47E6-A64D-B57B2702E786}" name="10- Décollage TEST"/>
    <tableColumn id="17" xr3:uid="{010341BF-2CA0-4F68-9358-F3E097B2A634}" name="11- Déformation"/>
    <tableColumn id="18" xr3:uid="{BFD7120D-094E-46A7-8A16-B649E7B3BCF3}" name="12-Carbone mal mis (Droite ou Gauche*)"/>
    <tableColumn id="19" xr3:uid="{A7E76865-4D00-48DD-A998-BB32D179745B}" name="13-Remontée de carbone"/>
    <tableColumn id="20" xr3:uid="{87DF7753-C4F1-430B-82CD-FF88E06B5CC5}" name="14-Démarrage"/>
    <tableColumn id="21" xr3:uid="{EA5CD0A7-5D6E-432C-A9EE-FC4E96D3E629}" name="15-Arrachage carbone zone collage"/>
    <tableColumn id="22" xr3:uid="{AA3F365B-0BFF-48F8-8F14-85739692B0CC}" name="16-Carbone defectueux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2917C-B328-4D53-B2BF-92F3A8043716}">
  <dimension ref="A1:C8"/>
  <sheetViews>
    <sheetView showGridLines="0" tabSelected="1" workbookViewId="0">
      <selection activeCell="C16" sqref="C16"/>
    </sheetView>
  </sheetViews>
  <sheetFormatPr baseColWidth="10" defaultRowHeight="15" x14ac:dyDescent="0.25"/>
  <cols>
    <col min="1" max="1" width="19.5703125" bestFit="1" customWidth="1"/>
    <col min="2" max="2" width="12.85546875" bestFit="1" customWidth="1"/>
    <col min="3" max="3" width="11.140625" bestFit="1" customWidth="1"/>
  </cols>
  <sheetData>
    <row r="1" spans="1:3" x14ac:dyDescent="0.25">
      <c r="A1" s="4" t="s">
        <v>35</v>
      </c>
      <c r="B1" t="s">
        <v>33</v>
      </c>
      <c r="C1" t="s">
        <v>34</v>
      </c>
    </row>
    <row r="2" spans="1:3" x14ac:dyDescent="0.25">
      <c r="A2" t="s">
        <v>29</v>
      </c>
      <c r="B2" s="5">
        <v>141</v>
      </c>
      <c r="C2" s="5">
        <v>55</v>
      </c>
    </row>
    <row r="3" spans="1:3" x14ac:dyDescent="0.25">
      <c r="A3" t="s">
        <v>5</v>
      </c>
      <c r="B3" s="5">
        <v>241</v>
      </c>
      <c r="C3" s="5">
        <v>266</v>
      </c>
    </row>
    <row r="4" spans="1:3" x14ac:dyDescent="0.25">
      <c r="A4" t="s">
        <v>6</v>
      </c>
      <c r="B4" s="5">
        <v>125</v>
      </c>
      <c r="C4" s="5">
        <v>237</v>
      </c>
    </row>
    <row r="5" spans="1:3" x14ac:dyDescent="0.25">
      <c r="A5" t="s">
        <v>7</v>
      </c>
      <c r="B5" s="5">
        <v>12</v>
      </c>
      <c r="C5" s="5">
        <v>10</v>
      </c>
    </row>
    <row r="6" spans="1:3" x14ac:dyDescent="0.25">
      <c r="A6" t="s">
        <v>8</v>
      </c>
      <c r="B6" s="5">
        <v>215</v>
      </c>
      <c r="C6" s="5">
        <v>52</v>
      </c>
    </row>
    <row r="7" spans="1:3" x14ac:dyDescent="0.25">
      <c r="A7" t="s">
        <v>12</v>
      </c>
      <c r="B7" s="5">
        <v>96</v>
      </c>
      <c r="C7" s="5">
        <v>16</v>
      </c>
    </row>
    <row r="8" spans="1:3" x14ac:dyDescent="0.25">
      <c r="A8" t="s">
        <v>30</v>
      </c>
      <c r="B8" s="5">
        <v>830</v>
      </c>
      <c r="C8" s="5">
        <v>636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84194-EC66-4FF3-A879-D0FBA6DE9A00}">
  <dimension ref="A1:X30"/>
  <sheetViews>
    <sheetView showGridLines="0" topLeftCell="M1" workbookViewId="0">
      <selection activeCell="C11" sqref="A11:XFD11"/>
    </sheetView>
  </sheetViews>
  <sheetFormatPr baseColWidth="10" defaultRowHeight="15" x14ac:dyDescent="0.25"/>
  <cols>
    <col min="1" max="1" width="0" hidden="1" customWidth="1"/>
    <col min="2" max="2" width="0" style="3" hidden="1" customWidth="1"/>
    <col min="3" max="3" width="18.140625" customWidth="1"/>
    <col min="4" max="4" width="14.42578125" customWidth="1"/>
    <col min="6" max="6" width="14.5703125" customWidth="1"/>
    <col min="7" max="8" width="13" customWidth="1"/>
    <col min="9" max="9" width="19.85546875" style="1" customWidth="1"/>
    <col min="10" max="10" width="20.85546875" style="1" customWidth="1"/>
    <col min="11" max="11" width="11.42578125" style="1"/>
    <col min="12" max="12" width="12.7109375" style="1" customWidth="1"/>
    <col min="13" max="13" width="13.7109375" style="1" customWidth="1"/>
    <col min="14" max="14" width="14.42578125" style="1" customWidth="1"/>
    <col min="15" max="15" width="17.28515625" style="1" customWidth="1"/>
    <col min="16" max="16" width="11.42578125" style="1"/>
    <col min="17" max="17" width="21.5703125" style="1" customWidth="1"/>
    <col min="18" max="18" width="19.42578125" style="1" customWidth="1"/>
    <col min="19" max="19" width="17.5703125" style="1" customWidth="1"/>
    <col min="20" max="20" width="38.7109375" style="1" customWidth="1"/>
    <col min="21" max="21" width="25.42578125" style="1" customWidth="1"/>
    <col min="22" max="22" width="15.5703125" style="1" customWidth="1"/>
    <col min="23" max="23" width="33.7109375" style="1" customWidth="1"/>
    <col min="24" max="24" width="23.85546875" style="1" customWidth="1"/>
  </cols>
  <sheetData>
    <row r="1" spans="1:24" x14ac:dyDescent="0.25">
      <c r="C1" t="s">
        <v>0</v>
      </c>
    </row>
    <row r="2" spans="1:24" x14ac:dyDescent="0.25">
      <c r="I2" s="9" t="s">
        <v>4</v>
      </c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4" x14ac:dyDescent="0.25">
      <c r="A3" t="s">
        <v>26</v>
      </c>
      <c r="B3" s="3" t="s">
        <v>27</v>
      </c>
      <c r="C3" t="s">
        <v>1</v>
      </c>
      <c r="D3" t="s">
        <v>2</v>
      </c>
      <c r="E3" t="s">
        <v>3</v>
      </c>
      <c r="F3" t="s">
        <v>19</v>
      </c>
      <c r="G3" t="s">
        <v>28</v>
      </c>
      <c r="H3" t="s">
        <v>32</v>
      </c>
      <c r="I3" t="s">
        <v>29</v>
      </c>
      <c r="J3" t="s">
        <v>5</v>
      </c>
      <c r="K3" t="s">
        <v>6</v>
      </c>
      <c r="L3" t="s">
        <v>7</v>
      </c>
      <c r="M3" t="s">
        <v>8</v>
      </c>
      <c r="N3" t="s">
        <v>9</v>
      </c>
      <c r="O3" t="s">
        <v>10</v>
      </c>
      <c r="P3" t="s">
        <v>11</v>
      </c>
      <c r="Q3" t="s">
        <v>12</v>
      </c>
      <c r="R3" t="s">
        <v>13</v>
      </c>
      <c r="S3" t="s">
        <v>14</v>
      </c>
      <c r="T3" t="s">
        <v>15</v>
      </c>
      <c r="U3" t="s">
        <v>16</v>
      </c>
      <c r="V3" t="s">
        <v>17</v>
      </c>
      <c r="W3" t="s">
        <v>18</v>
      </c>
      <c r="X3" t="s">
        <v>31</v>
      </c>
    </row>
    <row r="4" spans="1:24" x14ac:dyDescent="0.25">
      <c r="A4">
        <f>MONTH(C4)</f>
        <v>3</v>
      </c>
      <c r="B4" s="3">
        <f>WEEKNUM(C4)-1</f>
        <v>11</v>
      </c>
      <c r="C4" s="2">
        <v>44270</v>
      </c>
      <c r="D4" t="s">
        <v>20</v>
      </c>
      <c r="E4" t="s">
        <v>23</v>
      </c>
      <c r="F4">
        <v>25</v>
      </c>
      <c r="G4">
        <f>SUM(I4:W4)</f>
        <v>4</v>
      </c>
      <c r="H4">
        <f>G4/F4</f>
        <v>0.16</v>
      </c>
      <c r="I4">
        <v>4</v>
      </c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 x14ac:dyDescent="0.25">
      <c r="A5">
        <f t="shared" ref="A5:A18" si="0">MONTH(C5)</f>
        <v>3</v>
      </c>
      <c r="B5" s="3">
        <f t="shared" ref="B5:B18" si="1">WEEKNUM(C5)-1</f>
        <v>11</v>
      </c>
      <c r="C5" s="2">
        <v>44270</v>
      </c>
      <c r="D5" t="s">
        <v>20</v>
      </c>
      <c r="E5" t="s">
        <v>24</v>
      </c>
      <c r="F5">
        <v>60</v>
      </c>
      <c r="G5">
        <f t="shared" ref="G5:G18" si="2">SUM(I5:W5)</f>
        <v>5</v>
      </c>
      <c r="H5">
        <f t="shared" ref="H5:H18" si="3">G5/F5</f>
        <v>8.3333333333333329E-2</v>
      </c>
      <c r="I5"/>
      <c r="J5">
        <v>5</v>
      </c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 x14ac:dyDescent="0.25">
      <c r="A6">
        <f t="shared" si="0"/>
        <v>3</v>
      </c>
      <c r="B6" s="3">
        <f t="shared" si="1"/>
        <v>11</v>
      </c>
      <c r="C6" s="2">
        <v>44270</v>
      </c>
      <c r="D6" t="s">
        <v>21</v>
      </c>
      <c r="E6" t="s">
        <v>25</v>
      </c>
      <c r="F6">
        <v>25</v>
      </c>
      <c r="G6">
        <f t="shared" si="2"/>
        <v>8</v>
      </c>
      <c r="H6">
        <f t="shared" si="3"/>
        <v>0.32</v>
      </c>
      <c r="I6">
        <v>8</v>
      </c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 x14ac:dyDescent="0.25">
      <c r="A7">
        <f t="shared" si="0"/>
        <v>3</v>
      </c>
      <c r="B7" s="3">
        <f t="shared" si="1"/>
        <v>11</v>
      </c>
      <c r="C7" s="2">
        <v>44271</v>
      </c>
      <c r="D7" t="s">
        <v>21</v>
      </c>
      <c r="E7" t="s">
        <v>23</v>
      </c>
      <c r="F7">
        <v>100</v>
      </c>
      <c r="G7">
        <f t="shared" si="2"/>
        <v>0</v>
      </c>
      <c r="H7">
        <f t="shared" si="3"/>
        <v>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 x14ac:dyDescent="0.25">
      <c r="A8">
        <f t="shared" si="0"/>
        <v>3</v>
      </c>
      <c r="B8" s="3">
        <f t="shared" si="1"/>
        <v>11</v>
      </c>
      <c r="C8" s="2">
        <v>44271</v>
      </c>
      <c r="D8" t="s">
        <v>21</v>
      </c>
      <c r="E8" t="s">
        <v>24</v>
      </c>
      <c r="F8">
        <v>125</v>
      </c>
      <c r="G8">
        <f t="shared" si="2"/>
        <v>237</v>
      </c>
      <c r="H8">
        <f t="shared" si="3"/>
        <v>1.8959999999999999</v>
      </c>
      <c r="I8"/>
      <c r="J8">
        <v>12</v>
      </c>
      <c r="K8">
        <v>225</v>
      </c>
      <c r="L8"/>
      <c r="M8"/>
      <c r="N8"/>
      <c r="O8"/>
      <c r="P8"/>
      <c r="Q8"/>
      <c r="R8"/>
      <c r="S8"/>
      <c r="T8"/>
      <c r="U8"/>
      <c r="V8"/>
      <c r="W8"/>
      <c r="X8"/>
    </row>
    <row r="9" spans="1:24" x14ac:dyDescent="0.25">
      <c r="A9">
        <f t="shared" si="0"/>
        <v>3</v>
      </c>
      <c r="B9" s="3">
        <f t="shared" si="1"/>
        <v>11</v>
      </c>
      <c r="C9" s="2">
        <v>44271</v>
      </c>
      <c r="D9" t="s">
        <v>22</v>
      </c>
      <c r="E9" t="s">
        <v>25</v>
      </c>
      <c r="F9">
        <v>12</v>
      </c>
      <c r="G9">
        <f t="shared" si="2"/>
        <v>10</v>
      </c>
      <c r="H9">
        <f t="shared" si="3"/>
        <v>0.83333333333333337</v>
      </c>
      <c r="I9"/>
      <c r="J9"/>
      <c r="K9"/>
      <c r="L9">
        <v>10</v>
      </c>
      <c r="M9"/>
      <c r="N9"/>
      <c r="O9"/>
      <c r="P9"/>
      <c r="Q9"/>
      <c r="R9"/>
      <c r="S9"/>
      <c r="T9"/>
      <c r="U9"/>
      <c r="V9"/>
      <c r="W9"/>
      <c r="X9"/>
    </row>
    <row r="10" spans="1:24" x14ac:dyDescent="0.25">
      <c r="A10">
        <f t="shared" si="0"/>
        <v>3</v>
      </c>
      <c r="B10" s="3">
        <f t="shared" si="1"/>
        <v>11</v>
      </c>
      <c r="C10" s="2">
        <v>44272</v>
      </c>
      <c r="D10" t="s">
        <v>22</v>
      </c>
      <c r="E10" t="s">
        <v>23</v>
      </c>
      <c r="F10">
        <v>35</v>
      </c>
      <c r="G10">
        <f>SUM(I10:W10)</f>
        <v>19</v>
      </c>
      <c r="H10">
        <f t="shared" si="3"/>
        <v>0.54285714285714282</v>
      </c>
      <c r="I10">
        <v>19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</row>
    <row r="11" spans="1:24" x14ac:dyDescent="0.25">
      <c r="A11">
        <f t="shared" si="0"/>
        <v>3</v>
      </c>
      <c r="B11" s="3">
        <f t="shared" si="1"/>
        <v>11</v>
      </c>
      <c r="C11" s="2">
        <v>44272</v>
      </c>
      <c r="D11" t="s">
        <v>22</v>
      </c>
      <c r="E11" t="s">
        <v>24</v>
      </c>
      <c r="F11">
        <v>45</v>
      </c>
      <c r="G11">
        <f t="shared" si="2"/>
        <v>0</v>
      </c>
      <c r="H11">
        <f t="shared" si="3"/>
        <v>0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 x14ac:dyDescent="0.25">
      <c r="A12">
        <f t="shared" si="0"/>
        <v>3</v>
      </c>
      <c r="B12" s="3">
        <f t="shared" si="1"/>
        <v>11</v>
      </c>
      <c r="C12" s="2">
        <v>44272</v>
      </c>
      <c r="D12" t="s">
        <v>21</v>
      </c>
      <c r="E12" t="s">
        <v>25</v>
      </c>
      <c r="F12">
        <v>85</v>
      </c>
      <c r="G12">
        <f t="shared" si="2"/>
        <v>0</v>
      </c>
      <c r="H12">
        <f t="shared" si="3"/>
        <v>0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</row>
    <row r="13" spans="1:24" x14ac:dyDescent="0.25">
      <c r="A13">
        <f t="shared" si="0"/>
        <v>4</v>
      </c>
      <c r="B13" s="3">
        <f t="shared" si="1"/>
        <v>17</v>
      </c>
      <c r="C13" s="2">
        <v>44311</v>
      </c>
      <c r="D13" t="s">
        <v>22</v>
      </c>
      <c r="E13" t="s">
        <v>23</v>
      </c>
      <c r="F13">
        <v>19</v>
      </c>
      <c r="G13">
        <f t="shared" si="2"/>
        <v>0</v>
      </c>
      <c r="H13">
        <f t="shared" si="3"/>
        <v>0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1:24" x14ac:dyDescent="0.25">
      <c r="A14">
        <f t="shared" si="0"/>
        <v>4</v>
      </c>
      <c r="B14" s="3">
        <f t="shared" si="1"/>
        <v>17</v>
      </c>
      <c r="C14" s="2">
        <v>44311</v>
      </c>
      <c r="D14" t="s">
        <v>20</v>
      </c>
      <c r="E14" t="s">
        <v>24</v>
      </c>
      <c r="F14">
        <v>63</v>
      </c>
      <c r="G14">
        <f t="shared" si="2"/>
        <v>12</v>
      </c>
      <c r="H14">
        <f t="shared" si="3"/>
        <v>0.19047619047619047</v>
      </c>
      <c r="I14"/>
      <c r="J14"/>
      <c r="K14"/>
      <c r="L14"/>
      <c r="M14">
        <v>12</v>
      </c>
      <c r="N14"/>
      <c r="O14"/>
      <c r="P14"/>
      <c r="Q14"/>
      <c r="R14"/>
      <c r="S14"/>
      <c r="T14"/>
      <c r="U14"/>
      <c r="V14"/>
      <c r="W14"/>
      <c r="X14"/>
    </row>
    <row r="15" spans="1:24" x14ac:dyDescent="0.25">
      <c r="A15">
        <f t="shared" si="0"/>
        <v>4</v>
      </c>
      <c r="B15" s="3">
        <f t="shared" si="1"/>
        <v>17</v>
      </c>
      <c r="C15" s="2">
        <v>44311</v>
      </c>
      <c r="D15" t="s">
        <v>22</v>
      </c>
      <c r="E15" t="s">
        <v>25</v>
      </c>
      <c r="F15">
        <v>96</v>
      </c>
      <c r="G15">
        <f t="shared" si="2"/>
        <v>16</v>
      </c>
      <c r="H15">
        <f t="shared" si="3"/>
        <v>0.16666666666666666</v>
      </c>
      <c r="I15"/>
      <c r="J15"/>
      <c r="K15"/>
      <c r="L15"/>
      <c r="M15">
        <v>1</v>
      </c>
      <c r="N15"/>
      <c r="O15"/>
      <c r="P15"/>
      <c r="Q15">
        <v>15</v>
      </c>
      <c r="R15"/>
      <c r="S15"/>
      <c r="T15"/>
      <c r="U15"/>
      <c r="V15"/>
      <c r="W15"/>
      <c r="X15"/>
    </row>
    <row r="16" spans="1:24" x14ac:dyDescent="0.25">
      <c r="A16">
        <f t="shared" si="0"/>
        <v>4</v>
      </c>
      <c r="B16" s="3">
        <f t="shared" si="1"/>
        <v>17</v>
      </c>
      <c r="C16" s="2">
        <v>44312</v>
      </c>
      <c r="D16" t="s">
        <v>22</v>
      </c>
      <c r="E16" t="s">
        <v>23</v>
      </c>
      <c r="F16">
        <v>56</v>
      </c>
      <c r="G16">
        <f t="shared" si="2"/>
        <v>24</v>
      </c>
      <c r="H16">
        <f t="shared" si="3"/>
        <v>0.42857142857142855</v>
      </c>
      <c r="I16">
        <v>10</v>
      </c>
      <c r="J16">
        <v>10</v>
      </c>
      <c r="K16"/>
      <c r="L16"/>
      <c r="M16">
        <v>4</v>
      </c>
      <c r="N16"/>
      <c r="O16"/>
      <c r="P16"/>
      <c r="Q16"/>
      <c r="R16"/>
      <c r="S16"/>
      <c r="T16"/>
      <c r="U16"/>
      <c r="V16"/>
      <c r="W16"/>
      <c r="X16"/>
    </row>
    <row r="17" spans="1:24" x14ac:dyDescent="0.25">
      <c r="A17">
        <f t="shared" si="0"/>
        <v>4</v>
      </c>
      <c r="B17" s="3">
        <f t="shared" si="1"/>
        <v>17</v>
      </c>
      <c r="C17" s="2">
        <v>44312</v>
      </c>
      <c r="D17" t="s">
        <v>22</v>
      </c>
      <c r="E17" t="s">
        <v>24</v>
      </c>
      <c r="F17">
        <v>25</v>
      </c>
      <c r="G17">
        <f t="shared" si="2"/>
        <v>0</v>
      </c>
      <c r="H17">
        <f t="shared" si="3"/>
        <v>0</v>
      </c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 x14ac:dyDescent="0.25">
      <c r="A18">
        <f t="shared" si="0"/>
        <v>4</v>
      </c>
      <c r="B18" s="3">
        <f t="shared" si="1"/>
        <v>17</v>
      </c>
      <c r="C18" s="2">
        <v>44312</v>
      </c>
      <c r="D18" t="s">
        <v>22</v>
      </c>
      <c r="E18" t="s">
        <v>25</v>
      </c>
      <c r="F18">
        <v>12</v>
      </c>
      <c r="G18">
        <f t="shared" si="2"/>
        <v>0</v>
      </c>
      <c r="H18">
        <f t="shared" si="3"/>
        <v>0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 x14ac:dyDescent="0.25">
      <c r="C19" s="2"/>
      <c r="G19" s="6"/>
      <c r="H19" s="6"/>
      <c r="I19" s="7"/>
      <c r="J19" s="7"/>
      <c r="K19" s="7"/>
    </row>
    <row r="20" spans="1:24" x14ac:dyDescent="0.25">
      <c r="C20" s="2"/>
      <c r="G20" s="6"/>
      <c r="H20" s="6"/>
      <c r="I20" s="7"/>
      <c r="J20" s="7"/>
      <c r="K20" s="7"/>
    </row>
    <row r="21" spans="1:24" x14ac:dyDescent="0.25">
      <c r="C21" s="2"/>
      <c r="G21" s="6"/>
      <c r="H21" s="6"/>
      <c r="I21" s="7"/>
      <c r="J21" s="7"/>
      <c r="K21" s="7"/>
    </row>
    <row r="22" spans="1:24" x14ac:dyDescent="0.25">
      <c r="C22" s="2"/>
      <c r="G22" s="6"/>
      <c r="H22" s="6"/>
      <c r="I22" s="7"/>
      <c r="J22" s="7"/>
      <c r="K22" s="7"/>
    </row>
    <row r="23" spans="1:24" x14ac:dyDescent="0.25">
      <c r="C23" s="8"/>
      <c r="D23" s="6"/>
      <c r="E23" s="6"/>
      <c r="F23" s="6"/>
      <c r="G23" s="6"/>
      <c r="H23" s="6"/>
      <c r="I23" s="7"/>
      <c r="J23" s="7"/>
      <c r="K23" s="7"/>
    </row>
    <row r="24" spans="1:24" x14ac:dyDescent="0.25">
      <c r="C24" s="8"/>
      <c r="D24" s="6"/>
      <c r="E24" s="6"/>
      <c r="F24" s="6"/>
      <c r="G24" s="6"/>
      <c r="H24" s="6"/>
      <c r="I24" s="7"/>
      <c r="J24" s="7"/>
      <c r="K24" s="7"/>
    </row>
    <row r="25" spans="1:24" x14ac:dyDescent="0.25">
      <c r="C25" s="8"/>
      <c r="D25" s="6"/>
      <c r="E25" s="6"/>
      <c r="F25" s="6"/>
      <c r="G25" s="6"/>
      <c r="H25" s="6"/>
      <c r="I25" s="7"/>
      <c r="J25" s="7"/>
      <c r="K25" s="7"/>
    </row>
    <row r="26" spans="1:24" x14ac:dyDescent="0.25">
      <c r="C26" s="8"/>
      <c r="D26" s="6"/>
      <c r="E26" s="6"/>
      <c r="F26" s="6"/>
      <c r="G26" s="6"/>
      <c r="H26" s="6"/>
      <c r="I26" s="7"/>
      <c r="J26" s="7"/>
      <c r="K26" s="7"/>
    </row>
    <row r="27" spans="1:24" x14ac:dyDescent="0.25">
      <c r="C27" s="8"/>
      <c r="D27" s="6"/>
      <c r="E27" s="6"/>
      <c r="F27" s="6"/>
      <c r="G27" s="6"/>
      <c r="H27" s="6"/>
      <c r="I27" s="7"/>
      <c r="J27" s="7"/>
      <c r="K27" s="7"/>
    </row>
    <row r="28" spans="1:24" x14ac:dyDescent="0.25">
      <c r="C28" s="2"/>
      <c r="G28" s="6"/>
      <c r="H28" s="6"/>
      <c r="I28" s="7"/>
      <c r="J28" s="7"/>
      <c r="K28" s="7"/>
    </row>
    <row r="29" spans="1:24" x14ac:dyDescent="0.25">
      <c r="C29" s="2"/>
      <c r="G29" s="6"/>
      <c r="H29" s="6"/>
      <c r="I29" s="7"/>
      <c r="J29" s="7"/>
      <c r="K29" s="7"/>
    </row>
    <row r="30" spans="1:24" x14ac:dyDescent="0.25">
      <c r="G30" s="6"/>
      <c r="H30" s="6"/>
      <c r="I30" s="7"/>
      <c r="J30" s="7"/>
      <c r="K30" s="7"/>
    </row>
  </sheetData>
  <mergeCells count="1">
    <mergeCell ref="I2:W2"/>
  </mergeCells>
  <pageMargins left="0.7" right="0.7" top="0.75" bottom="0.75" header="0.3" footer="0.3"/>
  <pageSetup paperSize="9" orientation="portrait" r:id="rId1"/>
  <headerFooter>
    <oddFooter>&amp;C&amp;1#&amp;"Calibri"&amp;10&amp;K737373No disclosure to third parties!</oddFooter>
  </headerFooter>
  <customProperties>
    <customPr name="_pios_id" r:id="rId2"/>
  </customProperties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F9598EF-26BD-4C62-B0F2-44F9F07ABC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Bonneau, Claude</dc:creator>
  <cp:lastModifiedBy>Jean-Eric</cp:lastModifiedBy>
  <dcterms:created xsi:type="dcterms:W3CDTF">2021-03-11T15:24:12Z</dcterms:created>
  <dcterms:modified xsi:type="dcterms:W3CDTF">2021-03-22T17:47:14Z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dae8ba6-b3d9-441d-85ba-95bbdebfad77_Enabled">
    <vt:lpwstr>true</vt:lpwstr>
  </property>
  <property fmtid="{D5CDD505-2E9C-101B-9397-08002B2CF9AE}" pid="3" name="MSIP_Label_5dae8ba6-b3d9-441d-85ba-95bbdebfad77_SetDate">
    <vt:lpwstr>2021-03-19T19:29:49Z</vt:lpwstr>
  </property>
  <property fmtid="{D5CDD505-2E9C-101B-9397-08002B2CF9AE}" pid="4" name="MSIP_Label_5dae8ba6-b3d9-441d-85ba-95bbdebfad77_Method">
    <vt:lpwstr>Standard</vt:lpwstr>
  </property>
  <property fmtid="{D5CDD505-2E9C-101B-9397-08002B2CF9AE}" pid="5" name="MSIP_Label_5dae8ba6-b3d9-441d-85ba-95bbdebfad77_Name">
    <vt:lpwstr>5dae8ba6-b3d9-441d-85ba-95bbdebfad77</vt:lpwstr>
  </property>
  <property fmtid="{D5CDD505-2E9C-101B-9397-08002B2CF9AE}" pid="6" name="MSIP_Label_5dae8ba6-b3d9-441d-85ba-95bbdebfad77_SiteId">
    <vt:lpwstr>2314cb5c-e44b-4288-b205-51ab43ecb122</vt:lpwstr>
  </property>
  <property fmtid="{D5CDD505-2E9C-101B-9397-08002B2CF9AE}" pid="7" name="MSIP_Label_5dae8ba6-b3d9-441d-85ba-95bbdebfad77_ActionId">
    <vt:lpwstr>0334a283-215e-40e3-9b67-e5644794eeaf</vt:lpwstr>
  </property>
  <property fmtid="{D5CDD505-2E9C-101B-9397-08002B2CF9AE}" pid="8" name="MSIP_Label_5dae8ba6-b3d9-441d-85ba-95bbdebfad77_ContentBits">
    <vt:lpwstr>2</vt:lpwstr>
  </property>
</Properties>
</file>