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6C2FC43E-EDE4-4A4C-858A-CFE970828793}" xr6:coauthVersionLast="46" xr6:coauthVersionMax="46" xr10:uidLastSave="{00000000-0000-0000-0000-000000000000}"/>
  <bookViews>
    <workbookView xWindow="-120" yWindow="-120" windowWidth="24240" windowHeight="13740" xr2:uid="{05114AD6-12D3-4913-A9BD-B79EE541E35A}"/>
  </bookViews>
  <sheets>
    <sheet name="JEUNES" sheetId="4" r:id="rId1"/>
    <sheet name="ACTES" sheetId="1" r:id="rId2"/>
    <sheet name="Liste type acte" sheetId="9" r:id="rId3"/>
  </sheets>
  <definedNames>
    <definedName name="LISTE_NOM" localSheetId="0">JEUNES!$A:$A</definedName>
    <definedName name="Listeprof">'Liste type acte'!$A$1:$B$1</definedName>
    <definedName name="NOM_PRENOM" localSheetId="0">JEUNES!$A:$B</definedName>
    <definedName name="TYPE_ACTE">'Liste type acte'!$A:$A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9" i="1" l="1"/>
  <c r="H15" i="4"/>
  <c r="I15" i="4"/>
  <c r="C28" i="1" l="1"/>
  <c r="C27" i="1" l="1"/>
  <c r="C2" i="1" l="1"/>
  <c r="C3" i="1"/>
  <c r="C4" i="1"/>
  <c r="C5" i="1"/>
  <c r="C6" i="1"/>
  <c r="C7" i="1"/>
  <c r="C8" i="1"/>
  <c r="C9" i="1"/>
  <c r="C10" i="1"/>
  <c r="C11" i="1"/>
  <c r="C12" i="1"/>
  <c r="C13" i="1"/>
  <c r="C14" i="1"/>
  <c r="C15" i="1"/>
  <c r="C16" i="1"/>
  <c r="C17" i="1"/>
  <c r="C18" i="1"/>
  <c r="C19" i="1"/>
  <c r="C20" i="1"/>
  <c r="C21" i="1"/>
  <c r="C22" i="1"/>
  <c r="C23" i="1"/>
  <c r="C24" i="1"/>
  <c r="C25" i="1"/>
  <c r="C26" i="1"/>
  <c r="H6" i="4"/>
  <c r="I6" i="4"/>
  <c r="H3" i="4"/>
  <c r="I3" i="4"/>
  <c r="H14" i="4"/>
  <c r="I14" i="4"/>
  <c r="H9" i="4"/>
  <c r="I9" i="4"/>
  <c r="H10" i="4"/>
  <c r="I10" i="4"/>
  <c r="H4" i="4"/>
  <c r="I4" i="4"/>
  <c r="H7" i="4"/>
  <c r="I7" i="4"/>
  <c r="H8" i="4"/>
  <c r="I8" i="4"/>
  <c r="H13" i="4"/>
  <c r="I13" i="4"/>
  <c r="H12" i="4"/>
  <c r="I12" i="4"/>
  <c r="H11" i="4"/>
  <c r="I11" i="4"/>
  <c r="H2" i="4"/>
  <c r="I2" i="4"/>
  <c r="H5" i="4"/>
  <c r="I5" i="4"/>
</calcChain>
</file>

<file path=xl/sharedStrings.xml><?xml version="1.0" encoding="utf-8"?>
<sst xmlns="http://schemas.openxmlformats.org/spreadsheetml/2006/main" count="181" uniqueCount="94">
  <si>
    <t>Date</t>
  </si>
  <si>
    <t>durée</t>
  </si>
  <si>
    <t>contenu</t>
  </si>
  <si>
    <t>mere me transmet les devis papiers à intégrer dans la préco</t>
  </si>
  <si>
    <r>
      <t>mme a recu un versement de 4531 euros du département après un 1</t>
    </r>
    <r>
      <rPr>
        <vertAlign val="superscript"/>
        <sz val="11"/>
        <color theme="1"/>
        <rFont val="Calibri"/>
        <family val="2"/>
        <scheme val="minor"/>
      </rPr>
      <t>er</t>
    </r>
    <r>
      <rPr>
        <sz val="11"/>
        <color theme="1"/>
        <rFont val="Calibri"/>
        <family val="2"/>
        <scheme val="minor"/>
      </rPr>
      <t xml:space="preserve"> versement de 1886 euros (acompte). Cette participation correspond à la partie mdph qui est donc soldée et virée sur le compte de la sté. Reste les 5240 € correspondant à la part anah</t>
    </r>
  </si>
  <si>
    <t>mme a pu me transmettre la participation de la mutuelle qui va intervenir à hauteur de 250 €. Le document est rajouté à la préco qui n’est donc plus en attente que du second devis. Mme Osmani de la sté réha a posé la date du 4/03 pour intervenir, le devis pourra donc être remis assez vite après.</t>
  </si>
  <si>
    <t>appel de mme da asilva lemos qui m’indique la démarche a suivre à savoir
1)	Présentation de la demande au bailleur qui doit inclure :a demande écrite de la famille, certif médical, carte mobilité inclusion avec mention invalidité, préco ergo 
2)	Passage en commission de validation
Vad avec ergo du bailleur et sté btp pour étude du projet. Pas de douche a l’italienne car pb d’entretien mais receveur EP et parois mi-hauteur possible.</t>
  </si>
  <si>
    <t>envoi d’un mail a mme lorant raze (as mdph) suite a l’échange de mail avec anne lise lasnier + début création plan.</t>
  </si>
  <si>
    <t>mme me transmet par mail le remboursement de sa mutuelle (179,80€) que j’inclus la préco que je finalise et que j’envois à stéphanie pour validation.</t>
  </si>
  <si>
    <t>préco validée par stéphanie que j’envoie a mme pour qu’elle me retourne son accord.</t>
  </si>
  <si>
    <t>Type acte</t>
  </si>
  <si>
    <t>Rédaction de préconisation</t>
  </si>
  <si>
    <t>Contact partenaire exterieur</t>
  </si>
  <si>
    <t>Contact parent</t>
  </si>
  <si>
    <t>J'appelle monsieur pour organiser la livraison du matériel et il m'indique qu'elle a déjà eu lieu ce matin même. La famille possède donc un guidon de transfert et 2 AT pour accès terrasse.</t>
  </si>
  <si>
    <t>j'appelle vizeo suite au mail recu d'anne lise. Ils vont réactualiser le devis sans augmentation de tarif. Pas besoin donc de réactualiser le second devis.</t>
  </si>
  <si>
    <t>Mme me rappelle suite au message laissé ce matin. Elle m'apprend qu'ils n'ont pas encore choisi leur véhicule car ils attendent l'essai avec monsieur corre (lenoir) pendant les congés de février ==&gt; 3e devis a inclure + mention du numéro de dossier + info sur l'envoi administratif du dossier fin 2020.</t>
  </si>
  <si>
    <t>W sur plan</t>
  </si>
  <si>
    <t>transmission interne</t>
  </si>
  <si>
    <t>Aurélie me relance sur le dossier de sadio qui est au point mort de puis trop longtemps. J'en informe célia afin qu'on essaie de reprendre les choses en contactant monsieur Fredelin qui n'avait jamais donné suite a l'envoi de ma préco en juin 2019</t>
  </si>
  <si>
    <t>Vizeo me transmet ainsi qu'a anne lise lasnier le devis réactualisé sans augmentation de tarif.</t>
  </si>
  <si>
    <t>Mme debord m'appelle et on fait le point sur la situation. Nous comprenons que la mdph n'a pas pris en compte les options de la chaise d’où la différence de 673 dont parle bvs dans son mail. ==&gt; demander à celia de prendre contact avec la mdph afin de leur signifier cet oubli et évoquer également le siège auto que la famille ne peut pas financer avec la secu.</t>
  </si>
  <si>
    <t>Je rappelle Dr habert de la mdph suite au mail qu'anne lise lui a transmis et venant de moi. Je demandais dans ce mail ce qu'il était possible de faire par rapport à l'augmentation de tarif de vizeo et au fait que l'acompte pch ne couvre pas l'acompte demandé par vizeo (différentiel de 1500€) ==&gt; envoyer un mail a vizeo afin de mettre en avant le fait que la totalité du budget est octroyé et leur demander de démarrer, voir de faire une facture intérmédiaire afin de débloquer plus rapidement un bout du FDC. ==&gt; mail envoyé ce jour.</t>
  </si>
  <si>
    <t>Suite à l'échange avec mme maillefort ce matin je reprend l'écrit de la préconisation auquel j'ajoute l'abonnement a cantoo scribe. Je transfert par mail a mme ce dossier finalisé afin qu'elle l'envoit a la mdph sous forme dématerialisée.</t>
  </si>
  <si>
    <t>Jeune concerné</t>
  </si>
  <si>
    <t>Suitea mon mail, vizeo accepte de démarrer les travaux avec l'acompte incomplet. Les parents sont en copie de ce mail et vont donc pouvoir remplir l'attestation de tva simplifiée qui leur a été transmise.</t>
  </si>
  <si>
    <t>Je recois ce jour un sms de mme qui m'indique qu'elle a recu le second et dernier versement qu'elle a pu virer à monsieur leroy. Le dossier est donc considérer comme clos.</t>
  </si>
  <si>
    <t>Contacts partenaire exterieur</t>
  </si>
  <si>
    <t>je contact escavie par mail afin de leur poser la question du financement des AT qui sont sur la même ligne lpp que les coques moulées, en attente de leur réponse/retour. Dans le même temps Célia m'envoie un mail de la mdph qui reconnait l'erreur et qui va la corriger.</t>
  </si>
  <si>
    <t>ylenia me transmet la participation mutuelle que j'inclus dans la preco et qu'il faut transmettre a anne lise. Ylénia m'apprend également que la proposition de relogement a été acceptée par la famille et le bailleur.</t>
  </si>
  <si>
    <t>Amélie me transmet par mail que les parents ont envoyé leur dossier mdph le 10/02/21 et que le 19/02/21 ils ont recu une notif écrite comme quoi leur dossier était recu.</t>
  </si>
  <si>
    <t>Visite à domicile</t>
  </si>
  <si>
    <t>cf onglet vad</t>
  </si>
  <si>
    <t>Transport</t>
  </si>
  <si>
    <t>Prénom</t>
  </si>
  <si>
    <t>Date de naissance</t>
  </si>
  <si>
    <t>Tél père</t>
  </si>
  <si>
    <t>mail père</t>
  </si>
  <si>
    <t>Tél mère</t>
  </si>
  <si>
    <t>mail mère</t>
  </si>
  <si>
    <t>Nbre années</t>
  </si>
  <si>
    <t>Nbre mois</t>
  </si>
  <si>
    <t>NOM</t>
  </si>
  <si>
    <t>Contact parents</t>
  </si>
  <si>
    <t>Contacts partenaires extérieurs</t>
  </si>
  <si>
    <t>Travail sur plan</t>
  </si>
  <si>
    <t>Transmission interne</t>
  </si>
  <si>
    <t xml:space="preserve">Visite à domicile </t>
  </si>
  <si>
    <t>Ergo/AS</t>
  </si>
  <si>
    <t>Mission interne</t>
  </si>
  <si>
    <t>Entretien avec assistante sociale</t>
  </si>
  <si>
    <t>Rencontre parent</t>
  </si>
  <si>
    <t>Rencontre partenaires extérieurs</t>
  </si>
  <si>
    <t>Divers</t>
  </si>
  <si>
    <t>Visite de chantier</t>
  </si>
  <si>
    <t>Gestion prêt de matériel</t>
  </si>
  <si>
    <t>Gestion administrative</t>
  </si>
  <si>
    <t>Démonstration matériel</t>
  </si>
  <si>
    <t>Contacts parents</t>
  </si>
  <si>
    <t>Entretien avec ergo</t>
  </si>
  <si>
    <t>ERGO</t>
  </si>
  <si>
    <t>AS</t>
  </si>
  <si>
    <t>Monsieur transmet par mail la notif d'attribution pch qu'il viens de recevoir. 370€ du devis ne st pas pris en compte. Le dossier de fdc va être envoyé rapidement à la famille d'après cette notif. Je lui réponds par mail afin d'expliquer les choses. (célia en copie)</t>
  </si>
  <si>
    <t>Anne lise lasnier m'envoie un mail pour m'indiquer qu'elle a bien ajouté ma préco au dossier et me demander des précisions sur les anciens dossier.</t>
  </si>
  <si>
    <t>Anne lise lasnier m'envoie un mail pour m'indiquer qu'elle a bien ajouté ma préco au dossier</t>
  </si>
  <si>
    <t>YZRCHPI</t>
  </si>
  <si>
    <t>Nwwpjhd</t>
  </si>
  <si>
    <t>GCIOHAT</t>
  </si>
  <si>
    <t>Tmnyp</t>
  </si>
  <si>
    <t>KNZLSJ</t>
  </si>
  <si>
    <t>Lcelk</t>
  </si>
  <si>
    <t>ATWCMQ</t>
  </si>
  <si>
    <t>Kbayz</t>
  </si>
  <si>
    <t>NLAT</t>
  </si>
  <si>
    <t>Pubg</t>
  </si>
  <si>
    <t>CFIOXVYB</t>
  </si>
  <si>
    <t>Uyvflpq</t>
  </si>
  <si>
    <t>ERIODP</t>
  </si>
  <si>
    <t>Uyyr Fkoeg</t>
  </si>
  <si>
    <t>UDYQGCVEES</t>
  </si>
  <si>
    <t>Eepfr</t>
  </si>
  <si>
    <t>WCAGZ IRJOI</t>
  </si>
  <si>
    <t>Otpvxfx</t>
  </si>
  <si>
    <t>UJPTR</t>
  </si>
  <si>
    <t>Yddd</t>
  </si>
  <si>
    <t>RLUWKT</t>
  </si>
  <si>
    <t>Aizsr</t>
  </si>
  <si>
    <t>QWEFLFUSD</t>
  </si>
  <si>
    <t>Tsrhizc</t>
  </si>
  <si>
    <t>ZZQE</t>
  </si>
  <si>
    <t>Snfomb</t>
  </si>
  <si>
    <t>WPVLKY FRZKNW</t>
  </si>
  <si>
    <t>Yegpg</t>
  </si>
  <si>
    <t>toto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</si>
</sst>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vertAlign val="superscript"/>
      <sz val="11"/>
      <color theme="1"/>
      <name val="Calibri"/>
      <family val="2"/>
      <scheme val="minor"/>
    </font>
    <font>
      <b/>
      <sz val="12"/>
      <color theme="1"/>
      <name val="Calibri"/>
      <family val="2"/>
      <scheme val="minor"/>
    </font>
  </fonts>
  <fills count="3">
    <fill>
      <patternFill patternType="none"/>
    </fill>
    <fill>
      <patternFill patternType="gray125"/>
    </fill>
    <fill>
      <patternFill patternType="solid">
        <fgColor theme="5" tint="0.79998168889431442"/>
        <bgColor theme="5" tint="0.79998168889431442"/>
      </patternFill>
    </fill>
  </fills>
  <borders count="2">
    <border>
      <left/>
      <right/>
      <top/>
      <bottom/>
      <diagonal/>
    </border>
    <border>
      <left/>
      <right/>
      <top style="thin">
        <color theme="5" tint="0.39997558519241921"/>
      </top>
      <bottom style="thin">
        <color theme="5" tint="0.39997558519241921"/>
      </bottom>
      <diagonal/>
    </border>
  </borders>
  <cellStyleXfs count="1">
    <xf numFmtId="0" fontId="0" fillId="0" borderId="0"/>
  </cellStyleXfs>
  <cellXfs count="16">
    <xf numFmtId="0" fontId="0" fillId="0" borderId="0" xfId="0"/>
    <xf numFmtId="0" fontId="0" fillId="0" borderId="0" xfId="0" applyAlignment="1">
      <alignment vertical="center"/>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NumberFormat="1" applyAlignment="1">
      <alignment horizontal="center" vertical="center"/>
    </xf>
    <xf numFmtId="0" fontId="2" fillId="0" borderId="0" xfId="0" applyFont="1" applyAlignment="1">
      <alignment horizontal="center" vertical="center"/>
    </xf>
    <xf numFmtId="0" fontId="2" fillId="0" borderId="0" xfId="0" applyFont="1" applyAlignment="1">
      <alignment vertical="top"/>
    </xf>
    <xf numFmtId="0" fontId="0" fillId="0" borderId="0" xfId="0" applyFont="1" applyAlignment="1">
      <alignment vertical="top"/>
    </xf>
    <xf numFmtId="14" fontId="0" fillId="0" borderId="0" xfId="0" applyNumberFormat="1" applyFont="1" applyAlignment="1">
      <alignment vertical="top"/>
    </xf>
    <xf numFmtId="0" fontId="0" fillId="0" borderId="0" xfId="0" applyAlignment="1">
      <alignment vertical="top"/>
    </xf>
    <xf numFmtId="0" fontId="0" fillId="2" borderId="1" xfId="0" applyFont="1" applyFill="1" applyBorder="1" applyAlignment="1">
      <alignment vertical="top"/>
    </xf>
    <xf numFmtId="14" fontId="0" fillId="0" borderId="0" xfId="0" applyNumberFormat="1" applyAlignment="1">
      <alignment vertical="top"/>
    </xf>
    <xf numFmtId="0" fontId="0" fillId="0" borderId="1" xfId="0" applyFont="1" applyBorder="1" applyAlignment="1">
      <alignment vertical="top"/>
    </xf>
    <xf numFmtId="0" fontId="0" fillId="0" borderId="0" xfId="0" applyAlignment="1">
      <alignment vertical="top" wrapText="1"/>
    </xf>
    <xf numFmtId="0" fontId="0" fillId="0" borderId="0" xfId="0" applyNumberFormat="1" applyFont="1" applyAlignment="1">
      <alignment vertical="top"/>
    </xf>
    <xf numFmtId="0" fontId="2" fillId="0" borderId="0" xfId="0" applyFont="1" applyAlignment="1">
      <alignment vertical="center"/>
    </xf>
  </cellXfs>
  <cellStyles count="1">
    <cellStyle name="Normal" xfId="0" builtinId="0"/>
  </cellStyles>
  <dxfs count="26">
    <dxf>
      <alignment horizontal="general" vertical="center" textRotation="0" wrapText="0" indent="0" justifyLastLine="0" shrinkToFit="0" readingOrder="0"/>
    </dxf>
    <dxf>
      <alignment horizontal="general" vertical="center" textRotation="0" wrapText="0" indent="0" justifyLastLine="0" shrinkToFit="0" readingOrder="0"/>
    </dxf>
    <dxf>
      <font>
        <b/>
        <i val="0"/>
        <strike val="0"/>
        <condense val="0"/>
        <extend val="0"/>
        <outline val="0"/>
        <shadow val="0"/>
        <u val="none"/>
        <vertAlign val="baseline"/>
        <sz val="12"/>
        <color theme="1"/>
        <name val="Calibri"/>
        <family val="2"/>
        <scheme val="minor"/>
      </font>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i val="0"/>
        <strike val="0"/>
        <condense val="0"/>
        <extend val="0"/>
        <outline val="0"/>
        <shadow val="0"/>
        <u val="none"/>
        <vertAlign val="baseline"/>
        <sz val="12"/>
        <color theme="1"/>
        <name val="Calibri"/>
        <family val="2"/>
        <scheme val="minor"/>
      </font>
      <alignment horizontal="general" vertical="center" textRotation="0" wrapText="0" indent="0" justifyLastLine="0" shrinkToFit="0" readingOrder="0"/>
    </dxf>
    <dxf>
      <alignment horizontal="general" vertical="top" textRotation="0" wrapText="0" indent="0" justifyLastLine="0" shrinkToFit="0" readingOrder="0"/>
    </dxf>
    <dxf>
      <alignment horizontal="general" vertical="top" textRotation="0" wrapText="0" indent="0" justifyLastLine="0" shrinkToFit="0" readingOrder="0"/>
    </dxf>
    <dxf>
      <alignment horizontal="general" vertical="top" textRotation="0" wrapText="0" indent="0" justifyLastLine="0" shrinkToFit="0" readingOrder="0"/>
    </dxf>
    <dxf>
      <alignment horizontal="general" vertical="top"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alignment horizontal="general" vertical="top" textRotation="0" wrapText="0" indent="0" justifyLastLine="0" shrinkToFit="0" readingOrder="0"/>
    </dxf>
    <dxf>
      <font>
        <b/>
        <strike val="0"/>
        <outline val="0"/>
        <shadow val="0"/>
        <u val="none"/>
        <vertAlign val="baseline"/>
        <sz val="12"/>
        <color theme="1"/>
        <name val="Calibri"/>
        <family val="2"/>
        <scheme val="minor"/>
      </font>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alignment horizontal="general" vertical="top" textRotation="0" wrapText="0" indent="0" justifyLastLine="0" shrinkToFit="0" readingOrder="0"/>
    </dxf>
    <dxf>
      <font>
        <b/>
        <i val="0"/>
        <strike val="0"/>
        <condense val="0"/>
        <extend val="0"/>
        <outline val="0"/>
        <shadow val="0"/>
        <u val="none"/>
        <vertAlign val="baseline"/>
        <sz val="12"/>
        <color theme="1"/>
        <name val="Calibri"/>
        <family val="2"/>
        <scheme val="minor"/>
      </font>
      <alignment horizontal="general" vertical="top"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19" formatCode="dd/mm/yyyy"/>
      <alignment horizontal="center" vertical="center" textRotation="0" wrapText="0" indent="0" justifyLastLine="0" shrinkToFit="0" readingOrder="0"/>
    </dxf>
    <dxf>
      <alignment horizontal="center" vertical="center" textRotation="0" wrapText="0" indent="0" justifyLastLine="0" shrinkToFit="0" readingOrder="0"/>
    </dxf>
    <dxf>
      <font>
        <b/>
        <strike val="0"/>
        <outline val="0"/>
        <shadow val="0"/>
        <u val="none"/>
        <vertAlign val="baseline"/>
        <sz val="12"/>
        <color theme="1"/>
        <name val="Calibri"/>
        <family val="2"/>
        <scheme val="minor"/>
      </font>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784860</xdr:colOff>
      <xdr:row>7</xdr:row>
      <xdr:rowOff>182880</xdr:rowOff>
    </xdr:from>
    <xdr:to>
      <xdr:col>13</xdr:col>
      <xdr:colOff>22860</xdr:colOff>
      <xdr:row>10</xdr:row>
      <xdr:rowOff>45720</xdr:rowOff>
    </xdr:to>
    <xdr:sp macro="[0]!FichierSauvegarde" textlink="">
      <xdr:nvSpPr>
        <xdr:cNvPr id="2" name="Rectangle : coins arrondis 1">
          <a:extLst>
            <a:ext uri="{FF2B5EF4-FFF2-40B4-BE49-F238E27FC236}">
              <a16:creationId xmlns:a16="http://schemas.microsoft.com/office/drawing/2014/main" id="{FA44355B-8E2B-4CD6-802B-3A24ABC021D4}"/>
            </a:ext>
          </a:extLst>
        </xdr:cNvPr>
        <xdr:cNvSpPr/>
      </xdr:nvSpPr>
      <xdr:spPr>
        <a:xfrm>
          <a:off x="10279380" y="1790700"/>
          <a:ext cx="1615440" cy="457200"/>
        </a:xfrm>
        <a:prstGeom prst="roundRect">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800"/>
            <a:t>Sauvegarde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1B5FCAD-9945-4C10-A93A-70E2ED8FB4CC}" name="Tableau4" displayName="Tableau4" ref="A1:I15" totalsRowShown="0" headerRowDxfId="25" dataDxfId="24">
  <autoFilter ref="A1:I15" xr:uid="{E7E4F4DF-951D-4CDF-A3FE-219D36F18B9C}"/>
  <sortState xmlns:xlrd2="http://schemas.microsoft.com/office/spreadsheetml/2017/richdata2" ref="A2:I15">
    <sortCondition descending="1" ref="A1:A15"/>
  </sortState>
  <tableColumns count="9">
    <tableColumn id="1" xr3:uid="{F082A5DE-EB73-4FF6-84BD-E2D57E109D37}" name="NOM" dataDxfId="23"/>
    <tableColumn id="2" xr3:uid="{B784A533-6D50-4B0D-994D-F8F0245C513D}" name="Prénom" dataDxfId="22"/>
    <tableColumn id="3" xr3:uid="{5550F2BE-61CF-4508-ABBC-7BF127752C51}" name="Date de naissance" dataDxfId="21"/>
    <tableColumn id="4" xr3:uid="{C4190594-C1AA-4418-BECE-D7569D158DDF}" name="Tél père" dataDxfId="20"/>
    <tableColumn id="5" xr3:uid="{CA160FD1-4E73-406E-B7EE-1CDFBCCF884B}" name="mail père" dataDxfId="19"/>
    <tableColumn id="6" xr3:uid="{7965487D-E6D9-4951-94C9-941953DB57C2}" name="Tél mère" dataDxfId="18"/>
    <tableColumn id="7" xr3:uid="{8FF012AB-A6C7-430E-85B8-92799A8E61B2}" name="mail mère" dataDxfId="17"/>
    <tableColumn id="8" xr3:uid="{8AA933B4-151D-419A-9F60-92E5112CFA42}" name="Nbre années" dataDxfId="16">
      <calculatedColumnFormula>DATEDIF(C2,TODAY(),"y")</calculatedColumnFormula>
    </tableColumn>
    <tableColumn id="9" xr3:uid="{ACD63574-CB8B-43FA-8051-33452BADD60C}" name="Nbre mois" dataDxfId="15">
      <calculatedColumnFormula>DATEDIF(C2,TODAY(),"ym")</calculatedColumnFormula>
    </tableColumn>
  </tableColumns>
  <tableStyleInfo name="TableStyleMedium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D1C05DC-6651-4690-9F37-B8ADE409BE82}" name="Tableau1" displayName="Tableau1" ref="A1:G29" totalsRowShown="0" headerRowDxfId="14" dataDxfId="13">
  <autoFilter ref="A1:G29" xr:uid="{472581A5-3874-4AA9-A87D-DA74BB7EC901}"/>
  <tableColumns count="7">
    <tableColumn id="1" xr3:uid="{AE232711-EECF-42BE-B9EB-3056FD33F368}" name="Date" dataDxfId="12"/>
    <tableColumn id="2" xr3:uid="{A3AB4012-F56F-41AA-A6B7-CC8A9691A9D1}" name="Jeune concerné" dataDxfId="11"/>
    <tableColumn id="7" xr3:uid="{5F8478F1-2BF9-4DEB-AD7E-826DC0FF64AD}" name="Prénom" dataDxfId="10">
      <calculatedColumnFormula>VLOOKUP(Tableau1[[#This Row],[Jeune concerné]],JEUNES!NOM_PRENOM,2,FALSE)</calculatedColumnFormula>
    </tableColumn>
    <tableColumn id="3" xr3:uid="{151F8BCF-AA11-401C-842B-EC658B10097E}" name="durée" dataDxfId="9"/>
    <tableColumn id="6" xr3:uid="{98017F9C-BCBC-469A-9D75-757CE4EA7C98}" name="Ergo/AS" dataDxfId="8"/>
    <tableColumn id="4" xr3:uid="{642A80FA-0AFF-48CA-98A8-BCEA3F411AB6}" name="Type acte" dataDxfId="7"/>
    <tableColumn id="5" xr3:uid="{DB6225CA-8591-42AB-91FF-7AE86CA6822A}" name="contenu" dataDxfId="6"/>
  </tableColumns>
  <tableStyleInfo name="TableStyleMedium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76E01A8-3622-4AAF-8F07-AB902F85AC6A}" name="ergo" displayName="ergo" ref="A1:A18" totalsRowShown="0" headerRowDxfId="5" dataDxfId="4">
  <autoFilter ref="A1:A18" xr:uid="{207BFA05-D843-4206-845B-3EA0FCF7D4C6}"/>
  <tableColumns count="1">
    <tableColumn id="1" xr3:uid="{5E1E2C8A-5E76-45E9-B596-CB54C6AA5CC1}" name="ERGO" dataDxfId="3"/>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FE71FC53-3CB5-4596-A026-5A5891C8AA2E}" name="as" displayName="as" ref="B1:B11" totalsRowShown="0" headerRowDxfId="2" dataDxfId="1">
  <autoFilter ref="B1:B11" xr:uid="{597288F4-087F-4B47-98CE-A0574F2EF69A}"/>
  <tableColumns count="1">
    <tableColumn id="1" xr3:uid="{025943BF-93B6-48EC-91EC-02902E5D73E1}" name="AS" dataDxfId="0"/>
  </tableColumns>
  <tableStyleInfo name="TableStyleLight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8F818-9C2A-4284-8D69-58101D43AE5B}">
  <sheetPr codeName="Feuil1"/>
  <dimension ref="A1:I15"/>
  <sheetViews>
    <sheetView showGridLines="0" tabSelected="1" workbookViewId="0">
      <selection activeCell="D20" sqref="D20"/>
    </sheetView>
  </sheetViews>
  <sheetFormatPr defaultColWidth="11.5703125" defaultRowHeight="15" x14ac:dyDescent="0.25"/>
  <cols>
    <col min="1" max="1" width="21.28515625" customWidth="1"/>
    <col min="2" max="2" width="17.140625" customWidth="1"/>
    <col min="3" max="3" width="17.5703125" customWidth="1"/>
    <col min="8" max="8" width="13.140625" customWidth="1"/>
  </cols>
  <sheetData>
    <row r="1" spans="1:9" ht="15.75" x14ac:dyDescent="0.25">
      <c r="A1" s="5" t="s">
        <v>42</v>
      </c>
      <c r="B1" s="2" t="s">
        <v>34</v>
      </c>
      <c r="C1" s="3" t="s">
        <v>35</v>
      </c>
      <c r="D1" s="4" t="s">
        <v>36</v>
      </c>
      <c r="E1" s="2" t="s">
        <v>37</v>
      </c>
      <c r="F1" s="4" t="s">
        <v>38</v>
      </c>
      <c r="G1" s="2" t="s">
        <v>39</v>
      </c>
      <c r="H1" s="4" t="s">
        <v>40</v>
      </c>
      <c r="I1" s="4" t="s">
        <v>41</v>
      </c>
    </row>
    <row r="2" spans="1:9" x14ac:dyDescent="0.25">
      <c r="A2" t="s">
        <v>89</v>
      </c>
      <c r="B2" t="s">
        <v>90</v>
      </c>
      <c r="C2" s="3"/>
      <c r="D2" s="4"/>
      <c r="E2" s="2"/>
      <c r="F2" s="4"/>
      <c r="G2" s="2"/>
      <c r="H2" s="4">
        <f ca="1">DATEDIF(C2,TODAY(),"y")</f>
        <v>121</v>
      </c>
      <c r="I2" s="4">
        <f ca="1">DATEDIF(C2,TODAY(),"ym")</f>
        <v>2</v>
      </c>
    </row>
    <row r="3" spans="1:9" x14ac:dyDescent="0.25">
      <c r="A3" t="s">
        <v>65</v>
      </c>
      <c r="B3" t="s">
        <v>66</v>
      </c>
      <c r="C3" s="3"/>
      <c r="D3" s="4"/>
      <c r="E3" s="2"/>
      <c r="F3" s="4"/>
      <c r="G3" s="2"/>
      <c r="H3" s="4">
        <f ca="1">DATEDIF(C3,TODAY(),"y")</f>
        <v>121</v>
      </c>
      <c r="I3" s="4">
        <f ca="1">DATEDIF(C3,TODAY(),"ym")</f>
        <v>2</v>
      </c>
    </row>
    <row r="4" spans="1:9" x14ac:dyDescent="0.25">
      <c r="A4" t="s">
        <v>91</v>
      </c>
      <c r="B4" t="s">
        <v>92</v>
      </c>
      <c r="C4" s="3"/>
      <c r="D4" s="4"/>
      <c r="E4" s="2"/>
      <c r="F4" s="4"/>
      <c r="G4" s="2"/>
      <c r="H4" s="4">
        <f ca="1">DATEDIF(C4,TODAY(),"y")</f>
        <v>121</v>
      </c>
      <c r="I4" s="4">
        <f ca="1">DATEDIF(C4,TODAY(),"ym")</f>
        <v>2</v>
      </c>
    </row>
    <row r="5" spans="1:9" x14ac:dyDescent="0.25">
      <c r="A5" t="s">
        <v>81</v>
      </c>
      <c r="B5" t="s">
        <v>82</v>
      </c>
      <c r="C5" s="3"/>
      <c r="D5" s="4"/>
      <c r="E5" s="2"/>
      <c r="F5" s="4"/>
      <c r="G5" s="2"/>
      <c r="H5" s="4">
        <f ca="1">DATEDIF(C5,TODAY(),"y")</f>
        <v>121</v>
      </c>
      <c r="I5" s="4">
        <f ca="1">DATEDIF(C5,TODAY(),"ym")</f>
        <v>2</v>
      </c>
    </row>
    <row r="6" spans="1:9" x14ac:dyDescent="0.25">
      <c r="A6" t="s">
        <v>83</v>
      </c>
      <c r="B6" t="s">
        <v>84</v>
      </c>
      <c r="C6" s="3"/>
      <c r="D6" s="4"/>
      <c r="E6" s="2"/>
      <c r="F6" s="4"/>
      <c r="G6" s="2"/>
      <c r="H6" s="4">
        <f ca="1">DATEDIF(C6,TODAY(),"y")</f>
        <v>121</v>
      </c>
      <c r="I6" s="4">
        <f ca="1">DATEDIF(C6,TODAY(),"ym")</f>
        <v>2</v>
      </c>
    </row>
    <row r="7" spans="1:9" x14ac:dyDescent="0.25">
      <c r="A7" t="s">
        <v>79</v>
      </c>
      <c r="B7" t="s">
        <v>80</v>
      </c>
      <c r="C7" s="3"/>
      <c r="D7" s="4"/>
      <c r="E7" s="2"/>
      <c r="F7" s="4"/>
      <c r="G7" s="2"/>
      <c r="H7" s="4">
        <f ca="1">DATEDIF(C7,TODAY(),"y")</f>
        <v>121</v>
      </c>
      <c r="I7" s="4">
        <f ca="1">DATEDIF(C7,TODAY(),"ym")</f>
        <v>2</v>
      </c>
    </row>
    <row r="8" spans="1:9" x14ac:dyDescent="0.25">
      <c r="A8" t="s">
        <v>85</v>
      </c>
      <c r="B8" t="s">
        <v>86</v>
      </c>
      <c r="C8" s="3"/>
      <c r="D8" s="4"/>
      <c r="E8" s="2"/>
      <c r="F8" s="4"/>
      <c r="G8" s="2"/>
      <c r="H8" s="4">
        <f ca="1">DATEDIF(C8,TODAY(),"y")</f>
        <v>121</v>
      </c>
      <c r="I8" s="4">
        <f ca="1">DATEDIF(C8,TODAY(),"ym")</f>
        <v>2</v>
      </c>
    </row>
    <row r="9" spans="1:9" x14ac:dyDescent="0.25">
      <c r="A9" t="s">
        <v>87</v>
      </c>
      <c r="B9" t="s">
        <v>88</v>
      </c>
      <c r="C9" s="3"/>
      <c r="D9" s="4"/>
      <c r="E9" s="2"/>
      <c r="F9" s="4"/>
      <c r="G9" s="2"/>
      <c r="H9" s="4">
        <f ca="1">DATEDIF(C9,TODAY(),"y")</f>
        <v>121</v>
      </c>
      <c r="I9" s="4">
        <f ca="1">DATEDIF(C9,TODAY(),"ym")</f>
        <v>2</v>
      </c>
    </row>
    <row r="10" spans="1:9" x14ac:dyDescent="0.25">
      <c r="A10" t="s">
        <v>73</v>
      </c>
      <c r="B10" t="s">
        <v>74</v>
      </c>
      <c r="C10" s="3"/>
      <c r="D10" s="4"/>
      <c r="E10" s="2"/>
      <c r="F10" s="4"/>
      <c r="G10" s="2"/>
      <c r="H10" s="4">
        <f ca="1">DATEDIF(C10,TODAY(),"y")</f>
        <v>121</v>
      </c>
      <c r="I10" s="4">
        <f ca="1">DATEDIF(C10,TODAY(),"ym")</f>
        <v>2</v>
      </c>
    </row>
    <row r="11" spans="1:9" x14ac:dyDescent="0.25">
      <c r="A11" t="s">
        <v>69</v>
      </c>
      <c r="B11" t="s">
        <v>70</v>
      </c>
      <c r="C11" s="3"/>
      <c r="D11" s="4"/>
      <c r="E11" s="2"/>
      <c r="F11" s="4"/>
      <c r="G11" s="2"/>
      <c r="H11" s="4">
        <f ca="1">DATEDIF(C11,TODAY(),"y")</f>
        <v>121</v>
      </c>
      <c r="I11" s="4">
        <f ca="1">DATEDIF(C11,TODAY(),"ym")</f>
        <v>2</v>
      </c>
    </row>
    <row r="12" spans="1:9" x14ac:dyDescent="0.25">
      <c r="A12" t="s">
        <v>67</v>
      </c>
      <c r="B12" t="s">
        <v>68</v>
      </c>
      <c r="C12" s="3"/>
      <c r="D12" s="4"/>
      <c r="E12" s="2"/>
      <c r="F12" s="4"/>
      <c r="G12" s="2"/>
      <c r="H12" s="4">
        <f ca="1">DATEDIF(C12,TODAY(),"y")</f>
        <v>121</v>
      </c>
      <c r="I12" s="4">
        <f ca="1">DATEDIF(C12,TODAY(),"ym")</f>
        <v>2</v>
      </c>
    </row>
    <row r="13" spans="1:9" x14ac:dyDescent="0.25">
      <c r="A13" t="s">
        <v>77</v>
      </c>
      <c r="B13" t="s">
        <v>78</v>
      </c>
      <c r="C13" s="3"/>
      <c r="D13" s="4"/>
      <c r="E13" s="2"/>
      <c r="F13" s="4"/>
      <c r="G13" s="2"/>
      <c r="H13" s="4">
        <f ca="1">DATEDIF(C13,TODAY(),"y")</f>
        <v>121</v>
      </c>
      <c r="I13" s="4">
        <f ca="1">DATEDIF(C13,TODAY(),"ym")</f>
        <v>2</v>
      </c>
    </row>
    <row r="14" spans="1:9" x14ac:dyDescent="0.25">
      <c r="A14" t="s">
        <v>75</v>
      </c>
      <c r="B14" t="s">
        <v>76</v>
      </c>
      <c r="C14" s="3"/>
      <c r="D14" s="4"/>
      <c r="E14" s="2"/>
      <c r="F14" s="4"/>
      <c r="G14" s="2"/>
      <c r="H14" s="4">
        <f ca="1">DATEDIF(C14,TODAY(),"y")</f>
        <v>121</v>
      </c>
      <c r="I14" s="4">
        <f ca="1">DATEDIF(C14,TODAY(),"ym")</f>
        <v>2</v>
      </c>
    </row>
    <row r="15" spans="1:9" x14ac:dyDescent="0.25">
      <c r="A15" t="s">
        <v>71</v>
      </c>
      <c r="B15" t="s">
        <v>72</v>
      </c>
      <c r="C15" s="3"/>
      <c r="D15" s="4"/>
      <c r="E15" s="2"/>
      <c r="F15" s="4"/>
      <c r="G15" s="2"/>
      <c r="H15" s="4">
        <f ca="1">DATEDIF(C15,TODAY(),"y")</f>
        <v>121</v>
      </c>
      <c r="I15" s="4">
        <f ca="1">DATEDIF(C15,TODAY(),"ym")</f>
        <v>2</v>
      </c>
    </row>
  </sheetData>
  <dataValidations count="3">
    <dataValidation type="textLength" operator="equal" allowBlank="1" showInputMessage="1" showErrorMessage="1" errorTitle="Erreur de saisie" error="La cellule doit contenir un numéro de téléphone à 10 chiffres." sqref="D3:D15" xr:uid="{4A0CA45D-4DE8-4051-9B8B-F65F1248F3A1}">
      <formula1>10</formula1>
    </dataValidation>
    <dataValidation allowBlank="1" showInputMessage="1" showErrorMessage="1" errorTitle="Erreur de saisie" error="La cellule doit contenir un numéro de téléphone à 10 chiffres." sqref="F1 F3:F15" xr:uid="{99C82756-A032-4BBA-B572-59DEC5B5D1BB}"/>
    <dataValidation type="custom" allowBlank="1" showInputMessage="1" showErrorMessage="1" errorTitle="Erreur de saisie" error="Merci de taper le nom de famille en MAJUSCULE !!" sqref="A1" xr:uid="{CF8E7B50-DB99-4C3A-BC89-41B630E3C508}">
      <formula1>EXACT(A1,UPPER(A1))</formula1>
    </dataValidation>
  </dataValidations>
  <pageMargins left="0.7" right="0.7" top="0.75" bottom="0.75" header="0.3" footer="0.3"/>
  <pageSetup paperSize="9" orientation="portrait" horizontalDpi="300" verticalDpi="30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1C0399-0061-49C5-B5DB-9AF894F6A0A0}">
  <sheetPr codeName="Feuil3"/>
  <dimension ref="A1:G29"/>
  <sheetViews>
    <sheetView showGridLines="0" topLeftCell="A13" zoomScaleNormal="100" workbookViewId="0">
      <selection activeCell="D38" sqref="D38"/>
    </sheetView>
  </sheetViews>
  <sheetFormatPr defaultColWidth="11.5703125" defaultRowHeight="15" x14ac:dyDescent="0.25"/>
  <cols>
    <col min="2" max="2" width="13.140625" bestFit="1" customWidth="1"/>
    <col min="3" max="3" width="13.140625" customWidth="1"/>
    <col min="6" max="6" width="27.42578125" bestFit="1" customWidth="1"/>
    <col min="7" max="7" width="209.85546875" bestFit="1" customWidth="1"/>
  </cols>
  <sheetData>
    <row r="1" spans="1:7" ht="15.75" x14ac:dyDescent="0.25">
      <c r="A1" s="6" t="s">
        <v>0</v>
      </c>
      <c r="B1" s="6" t="s">
        <v>24</v>
      </c>
      <c r="C1" s="7" t="s">
        <v>34</v>
      </c>
      <c r="D1" s="6" t="s">
        <v>1</v>
      </c>
      <c r="E1" s="6" t="s">
        <v>48</v>
      </c>
      <c r="F1" s="6" t="s">
        <v>10</v>
      </c>
      <c r="G1" s="6" t="s">
        <v>2</v>
      </c>
    </row>
    <row r="2" spans="1:7" x14ac:dyDescent="0.25">
      <c r="A2" s="8">
        <v>44237</v>
      </c>
      <c r="B2" s="9" t="s">
        <v>65</v>
      </c>
      <c r="C2" s="7" t="str">
        <f>VLOOKUP(Tableau1[[#This Row],[Jeune concerné]],JEUNES!NOM_PRENOM,2,FALSE)</f>
        <v>Nwwpjhd</v>
      </c>
      <c r="D2" s="7">
        <v>15</v>
      </c>
      <c r="E2" s="9" t="s">
        <v>60</v>
      </c>
      <c r="F2" s="10" t="s">
        <v>13</v>
      </c>
      <c r="G2" s="7" t="s">
        <v>14</v>
      </c>
    </row>
    <row r="3" spans="1:7" x14ac:dyDescent="0.25">
      <c r="A3" s="11">
        <v>44238</v>
      </c>
      <c r="B3" s="9" t="s">
        <v>67</v>
      </c>
      <c r="C3" s="7" t="str">
        <f>VLOOKUP(Tableau1[[#This Row],[Jeune concerné]],JEUNES!NOM_PRENOM,2,FALSE)</f>
        <v>Tmnyp</v>
      </c>
      <c r="D3" s="9">
        <v>15</v>
      </c>
      <c r="E3" s="9" t="s">
        <v>60</v>
      </c>
      <c r="F3" s="12" t="s">
        <v>13</v>
      </c>
      <c r="G3" s="9" t="s">
        <v>3</v>
      </c>
    </row>
    <row r="4" spans="1:7" ht="17.25" x14ac:dyDescent="0.25">
      <c r="A4" s="11">
        <v>44239</v>
      </c>
      <c r="B4" s="9" t="s">
        <v>69</v>
      </c>
      <c r="C4" s="7" t="str">
        <f>VLOOKUP(Tableau1[[#This Row],[Jeune concerné]],JEUNES!NOM_PRENOM,2,FALSE)</f>
        <v>Lcelk</v>
      </c>
      <c r="D4" s="9">
        <v>10</v>
      </c>
      <c r="E4" s="9" t="s">
        <v>60</v>
      </c>
      <c r="F4" s="10" t="s">
        <v>13</v>
      </c>
      <c r="G4" s="9" t="s">
        <v>4</v>
      </c>
    </row>
    <row r="5" spans="1:7" x14ac:dyDescent="0.25">
      <c r="A5" s="11">
        <v>44239</v>
      </c>
      <c r="B5" s="9" t="s">
        <v>71</v>
      </c>
      <c r="C5" s="7" t="str">
        <f>VLOOKUP(Tableau1[[#This Row],[Jeune concerné]],JEUNES!NOM_PRENOM,2,FALSE)</f>
        <v>Kbayz</v>
      </c>
      <c r="D5" s="9">
        <v>15</v>
      </c>
      <c r="E5" s="9" t="s">
        <v>60</v>
      </c>
      <c r="F5" s="12" t="s">
        <v>13</v>
      </c>
      <c r="G5" s="9" t="s">
        <v>5</v>
      </c>
    </row>
    <row r="6" spans="1:7" ht="60" x14ac:dyDescent="0.25">
      <c r="A6" s="11">
        <v>44239</v>
      </c>
      <c r="B6" s="9" t="s">
        <v>73</v>
      </c>
      <c r="C6" s="7" t="str">
        <f>VLOOKUP(Tableau1[[#This Row],[Jeune concerné]],JEUNES!NOM_PRENOM,2,FALSE)</f>
        <v>Pubg</v>
      </c>
      <c r="D6" s="9">
        <v>15</v>
      </c>
      <c r="E6" s="9" t="s">
        <v>60</v>
      </c>
      <c r="F6" s="10" t="s">
        <v>12</v>
      </c>
      <c r="G6" s="13" t="s">
        <v>6</v>
      </c>
    </row>
    <row r="7" spans="1:7" x14ac:dyDescent="0.25">
      <c r="A7" s="11">
        <v>44239</v>
      </c>
      <c r="B7" s="9" t="s">
        <v>75</v>
      </c>
      <c r="C7" s="7" t="str">
        <f>VLOOKUP(Tableau1[[#This Row],[Jeune concerné]],JEUNES!NOM_PRENOM,2,FALSE)</f>
        <v>Uyvflpq</v>
      </c>
      <c r="D7" s="9">
        <v>30</v>
      </c>
      <c r="E7" s="9" t="s">
        <v>60</v>
      </c>
      <c r="F7" s="12" t="s">
        <v>12</v>
      </c>
      <c r="G7" s="9" t="s">
        <v>7</v>
      </c>
    </row>
    <row r="8" spans="1:7" x14ac:dyDescent="0.25">
      <c r="A8" s="11">
        <v>44242</v>
      </c>
      <c r="B8" s="9" t="s">
        <v>77</v>
      </c>
      <c r="C8" s="7" t="str">
        <f>VLOOKUP(Tableau1[[#This Row],[Jeune concerné]],JEUNES!NOM_PRENOM,2,FALSE)</f>
        <v>Uyyr Fkoeg</v>
      </c>
      <c r="D8" s="9">
        <v>30</v>
      </c>
      <c r="E8" s="9" t="s">
        <v>60</v>
      </c>
      <c r="F8" s="10" t="s">
        <v>13</v>
      </c>
      <c r="G8" s="9" t="s">
        <v>8</v>
      </c>
    </row>
    <row r="9" spans="1:7" x14ac:dyDescent="0.25">
      <c r="A9" s="11">
        <v>44243</v>
      </c>
      <c r="B9" s="9" t="s">
        <v>79</v>
      </c>
      <c r="C9" s="7" t="str">
        <f>VLOOKUP(Tableau1[[#This Row],[Jeune concerné]],JEUNES!NOM_PRENOM,2,FALSE)</f>
        <v>Eepfr</v>
      </c>
      <c r="D9" s="9">
        <v>15</v>
      </c>
      <c r="E9" s="9" t="s">
        <v>60</v>
      </c>
      <c r="F9" s="12" t="s">
        <v>11</v>
      </c>
      <c r="G9" s="9" t="s">
        <v>9</v>
      </c>
    </row>
    <row r="10" spans="1:7" x14ac:dyDescent="0.25">
      <c r="A10" s="11">
        <v>44243</v>
      </c>
      <c r="B10" s="9" t="s">
        <v>81</v>
      </c>
      <c r="C10" s="7" t="str">
        <f>VLOOKUP(Tableau1[[#This Row],[Jeune concerné]],JEUNES!NOM_PRENOM,2,FALSE)</f>
        <v>Otpvxfx</v>
      </c>
      <c r="D10" s="9">
        <v>30</v>
      </c>
      <c r="E10" s="9" t="s">
        <v>60</v>
      </c>
      <c r="F10" s="10" t="s">
        <v>11</v>
      </c>
      <c r="G10" s="9"/>
    </row>
    <row r="11" spans="1:7" x14ac:dyDescent="0.25">
      <c r="A11" s="11">
        <v>44244</v>
      </c>
      <c r="B11" s="9" t="s">
        <v>83</v>
      </c>
      <c r="C11" s="7" t="str">
        <f>VLOOKUP(Tableau1[[#This Row],[Jeune concerné]],JEUNES!NOM_PRENOM,2,FALSE)</f>
        <v>Yddd</v>
      </c>
      <c r="D11" s="9">
        <v>45</v>
      </c>
      <c r="E11" s="9" t="s">
        <v>60</v>
      </c>
      <c r="F11" s="12" t="s">
        <v>11</v>
      </c>
      <c r="G11" s="9"/>
    </row>
    <row r="12" spans="1:7" x14ac:dyDescent="0.25">
      <c r="A12" s="11">
        <v>44244</v>
      </c>
      <c r="B12" s="9" t="s">
        <v>85</v>
      </c>
      <c r="C12" s="7" t="str">
        <f>VLOOKUP(Tableau1[[#This Row],[Jeune concerné]],JEUNES!NOM_PRENOM,2,FALSE)</f>
        <v>Aizsr</v>
      </c>
      <c r="D12" s="9">
        <v>30</v>
      </c>
      <c r="E12" s="9" t="s">
        <v>60</v>
      </c>
      <c r="F12" s="10" t="s">
        <v>12</v>
      </c>
      <c r="G12" s="9" t="s">
        <v>15</v>
      </c>
    </row>
    <row r="13" spans="1:7" x14ac:dyDescent="0.25">
      <c r="A13" s="11">
        <v>44244</v>
      </c>
      <c r="B13" s="9" t="s">
        <v>87</v>
      </c>
      <c r="C13" s="7" t="str">
        <f>VLOOKUP(Tableau1[[#This Row],[Jeune concerné]],JEUNES!NOM_PRENOM,2,FALSE)</f>
        <v>Tsrhizc</v>
      </c>
      <c r="D13" s="9">
        <v>15</v>
      </c>
      <c r="E13" s="9" t="s">
        <v>60</v>
      </c>
      <c r="F13" s="12" t="s">
        <v>13</v>
      </c>
      <c r="G13" s="9" t="s">
        <v>16</v>
      </c>
    </row>
    <row r="14" spans="1:7" x14ac:dyDescent="0.25">
      <c r="A14" s="11">
        <v>44244</v>
      </c>
      <c r="B14" s="9" t="s">
        <v>89</v>
      </c>
      <c r="C14" s="7" t="str">
        <f>VLOOKUP(Tableau1[[#This Row],[Jeune concerné]],JEUNES!NOM_PRENOM,2,FALSE)</f>
        <v>Snfomb</v>
      </c>
      <c r="D14" s="9">
        <v>30</v>
      </c>
      <c r="E14" s="9" t="s">
        <v>60</v>
      </c>
      <c r="F14" s="10" t="s">
        <v>17</v>
      </c>
      <c r="G14" s="9"/>
    </row>
    <row r="15" spans="1:7" x14ac:dyDescent="0.25">
      <c r="A15" s="11">
        <v>44245</v>
      </c>
      <c r="B15" s="9" t="s">
        <v>91</v>
      </c>
      <c r="C15" s="7" t="str">
        <f>VLOOKUP(Tableau1[[#This Row],[Jeune concerné]],JEUNES!NOM_PRENOM,2,FALSE)</f>
        <v>Yegpg</v>
      </c>
      <c r="D15" s="9">
        <v>30</v>
      </c>
      <c r="E15" s="9" t="s">
        <v>60</v>
      </c>
      <c r="F15" s="12" t="s">
        <v>18</v>
      </c>
      <c r="G15" s="9" t="s">
        <v>19</v>
      </c>
    </row>
    <row r="16" spans="1:7" x14ac:dyDescent="0.25">
      <c r="A16" s="11">
        <v>44245</v>
      </c>
      <c r="B16" s="9" t="s">
        <v>65</v>
      </c>
      <c r="C16" s="7" t="str">
        <f>VLOOKUP(Tableau1[[#This Row],[Jeune concerné]],JEUNES!NOM_PRENOM,2,FALSE)</f>
        <v>Nwwpjhd</v>
      </c>
      <c r="D16" s="9">
        <v>5</v>
      </c>
      <c r="E16" s="9" t="s">
        <v>60</v>
      </c>
      <c r="F16" s="10" t="s">
        <v>12</v>
      </c>
      <c r="G16" s="9" t="s">
        <v>20</v>
      </c>
    </row>
    <row r="17" spans="1:7" x14ac:dyDescent="0.25">
      <c r="A17" s="11">
        <v>44245</v>
      </c>
      <c r="B17" s="9" t="s">
        <v>67</v>
      </c>
      <c r="C17" s="7" t="str">
        <f>VLOOKUP(Tableau1[[#This Row],[Jeune concerné]],JEUNES!NOM_PRENOM,2,FALSE)</f>
        <v>Tmnyp</v>
      </c>
      <c r="D17" s="9">
        <v>30</v>
      </c>
      <c r="E17" s="9" t="s">
        <v>60</v>
      </c>
      <c r="F17" s="12" t="s">
        <v>12</v>
      </c>
      <c r="G17" s="9" t="s">
        <v>21</v>
      </c>
    </row>
    <row r="18" spans="1:7" x14ac:dyDescent="0.25">
      <c r="A18" s="11">
        <v>44246</v>
      </c>
      <c r="B18" s="9" t="s">
        <v>69</v>
      </c>
      <c r="C18" s="7" t="str">
        <f>VLOOKUP(Tableau1[[#This Row],[Jeune concerné]],JEUNES!NOM_PRENOM,2,FALSE)</f>
        <v>Lcelk</v>
      </c>
      <c r="D18" s="9">
        <v>20</v>
      </c>
      <c r="E18" s="9" t="s">
        <v>60</v>
      </c>
      <c r="F18" s="10" t="s">
        <v>12</v>
      </c>
      <c r="G18" s="9" t="s">
        <v>22</v>
      </c>
    </row>
    <row r="19" spans="1:7" x14ac:dyDescent="0.25">
      <c r="A19" s="11">
        <v>44246</v>
      </c>
      <c r="B19" s="9" t="s">
        <v>71</v>
      </c>
      <c r="C19" s="7" t="str">
        <f>VLOOKUP(Tableau1[[#This Row],[Jeune concerné]],JEUNES!NOM_PRENOM,2,FALSE)</f>
        <v>Kbayz</v>
      </c>
      <c r="D19" s="9">
        <v>60</v>
      </c>
      <c r="E19" s="9" t="s">
        <v>60</v>
      </c>
      <c r="F19" s="12" t="s">
        <v>11</v>
      </c>
      <c r="G19" s="9" t="s">
        <v>23</v>
      </c>
    </row>
    <row r="20" spans="1:7" x14ac:dyDescent="0.25">
      <c r="A20" s="11">
        <v>44246</v>
      </c>
      <c r="B20" s="9" t="s">
        <v>73</v>
      </c>
      <c r="C20" s="7" t="str">
        <f>VLOOKUP(Tableau1[[#This Row],[Jeune concerné]],JEUNES!NOM_PRENOM,2,FALSE)</f>
        <v>Pubg</v>
      </c>
      <c r="D20" s="9">
        <v>5</v>
      </c>
      <c r="E20" s="9" t="s">
        <v>60</v>
      </c>
      <c r="F20" s="10" t="s">
        <v>12</v>
      </c>
      <c r="G20" s="9" t="s">
        <v>25</v>
      </c>
    </row>
    <row r="21" spans="1:7" x14ac:dyDescent="0.25">
      <c r="A21" s="11">
        <v>44256</v>
      </c>
      <c r="B21" s="9" t="s">
        <v>75</v>
      </c>
      <c r="C21" s="7" t="str">
        <f>VLOOKUP(Tableau1[[#This Row],[Jeune concerné]],JEUNES!NOM_PRENOM,2,FALSE)</f>
        <v>Uyvflpq</v>
      </c>
      <c r="D21" s="9">
        <v>10</v>
      </c>
      <c r="E21" s="9" t="s">
        <v>60</v>
      </c>
      <c r="F21" s="12" t="s">
        <v>13</v>
      </c>
      <c r="G21" s="9" t="s">
        <v>26</v>
      </c>
    </row>
    <row r="22" spans="1:7" x14ac:dyDescent="0.25">
      <c r="A22" s="11">
        <v>44258</v>
      </c>
      <c r="B22" s="9" t="s">
        <v>77</v>
      </c>
      <c r="C22" s="7" t="str">
        <f>VLOOKUP(Tableau1[[#This Row],[Jeune concerné]],JEUNES!NOM_PRENOM,2,FALSE)</f>
        <v>Uyyr Fkoeg</v>
      </c>
      <c r="D22" s="9">
        <v>10</v>
      </c>
      <c r="E22" s="9" t="s">
        <v>60</v>
      </c>
      <c r="F22" s="10" t="s">
        <v>27</v>
      </c>
      <c r="G22" s="9" t="s">
        <v>28</v>
      </c>
    </row>
    <row r="23" spans="1:7" x14ac:dyDescent="0.25">
      <c r="A23" s="11">
        <v>44258</v>
      </c>
      <c r="B23" s="9" t="s">
        <v>79</v>
      </c>
      <c r="C23" s="7" t="str">
        <f>VLOOKUP(Tableau1[[#This Row],[Jeune concerné]],JEUNES!NOM_PRENOM,2,FALSE)</f>
        <v>Eepfr</v>
      </c>
      <c r="D23" s="9">
        <v>20</v>
      </c>
      <c r="E23" s="9" t="s">
        <v>60</v>
      </c>
      <c r="F23" s="12" t="s">
        <v>18</v>
      </c>
      <c r="G23" s="9" t="s">
        <v>29</v>
      </c>
    </row>
    <row r="24" spans="1:7" x14ac:dyDescent="0.25">
      <c r="A24" s="11">
        <v>44258</v>
      </c>
      <c r="B24" s="9" t="s">
        <v>81</v>
      </c>
      <c r="C24" s="7" t="str">
        <f>VLOOKUP(Tableau1[[#This Row],[Jeune concerné]],JEUNES!NOM_PRENOM,2,FALSE)</f>
        <v>Otpvxfx</v>
      </c>
      <c r="D24" s="9">
        <v>5</v>
      </c>
      <c r="E24" s="9" t="s">
        <v>60</v>
      </c>
      <c r="F24" s="10" t="s">
        <v>18</v>
      </c>
      <c r="G24" s="9" t="s">
        <v>30</v>
      </c>
    </row>
    <row r="25" spans="1:7" x14ac:dyDescent="0.25">
      <c r="A25" s="11">
        <v>44259</v>
      </c>
      <c r="B25" s="9" t="s">
        <v>83</v>
      </c>
      <c r="C25" s="7" t="str">
        <f>VLOOKUP(Tableau1[[#This Row],[Jeune concerné]],JEUNES!NOM_PRENOM,2,FALSE)</f>
        <v>Yddd</v>
      </c>
      <c r="D25" s="9">
        <v>90</v>
      </c>
      <c r="E25" s="9" t="s">
        <v>60</v>
      </c>
      <c r="F25" s="12" t="s">
        <v>31</v>
      </c>
      <c r="G25" s="9" t="s">
        <v>32</v>
      </c>
    </row>
    <row r="26" spans="1:7" x14ac:dyDescent="0.25">
      <c r="A26" s="11">
        <v>44259</v>
      </c>
      <c r="B26" s="9" t="s">
        <v>85</v>
      </c>
      <c r="C26" s="7" t="str">
        <f>VLOOKUP(Tableau1[[#This Row],[Jeune concerné]],JEUNES!NOM_PRENOM,2,FALSE)</f>
        <v>Aizsr</v>
      </c>
      <c r="D26" s="9">
        <v>60</v>
      </c>
      <c r="E26" s="9" t="s">
        <v>60</v>
      </c>
      <c r="F26" s="10" t="s">
        <v>33</v>
      </c>
      <c r="G26" s="9"/>
    </row>
    <row r="27" spans="1:7" x14ac:dyDescent="0.25">
      <c r="A27" s="11">
        <v>44263</v>
      </c>
      <c r="B27" s="9" t="s">
        <v>87</v>
      </c>
      <c r="C27" s="14" t="str">
        <f>VLOOKUP(Tableau1[[#This Row],[Jeune concerné]],JEUNES!NOM_PRENOM,2,FALSE)</f>
        <v>Tsrhizc</v>
      </c>
      <c r="D27" s="9">
        <v>15</v>
      </c>
      <c r="E27" s="9" t="s">
        <v>60</v>
      </c>
      <c r="F27" s="9" t="s">
        <v>43</v>
      </c>
      <c r="G27" s="9" t="s">
        <v>62</v>
      </c>
    </row>
    <row r="28" spans="1:7" x14ac:dyDescent="0.25">
      <c r="A28" s="11">
        <v>44263</v>
      </c>
      <c r="B28" s="9" t="s">
        <v>89</v>
      </c>
      <c r="C28" s="14" t="str">
        <f>VLOOKUP(Tableau1[[#This Row],[Jeune concerné]],JEUNES!NOM_PRENOM,2,FALSE)</f>
        <v>Snfomb</v>
      </c>
      <c r="D28" s="9">
        <v>10</v>
      </c>
      <c r="E28" s="9" t="s">
        <v>60</v>
      </c>
      <c r="F28" s="9" t="s">
        <v>44</v>
      </c>
      <c r="G28" s="9" t="s">
        <v>63</v>
      </c>
    </row>
    <row r="29" spans="1:7" x14ac:dyDescent="0.25">
      <c r="A29" s="11">
        <v>44263</v>
      </c>
      <c r="B29" s="9" t="s">
        <v>91</v>
      </c>
      <c r="C29" s="14" t="str">
        <f>VLOOKUP(Tableau1[[#This Row],[Jeune concerné]],JEUNES!NOM_PRENOM,2,FALSE)</f>
        <v>Yegpg</v>
      </c>
      <c r="D29" s="9">
        <v>5</v>
      </c>
      <c r="E29" s="9" t="s">
        <v>60</v>
      </c>
      <c r="F29" s="9" t="s">
        <v>44</v>
      </c>
      <c r="G29" s="9" t="s">
        <v>64</v>
      </c>
    </row>
  </sheetData>
  <dataValidations count="5">
    <dataValidation type="list" allowBlank="1" showInputMessage="1" showErrorMessage="1" sqref="E1:E29" xr:uid="{BE9D973A-61FF-4223-ACCB-BF286BFE656C}">
      <formula1>Listeprof</formula1>
    </dataValidation>
    <dataValidation type="list" allowBlank="1" showInputMessage="1" showErrorMessage="1" sqref="F3:F26 F1 F29" xr:uid="{058FDB09-77A9-4894-B809-38606754B9D5}">
      <formula1>INDIRECT($E$2)</formula1>
    </dataValidation>
    <dataValidation type="list" allowBlank="1" showInputMessage="1" showErrorMessage="1" sqref="F27" xr:uid="{559DA249-CE64-4C8C-8FDD-EC878F4F9F5E}">
      <formula1>INDIRECT($E$27)</formula1>
    </dataValidation>
    <dataValidation type="list" allowBlank="1" showInputMessage="1" showErrorMessage="1" sqref="F28" xr:uid="{518984DA-D3E9-4D60-A293-248A410741A2}">
      <formula1>INDIRECT($E$28)</formula1>
    </dataValidation>
    <dataValidation type="list" allowBlank="1" showInputMessage="1" showErrorMessage="1" sqref="F2" xr:uid="{44DE2ADD-71E0-4E6A-AFCB-A4387FF3A241}">
      <formula1>INDIRECT($E2)</formula1>
    </dataValidation>
  </dataValidations>
  <pageMargins left="0.7" right="0.7" top="0.75" bottom="0.75" header="0.3" footer="0.3"/>
  <pageSetup paperSize="9" orientation="portrait" r:id="rId1"/>
  <ignoredErrors>
    <ignoredError sqref="F3:F26" listDataValidation="1"/>
  </ignoredErrors>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B6662-A27C-4BB3-8C07-1DB059EB8FAB}">
  <sheetPr codeName="Feuil7">
    <tabColor theme="1"/>
  </sheetPr>
  <dimension ref="A1:B18"/>
  <sheetViews>
    <sheetView showGridLines="0" workbookViewId="0">
      <selection activeCell="A6" sqref="A6"/>
    </sheetView>
  </sheetViews>
  <sheetFormatPr defaultColWidth="11.42578125" defaultRowHeight="15" x14ac:dyDescent="0.25"/>
  <cols>
    <col min="1" max="2" width="31" bestFit="1" customWidth="1"/>
  </cols>
  <sheetData>
    <row r="1" spans="1:2" ht="15.75" x14ac:dyDescent="0.25">
      <c r="A1" s="15" t="s">
        <v>60</v>
      </c>
      <c r="B1" s="15" t="s">
        <v>61</v>
      </c>
    </row>
    <row r="2" spans="1:2" x14ac:dyDescent="0.25">
      <c r="A2" s="1" t="s">
        <v>43</v>
      </c>
      <c r="B2" s="1" t="s">
        <v>58</v>
      </c>
    </row>
    <row r="3" spans="1:2" x14ac:dyDescent="0.25">
      <c r="A3" s="1" t="s">
        <v>44</v>
      </c>
      <c r="B3" s="1" t="s">
        <v>44</v>
      </c>
    </row>
    <row r="4" spans="1:2" x14ac:dyDescent="0.25">
      <c r="A4" s="1" t="s">
        <v>11</v>
      </c>
      <c r="B4" s="1" t="s">
        <v>46</v>
      </c>
    </row>
    <row r="5" spans="1:2" x14ac:dyDescent="0.25">
      <c r="A5" s="1" t="s">
        <v>45</v>
      </c>
      <c r="B5" s="1" t="s">
        <v>31</v>
      </c>
    </row>
    <row r="6" spans="1:2" x14ac:dyDescent="0.25">
      <c r="A6" s="1" t="s">
        <v>46</v>
      </c>
      <c r="B6" s="1" t="s">
        <v>33</v>
      </c>
    </row>
    <row r="7" spans="1:2" x14ac:dyDescent="0.25">
      <c r="A7" s="1" t="s">
        <v>47</v>
      </c>
      <c r="B7" s="1" t="s">
        <v>59</v>
      </c>
    </row>
    <row r="8" spans="1:2" x14ac:dyDescent="0.25">
      <c r="A8" s="1" t="s">
        <v>33</v>
      </c>
      <c r="B8" s="1" t="s">
        <v>51</v>
      </c>
    </row>
    <row r="9" spans="1:2" x14ac:dyDescent="0.25">
      <c r="A9" s="1" t="s">
        <v>49</v>
      </c>
      <c r="B9" s="1" t="s">
        <v>52</v>
      </c>
    </row>
    <row r="10" spans="1:2" x14ac:dyDescent="0.25">
      <c r="A10" s="1" t="s">
        <v>50</v>
      </c>
      <c r="B10" s="1" t="s">
        <v>53</v>
      </c>
    </row>
    <row r="11" spans="1:2" x14ac:dyDescent="0.25">
      <c r="A11" s="1" t="s">
        <v>51</v>
      </c>
      <c r="B11" s="1" t="s">
        <v>56</v>
      </c>
    </row>
    <row r="12" spans="1:2" x14ac:dyDescent="0.25">
      <c r="A12" s="1" t="s">
        <v>52</v>
      </c>
      <c r="B12" s="1"/>
    </row>
    <row r="13" spans="1:2" x14ac:dyDescent="0.25">
      <c r="A13" s="1" t="s">
        <v>53</v>
      </c>
      <c r="B13" s="1"/>
    </row>
    <row r="14" spans="1:2" x14ac:dyDescent="0.25">
      <c r="A14" s="1" t="s">
        <v>54</v>
      </c>
      <c r="B14" s="1"/>
    </row>
    <row r="15" spans="1:2" x14ac:dyDescent="0.25">
      <c r="A15" s="1" t="s">
        <v>55</v>
      </c>
      <c r="B15" s="1"/>
    </row>
    <row r="16" spans="1:2" x14ac:dyDescent="0.25">
      <c r="A16" s="1" t="s">
        <v>56</v>
      </c>
      <c r="B16" s="1"/>
    </row>
    <row r="17" spans="1:2" x14ac:dyDescent="0.25">
      <c r="A17" s="1" t="s">
        <v>57</v>
      </c>
      <c r="B17" s="1"/>
    </row>
    <row r="18" spans="1:2" x14ac:dyDescent="0.25">
      <c r="A18" s="1" t="s">
        <v>93</v>
      </c>
      <c r="B18" s="1"/>
    </row>
  </sheetData>
  <pageMargins left="0.7" right="0.7" top="0.75" bottom="0.75" header="0.3" footer="0.3"/>
  <pageSetup paperSize="9" orientation="portrait" verticalDpi="0"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JEUNES</vt:lpstr>
      <vt:lpstr>ACTES</vt:lpstr>
      <vt:lpstr>Liste type acte</vt:lpstr>
      <vt:lpstr>JEUNES!LISTE_NOM</vt:lpstr>
      <vt:lpstr>Listeprof</vt:lpstr>
      <vt:lpstr>JEUNES!NOM_PRENOM</vt:lpstr>
      <vt:lpstr>TYPE_ACTE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Guillaume DURIEUX</dc:creator>
  <cp:lastModifiedBy>Jean-Eric</cp:lastModifiedBy>
  <dcterms:created xsi:type="dcterms:W3CDTF">2021-02-17T08:13:16Z</dcterms:created>
  <dcterms:modified xsi:type="dcterms:W3CDTF">2021-03-09T05:10:01Z</dcterms:modified>
</cp:coreProperties>
</file>