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filterPrivacy="1" defaultThemeVersion="124226"/>
  <xr:revisionPtr revIDLastSave="0" documentId="13_ncr:1_{9E54322A-3C7D-4686-B203-D453F1199708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TCD" sheetId="4" r:id="rId1"/>
    <sheet name="Reporting" sheetId="1" r:id="rId2"/>
    <sheet name="Formules" sheetId="2" r:id="rId3"/>
    <sheet name="stats" sheetId="3" r:id="rId4"/>
  </sheets>
  <definedNames>
    <definedName name="action">Formules!$I$4:$I$6</definedName>
    <definedName name="qui">Formules!$M$4:$M$9</definedName>
    <definedName name="statut">Formules!$F$4:$F$9</definedName>
    <definedName name="typededemande">Formules!$B$4:$B$8</definedName>
  </definedNames>
  <calcPr calcId="191029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K3" i="1"/>
  <c r="K4" i="1"/>
  <c r="K5" i="1"/>
  <c r="K6" i="1"/>
  <c r="K7" i="1"/>
  <c r="K8" i="1"/>
  <c r="K9" i="1"/>
  <c r="K10" i="1"/>
  <c r="K11" i="1"/>
  <c r="N3" i="3" l="1"/>
  <c r="M3" i="3"/>
  <c r="J3" i="3"/>
  <c r="G3" i="3"/>
  <c r="G4" i="3" s="1"/>
  <c r="D2" i="3"/>
  <c r="F3" i="3"/>
  <c r="L3" i="3" s="1"/>
  <c r="D3" i="3"/>
  <c r="E3" i="3"/>
  <c r="H3" i="3" s="1"/>
  <c r="H6" i="3" s="1"/>
  <c r="J2" i="3"/>
  <c r="G2" i="3"/>
  <c r="L9" i="3" l="1"/>
  <c r="K3" i="3"/>
  <c r="O3" i="3"/>
  <c r="I7" i="3"/>
  <c r="I3" i="3"/>
  <c r="G7" i="3"/>
  <c r="F8" i="3"/>
  <c r="D4" i="3"/>
  <c r="J6" i="3"/>
  <c r="K4" i="3"/>
  <c r="K8" i="3"/>
  <c r="L6" i="3"/>
  <c r="J7" i="3"/>
  <c r="K5" i="3"/>
  <c r="K9" i="3"/>
  <c r="L7" i="3"/>
  <c r="J4" i="3"/>
  <c r="J8" i="3"/>
  <c r="K6" i="3"/>
  <c r="L4" i="3"/>
  <c r="L8" i="3"/>
  <c r="J5" i="3"/>
  <c r="J9" i="3"/>
  <c r="K7" i="3"/>
  <c r="L5" i="3"/>
  <c r="H4" i="3"/>
  <c r="G8" i="3"/>
  <c r="H7" i="3"/>
  <c r="I5" i="3"/>
  <c r="I9" i="3"/>
  <c r="G5" i="3"/>
  <c r="G9" i="3"/>
  <c r="H8" i="3"/>
  <c r="I6" i="3"/>
  <c r="G6" i="3"/>
  <c r="H5" i="3"/>
  <c r="H9" i="3"/>
  <c r="E9" i="3"/>
  <c r="F7" i="3"/>
  <c r="D6" i="3"/>
  <c r="F6" i="3"/>
  <c r="D9" i="3"/>
  <c r="D5" i="3"/>
  <c r="E7" i="3"/>
  <c r="F9" i="3"/>
  <c r="F5" i="3"/>
  <c r="D7" i="3"/>
  <c r="E5" i="3"/>
  <c r="E8" i="3"/>
  <c r="F4" i="3"/>
  <c r="D8" i="3"/>
  <c r="E4" i="3"/>
  <c r="E6" i="3"/>
  <c r="K2" i="1"/>
  <c r="I8" i="3" l="1"/>
  <c r="I4" i="3"/>
</calcChain>
</file>

<file path=xl/sharedStrings.xml><?xml version="1.0" encoding="utf-8"?>
<sst xmlns="http://schemas.openxmlformats.org/spreadsheetml/2006/main" count="91" uniqueCount="36">
  <si>
    <t>Type de demande</t>
  </si>
  <si>
    <t>Action</t>
  </si>
  <si>
    <t>action</t>
  </si>
  <si>
    <t>typededemande</t>
  </si>
  <si>
    <t>transfert</t>
  </si>
  <si>
    <t>traité</t>
  </si>
  <si>
    <t>en cours de traitement</t>
  </si>
  <si>
    <t>date de prise en compte</t>
  </si>
  <si>
    <t>commentaire</t>
  </si>
  <si>
    <t>relance 1</t>
  </si>
  <si>
    <t>relance 2</t>
  </si>
  <si>
    <t>Qui</t>
  </si>
  <si>
    <t>délai de traitement</t>
  </si>
  <si>
    <t>xxxx</t>
  </si>
  <si>
    <t>Statut</t>
  </si>
  <si>
    <t>statut</t>
  </si>
  <si>
    <t>autres</t>
  </si>
  <si>
    <t xml:space="preserve">Identifiant d'appel interne </t>
  </si>
  <si>
    <t xml:space="preserve">date de contact </t>
  </si>
  <si>
    <t>Blue</t>
  </si>
  <si>
    <t>Red</t>
  </si>
  <si>
    <t>Yellow</t>
  </si>
  <si>
    <t>statut1</t>
  </si>
  <si>
    <t>statut2</t>
  </si>
  <si>
    <t>statut3</t>
  </si>
  <si>
    <t>statut4</t>
  </si>
  <si>
    <t>statut5</t>
  </si>
  <si>
    <t>statut6</t>
  </si>
  <si>
    <t>dde1</t>
  </si>
  <si>
    <t>informations1</t>
  </si>
  <si>
    <t>informations2</t>
  </si>
  <si>
    <t>entreprise1</t>
  </si>
  <si>
    <t>dde2</t>
  </si>
  <si>
    <t>semaine</t>
  </si>
  <si>
    <t>Total général</t>
  </si>
  <si>
    <t>Nombre de date de prise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</si>
</sst>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8">
    <dxf>
      <font>
        <color theme="8" tint="0.79998168889431442"/>
      </font>
    </dxf>
    <dxf>
      <font>
        <color theme="8" tint="0.39994506668294322"/>
      </font>
    </dxf>
    <dxf>
      <numFmt numFmtId="0" formatCode="General"/>
    </dxf>
    <dxf>
      <numFmt numFmtId="19" formatCode="dd/mm/yyyy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Medium9">
    <tableStyle name="Jean-Eric" pivot="0" count="3" xr9:uid="{B23AD0F0-EDF3-4C13-929D-1A3702E0B795}">
      <tableStyleElement type="wholeTable" dxfId="7"/>
      <tableStyleElement type="headerRow" dxfId="6"/>
      <tableStyleElement type="total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254.404633333332" createdVersion="6" refreshedVersion="6" minRefreshableVersion="3" recordCount="10" xr:uid="{1F657CF6-BD42-497B-A80D-4C81443D4879}">
  <cacheSource type="worksheet">
    <worksheetSource name="Tableau1"/>
  </cacheSource>
  <cacheFields count="13">
    <cacheField name="Identifiant d'appel interne " numFmtId="0">
      <sharedItems containsSemiMixedTypes="0" containsString="0" containsNumber="1" containsInteger="1" minValue="215456" maxValue="2454645"/>
    </cacheField>
    <cacheField name="date de contact " numFmtId="14">
      <sharedItems containsSemiMixedTypes="0" containsNonDate="0" containsDate="1" containsString="0" minDate="2021-02-02T00:00:00" maxDate="2021-02-26T00:00:00"/>
    </cacheField>
    <cacheField name="Type de demande" numFmtId="0">
      <sharedItems/>
    </cacheField>
    <cacheField name="Statut" numFmtId="0">
      <sharedItems/>
    </cacheField>
    <cacheField name="date de prise en compte" numFmtId="14">
      <sharedItems containsSemiMixedTypes="0" containsNonDate="0" containsDate="1" containsString="0" minDate="2021-02-03T00:00:00" maxDate="2021-03-01T00:00:00" count="8">
        <d v="2021-02-28T00:00:00"/>
        <d v="2021-02-03T00:00:00"/>
        <d v="2021-02-05T00:00:00"/>
        <d v="2021-02-12T00:00:00"/>
        <d v="2021-02-14T00:00:00"/>
        <d v="2021-02-11T00:00:00"/>
        <d v="2021-02-13T00:00:00"/>
        <d v="2021-02-10T00:00:00"/>
      </sharedItems>
      <fieldGroup par="12" base="4">
        <rangePr groupBy="months" startDate="2021-02-03T00:00:00" endDate="2021-03-01T00:00:00"/>
        <groupItems count="14">
          <s v="&lt;03/0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3/2021"/>
        </groupItems>
      </fieldGroup>
    </cacheField>
    <cacheField name="Action" numFmtId="0">
      <sharedItems count="3">
        <s v="transfert"/>
        <s v="en cours de traitement"/>
        <s v="traité"/>
      </sharedItems>
    </cacheField>
    <cacheField name="Qui" numFmtId="0">
      <sharedItems/>
    </cacheField>
    <cacheField name="commentaire" numFmtId="0">
      <sharedItems containsNonDate="0" containsString="0" containsBlank="1"/>
    </cacheField>
    <cacheField name="relance 1" numFmtId="0">
      <sharedItems containsNonDate="0" containsString="0" containsBlank="1"/>
    </cacheField>
    <cacheField name="relance 2" numFmtId="0">
      <sharedItems containsNonDate="0" containsString="0" containsBlank="1"/>
    </cacheField>
    <cacheField name="délai de traitement" numFmtId="0">
      <sharedItems containsSemiMixedTypes="0" containsString="0" containsNumber="1" containsInteger="1" minValue="1" maxValue="18"/>
    </cacheField>
    <cacheField name="semaine" numFmtId="0">
      <sharedItems containsSemiMixedTypes="0" containsString="0" containsNumber="1" containsInteger="1" minValue="5" maxValue="8" count="3">
        <n v="8"/>
        <n v="5"/>
        <n v="6"/>
      </sharedItems>
    </cacheField>
    <cacheField name="Années" numFmtId="0" databaseField="0">
      <fieldGroup base="4">
        <rangePr groupBy="years" startDate="2021-02-03T00:00:00" endDate="2021-03-01T00:00:00"/>
        <groupItems count="3">
          <s v="&lt;03/02/2021"/>
          <s v="2021"/>
          <s v="&gt;01/03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n v="215456"/>
    <d v="2021-02-25T00:00:00"/>
    <s v="dde1"/>
    <s v="statut1"/>
    <x v="0"/>
    <x v="0"/>
    <s v="Blue"/>
    <m/>
    <m/>
    <m/>
    <n v="3"/>
    <x v="0"/>
  </r>
  <r>
    <n v="545454"/>
    <d v="2021-02-10T00:00:00"/>
    <s v="dde1"/>
    <s v="statut3"/>
    <x v="0"/>
    <x v="0"/>
    <s v="Red"/>
    <m/>
    <m/>
    <m/>
    <n v="18"/>
    <x v="0"/>
  </r>
  <r>
    <n v="545644"/>
    <d v="2021-02-02T00:00:00"/>
    <s v="dde2"/>
    <s v="statut2"/>
    <x v="1"/>
    <x v="1"/>
    <s v="Yellow"/>
    <m/>
    <m/>
    <m/>
    <n v="1"/>
    <x v="1"/>
  </r>
  <r>
    <n v="545645"/>
    <d v="2021-02-02T00:00:00"/>
    <s v="dde2"/>
    <s v="statut2"/>
    <x v="2"/>
    <x v="2"/>
    <s v="Blue"/>
    <m/>
    <m/>
    <m/>
    <n v="3"/>
    <x v="1"/>
  </r>
  <r>
    <n v="545486"/>
    <d v="2021-02-10T00:00:00"/>
    <s v="informations1"/>
    <s v="statut3"/>
    <x v="3"/>
    <x v="0"/>
    <s v="Red"/>
    <m/>
    <m/>
    <m/>
    <n v="2"/>
    <x v="2"/>
  </r>
  <r>
    <n v="578765"/>
    <d v="2021-02-10T00:00:00"/>
    <s v="informations1"/>
    <s v="statut5"/>
    <x v="4"/>
    <x v="2"/>
    <s v="Yellow"/>
    <m/>
    <m/>
    <m/>
    <n v="4"/>
    <x v="2"/>
  </r>
  <r>
    <n v="545646"/>
    <d v="2021-02-07T00:00:00"/>
    <s v="informations2"/>
    <s v="statut1"/>
    <x v="5"/>
    <x v="0"/>
    <s v="Blue"/>
    <m/>
    <m/>
    <m/>
    <n v="4"/>
    <x v="2"/>
  </r>
  <r>
    <n v="2454645"/>
    <d v="2021-02-10T00:00:00"/>
    <s v="entreprise1"/>
    <s v="statut5"/>
    <x v="6"/>
    <x v="0"/>
    <s v="Red"/>
    <m/>
    <m/>
    <m/>
    <n v="3"/>
    <x v="2"/>
  </r>
  <r>
    <n v="235464"/>
    <d v="2021-02-08T00:00:00"/>
    <s v="entreprise1"/>
    <s v="statut1"/>
    <x v="7"/>
    <x v="0"/>
    <s v="Yellow"/>
    <m/>
    <m/>
    <m/>
    <n v="2"/>
    <x v="2"/>
  </r>
  <r>
    <n v="245646"/>
    <d v="2021-02-06T00:00:00"/>
    <s v="informations1"/>
    <s v="statut4"/>
    <x v="7"/>
    <x v="0"/>
    <s v="Blue"/>
    <m/>
    <m/>
    <m/>
    <n v="4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9E6347-41F7-4EEE-9D13-E97917E5C91E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E8" firstHeaderRow="1" firstDataRow="2" firstDataCol="1"/>
  <pivotFields count="13">
    <pivotField compact="0" outline="0" showAll="0"/>
    <pivotField compact="0" numFmtId="14" outline="0" showAll="0"/>
    <pivotField compact="0" outline="0" showAll="0"/>
    <pivotField compact="0" outline="0" showAll="0"/>
    <pivotField dataField="1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>
      <items count="4">
        <item x="1"/>
        <item x="2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compact="0" outline="0" showAll="0">
      <items count="4">
        <item x="0"/>
        <item x="1"/>
        <item x="2"/>
        <item t="default"/>
      </items>
    </pivotField>
  </pivotFields>
  <rowFields count="1">
    <field x="11"/>
  </rowFields>
  <rowItems count="4">
    <i>
      <x/>
    </i>
    <i>
      <x v="1"/>
    </i>
    <i>
      <x v="2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Nombre de date de prise en compte" fld="4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521D0C-3702-49EF-8785-1C3813D48867}" name="Tableau1" displayName="Tableau1" ref="A1:L11" totalsRowShown="0">
  <autoFilter ref="A1:L11" xr:uid="{FFA2AFC3-0B24-4FB1-9B63-D3CB18074E9F}"/>
  <tableColumns count="12">
    <tableColumn id="1" xr3:uid="{A077E811-B1BC-4273-B1A6-9A7B48730F28}" name="Identifiant d'appel interne "/>
    <tableColumn id="2" xr3:uid="{C46FE9A9-7183-4653-B2DC-CDD36D881DB9}" name="date de contact " dataDxfId="4"/>
    <tableColumn id="3" xr3:uid="{D76FD91D-F4C5-4A90-B0CD-6D4BA7C94647}" name="Type de demande"/>
    <tableColumn id="4" xr3:uid="{F3B21ACF-CD13-4F82-ADB3-DC5B07E26995}" name="Statut"/>
    <tableColumn id="5" xr3:uid="{943079EB-251E-476A-B404-B4960287F08B}" name="date de prise en compte" dataDxfId="3"/>
    <tableColumn id="6" xr3:uid="{38F82AA9-C016-49AB-94F0-CCD3301BBA2F}" name="Action"/>
    <tableColumn id="7" xr3:uid="{F793EA0C-2D95-4D3F-BEC1-4044ACEB323F}" name="Qui"/>
    <tableColumn id="8" xr3:uid="{39E0B3E1-FA22-4BF1-9507-63ACAB7D6B5D}" name="commentaire"/>
    <tableColumn id="9" xr3:uid="{2FB28E09-D591-4CCF-9CD4-B5211066E512}" name="relance 1"/>
    <tableColumn id="10" xr3:uid="{6FFBAEEC-ECB7-4F7A-8741-8435F1E38656}" name="relance 2"/>
    <tableColumn id="11" xr3:uid="{A4E29752-355D-4D71-9454-452DA73F4AAD}" name="délai de traitement">
      <calculatedColumnFormula>DATEDIF(B2,E2,"d")</calculatedColumnFormula>
    </tableColumn>
    <tableColumn id="12" xr3:uid="{393D0AC2-486C-46AE-B3BA-32D64B80BC85}" name="semaine" dataDxfId="2">
      <calculatedColumnFormula>_xlfn.ISOWEEKNUM(Tableau1[[#This Row],[date de prise en compte]])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65356-788D-40CE-91B8-72B8F5B9CD36}">
  <dimension ref="A3:E8"/>
  <sheetViews>
    <sheetView showGridLines="0" tabSelected="1" workbookViewId="0">
      <selection activeCell="C16" sqref="C16"/>
    </sheetView>
  </sheetViews>
  <sheetFormatPr baseColWidth="10" defaultRowHeight="15" x14ac:dyDescent="0.25"/>
  <cols>
    <col min="1" max="1" width="33.42578125" bestFit="1" customWidth="1"/>
    <col min="2" max="4" width="21.42578125" bestFit="1" customWidth="1"/>
    <col min="5" max="5" width="12.5703125" bestFit="1" customWidth="1"/>
  </cols>
  <sheetData>
    <row r="3" spans="1:5" x14ac:dyDescent="0.25">
      <c r="A3" s="18" t="s">
        <v>35</v>
      </c>
      <c r="B3" s="18" t="s">
        <v>1</v>
      </c>
    </row>
    <row r="4" spans="1:5" x14ac:dyDescent="0.25">
      <c r="A4" s="18" t="s">
        <v>33</v>
      </c>
      <c r="B4" t="s">
        <v>6</v>
      </c>
      <c r="C4" t="s">
        <v>5</v>
      </c>
      <c r="D4" t="s">
        <v>4</v>
      </c>
      <c r="E4" t="s">
        <v>34</v>
      </c>
    </row>
    <row r="5" spans="1:5" x14ac:dyDescent="0.25">
      <c r="A5">
        <v>5</v>
      </c>
      <c r="B5" s="19">
        <v>1</v>
      </c>
      <c r="C5" s="19">
        <v>1</v>
      </c>
      <c r="D5" s="19"/>
      <c r="E5" s="19">
        <v>2</v>
      </c>
    </row>
    <row r="6" spans="1:5" x14ac:dyDescent="0.25">
      <c r="A6">
        <v>6</v>
      </c>
      <c r="B6" s="19"/>
      <c r="C6" s="19">
        <v>1</v>
      </c>
      <c r="D6" s="19">
        <v>5</v>
      </c>
      <c r="E6" s="19">
        <v>6</v>
      </c>
    </row>
    <row r="7" spans="1:5" x14ac:dyDescent="0.25">
      <c r="A7">
        <v>8</v>
      </c>
      <c r="B7" s="19"/>
      <c r="C7" s="19"/>
      <c r="D7" s="19">
        <v>2</v>
      </c>
      <c r="E7" s="19">
        <v>2</v>
      </c>
    </row>
    <row r="8" spans="1:5" x14ac:dyDescent="0.25">
      <c r="A8" t="s">
        <v>34</v>
      </c>
      <c r="B8" s="19">
        <v>1</v>
      </c>
      <c r="C8" s="19">
        <v>2</v>
      </c>
      <c r="D8" s="19">
        <v>7</v>
      </c>
      <c r="E8" s="19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27" customWidth="1"/>
    <col min="2" max="2" width="17.140625" customWidth="1"/>
    <col min="3" max="3" width="19" customWidth="1"/>
    <col min="4" max="4" width="8.42578125" customWidth="1"/>
    <col min="5" max="5" width="24.5703125" customWidth="1"/>
    <col min="6" max="6" width="21.42578125" bestFit="1" customWidth="1"/>
    <col min="7" max="7" width="7" bestFit="1" customWidth="1"/>
    <col min="8" max="8" width="15" customWidth="1"/>
    <col min="9" max="10" width="11.140625" customWidth="1"/>
    <col min="11" max="11" width="20.28515625" customWidth="1"/>
    <col min="12" max="12" width="10.85546875" bestFit="1" customWidth="1"/>
  </cols>
  <sheetData>
    <row r="1" spans="1:12" x14ac:dyDescent="0.25">
      <c r="A1" t="s">
        <v>17</v>
      </c>
      <c r="B1" t="s">
        <v>18</v>
      </c>
      <c r="C1" t="s">
        <v>0</v>
      </c>
      <c r="D1" t="s">
        <v>14</v>
      </c>
      <c r="E1" t="s">
        <v>7</v>
      </c>
      <c r="F1" t="s">
        <v>1</v>
      </c>
      <c r="G1" t="s">
        <v>11</v>
      </c>
      <c r="H1" t="s">
        <v>8</v>
      </c>
      <c r="I1" t="s">
        <v>9</v>
      </c>
      <c r="J1" t="s">
        <v>10</v>
      </c>
      <c r="K1" t="s">
        <v>12</v>
      </c>
      <c r="L1" t="s">
        <v>33</v>
      </c>
    </row>
    <row r="2" spans="1:12" x14ac:dyDescent="0.25">
      <c r="A2">
        <v>215456</v>
      </c>
      <c r="B2" s="3">
        <v>44252</v>
      </c>
      <c r="C2" t="s">
        <v>28</v>
      </c>
      <c r="D2" t="s">
        <v>22</v>
      </c>
      <c r="E2" s="3">
        <v>44255</v>
      </c>
      <c r="F2" t="s">
        <v>4</v>
      </c>
      <c r="G2" t="s">
        <v>19</v>
      </c>
      <c r="K2">
        <f>DATEDIF(B2,E2,"d")</f>
        <v>3</v>
      </c>
      <c r="L2">
        <f>_xlfn.ISOWEEKNUM(Tableau1[[#This Row],[date de prise en compte]])</f>
        <v>8</v>
      </c>
    </row>
    <row r="3" spans="1:12" x14ac:dyDescent="0.25">
      <c r="A3">
        <v>545454</v>
      </c>
      <c r="B3" s="3">
        <v>44237</v>
      </c>
      <c r="C3" t="s">
        <v>28</v>
      </c>
      <c r="D3" t="s">
        <v>24</v>
      </c>
      <c r="E3" s="3">
        <v>44255</v>
      </c>
      <c r="F3" t="s">
        <v>4</v>
      </c>
      <c r="G3" t="s">
        <v>20</v>
      </c>
      <c r="K3">
        <f t="shared" ref="K3:K11" si="0">DATEDIF(B3,E3,"d")</f>
        <v>18</v>
      </c>
      <c r="L3">
        <f>_xlfn.ISOWEEKNUM(Tableau1[[#This Row],[date de prise en compte]])</f>
        <v>8</v>
      </c>
    </row>
    <row r="4" spans="1:12" x14ac:dyDescent="0.25">
      <c r="A4">
        <v>545644</v>
      </c>
      <c r="B4" s="3">
        <v>44229</v>
      </c>
      <c r="C4" t="s">
        <v>32</v>
      </c>
      <c r="D4" t="s">
        <v>23</v>
      </c>
      <c r="E4" s="3">
        <v>44230</v>
      </c>
      <c r="F4" t="s">
        <v>6</v>
      </c>
      <c r="G4" t="s">
        <v>21</v>
      </c>
      <c r="K4">
        <f t="shared" si="0"/>
        <v>1</v>
      </c>
      <c r="L4">
        <f>_xlfn.ISOWEEKNUM(Tableau1[[#This Row],[date de prise en compte]])</f>
        <v>5</v>
      </c>
    </row>
    <row r="5" spans="1:12" x14ac:dyDescent="0.25">
      <c r="A5">
        <v>545645</v>
      </c>
      <c r="B5" s="3">
        <v>44229</v>
      </c>
      <c r="C5" t="s">
        <v>32</v>
      </c>
      <c r="D5" t="s">
        <v>23</v>
      </c>
      <c r="E5" s="3">
        <v>44232</v>
      </c>
      <c r="F5" t="s">
        <v>5</v>
      </c>
      <c r="G5" t="s">
        <v>19</v>
      </c>
      <c r="K5">
        <f t="shared" si="0"/>
        <v>3</v>
      </c>
      <c r="L5">
        <f>_xlfn.ISOWEEKNUM(Tableau1[[#This Row],[date de prise en compte]])</f>
        <v>5</v>
      </c>
    </row>
    <row r="6" spans="1:12" x14ac:dyDescent="0.25">
      <c r="A6">
        <v>545486</v>
      </c>
      <c r="B6" s="3">
        <v>44237</v>
      </c>
      <c r="C6" t="s">
        <v>29</v>
      </c>
      <c r="D6" t="s">
        <v>24</v>
      </c>
      <c r="E6" s="3">
        <v>44239</v>
      </c>
      <c r="F6" t="s">
        <v>4</v>
      </c>
      <c r="G6" t="s">
        <v>20</v>
      </c>
      <c r="K6">
        <f t="shared" si="0"/>
        <v>2</v>
      </c>
      <c r="L6">
        <f>_xlfn.ISOWEEKNUM(Tableau1[[#This Row],[date de prise en compte]])</f>
        <v>6</v>
      </c>
    </row>
    <row r="7" spans="1:12" x14ac:dyDescent="0.25">
      <c r="A7">
        <v>578765</v>
      </c>
      <c r="B7" s="3">
        <v>44237</v>
      </c>
      <c r="C7" t="s">
        <v>29</v>
      </c>
      <c r="D7" t="s">
        <v>26</v>
      </c>
      <c r="E7" s="3">
        <v>44241</v>
      </c>
      <c r="F7" t="s">
        <v>5</v>
      </c>
      <c r="G7" t="s">
        <v>21</v>
      </c>
      <c r="K7">
        <f t="shared" si="0"/>
        <v>4</v>
      </c>
      <c r="L7">
        <f>_xlfn.ISOWEEKNUM(Tableau1[[#This Row],[date de prise en compte]])</f>
        <v>6</v>
      </c>
    </row>
    <row r="8" spans="1:12" x14ac:dyDescent="0.25">
      <c r="A8">
        <v>545646</v>
      </c>
      <c r="B8" s="3">
        <v>44234</v>
      </c>
      <c r="C8" t="s">
        <v>30</v>
      </c>
      <c r="D8" t="s">
        <v>22</v>
      </c>
      <c r="E8" s="3">
        <v>44238</v>
      </c>
      <c r="F8" t="s">
        <v>4</v>
      </c>
      <c r="G8" t="s">
        <v>19</v>
      </c>
      <c r="K8">
        <f t="shared" si="0"/>
        <v>4</v>
      </c>
      <c r="L8">
        <f>_xlfn.ISOWEEKNUM(Tableau1[[#This Row],[date de prise en compte]])</f>
        <v>6</v>
      </c>
    </row>
    <row r="9" spans="1:12" x14ac:dyDescent="0.25">
      <c r="A9">
        <v>2454645</v>
      </c>
      <c r="B9" s="3">
        <v>44237</v>
      </c>
      <c r="C9" t="s">
        <v>31</v>
      </c>
      <c r="D9" t="s">
        <v>26</v>
      </c>
      <c r="E9" s="3">
        <v>44240</v>
      </c>
      <c r="F9" t="s">
        <v>4</v>
      </c>
      <c r="G9" t="s">
        <v>20</v>
      </c>
      <c r="K9">
        <f t="shared" si="0"/>
        <v>3</v>
      </c>
      <c r="L9">
        <f>_xlfn.ISOWEEKNUM(Tableau1[[#This Row],[date de prise en compte]])</f>
        <v>6</v>
      </c>
    </row>
    <row r="10" spans="1:12" x14ac:dyDescent="0.25">
      <c r="A10">
        <v>235464</v>
      </c>
      <c r="B10" s="3">
        <v>44235</v>
      </c>
      <c r="C10" t="s">
        <v>31</v>
      </c>
      <c r="D10" t="s">
        <v>22</v>
      </c>
      <c r="E10" s="3">
        <v>44237</v>
      </c>
      <c r="F10" t="s">
        <v>4</v>
      </c>
      <c r="G10" t="s">
        <v>21</v>
      </c>
      <c r="K10">
        <f t="shared" si="0"/>
        <v>2</v>
      </c>
      <c r="L10">
        <f>_xlfn.ISOWEEKNUM(Tableau1[[#This Row],[date de prise en compte]])</f>
        <v>6</v>
      </c>
    </row>
    <row r="11" spans="1:12" x14ac:dyDescent="0.25">
      <c r="A11">
        <v>245646</v>
      </c>
      <c r="B11" s="3">
        <v>44233</v>
      </c>
      <c r="C11" t="s">
        <v>29</v>
      </c>
      <c r="D11" t="s">
        <v>25</v>
      </c>
      <c r="E11" s="3">
        <v>44237</v>
      </c>
      <c r="F11" t="s">
        <v>4</v>
      </c>
      <c r="G11" t="s">
        <v>19</v>
      </c>
      <c r="K11">
        <f t="shared" si="0"/>
        <v>4</v>
      </c>
      <c r="L11">
        <f>_xlfn.ISOWEEKNUM(Tableau1[[#This Row],[date de prise en compte]])</f>
        <v>6</v>
      </c>
    </row>
  </sheetData>
  <dataValidations count="4">
    <dataValidation type="list" allowBlank="1" showInputMessage="1" showErrorMessage="1" sqref="C2:C11" xr:uid="{00000000-0002-0000-0000-000000000000}">
      <formula1>typededemande</formula1>
    </dataValidation>
    <dataValidation type="list" allowBlank="1" showInputMessage="1" showErrorMessage="1" sqref="D2:D11" xr:uid="{00000000-0002-0000-0000-000001000000}">
      <formula1>statut</formula1>
    </dataValidation>
    <dataValidation type="list" allowBlank="1" showInputMessage="1" showErrorMessage="1" sqref="F2:F11" xr:uid="{00000000-0002-0000-0000-000002000000}">
      <formula1>action</formula1>
    </dataValidation>
    <dataValidation type="list" allowBlank="1" showInputMessage="1" showErrorMessage="1" sqref="G2:G11" xr:uid="{00000000-0002-0000-0000-000003000000}">
      <formula1>qui</formula1>
    </dataValidation>
  </dataValidations>
  <pageMargins left="0.7" right="0.7" top="0.75" bottom="0.75" header="0.3" footer="0.3"/>
  <pageSetup paperSize="9" orientation="portrait" horizontalDpi="4294967294" verticalDpi="4294967294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M9"/>
  <sheetViews>
    <sheetView workbookViewId="0">
      <selection activeCell="B6" sqref="B6"/>
    </sheetView>
  </sheetViews>
  <sheetFormatPr baseColWidth="10" defaultColWidth="9.140625" defaultRowHeight="15" x14ac:dyDescent="0.25"/>
  <sheetData>
    <row r="3" spans="2:13" x14ac:dyDescent="0.25">
      <c r="B3" s="1" t="s">
        <v>3</v>
      </c>
      <c r="C3" s="1"/>
      <c r="F3" s="1" t="s">
        <v>15</v>
      </c>
      <c r="I3" s="1" t="s">
        <v>2</v>
      </c>
      <c r="M3" s="1" t="s">
        <v>11</v>
      </c>
    </row>
    <row r="4" spans="2:13" x14ac:dyDescent="0.25">
      <c r="B4" t="s">
        <v>28</v>
      </c>
      <c r="F4" t="s">
        <v>22</v>
      </c>
      <c r="I4" t="s">
        <v>4</v>
      </c>
      <c r="M4" t="s">
        <v>19</v>
      </c>
    </row>
    <row r="5" spans="2:13" x14ac:dyDescent="0.25">
      <c r="B5" t="s">
        <v>32</v>
      </c>
      <c r="F5" t="s">
        <v>23</v>
      </c>
      <c r="I5" t="s">
        <v>5</v>
      </c>
      <c r="M5" t="s">
        <v>20</v>
      </c>
    </row>
    <row r="6" spans="2:13" x14ac:dyDescent="0.25">
      <c r="B6" t="s">
        <v>29</v>
      </c>
      <c r="F6" t="s">
        <v>24</v>
      </c>
      <c r="I6" t="s">
        <v>6</v>
      </c>
      <c r="M6" t="s">
        <v>21</v>
      </c>
    </row>
    <row r="7" spans="2:13" x14ac:dyDescent="0.25">
      <c r="B7" t="s">
        <v>30</v>
      </c>
      <c r="F7" t="s">
        <v>25</v>
      </c>
      <c r="M7" t="s">
        <v>13</v>
      </c>
    </row>
    <row r="8" spans="2:13" x14ac:dyDescent="0.25">
      <c r="B8" t="s">
        <v>31</v>
      </c>
      <c r="F8" t="s">
        <v>26</v>
      </c>
      <c r="M8" t="s">
        <v>13</v>
      </c>
    </row>
    <row r="9" spans="2:13" x14ac:dyDescent="0.25">
      <c r="F9" t="s">
        <v>27</v>
      </c>
      <c r="M9" t="s">
        <v>13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9"/>
  <sheetViews>
    <sheetView workbookViewId="0">
      <selection activeCell="D5" sqref="D5"/>
    </sheetView>
  </sheetViews>
  <sheetFormatPr baseColWidth="10" defaultColWidth="9.140625" defaultRowHeight="15" x14ac:dyDescent="0.25"/>
  <cols>
    <col min="2" max="2" width="9.7109375" customWidth="1"/>
    <col min="3" max="3" width="3.140625" customWidth="1"/>
    <col min="5" max="5" width="14" customWidth="1"/>
    <col min="8" max="8" width="14" customWidth="1"/>
    <col min="11" max="11" width="14" customWidth="1"/>
    <col min="14" max="14" width="14" customWidth="1"/>
  </cols>
  <sheetData>
    <row r="1" spans="2:15" ht="15.75" thickBot="1" x14ac:dyDescent="0.3"/>
    <row r="2" spans="2:15" x14ac:dyDescent="0.25">
      <c r="D2" s="20" t="str">
        <f>Formules!F4</f>
        <v>statut1</v>
      </c>
      <c r="E2" s="21"/>
      <c r="F2" s="22"/>
      <c r="G2" s="20" t="str">
        <f>Formules!F5</f>
        <v>statut2</v>
      </c>
      <c r="H2" s="21"/>
      <c r="I2" s="22"/>
      <c r="J2" s="20" t="str">
        <f>Formules!F6</f>
        <v>statut3</v>
      </c>
      <c r="K2" s="21"/>
      <c r="L2" s="22"/>
      <c r="M2" s="20" t="s">
        <v>16</v>
      </c>
      <c r="N2" s="21"/>
      <c r="O2" s="22"/>
    </row>
    <row r="3" spans="2:15" s="2" customFormat="1" ht="29.25" customHeight="1" thickBot="1" x14ac:dyDescent="0.3">
      <c r="D3" s="5" t="str">
        <f>Formules!I4</f>
        <v>transfert</v>
      </c>
      <c r="E3" s="6" t="str">
        <f>Formules!I6</f>
        <v>en cours de traitement</v>
      </c>
      <c r="F3" s="7" t="str">
        <f>Formules!I5</f>
        <v>traité</v>
      </c>
      <c r="G3" s="5" t="str">
        <f>D3</f>
        <v>transfert</v>
      </c>
      <c r="H3" s="6" t="str">
        <f>E3</f>
        <v>en cours de traitement</v>
      </c>
      <c r="I3" s="7" t="str">
        <f>F3</f>
        <v>traité</v>
      </c>
      <c r="J3" s="5" t="str">
        <f>D3</f>
        <v>transfert</v>
      </c>
      <c r="K3" s="6" t="str">
        <f>E3</f>
        <v>en cours de traitement</v>
      </c>
      <c r="L3" s="7" t="str">
        <f>F3</f>
        <v>traité</v>
      </c>
      <c r="M3" s="5" t="str">
        <f>D3</f>
        <v>transfert</v>
      </c>
      <c r="N3" s="6" t="str">
        <f>E3</f>
        <v>en cours de traitement</v>
      </c>
      <c r="O3" s="7" t="str">
        <f>F3</f>
        <v>traité</v>
      </c>
    </row>
    <row r="4" spans="2:15" s="4" customFormat="1" ht="30" customHeight="1" thickBot="1" x14ac:dyDescent="0.3">
      <c r="B4" s="13" t="s">
        <v>19</v>
      </c>
      <c r="C4" s="14"/>
      <c r="D4" s="15">
        <f>COUNTIFS(Reporting!$F$2:$F$297,$D$3,Reporting!$G$2:$G$297,B4,Reporting!$D$2:$D$297,$D$2)</f>
        <v>2</v>
      </c>
      <c r="E4" s="16">
        <f>COUNTIFS(Reporting!$F$2:$F$297,$E$3,Reporting!$G$2:$G$297,$B$4,Reporting!$D$2:$D$297,$D$2)</f>
        <v>0</v>
      </c>
      <c r="F4" s="16">
        <f>COUNTIFS(Reporting!$F$2:$F$297,$F$3,Reporting!$G$2:$G$297,$B$4,Reporting!$D$2:$D$297,$D$2)</f>
        <v>0</v>
      </c>
      <c r="G4" s="16">
        <f>COUNTIFS(Reporting!$F$2:$F$297,$G$3,Reporting!$G$2:$G$297,B4,Reporting!$D$2:$D$297,$G$2)</f>
        <v>0</v>
      </c>
      <c r="H4" s="16">
        <f>COUNTIFS(Reporting!$F$2:$F$297,H3,Reporting!$G$2:$G$297,B4,Reporting!$D$2:$D$297,$G$2)</f>
        <v>0</v>
      </c>
      <c r="I4" s="16">
        <f>COUNTIFS(Reporting!$F$2:$F$297,I3,Reporting!$G$2:$G$297,B4,Reporting!$D$2:$D$297,$G$2)</f>
        <v>1</v>
      </c>
      <c r="J4" s="16">
        <f>COUNTIFS(Reporting!$F$2:$F$297,$J$3,Reporting!$G$2:$G$297,B4,Reporting!$D$2:$D$297,$J$2)</f>
        <v>0</v>
      </c>
      <c r="K4" s="16">
        <f>COUNTIFS(Reporting!$F$2:$F$297,$K$3,Reporting!$G$2:$G$297,B4,Reporting!$D$2:$D$297,$J$2)</f>
        <v>0</v>
      </c>
      <c r="L4" s="16">
        <f>COUNTIFS(Reporting!$F$2:$F$297,$L$3,Reporting!$G$2:$G$297,B4,Reporting!$D$2:$D$297,$J$2)</f>
        <v>0</v>
      </c>
      <c r="M4" s="16"/>
      <c r="N4" s="16"/>
      <c r="O4" s="17"/>
    </row>
    <row r="5" spans="2:15" s="4" customFormat="1" ht="30" customHeight="1" thickBot="1" x14ac:dyDescent="0.3">
      <c r="B5" s="8" t="s">
        <v>20</v>
      </c>
      <c r="C5" s="9"/>
      <c r="D5" s="10">
        <f>COUNTIFS(Reporting!$F$2:$F$297,$D$3,Reporting!$G$2:$G$297,B5,Reporting!$D$2:$D$297,$D$2)</f>
        <v>0</v>
      </c>
      <c r="E5" s="11">
        <f>COUNTIFS(Reporting!$F$2:$F$297,$E$3,Reporting!$G$2:$G$297,$B$4,Reporting!$D$2:$D$297,$D$2)</f>
        <v>0</v>
      </c>
      <c r="F5" s="11">
        <f>COUNTIFS(Reporting!$F$2:$F$297,$F$3,Reporting!$G$2:$G$297,$B$4,Reporting!$D$2:$D$297,$D$2)</f>
        <v>0</v>
      </c>
      <c r="G5" s="11">
        <f>COUNTIFS(Reporting!$F$2:$F$297,$G$3,Reporting!$G$2:$G$297,B5,Reporting!$D$2:$D$297,$G$2)</f>
        <v>0</v>
      </c>
      <c r="H5" s="11">
        <f>COUNTIFS(Reporting!$F$2:$F$297,H3,Reporting!$G$2:$G$297,B5,Reporting!$D$2:$D$297,$G$2)</f>
        <v>0</v>
      </c>
      <c r="I5" s="11">
        <f>COUNTIFS(Reporting!$F$2:$F$297,I3,Reporting!$G$2:$G$297,B5,Reporting!$D$2:$D$297,$G$2)</f>
        <v>0</v>
      </c>
      <c r="J5" s="11">
        <f>COUNTIFS(Reporting!$F$2:$F$297,$J$3,Reporting!$G$2:$G$297,B5,Reporting!$D$2:$D$297,$J$2)</f>
        <v>2</v>
      </c>
      <c r="K5" s="11">
        <f>COUNTIFS(Reporting!$F$2:$F$297,$K$3,Reporting!$G$2:$G$297,B5,Reporting!$D$2:$D$297,$J$2)</f>
        <v>0</v>
      </c>
      <c r="L5" s="11">
        <f>COUNTIFS(Reporting!$F$2:$F$297,$L$3,Reporting!$G$2:$G$297,B5,Reporting!$D$2:$D$297,$J$2)</f>
        <v>0</v>
      </c>
      <c r="M5" s="11"/>
      <c r="N5" s="11"/>
      <c r="O5" s="12"/>
    </row>
    <row r="6" spans="2:15" s="4" customFormat="1" ht="30" customHeight="1" thickBot="1" x14ac:dyDescent="0.3">
      <c r="B6" s="13" t="s">
        <v>21</v>
      </c>
      <c r="C6" s="14"/>
      <c r="D6" s="15">
        <f>COUNTIFS(Reporting!$F$2:$F$297,$D$3,Reporting!$G$2:$G$297,B6,Reporting!$D$2:$D$297,$D$2)</f>
        <v>1</v>
      </c>
      <c r="E6" s="16">
        <f>COUNTIFS(Reporting!$F$2:$F$297,$E$3,Reporting!$G$2:$G$297,$B$4,Reporting!$D$2:$D$297,$D$2)</f>
        <v>0</v>
      </c>
      <c r="F6" s="16">
        <f>COUNTIFS(Reporting!$F$2:$F$297,$F$3,Reporting!$G$2:$G$297,$B$4,Reporting!$D$2:$D$297,$D$2)</f>
        <v>0</v>
      </c>
      <c r="G6" s="16">
        <f>COUNTIFS(Reporting!$F$2:$F$297,$G$3,Reporting!$G$2:$G$297,B6,Reporting!$D$2:$D$297,$G$2)</f>
        <v>0</v>
      </c>
      <c r="H6" s="16">
        <f>COUNTIFS(Reporting!$F$2:$F$297,H3,Reporting!$G$2:$G$297,B6,Reporting!$D$2:$D$297,$G$2)</f>
        <v>1</v>
      </c>
      <c r="I6" s="16">
        <f>COUNTIFS(Reporting!$F$2:$F$297,I3,Reporting!$G$2:$G$297,B6,Reporting!$D$2:$D$297,$G$2)</f>
        <v>0</v>
      </c>
      <c r="J6" s="16">
        <f>COUNTIFS(Reporting!$F$2:$F$297,$J$3,Reporting!$G$2:$G$297,B6,Reporting!$D$2:$D$297,$J$2)</f>
        <v>0</v>
      </c>
      <c r="K6" s="16">
        <f>COUNTIFS(Reporting!$F$2:$F$297,$K$3,Reporting!$G$2:$G$297,B6,Reporting!$D$2:$D$297,$J$2)</f>
        <v>0</v>
      </c>
      <c r="L6" s="16">
        <f>COUNTIFS(Reporting!$F$2:$F$297,$L$3,Reporting!$G$2:$G$297,B6,Reporting!$D$2:$D$297,$J$2)</f>
        <v>0</v>
      </c>
      <c r="M6" s="16"/>
      <c r="N6" s="16"/>
      <c r="O6" s="17"/>
    </row>
    <row r="7" spans="2:15" s="4" customFormat="1" ht="30" customHeight="1" thickBot="1" x14ac:dyDescent="0.3">
      <c r="B7" s="8" t="s">
        <v>13</v>
      </c>
      <c r="C7" s="9"/>
      <c r="D7" s="10">
        <f>COUNTIFS(Reporting!$F$2:$F$297,$D$3,Reporting!$G$2:$G$297,B7,Reporting!$D$2:$D$297,$D$2)</f>
        <v>0</v>
      </c>
      <c r="E7" s="11">
        <f>COUNTIFS(Reporting!$F$2:$F$297,$E$3,Reporting!$G$2:$G$297,$B$4,Reporting!$D$2:$D$297,$D$2)</f>
        <v>0</v>
      </c>
      <c r="F7" s="11">
        <f>COUNTIFS(Reporting!$F$2:$F$297,$F$3,Reporting!$G$2:$G$297,$B$4,Reporting!$D$2:$D$297,$D$2)</f>
        <v>0</v>
      </c>
      <c r="G7" s="11">
        <f>COUNTIFS(Reporting!$F$2:$F$297,$G$3,Reporting!$G$2:$G$297,B7,Reporting!$D$2:$D$297,$G$2)</f>
        <v>0</v>
      </c>
      <c r="H7" s="11">
        <f>COUNTIFS(Reporting!$F$2:$F$297,H3,Reporting!$G$2:$G$297,B7,Reporting!$D$2:$D$297,$G$2)</f>
        <v>0</v>
      </c>
      <c r="I7" s="11">
        <f>COUNTIFS(Reporting!$F$2:$F$297,I3,Reporting!$G$2:$G$297,B7,Reporting!$D$2:$D$297,$G$2)</f>
        <v>0</v>
      </c>
      <c r="J7" s="11">
        <f>COUNTIFS(Reporting!$F$2:$F$297,$J$3,Reporting!$G$2:$G$297,B7,Reporting!$D$2:$D$297,$J$2)</f>
        <v>0</v>
      </c>
      <c r="K7" s="11">
        <f>COUNTIFS(Reporting!$F$2:$F$297,$K$3,Reporting!$G$2:$G$297,B7,Reporting!$D$2:$D$297,$J$2)</f>
        <v>0</v>
      </c>
      <c r="L7" s="11">
        <f>COUNTIFS(Reporting!$F$2:$F$297,$L$3,Reporting!$G$2:$G$297,B7,Reporting!$D$2:$D$297,$J$2)</f>
        <v>0</v>
      </c>
      <c r="M7" s="11"/>
      <c r="N7" s="11"/>
      <c r="O7" s="12"/>
    </row>
    <row r="8" spans="2:15" s="4" customFormat="1" ht="30" customHeight="1" thickBot="1" x14ac:dyDescent="0.3">
      <c r="B8" s="13" t="s">
        <v>13</v>
      </c>
      <c r="C8" s="14"/>
      <c r="D8" s="15">
        <f>COUNTIFS(Reporting!$F$2:$F$297,$D$3,Reporting!$G$2:$G$297,B8,Reporting!$D$2:$D$297,$D$2)</f>
        <v>0</v>
      </c>
      <c r="E8" s="16">
        <f>COUNTIFS(Reporting!$F$2:$F$297,$E$3,Reporting!$G$2:$G$297,$B$4,Reporting!$D$2:$D$297,$D$2)</f>
        <v>0</v>
      </c>
      <c r="F8" s="16">
        <f>COUNTIFS(Reporting!$F$2:$F$297,$F$3,Reporting!$G$2:$G$297,$B$4,Reporting!$D$2:$D$297,$D$2)</f>
        <v>0</v>
      </c>
      <c r="G8" s="16">
        <f>COUNTIFS(Reporting!$F$2:$F$297,$G$3,Reporting!$G$2:$G$297,B8,Reporting!$D$2:$D$297,$G$2)</f>
        <v>0</v>
      </c>
      <c r="H8" s="16">
        <f>COUNTIFS(Reporting!$F$2:$F$297,H3,Reporting!$G$2:$G$297,B8,Reporting!$D$2:$D$297,$G$2)</f>
        <v>0</v>
      </c>
      <c r="I8" s="16">
        <f>COUNTIFS(Reporting!$F$2:$F$297,I3,Reporting!$G$2:$G$297,B8,Reporting!$D$2:$D$297,$G$2)</f>
        <v>0</v>
      </c>
      <c r="J8" s="16">
        <f>COUNTIFS(Reporting!$F$2:$F$297,$J$3,Reporting!$G$2:$G$297,B8,Reporting!$D$2:$D$297,$J$2)</f>
        <v>0</v>
      </c>
      <c r="K8" s="16">
        <f>COUNTIFS(Reporting!$F$2:$F$297,$K$3,Reporting!$G$2:$G$297,B8,Reporting!$D$2:$D$297,$J$2)</f>
        <v>0</v>
      </c>
      <c r="L8" s="16">
        <f>COUNTIFS(Reporting!$F$2:$F$297,$L$3,Reporting!$G$2:$G$297,B8,Reporting!$D$2:$D$297,$J$2)</f>
        <v>0</v>
      </c>
      <c r="M8" s="16"/>
      <c r="N8" s="16"/>
      <c r="O8" s="17"/>
    </row>
    <row r="9" spans="2:15" s="4" customFormat="1" ht="30" customHeight="1" thickBot="1" x14ac:dyDescent="0.3">
      <c r="B9" s="8" t="s">
        <v>13</v>
      </c>
      <c r="C9" s="9"/>
      <c r="D9" s="10">
        <f>COUNTIFS(Reporting!$F$2:$F$297,$D$3,Reporting!$G$2:$G$297,B9,Reporting!$D$2:$D$297,$D$2)</f>
        <v>0</v>
      </c>
      <c r="E9" s="11">
        <f>COUNTIFS(Reporting!$F$2:$F$297,$E$3,Reporting!$G$2:$G$297,$B$4,Reporting!$D$2:$D$297,$D$2)</f>
        <v>0</v>
      </c>
      <c r="F9" s="11">
        <f>COUNTIFS(Reporting!$F$2:$F$297,$F$3,Reporting!$G$2:$G$297,$B$4,Reporting!$D$2:$D$297,$D$2)</f>
        <v>0</v>
      </c>
      <c r="G9" s="11">
        <f>COUNTIFS(Reporting!$F$2:$F$297,$G$3,Reporting!$G$2:$G$297,B9,Reporting!$D$2:$D$297,$G$2)</f>
        <v>0</v>
      </c>
      <c r="H9" s="11">
        <f>COUNTIFS(Reporting!$F$2:$F$297,H3,Reporting!$G$2:$G$297,B9,Reporting!$D$2:$D$297,$G$2)</f>
        <v>0</v>
      </c>
      <c r="I9" s="11">
        <f>COUNTIFS(Reporting!$F$2:$F$297,I3,Reporting!$G$2:$G$297,B9,Reporting!$D$2:$D$297,$G$2)</f>
        <v>0</v>
      </c>
      <c r="J9" s="11">
        <f>COUNTIFS(Reporting!$F$2:$F$297,$J$3,Reporting!$G$2:$G$297,B9,Reporting!$D$2:$D$297,$J$2)</f>
        <v>0</v>
      </c>
      <c r="K9" s="11">
        <f>COUNTIFS(Reporting!$F$2:$F$297,$K$3,Reporting!$G$2:$G$297,B9,Reporting!$D$2:$D$297,$J$2)</f>
        <v>0</v>
      </c>
      <c r="L9" s="11">
        <f>COUNTIFS(Reporting!$F$2:$F$297,$L$3,Reporting!$G$2:$G$297,B9,Reporting!$D$2:$D$297,$J$2)</f>
        <v>0</v>
      </c>
      <c r="M9" s="11"/>
      <c r="N9" s="11"/>
      <c r="O9" s="12"/>
    </row>
  </sheetData>
  <mergeCells count="4">
    <mergeCell ref="D2:F2"/>
    <mergeCell ref="G2:I2"/>
    <mergeCell ref="J2:L2"/>
    <mergeCell ref="M2:O2"/>
  </mergeCells>
  <conditionalFormatting sqref="D4:O4 D6:O6 D8:O8">
    <cfRule type="cellIs" dxfId="1" priority="2" operator="equal">
      <formula>0</formula>
    </cfRule>
  </conditionalFormatting>
  <conditionalFormatting sqref="D5:O5 D7:O7 D9:O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TCD</vt:lpstr>
      <vt:lpstr>Reporting</vt:lpstr>
      <vt:lpstr>Formules</vt:lpstr>
      <vt:lpstr>stats</vt:lpstr>
      <vt:lpstr>action</vt:lpstr>
      <vt:lpstr>qui</vt:lpstr>
      <vt:lpstr>statut</vt:lpstr>
      <vt:lpstr>typededemande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2021-02-27T09:15:22Z</dcterms:modified>
</cp:coreProperties>
</file>