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1671DAA-44F5-4CFC-A850-965049668273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liste achat" sheetId="1" r:id="rId1"/>
    <sheet name="Quantité achat 12 moi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4" i="1" l="1"/>
  <c r="E48" i="2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G2" i="1"/>
  <c r="E72" i="1" l="1"/>
</calcChain>
</file>

<file path=xl/sharedStrings.xml><?xml version="1.0" encoding="utf-8"?>
<sst xmlns="http://schemas.openxmlformats.org/spreadsheetml/2006/main" count="244" uniqueCount="26">
  <si>
    <t>Marcel</t>
  </si>
  <si>
    <t>Pierre</t>
  </si>
  <si>
    <t>Nella</t>
  </si>
  <si>
    <t>Marie</t>
  </si>
  <si>
    <t>chocolat</t>
  </si>
  <si>
    <t>bierre</t>
  </si>
  <si>
    <t>pain</t>
  </si>
  <si>
    <t>sucre</t>
  </si>
  <si>
    <t>lait</t>
  </si>
  <si>
    <t>eau</t>
  </si>
  <si>
    <t>fromage</t>
  </si>
  <si>
    <t>radis</t>
  </si>
  <si>
    <t>croquette</t>
  </si>
  <si>
    <t>jambon</t>
  </si>
  <si>
    <t>salami</t>
  </si>
  <si>
    <t>fritte</t>
  </si>
  <si>
    <t>Numéro client</t>
  </si>
  <si>
    <t>Client</t>
  </si>
  <si>
    <t>Référence article</t>
  </si>
  <si>
    <t>Article</t>
  </si>
  <si>
    <t>Nombre article</t>
  </si>
  <si>
    <t>Quantité achat</t>
  </si>
  <si>
    <t>Jean</t>
  </si>
  <si>
    <t>Yves</t>
  </si>
  <si>
    <t>Mathieu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</si>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</sst>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5" formatCode="#,##0_ ;[Red]\-#,##0\ ;"/>
  </numFmts>
  <fonts count="3" x14ac:knownFonts="1">
    <font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65" fontId="0" fillId="0" borderId="0" xfId="0" applyNumberFormat="1"/>
    <xf numFmtId="0" fontId="2" fillId="0" borderId="0" xfId="0" applyFont="1"/>
  </cellXfs>
  <cellStyles count="1">
    <cellStyle name="Normal" xfId="0" builtinId="0"/>
  </cellStyles>
  <dxfs count="7"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BB43F45C-D756-467F-9A49-2A837386DDED}">
      <tableStyleElement type="wholeTable" dxfId="6"/>
      <tableStyleElement type="headerRow" dxfId="5"/>
      <tableStyleElement type="totalRow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3A60ECD-A701-453F-B3AB-9CC9C267EA72}" name="ListeAchats" displayName="ListeAchats" ref="A1:E72" totalsRowCount="1">
  <autoFilter ref="A1:E71" xr:uid="{16D19FFE-D78F-4FD7-95FB-74CE83464A88}"/>
  <tableColumns count="5">
    <tableColumn id="1" xr3:uid="{65409A04-8527-4447-8B9E-85A24C871B73}" name="Numéro client" totalsRowLabel="Total"/>
    <tableColumn id="2" xr3:uid="{2CAB1227-5387-47DF-B920-524A9B1B7174}" name="Client"/>
    <tableColumn id="3" xr3:uid="{FB8B3594-FFCA-47AA-B468-104DFA5A88F8}" name="Référence article"/>
    <tableColumn id="4" xr3:uid="{937E5388-A5C0-4306-9C29-4152D6070869}" name="Article"/>
    <tableColumn id="5" xr3:uid="{8DC9CC57-C6FE-45E6-B8AC-2E3BEE958748}" name="Quantité achat" totalsRowFunction="sum" dataDxfId="3" totalsRowDxfId="0">
      <calculatedColumnFormula>SUMIFS(Achats12M[Nombre article],Achats12M[Client],ListeAchats[[#This Row],[Client]],Achats12M[Article],ListeAchats[[#This Row],[Article]])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0DC252-72AB-441B-A9BA-5419B2CCD971}" name="Achats12M" displayName="Achats12M" ref="A1:E48" totalsRowCount="1">
  <autoFilter ref="A1:E47" xr:uid="{C691F23F-E209-4BE9-A230-684728576715}"/>
  <tableColumns count="5">
    <tableColumn id="1" xr3:uid="{D536AEE7-9F84-4060-8A6A-B7311E7D6534}" name="Numéro client" totalsRowLabel="Total"/>
    <tableColumn id="2" xr3:uid="{892EC18D-4F0E-4B99-ABD6-5E01C96CABA6}" name="Client"/>
    <tableColumn id="3" xr3:uid="{214243B6-93A2-410A-B1A5-9AE291C6359A}" name="Référence article"/>
    <tableColumn id="4" xr3:uid="{38921A0E-75DF-4375-B97B-2C1223619B4A}" name="Article"/>
    <tableColumn id="5" xr3:uid="{FCE281FE-6E67-4E89-8288-6839129F4038}" name="Nombre article" totalsRowFunction="sum" dataDxfId="2" totalsRowDxfId="1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74"/>
  <sheetViews>
    <sheetView showGridLines="0" tabSelected="1" topLeftCell="A55" workbookViewId="0">
      <selection activeCell="G9" sqref="G9"/>
    </sheetView>
  </sheetViews>
  <sheetFormatPr baseColWidth="10" defaultColWidth="11.5703125" defaultRowHeight="15" x14ac:dyDescent="0.25"/>
  <cols>
    <col min="1" max="1" width="16" bestFit="1" customWidth="1"/>
    <col min="2" max="2" width="8.5703125" bestFit="1" customWidth="1"/>
    <col min="3" max="3" width="18.5703125" bestFit="1" customWidth="1"/>
    <col min="4" max="4" width="9.7109375" bestFit="1" customWidth="1"/>
    <col min="5" max="5" width="16.28515625" bestFit="1" customWidth="1"/>
  </cols>
  <sheetData>
    <row r="1" spans="1:7" x14ac:dyDescent="0.25">
      <c r="A1" t="s">
        <v>16</v>
      </c>
      <c r="B1" t="s">
        <v>17</v>
      </c>
      <c r="C1" t="s">
        <v>18</v>
      </c>
      <c r="D1" t="s">
        <v>19</v>
      </c>
      <c r="E1" t="s">
        <v>21</v>
      </c>
    </row>
    <row r="2" spans="1:7" x14ac:dyDescent="0.25">
      <c r="A2">
        <v>237</v>
      </c>
      <c r="B2" t="s">
        <v>0</v>
      </c>
      <c r="C2">
        <v>7965</v>
      </c>
      <c r="D2" t="s">
        <v>4</v>
      </c>
      <c r="E2" s="2">
        <f>SUMIFS(Achats12M[Nombre article],Achats12M[Client],ListeAchats[[#This Row],[Client]],Achats12M[Article],ListeAchats[[#This Row],[Article]])</f>
        <v>25</v>
      </c>
      <c r="G2" s="3" t="str">
        <f ca="1">_xlfn.FORMULATEXT(ListeAchats[[#This Row],[Quantité achat]])</f>
        <v>=SOMME.SI.ENS(Tableau1[Nombre article];Tableau1[Client];[@Client];Tableau1[Article];[@Article])</v>
      </c>
    </row>
    <row r="3" spans="1:7" x14ac:dyDescent="0.25">
      <c r="A3">
        <v>237</v>
      </c>
      <c r="B3" t="s">
        <v>0</v>
      </c>
      <c r="C3">
        <v>6895</v>
      </c>
      <c r="D3" t="s">
        <v>5</v>
      </c>
      <c r="E3" s="2">
        <f>SUMIFS(Achats12M[Nombre article],Achats12M[Client],ListeAchats[[#This Row],[Client]],Achats12M[Article],ListeAchats[[#This Row],[Article]])</f>
        <v>12</v>
      </c>
    </row>
    <row r="4" spans="1:7" x14ac:dyDescent="0.25">
      <c r="A4">
        <v>237</v>
      </c>
      <c r="B4" t="s">
        <v>0</v>
      </c>
      <c r="C4">
        <v>2365</v>
      </c>
      <c r="D4" t="s">
        <v>6</v>
      </c>
      <c r="E4" s="2">
        <f>SUMIFS(Achats12M[Nombre article],Achats12M[Client],ListeAchats[[#This Row],[Client]],Achats12M[Article],ListeAchats[[#This Row],[Article]])</f>
        <v>0</v>
      </c>
    </row>
    <row r="5" spans="1:7" x14ac:dyDescent="0.25">
      <c r="A5">
        <v>237</v>
      </c>
      <c r="B5" t="s">
        <v>0</v>
      </c>
      <c r="C5">
        <v>3214</v>
      </c>
      <c r="D5" t="s">
        <v>7</v>
      </c>
      <c r="E5" s="2">
        <f>SUMIFS(Achats12M[Nombre article],Achats12M[Client],ListeAchats[[#This Row],[Client]],Achats12M[Article],ListeAchats[[#This Row],[Article]])</f>
        <v>0</v>
      </c>
    </row>
    <row r="6" spans="1:7" x14ac:dyDescent="0.25">
      <c r="A6">
        <v>237</v>
      </c>
      <c r="B6" t="s">
        <v>0</v>
      </c>
      <c r="C6">
        <v>5247</v>
      </c>
      <c r="D6" t="s">
        <v>8</v>
      </c>
      <c r="E6" s="2">
        <f>SUMIFS(Achats12M[Nombre article],Achats12M[Client],ListeAchats[[#This Row],[Client]],Achats12M[Article],ListeAchats[[#This Row],[Article]])</f>
        <v>0</v>
      </c>
    </row>
    <row r="7" spans="1:7" x14ac:dyDescent="0.25">
      <c r="A7">
        <v>237</v>
      </c>
      <c r="B7" t="s">
        <v>0</v>
      </c>
      <c r="C7">
        <v>7895</v>
      </c>
      <c r="D7" t="s">
        <v>9</v>
      </c>
      <c r="E7" s="2">
        <f>SUMIFS(Achats12M[Nombre article],Achats12M[Client],ListeAchats[[#This Row],[Client]],Achats12M[Article],ListeAchats[[#This Row],[Article]])</f>
        <v>96</v>
      </c>
    </row>
    <row r="8" spans="1:7" x14ac:dyDescent="0.25">
      <c r="A8">
        <v>237</v>
      </c>
      <c r="B8" t="s">
        <v>0</v>
      </c>
      <c r="C8">
        <v>5931</v>
      </c>
      <c r="D8" t="s">
        <v>10</v>
      </c>
      <c r="E8" s="2">
        <f>SUMIFS(Achats12M[Nombre article],Achats12M[Client],ListeAchats[[#This Row],[Client]],Achats12M[Article],ListeAchats[[#This Row],[Article]])</f>
        <v>125</v>
      </c>
    </row>
    <row r="9" spans="1:7" x14ac:dyDescent="0.25">
      <c r="A9">
        <v>237</v>
      </c>
      <c r="B9" t="s">
        <v>0</v>
      </c>
      <c r="C9">
        <v>3204</v>
      </c>
      <c r="D9" t="s">
        <v>11</v>
      </c>
      <c r="E9" s="2">
        <f>SUMIFS(Achats12M[Nombre article],Achats12M[Client],ListeAchats[[#This Row],[Client]],Achats12M[Article],ListeAchats[[#This Row],[Article]])</f>
        <v>0</v>
      </c>
    </row>
    <row r="10" spans="1:7" x14ac:dyDescent="0.25">
      <c r="A10">
        <v>237</v>
      </c>
      <c r="B10" t="s">
        <v>0</v>
      </c>
      <c r="C10">
        <v>5468</v>
      </c>
      <c r="D10" t="s">
        <v>13</v>
      </c>
      <c r="E10" s="2">
        <f>SUMIFS(Achats12M[Nombre article],Achats12M[Client],ListeAchats[[#This Row],[Client]],Achats12M[Article],ListeAchats[[#This Row],[Article]])</f>
        <v>65</v>
      </c>
    </row>
    <row r="11" spans="1:7" x14ac:dyDescent="0.25">
      <c r="A11">
        <v>237</v>
      </c>
      <c r="B11" t="s">
        <v>0</v>
      </c>
      <c r="C11">
        <v>3600</v>
      </c>
      <c r="D11" t="s">
        <v>14</v>
      </c>
      <c r="E11" s="2">
        <f>SUMIFS(Achats12M[Nombre article],Achats12M[Client],ListeAchats[[#This Row],[Client]],Achats12M[Article],ListeAchats[[#This Row],[Article]])</f>
        <v>45</v>
      </c>
    </row>
    <row r="12" spans="1:7" x14ac:dyDescent="0.25">
      <c r="A12">
        <v>237</v>
      </c>
      <c r="B12" t="s">
        <v>0</v>
      </c>
      <c r="C12">
        <v>3601</v>
      </c>
      <c r="D12" t="s">
        <v>15</v>
      </c>
      <c r="E12" s="2">
        <f>SUMIFS(Achats12M[Nombre article],Achats12M[Client],ListeAchats[[#This Row],[Client]],Achats12M[Article],ListeAchats[[#This Row],[Article]])</f>
        <v>25</v>
      </c>
    </row>
    <row r="13" spans="1:7" x14ac:dyDescent="0.25">
      <c r="A13">
        <v>237</v>
      </c>
      <c r="B13" t="s">
        <v>0</v>
      </c>
      <c r="C13">
        <v>3602</v>
      </c>
      <c r="D13" t="s">
        <v>12</v>
      </c>
      <c r="E13" s="2">
        <f>SUMIFS(Achats12M[Nombre article],Achats12M[Client],ListeAchats[[#This Row],[Client]],Achats12M[Article],ListeAchats[[#This Row],[Article]])</f>
        <v>0</v>
      </c>
    </row>
    <row r="14" spans="1:7" x14ac:dyDescent="0.25">
      <c r="A14">
        <v>238</v>
      </c>
      <c r="B14" t="s">
        <v>1</v>
      </c>
      <c r="C14">
        <v>7965</v>
      </c>
      <c r="D14" t="s">
        <v>4</v>
      </c>
      <c r="E14" s="2">
        <f>SUMIFS(Achats12M[Nombre article],Achats12M[Client],ListeAchats[[#This Row],[Client]],Achats12M[Article],ListeAchats[[#This Row],[Article]])</f>
        <v>0</v>
      </c>
    </row>
    <row r="15" spans="1:7" x14ac:dyDescent="0.25">
      <c r="A15">
        <v>238</v>
      </c>
      <c r="B15" t="s">
        <v>1</v>
      </c>
      <c r="C15">
        <v>6895</v>
      </c>
      <c r="D15" t="s">
        <v>5</v>
      </c>
      <c r="E15" s="2">
        <f>SUMIFS(Achats12M[Nombre article],Achats12M[Client],ListeAchats[[#This Row],[Client]],Achats12M[Article],ListeAchats[[#This Row],[Article]])</f>
        <v>0</v>
      </c>
    </row>
    <row r="16" spans="1:7" x14ac:dyDescent="0.25">
      <c r="A16">
        <v>238</v>
      </c>
      <c r="B16" t="s">
        <v>1</v>
      </c>
      <c r="C16">
        <v>2365</v>
      </c>
      <c r="D16" t="s">
        <v>6</v>
      </c>
      <c r="E16" s="2">
        <f>SUMIFS(Achats12M[Nombre article],Achats12M[Client],ListeAchats[[#This Row],[Client]],Achats12M[Article],ListeAchats[[#This Row],[Article]])</f>
        <v>0</v>
      </c>
    </row>
    <row r="17" spans="1:5" x14ac:dyDescent="0.25">
      <c r="A17">
        <v>238</v>
      </c>
      <c r="B17" t="s">
        <v>1</v>
      </c>
      <c r="C17">
        <v>3214</v>
      </c>
      <c r="D17" t="s">
        <v>7</v>
      </c>
      <c r="E17" s="2">
        <f>SUMIFS(Achats12M[Nombre article],Achats12M[Client],ListeAchats[[#This Row],[Client]],Achats12M[Article],ListeAchats[[#This Row],[Article]])</f>
        <v>0</v>
      </c>
    </row>
    <row r="18" spans="1:5" x14ac:dyDescent="0.25">
      <c r="A18">
        <v>238</v>
      </c>
      <c r="B18" t="s">
        <v>1</v>
      </c>
      <c r="C18">
        <v>5247</v>
      </c>
      <c r="D18" t="s">
        <v>8</v>
      </c>
      <c r="E18" s="2">
        <f>SUMIFS(Achats12M[Nombre article],Achats12M[Client],ListeAchats[[#This Row],[Client]],Achats12M[Article],ListeAchats[[#This Row],[Article]])</f>
        <v>0</v>
      </c>
    </row>
    <row r="19" spans="1:5" x14ac:dyDescent="0.25">
      <c r="A19">
        <v>238</v>
      </c>
      <c r="B19" t="s">
        <v>1</v>
      </c>
      <c r="C19">
        <v>7895</v>
      </c>
      <c r="D19" t="s">
        <v>9</v>
      </c>
      <c r="E19" s="2">
        <f>SUMIFS(Achats12M[Nombre article],Achats12M[Client],ListeAchats[[#This Row],[Client]],Achats12M[Article],ListeAchats[[#This Row],[Article]])</f>
        <v>153.38694638694599</v>
      </c>
    </row>
    <row r="20" spans="1:5" x14ac:dyDescent="0.25">
      <c r="A20">
        <v>238</v>
      </c>
      <c r="B20" t="s">
        <v>1</v>
      </c>
      <c r="C20">
        <v>5931</v>
      </c>
      <c r="D20" t="s">
        <v>10</v>
      </c>
      <c r="E20" s="2">
        <f>SUMIFS(Achats12M[Nombre article],Achats12M[Client],ListeAchats[[#This Row],[Client]],Achats12M[Article],ListeAchats[[#This Row],[Article]])</f>
        <v>162.558275058275</v>
      </c>
    </row>
    <row r="21" spans="1:5" x14ac:dyDescent="0.25">
      <c r="A21">
        <v>238</v>
      </c>
      <c r="B21" t="s">
        <v>1</v>
      </c>
      <c r="C21">
        <v>3204</v>
      </c>
      <c r="D21" t="s">
        <v>11</v>
      </c>
      <c r="E21" s="2">
        <f>SUMIFS(Achats12M[Nombre article],Achats12M[Client],ListeAchats[[#This Row],[Client]],Achats12M[Article],ListeAchats[[#This Row],[Article]])</f>
        <v>171.72960372960401</v>
      </c>
    </row>
    <row r="22" spans="1:5" x14ac:dyDescent="0.25">
      <c r="A22">
        <v>238</v>
      </c>
      <c r="B22" t="s">
        <v>1</v>
      </c>
      <c r="C22">
        <v>5468</v>
      </c>
      <c r="D22" t="s">
        <v>13</v>
      </c>
      <c r="E22" s="2">
        <f>SUMIFS(Achats12M[Nombre article],Achats12M[Client],ListeAchats[[#This Row],[Client]],Achats12M[Article],ListeAchats[[#This Row],[Article]])</f>
        <v>0</v>
      </c>
    </row>
    <row r="23" spans="1:5" x14ac:dyDescent="0.25">
      <c r="A23">
        <v>238</v>
      </c>
      <c r="B23" t="s">
        <v>1</v>
      </c>
      <c r="C23">
        <v>3600</v>
      </c>
      <c r="D23" t="s">
        <v>14</v>
      </c>
      <c r="E23" s="2">
        <f>SUMIFS(Achats12M[Nombre article],Achats12M[Client],ListeAchats[[#This Row],[Client]],Achats12M[Article],ListeAchats[[#This Row],[Article]])</f>
        <v>0</v>
      </c>
    </row>
    <row r="24" spans="1:5" x14ac:dyDescent="0.25">
      <c r="A24">
        <v>238</v>
      </c>
      <c r="B24" t="s">
        <v>1</v>
      </c>
      <c r="C24">
        <v>3601</v>
      </c>
      <c r="D24" t="s">
        <v>15</v>
      </c>
      <c r="E24" s="2">
        <f>SUMIFS(Achats12M[Nombre article],Achats12M[Client],ListeAchats[[#This Row],[Client]],Achats12M[Article],ListeAchats[[#This Row],[Article]])</f>
        <v>199.24358974359001</v>
      </c>
    </row>
    <row r="25" spans="1:5" x14ac:dyDescent="0.25">
      <c r="A25">
        <v>238</v>
      </c>
      <c r="B25" t="s">
        <v>1</v>
      </c>
      <c r="C25">
        <v>3602</v>
      </c>
      <c r="D25" t="s">
        <v>12</v>
      </c>
      <c r="E25" s="2">
        <f>SUMIFS(Achats12M[Nombre article],Achats12M[Client],ListeAchats[[#This Row],[Client]],Achats12M[Article],ListeAchats[[#This Row],[Article]])</f>
        <v>208.41491841491799</v>
      </c>
    </row>
    <row r="26" spans="1:5" x14ac:dyDescent="0.25">
      <c r="A26">
        <v>239</v>
      </c>
      <c r="B26" t="s">
        <v>2</v>
      </c>
      <c r="C26">
        <v>7965</v>
      </c>
      <c r="D26" t="s">
        <v>4</v>
      </c>
      <c r="E26" s="2">
        <f>SUMIFS(Achats12M[Nombre article],Achats12M[Client],ListeAchats[[#This Row],[Client]],Achats12M[Article],ListeAchats[[#This Row],[Article]])</f>
        <v>217.586247086247</v>
      </c>
    </row>
    <row r="27" spans="1:5" x14ac:dyDescent="0.25">
      <c r="A27">
        <v>239</v>
      </c>
      <c r="B27" t="s">
        <v>2</v>
      </c>
      <c r="C27">
        <v>6895</v>
      </c>
      <c r="D27" t="s">
        <v>5</v>
      </c>
      <c r="E27" s="2">
        <f>SUMIFS(Achats12M[Nombre article],Achats12M[Client],ListeAchats[[#This Row],[Client]],Achats12M[Article],ListeAchats[[#This Row],[Article]])</f>
        <v>226.75757575757601</v>
      </c>
    </row>
    <row r="28" spans="1:5" x14ac:dyDescent="0.25">
      <c r="A28">
        <v>239</v>
      </c>
      <c r="B28" t="s">
        <v>2</v>
      </c>
      <c r="C28">
        <v>2365</v>
      </c>
      <c r="D28" t="s">
        <v>6</v>
      </c>
      <c r="E28" s="2">
        <f>SUMIFS(Achats12M[Nombre article],Achats12M[Client],ListeAchats[[#This Row],[Client]],Achats12M[Article],ListeAchats[[#This Row],[Article]])</f>
        <v>235.92890442890399</v>
      </c>
    </row>
    <row r="29" spans="1:5" x14ac:dyDescent="0.25">
      <c r="A29">
        <v>239</v>
      </c>
      <c r="B29" t="s">
        <v>2</v>
      </c>
      <c r="C29">
        <v>3214</v>
      </c>
      <c r="D29" t="s">
        <v>7</v>
      </c>
      <c r="E29" s="2">
        <f>SUMIFS(Achats12M[Nombre article],Achats12M[Client],ListeAchats[[#This Row],[Client]],Achats12M[Article],ListeAchats[[#This Row],[Article]])</f>
        <v>245.100233100233</v>
      </c>
    </row>
    <row r="30" spans="1:5" x14ac:dyDescent="0.25">
      <c r="A30">
        <v>239</v>
      </c>
      <c r="B30" t="s">
        <v>2</v>
      </c>
      <c r="C30">
        <v>5247</v>
      </c>
      <c r="D30" t="s">
        <v>8</v>
      </c>
      <c r="E30" s="2">
        <f>SUMIFS(Achats12M[Nombre article],Achats12M[Client],ListeAchats[[#This Row],[Client]],Achats12M[Article],ListeAchats[[#This Row],[Article]])</f>
        <v>0</v>
      </c>
    </row>
    <row r="31" spans="1:5" x14ac:dyDescent="0.25">
      <c r="A31">
        <v>239</v>
      </c>
      <c r="B31" t="s">
        <v>2</v>
      </c>
      <c r="C31">
        <v>7895</v>
      </c>
      <c r="D31" t="s">
        <v>9</v>
      </c>
      <c r="E31" s="2">
        <f>SUMIFS(Achats12M[Nombre article],Achats12M[Client],ListeAchats[[#This Row],[Client]],Achats12M[Article],ListeAchats[[#This Row],[Article]])</f>
        <v>0</v>
      </c>
    </row>
    <row r="32" spans="1:5" x14ac:dyDescent="0.25">
      <c r="A32">
        <v>239</v>
      </c>
      <c r="B32" t="s">
        <v>2</v>
      </c>
      <c r="C32">
        <v>5931</v>
      </c>
      <c r="D32" t="s">
        <v>10</v>
      </c>
      <c r="E32" s="2">
        <f>SUMIFS(Achats12M[Nombre article],Achats12M[Client],ListeAchats[[#This Row],[Client]],Achats12M[Article],ListeAchats[[#This Row],[Article]])</f>
        <v>0</v>
      </c>
    </row>
    <row r="33" spans="1:5" x14ac:dyDescent="0.25">
      <c r="A33">
        <v>239</v>
      </c>
      <c r="B33" t="s">
        <v>2</v>
      </c>
      <c r="C33">
        <v>3204</v>
      </c>
      <c r="D33" t="s">
        <v>11</v>
      </c>
      <c r="E33" s="2">
        <f>SUMIFS(Achats12M[Nombre article],Achats12M[Client],ListeAchats[[#This Row],[Client]],Achats12M[Article],ListeAchats[[#This Row],[Article]])</f>
        <v>0</v>
      </c>
    </row>
    <row r="34" spans="1:5" x14ac:dyDescent="0.25">
      <c r="A34">
        <v>239</v>
      </c>
      <c r="B34" t="s">
        <v>2</v>
      </c>
      <c r="C34">
        <v>5468</v>
      </c>
      <c r="D34" t="s">
        <v>13</v>
      </c>
      <c r="E34" s="2">
        <f>SUMIFS(Achats12M[Nombre article],Achats12M[Client],ListeAchats[[#This Row],[Client]],Achats12M[Article],ListeAchats[[#This Row],[Article]])</f>
        <v>290.95687645687599</v>
      </c>
    </row>
    <row r="35" spans="1:5" x14ac:dyDescent="0.25">
      <c r="A35">
        <v>239</v>
      </c>
      <c r="B35" t="s">
        <v>2</v>
      </c>
      <c r="C35">
        <v>3600</v>
      </c>
      <c r="D35" t="s">
        <v>14</v>
      </c>
      <c r="E35" s="2">
        <f>SUMIFS(Achats12M[Nombre article],Achats12M[Client],ListeAchats[[#This Row],[Client]],Achats12M[Article],ListeAchats[[#This Row],[Article]])</f>
        <v>300.12820512820502</v>
      </c>
    </row>
    <row r="36" spans="1:5" x14ac:dyDescent="0.25">
      <c r="A36">
        <v>239</v>
      </c>
      <c r="B36" t="s">
        <v>2</v>
      </c>
      <c r="C36">
        <v>3601</v>
      </c>
      <c r="D36" t="s">
        <v>15</v>
      </c>
      <c r="E36" s="2">
        <f>SUMIFS(Achats12M[Nombre article],Achats12M[Client],ListeAchats[[#This Row],[Client]],Achats12M[Article],ListeAchats[[#This Row],[Article]])</f>
        <v>309.299533799534</v>
      </c>
    </row>
    <row r="37" spans="1:5" x14ac:dyDescent="0.25">
      <c r="A37">
        <v>239</v>
      </c>
      <c r="B37" t="s">
        <v>2</v>
      </c>
      <c r="C37">
        <v>3602</v>
      </c>
      <c r="D37" t="s">
        <v>12</v>
      </c>
      <c r="E37" s="2">
        <f>SUMIFS(Achats12M[Nombre article],Achats12M[Client],ListeAchats[[#This Row],[Client]],Achats12M[Article],ListeAchats[[#This Row],[Article]])</f>
        <v>318.47086247086202</v>
      </c>
    </row>
    <row r="38" spans="1:5" x14ac:dyDescent="0.25">
      <c r="A38">
        <v>240</v>
      </c>
      <c r="B38" t="s">
        <v>3</v>
      </c>
      <c r="C38">
        <v>7965</v>
      </c>
      <c r="D38" t="s">
        <v>4</v>
      </c>
      <c r="E38" s="2">
        <f>SUMIFS(Achats12M[Nombre article],Achats12M[Client],ListeAchats[[#This Row],[Client]],Achats12M[Article],ListeAchats[[#This Row],[Article]])</f>
        <v>327.642191142191</v>
      </c>
    </row>
    <row r="39" spans="1:5" x14ac:dyDescent="0.25">
      <c r="A39">
        <v>240</v>
      </c>
      <c r="B39" t="s">
        <v>3</v>
      </c>
      <c r="C39">
        <v>6895</v>
      </c>
      <c r="D39" t="s">
        <v>5</v>
      </c>
      <c r="E39" s="2">
        <f>SUMIFS(Achats12M[Nombre article],Achats12M[Client],ListeAchats[[#This Row],[Client]],Achats12M[Article],ListeAchats[[#This Row],[Article]])</f>
        <v>0</v>
      </c>
    </row>
    <row r="40" spans="1:5" x14ac:dyDescent="0.25">
      <c r="A40">
        <v>240</v>
      </c>
      <c r="B40" t="s">
        <v>3</v>
      </c>
      <c r="C40">
        <v>2365</v>
      </c>
      <c r="D40" t="s">
        <v>6</v>
      </c>
      <c r="E40" s="2">
        <f>SUMIFS(Achats12M[Nombre article],Achats12M[Client],ListeAchats[[#This Row],[Client]],Achats12M[Article],ListeAchats[[#This Row],[Article]])</f>
        <v>345.98484848484799</v>
      </c>
    </row>
    <row r="41" spans="1:5" x14ac:dyDescent="0.25">
      <c r="A41">
        <v>240</v>
      </c>
      <c r="B41" t="s">
        <v>3</v>
      </c>
      <c r="C41">
        <v>3214</v>
      </c>
      <c r="D41" t="s">
        <v>7</v>
      </c>
      <c r="E41" s="2">
        <f>SUMIFS(Achats12M[Nombre article],Achats12M[Client],ListeAchats[[#This Row],[Client]],Achats12M[Article],ListeAchats[[#This Row],[Article]])</f>
        <v>355.15617715617702</v>
      </c>
    </row>
    <row r="42" spans="1:5" x14ac:dyDescent="0.25">
      <c r="A42">
        <v>240</v>
      </c>
      <c r="B42" t="s">
        <v>3</v>
      </c>
      <c r="C42">
        <v>5247</v>
      </c>
      <c r="D42" t="s">
        <v>8</v>
      </c>
      <c r="E42" s="2">
        <f>SUMIFS(Achats12M[Nombre article],Achats12M[Client],ListeAchats[[#This Row],[Client]],Achats12M[Article],ListeAchats[[#This Row],[Article]])</f>
        <v>364.327505827506</v>
      </c>
    </row>
    <row r="43" spans="1:5" x14ac:dyDescent="0.25">
      <c r="A43">
        <v>240</v>
      </c>
      <c r="B43" t="s">
        <v>3</v>
      </c>
      <c r="C43">
        <v>7895</v>
      </c>
      <c r="D43" t="s">
        <v>9</v>
      </c>
      <c r="E43" s="2">
        <f>SUMIFS(Achats12M[Nombre article],Achats12M[Client],ListeAchats[[#This Row],[Client]],Achats12M[Article],ListeAchats[[#This Row],[Article]])</f>
        <v>373.49883449883401</v>
      </c>
    </row>
    <row r="44" spans="1:5" x14ac:dyDescent="0.25">
      <c r="A44">
        <v>240</v>
      </c>
      <c r="B44" t="s">
        <v>3</v>
      </c>
      <c r="C44">
        <v>5931</v>
      </c>
      <c r="D44" t="s">
        <v>10</v>
      </c>
      <c r="E44" s="2">
        <f>SUMIFS(Achats12M[Nombre article],Achats12M[Client],ListeAchats[[#This Row],[Client]],Achats12M[Article],ListeAchats[[#This Row],[Article]])</f>
        <v>382.67016317016299</v>
      </c>
    </row>
    <row r="45" spans="1:5" x14ac:dyDescent="0.25">
      <c r="A45">
        <v>240</v>
      </c>
      <c r="B45" t="s">
        <v>3</v>
      </c>
      <c r="C45">
        <v>3204</v>
      </c>
      <c r="D45" t="s">
        <v>11</v>
      </c>
      <c r="E45" s="2">
        <f>SUMIFS(Achats12M[Nombre article],Achats12M[Client],ListeAchats[[#This Row],[Client]],Achats12M[Article],ListeAchats[[#This Row],[Article]])</f>
        <v>0</v>
      </c>
    </row>
    <row r="46" spans="1:5" x14ac:dyDescent="0.25">
      <c r="A46">
        <v>240</v>
      </c>
      <c r="B46" t="s">
        <v>3</v>
      </c>
      <c r="C46">
        <v>5468</v>
      </c>
      <c r="D46" t="s">
        <v>13</v>
      </c>
      <c r="E46" s="2">
        <f>SUMIFS(Achats12M[Nombre article],Achats12M[Client],ListeAchats[[#This Row],[Client]],Achats12M[Article],ListeAchats[[#This Row],[Article]])</f>
        <v>0</v>
      </c>
    </row>
    <row r="47" spans="1:5" x14ac:dyDescent="0.25">
      <c r="A47">
        <v>240</v>
      </c>
      <c r="B47" t="s">
        <v>3</v>
      </c>
      <c r="C47">
        <v>3600</v>
      </c>
      <c r="D47" t="s">
        <v>14</v>
      </c>
      <c r="E47" s="2">
        <f>SUMIFS(Achats12M[Nombre article],Achats12M[Client],ListeAchats[[#This Row],[Client]],Achats12M[Article],ListeAchats[[#This Row],[Article]])</f>
        <v>0</v>
      </c>
    </row>
    <row r="48" spans="1:5" x14ac:dyDescent="0.25">
      <c r="A48">
        <v>240</v>
      </c>
      <c r="B48" t="s">
        <v>3</v>
      </c>
      <c r="C48">
        <v>3601</v>
      </c>
      <c r="D48" t="s">
        <v>15</v>
      </c>
      <c r="E48" s="2">
        <f>SUMIFS(Achats12M[Nombre article],Achats12M[Client],ListeAchats[[#This Row],[Client]],Achats12M[Article],ListeAchats[[#This Row],[Article]])</f>
        <v>0</v>
      </c>
    </row>
    <row r="49" spans="1:5" x14ac:dyDescent="0.25">
      <c r="A49">
        <v>240</v>
      </c>
      <c r="B49" t="s">
        <v>3</v>
      </c>
      <c r="C49">
        <v>3602</v>
      </c>
      <c r="D49" t="s">
        <v>12</v>
      </c>
      <c r="E49" s="2">
        <f>SUMIFS(Achats12M[Nombre article],Achats12M[Client],ListeAchats[[#This Row],[Client]],Achats12M[Article],ListeAchats[[#This Row],[Article]])</f>
        <v>0</v>
      </c>
    </row>
    <row r="50" spans="1:5" x14ac:dyDescent="0.25">
      <c r="A50">
        <v>325</v>
      </c>
      <c r="B50" t="s">
        <v>22</v>
      </c>
      <c r="C50">
        <v>3600</v>
      </c>
      <c r="D50" t="s">
        <v>14</v>
      </c>
      <c r="E50" s="2">
        <f>SUMIFS(Achats12M[Nombre article],Achats12M[Client],ListeAchats[[#This Row],[Client]],Achats12M[Article],ListeAchats[[#This Row],[Article]])</f>
        <v>190.072261072261</v>
      </c>
    </row>
    <row r="51" spans="1:5" x14ac:dyDescent="0.25">
      <c r="A51">
        <v>325</v>
      </c>
      <c r="B51" t="s">
        <v>22</v>
      </c>
      <c r="C51">
        <v>3601</v>
      </c>
      <c r="D51" t="s">
        <v>15</v>
      </c>
      <c r="E51" s="2">
        <f>SUMIFS(Achats12M[Nombre article],Achats12M[Client],ListeAchats[[#This Row],[Client]],Achats12M[Article],ListeAchats[[#This Row],[Article]])</f>
        <v>199.24358974359001</v>
      </c>
    </row>
    <row r="52" spans="1:5" x14ac:dyDescent="0.25">
      <c r="A52">
        <v>325</v>
      </c>
      <c r="B52" t="s">
        <v>22</v>
      </c>
      <c r="C52">
        <v>3602</v>
      </c>
      <c r="D52" t="s">
        <v>12</v>
      </c>
      <c r="E52" s="2">
        <f>SUMIFS(Achats12M[Nombre article],Achats12M[Client],ListeAchats[[#This Row],[Client]],Achats12M[Article],ListeAchats[[#This Row],[Article]])</f>
        <v>208.41491841491799</v>
      </c>
    </row>
    <row r="53" spans="1:5" x14ac:dyDescent="0.25">
      <c r="A53">
        <v>326</v>
      </c>
      <c r="B53" t="s">
        <v>23</v>
      </c>
      <c r="C53">
        <v>3602</v>
      </c>
      <c r="D53" t="s">
        <v>12</v>
      </c>
      <c r="E53" s="2">
        <f>SUMIFS(Achats12M[Nombre article],Achats12M[Client],ListeAchats[[#This Row],[Client]],Achats12M[Article],ListeAchats[[#This Row],[Article]])</f>
        <v>217.586247086247</v>
      </c>
    </row>
    <row r="54" spans="1:5" x14ac:dyDescent="0.25">
      <c r="A54">
        <v>326</v>
      </c>
      <c r="B54" t="s">
        <v>23</v>
      </c>
      <c r="C54">
        <v>7965</v>
      </c>
      <c r="D54" t="s">
        <v>4</v>
      </c>
      <c r="E54" s="2">
        <f>SUMIFS(Achats12M[Nombre article],Achats12M[Client],ListeAchats[[#This Row],[Client]],Achats12M[Article],ListeAchats[[#This Row],[Article]])</f>
        <v>226.75757575757601</v>
      </c>
    </row>
    <row r="55" spans="1:5" x14ac:dyDescent="0.25">
      <c r="A55">
        <v>326</v>
      </c>
      <c r="B55" t="s">
        <v>23</v>
      </c>
      <c r="C55">
        <v>6895</v>
      </c>
      <c r="D55" t="s">
        <v>5</v>
      </c>
      <c r="E55" s="2">
        <f>SUMIFS(Achats12M[Nombre article],Achats12M[Client],ListeAchats[[#This Row],[Client]],Achats12M[Article],ListeAchats[[#This Row],[Article]])</f>
        <v>235.92890442890399</v>
      </c>
    </row>
    <row r="56" spans="1:5" x14ac:dyDescent="0.25">
      <c r="A56">
        <v>326</v>
      </c>
      <c r="B56" t="s">
        <v>23</v>
      </c>
      <c r="C56">
        <v>2365</v>
      </c>
      <c r="D56" t="s">
        <v>6</v>
      </c>
      <c r="E56" s="2">
        <f>SUMIFS(Achats12M[Nombre article],Achats12M[Client],ListeAchats[[#This Row],[Client]],Achats12M[Article],ListeAchats[[#This Row],[Article]])</f>
        <v>1</v>
      </c>
    </row>
    <row r="57" spans="1:5" x14ac:dyDescent="0.25">
      <c r="A57">
        <v>326</v>
      </c>
      <c r="B57" t="s">
        <v>23</v>
      </c>
      <c r="C57">
        <v>3214</v>
      </c>
      <c r="D57" t="s">
        <v>7</v>
      </c>
      <c r="E57" s="2">
        <f>SUMIFS(Achats12M[Nombre article],Achats12M[Client],ListeAchats[[#This Row],[Client]],Achats12M[Article],ListeAchats[[#This Row],[Article]])</f>
        <v>2</v>
      </c>
    </row>
    <row r="58" spans="1:5" x14ac:dyDescent="0.25">
      <c r="A58">
        <v>326</v>
      </c>
      <c r="B58" t="s">
        <v>23</v>
      </c>
      <c r="C58">
        <v>5247</v>
      </c>
      <c r="D58" t="s">
        <v>8</v>
      </c>
      <c r="E58" s="2">
        <f>SUMIFS(Achats12M[Nombre article],Achats12M[Client],ListeAchats[[#This Row],[Client]],Achats12M[Article],ListeAchats[[#This Row],[Article]])</f>
        <v>0</v>
      </c>
    </row>
    <row r="59" spans="1:5" x14ac:dyDescent="0.25">
      <c r="A59">
        <v>326</v>
      </c>
      <c r="B59" t="s">
        <v>23</v>
      </c>
      <c r="C59">
        <v>7895</v>
      </c>
      <c r="D59" t="s">
        <v>9</v>
      </c>
      <c r="E59" s="2">
        <f>SUMIFS(Achats12M[Nombre article],Achats12M[Client],ListeAchats[[#This Row],[Client]],Achats12M[Article],ListeAchats[[#This Row],[Article]])</f>
        <v>0</v>
      </c>
    </row>
    <row r="60" spans="1:5" x14ac:dyDescent="0.25">
      <c r="A60">
        <v>327</v>
      </c>
      <c r="B60" t="s">
        <v>24</v>
      </c>
      <c r="C60">
        <v>5931</v>
      </c>
      <c r="D60" t="s">
        <v>10</v>
      </c>
      <c r="E60" s="2">
        <f>SUMIFS(Achats12M[Nombre article],Achats12M[Client],ListeAchats[[#This Row],[Client]],Achats12M[Article],ListeAchats[[#This Row],[Article]])</f>
        <v>0</v>
      </c>
    </row>
    <row r="61" spans="1:5" x14ac:dyDescent="0.25">
      <c r="A61">
        <v>328</v>
      </c>
      <c r="B61" t="s">
        <v>24</v>
      </c>
      <c r="C61">
        <v>3602</v>
      </c>
      <c r="D61" t="s">
        <v>12</v>
      </c>
      <c r="E61" s="2">
        <f>SUMIFS(Achats12M[Nombre article],Achats12M[Client],ListeAchats[[#This Row],[Client]],Achats12M[Article],ListeAchats[[#This Row],[Article]])</f>
        <v>0</v>
      </c>
    </row>
    <row r="62" spans="1:5" x14ac:dyDescent="0.25">
      <c r="A62">
        <v>329</v>
      </c>
      <c r="B62" t="s">
        <v>24</v>
      </c>
      <c r="C62">
        <v>7965</v>
      </c>
      <c r="D62" t="s">
        <v>4</v>
      </c>
      <c r="E62" s="2">
        <f>SUMIFS(Achats12M[Nombre article],Achats12M[Client],ListeAchats[[#This Row],[Client]],Achats12M[Article],ListeAchats[[#This Row],[Article]])</f>
        <v>25</v>
      </c>
    </row>
    <row r="63" spans="1:5" x14ac:dyDescent="0.25">
      <c r="A63">
        <v>330</v>
      </c>
      <c r="B63" t="s">
        <v>24</v>
      </c>
      <c r="C63">
        <v>6895</v>
      </c>
      <c r="D63" t="s">
        <v>5</v>
      </c>
      <c r="E63" s="2">
        <f>SUMIFS(Achats12M[Nombre article],Achats12M[Client],ListeAchats[[#This Row],[Client]],Achats12M[Article],ListeAchats[[#This Row],[Article]])</f>
        <v>35</v>
      </c>
    </row>
    <row r="64" spans="1:5" x14ac:dyDescent="0.25">
      <c r="A64">
        <v>331</v>
      </c>
      <c r="B64" t="s">
        <v>24</v>
      </c>
      <c r="C64">
        <v>2365</v>
      </c>
      <c r="D64" t="s">
        <v>6</v>
      </c>
      <c r="E64" s="2">
        <f>SUMIFS(Achats12M[Nombre article],Achats12M[Client],ListeAchats[[#This Row],[Client]],Achats12M[Article],ListeAchats[[#This Row],[Article]])</f>
        <v>46</v>
      </c>
    </row>
    <row r="65" spans="1:5" x14ac:dyDescent="0.25">
      <c r="A65">
        <v>332</v>
      </c>
      <c r="B65" t="s">
        <v>24</v>
      </c>
      <c r="C65">
        <v>3214</v>
      </c>
      <c r="D65" t="s">
        <v>7</v>
      </c>
      <c r="E65" s="2">
        <f>SUMIFS(Achats12M[Nombre article],Achats12M[Client],ListeAchats[[#This Row],[Client]],Achats12M[Article],ListeAchats[[#This Row],[Article]])</f>
        <v>78</v>
      </c>
    </row>
    <row r="66" spans="1:5" x14ac:dyDescent="0.25">
      <c r="A66">
        <v>333</v>
      </c>
      <c r="B66" t="s">
        <v>24</v>
      </c>
      <c r="C66">
        <v>5247</v>
      </c>
      <c r="D66" t="s">
        <v>8</v>
      </c>
      <c r="E66" s="2">
        <f>SUMIFS(Achats12M[Nombre article],Achats12M[Client],ListeAchats[[#This Row],[Client]],Achats12M[Article],ListeAchats[[#This Row],[Article]])</f>
        <v>96</v>
      </c>
    </row>
    <row r="67" spans="1:5" x14ac:dyDescent="0.25">
      <c r="A67">
        <v>334</v>
      </c>
      <c r="B67" t="s">
        <v>24</v>
      </c>
      <c r="C67">
        <v>7895</v>
      </c>
      <c r="D67" t="s">
        <v>9</v>
      </c>
      <c r="E67" s="2">
        <f>SUMIFS(Achats12M[Nombre article],Achats12M[Client],ListeAchats[[#This Row],[Client]],Achats12M[Article],ListeAchats[[#This Row],[Article]])</f>
        <v>952</v>
      </c>
    </row>
    <row r="68" spans="1:5" x14ac:dyDescent="0.25">
      <c r="A68">
        <v>336</v>
      </c>
      <c r="B68" t="s">
        <v>24</v>
      </c>
      <c r="C68">
        <v>3204</v>
      </c>
      <c r="D68" t="s">
        <v>11</v>
      </c>
      <c r="E68" s="2">
        <f>SUMIFS(Achats12M[Nombre article],Achats12M[Client],ListeAchats[[#This Row],[Client]],Achats12M[Article],ListeAchats[[#This Row],[Article]])</f>
        <v>12</v>
      </c>
    </row>
    <row r="69" spans="1:5" x14ac:dyDescent="0.25">
      <c r="A69">
        <v>337</v>
      </c>
      <c r="B69" t="s">
        <v>24</v>
      </c>
      <c r="C69">
        <v>5468</v>
      </c>
      <c r="D69" t="s">
        <v>13</v>
      </c>
      <c r="E69" s="2">
        <f>SUMIFS(Achats12M[Nombre article],Achats12M[Client],ListeAchats[[#This Row],[Client]],Achats12M[Article],ListeAchats[[#This Row],[Article]])</f>
        <v>0</v>
      </c>
    </row>
    <row r="70" spans="1:5" x14ac:dyDescent="0.25">
      <c r="A70">
        <v>338</v>
      </c>
      <c r="B70" t="s">
        <v>24</v>
      </c>
      <c r="C70">
        <v>3600</v>
      </c>
      <c r="D70" t="s">
        <v>14</v>
      </c>
      <c r="E70" s="2">
        <f>SUMIFS(Achats12M[Nombre article],Achats12M[Client],ListeAchats[[#This Row],[Client]],Achats12M[Article],ListeAchats[[#This Row],[Article]])</f>
        <v>0</v>
      </c>
    </row>
    <row r="71" spans="1:5" x14ac:dyDescent="0.25">
      <c r="A71">
        <v>339</v>
      </c>
      <c r="B71" t="s">
        <v>24</v>
      </c>
      <c r="C71">
        <v>3601</v>
      </c>
      <c r="D71" t="s">
        <v>15</v>
      </c>
      <c r="E71" s="2">
        <f>SUMIFS(Achats12M[Nombre article],Achats12M[Client],ListeAchats[[#This Row],[Client]],Achats12M[Article],ListeAchats[[#This Row],[Article]])</f>
        <v>325</v>
      </c>
    </row>
    <row r="72" spans="1:5" x14ac:dyDescent="0.25">
      <c r="A72" t="s">
        <v>25</v>
      </c>
      <c r="E72" s="2">
        <f>SUBTOTAL(109,ListeAchats[Quantité achat])</f>
        <v>8431.8449883449848</v>
      </c>
    </row>
    <row r="74" spans="1:5" x14ac:dyDescent="0.25">
      <c r="E74" s="1" t="b">
        <f>ListeAchats[[#Totals],[Quantité achat]]=Achats12M[[#Totals],[Nombre article]]</f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8"/>
  <sheetViews>
    <sheetView showGridLines="0" topLeftCell="A34" workbookViewId="0">
      <selection activeCell="E48" sqref="E48"/>
    </sheetView>
  </sheetViews>
  <sheetFormatPr baseColWidth="10" defaultColWidth="11.5703125" defaultRowHeight="15" x14ac:dyDescent="0.25"/>
  <cols>
    <col min="1" max="1" width="15.85546875" customWidth="1"/>
    <col min="3" max="3" width="18.28515625" customWidth="1"/>
    <col min="5" max="5" width="16.42578125" customWidth="1"/>
  </cols>
  <sheetData>
    <row r="1" spans="1:5" x14ac:dyDescent="0.25">
      <c r="A1" t="s">
        <v>16</v>
      </c>
      <c r="B1" t="s">
        <v>17</v>
      </c>
      <c r="C1" t="s">
        <v>18</v>
      </c>
      <c r="D1" t="s">
        <v>19</v>
      </c>
      <c r="E1" t="s">
        <v>20</v>
      </c>
    </row>
    <row r="2" spans="1:5" x14ac:dyDescent="0.25">
      <c r="A2">
        <v>237</v>
      </c>
      <c r="B2" t="s">
        <v>0</v>
      </c>
      <c r="C2">
        <v>7965</v>
      </c>
      <c r="D2" t="s">
        <v>4</v>
      </c>
      <c r="E2" s="2">
        <v>25</v>
      </c>
    </row>
    <row r="3" spans="1:5" x14ac:dyDescent="0.25">
      <c r="A3">
        <v>237</v>
      </c>
      <c r="B3" t="s">
        <v>0</v>
      </c>
      <c r="C3">
        <v>6895</v>
      </c>
      <c r="D3" t="s">
        <v>5</v>
      </c>
      <c r="E3" s="2">
        <v>12</v>
      </c>
    </row>
    <row r="4" spans="1:5" x14ac:dyDescent="0.25">
      <c r="A4">
        <v>237</v>
      </c>
      <c r="B4" t="s">
        <v>0</v>
      </c>
      <c r="C4">
        <v>7895</v>
      </c>
      <c r="D4" t="s">
        <v>9</v>
      </c>
      <c r="E4" s="2">
        <v>96</v>
      </c>
    </row>
    <row r="5" spans="1:5" x14ac:dyDescent="0.25">
      <c r="A5">
        <v>237</v>
      </c>
      <c r="B5" t="s">
        <v>0</v>
      </c>
      <c r="C5">
        <v>5931</v>
      </c>
      <c r="D5" t="s">
        <v>10</v>
      </c>
      <c r="E5" s="2">
        <v>125</v>
      </c>
    </row>
    <row r="6" spans="1:5" x14ac:dyDescent="0.25">
      <c r="A6">
        <v>237</v>
      </c>
      <c r="B6" t="s">
        <v>0</v>
      </c>
      <c r="C6">
        <v>3204</v>
      </c>
      <c r="D6" t="s">
        <v>11</v>
      </c>
      <c r="E6" s="2">
        <v>0</v>
      </c>
    </row>
    <row r="7" spans="1:5" x14ac:dyDescent="0.25">
      <c r="A7">
        <v>237</v>
      </c>
      <c r="B7" t="s">
        <v>0</v>
      </c>
      <c r="C7">
        <v>5468</v>
      </c>
      <c r="D7" t="s">
        <v>13</v>
      </c>
      <c r="E7" s="2">
        <v>65</v>
      </c>
    </row>
    <row r="8" spans="1:5" x14ac:dyDescent="0.25">
      <c r="A8">
        <v>237</v>
      </c>
      <c r="B8" t="s">
        <v>0</v>
      </c>
      <c r="C8">
        <v>3600</v>
      </c>
      <c r="D8" t="s">
        <v>14</v>
      </c>
      <c r="E8" s="2">
        <v>45</v>
      </c>
    </row>
    <row r="9" spans="1:5" x14ac:dyDescent="0.25">
      <c r="A9">
        <v>237</v>
      </c>
      <c r="B9" t="s">
        <v>0</v>
      </c>
      <c r="C9">
        <v>3601</v>
      </c>
      <c r="D9" t="s">
        <v>15</v>
      </c>
      <c r="E9" s="2">
        <v>25</v>
      </c>
    </row>
    <row r="10" spans="1:5" x14ac:dyDescent="0.25">
      <c r="A10">
        <v>238</v>
      </c>
      <c r="B10" t="s">
        <v>1</v>
      </c>
      <c r="C10">
        <v>7895</v>
      </c>
      <c r="D10" t="s">
        <v>9</v>
      </c>
      <c r="E10" s="2">
        <v>153.38694638694599</v>
      </c>
    </row>
    <row r="11" spans="1:5" x14ac:dyDescent="0.25">
      <c r="A11">
        <v>238</v>
      </c>
      <c r="B11" t="s">
        <v>1</v>
      </c>
      <c r="C11">
        <v>5931</v>
      </c>
      <c r="D11" t="s">
        <v>10</v>
      </c>
      <c r="E11" s="2">
        <v>162.558275058275</v>
      </c>
    </row>
    <row r="12" spans="1:5" x14ac:dyDescent="0.25">
      <c r="A12">
        <v>238</v>
      </c>
      <c r="B12" t="s">
        <v>1</v>
      </c>
      <c r="C12">
        <v>3204</v>
      </c>
      <c r="D12" t="s">
        <v>11</v>
      </c>
      <c r="E12" s="2">
        <v>171.72960372960401</v>
      </c>
    </row>
    <row r="13" spans="1:5" x14ac:dyDescent="0.25">
      <c r="A13">
        <v>238</v>
      </c>
      <c r="B13" t="s">
        <v>1</v>
      </c>
      <c r="C13">
        <v>5468</v>
      </c>
      <c r="D13" t="s">
        <v>13</v>
      </c>
      <c r="E13" s="2">
        <v>0</v>
      </c>
    </row>
    <row r="14" spans="1:5" x14ac:dyDescent="0.25">
      <c r="A14">
        <v>238</v>
      </c>
      <c r="B14" t="s">
        <v>1</v>
      </c>
      <c r="C14">
        <v>3600</v>
      </c>
      <c r="D14" t="s">
        <v>14</v>
      </c>
      <c r="E14" s="2">
        <v>0</v>
      </c>
    </row>
    <row r="15" spans="1:5" x14ac:dyDescent="0.25">
      <c r="A15">
        <v>238</v>
      </c>
      <c r="B15" t="s">
        <v>1</v>
      </c>
      <c r="C15">
        <v>3601</v>
      </c>
      <c r="D15" t="s">
        <v>15</v>
      </c>
      <c r="E15" s="2">
        <v>199.24358974359001</v>
      </c>
    </row>
    <row r="16" spans="1:5" x14ac:dyDescent="0.25">
      <c r="A16">
        <v>238</v>
      </c>
      <c r="B16" t="s">
        <v>1</v>
      </c>
      <c r="C16">
        <v>3602</v>
      </c>
      <c r="D16" t="s">
        <v>12</v>
      </c>
      <c r="E16" s="2">
        <v>208.41491841491799</v>
      </c>
    </row>
    <row r="17" spans="1:5" x14ac:dyDescent="0.25">
      <c r="A17">
        <v>239</v>
      </c>
      <c r="B17" t="s">
        <v>2</v>
      </c>
      <c r="C17">
        <v>7965</v>
      </c>
      <c r="D17" t="s">
        <v>4</v>
      </c>
      <c r="E17" s="2">
        <v>217.586247086247</v>
      </c>
    </row>
    <row r="18" spans="1:5" x14ac:dyDescent="0.25">
      <c r="A18">
        <v>239</v>
      </c>
      <c r="B18" t="s">
        <v>2</v>
      </c>
      <c r="C18">
        <v>6895</v>
      </c>
      <c r="D18" t="s">
        <v>5</v>
      </c>
      <c r="E18" s="2">
        <v>226.75757575757601</v>
      </c>
    </row>
    <row r="19" spans="1:5" x14ac:dyDescent="0.25">
      <c r="A19">
        <v>239</v>
      </c>
      <c r="B19" t="s">
        <v>2</v>
      </c>
      <c r="C19">
        <v>2365</v>
      </c>
      <c r="D19" t="s">
        <v>6</v>
      </c>
      <c r="E19" s="2">
        <v>235.92890442890399</v>
      </c>
    </row>
    <row r="20" spans="1:5" x14ac:dyDescent="0.25">
      <c r="A20">
        <v>239</v>
      </c>
      <c r="B20" t="s">
        <v>2</v>
      </c>
      <c r="C20">
        <v>3214</v>
      </c>
      <c r="D20" t="s">
        <v>7</v>
      </c>
      <c r="E20" s="2">
        <v>245.100233100233</v>
      </c>
    </row>
    <row r="21" spans="1:5" x14ac:dyDescent="0.25">
      <c r="A21">
        <v>239</v>
      </c>
      <c r="B21" t="s">
        <v>2</v>
      </c>
      <c r="C21">
        <v>5468</v>
      </c>
      <c r="D21" t="s">
        <v>13</v>
      </c>
      <c r="E21" s="2">
        <v>290.95687645687599</v>
      </c>
    </row>
    <row r="22" spans="1:5" x14ac:dyDescent="0.25">
      <c r="A22">
        <v>239</v>
      </c>
      <c r="B22" t="s">
        <v>2</v>
      </c>
      <c r="C22">
        <v>3600</v>
      </c>
      <c r="D22" t="s">
        <v>14</v>
      </c>
      <c r="E22" s="2">
        <v>300.12820512820502</v>
      </c>
    </row>
    <row r="23" spans="1:5" x14ac:dyDescent="0.25">
      <c r="A23">
        <v>239</v>
      </c>
      <c r="B23" t="s">
        <v>2</v>
      </c>
      <c r="C23">
        <v>3601</v>
      </c>
      <c r="D23" t="s">
        <v>15</v>
      </c>
      <c r="E23" s="2">
        <v>309.299533799534</v>
      </c>
    </row>
    <row r="24" spans="1:5" x14ac:dyDescent="0.25">
      <c r="A24">
        <v>239</v>
      </c>
      <c r="B24" t="s">
        <v>2</v>
      </c>
      <c r="C24">
        <v>3602</v>
      </c>
      <c r="D24" t="s">
        <v>12</v>
      </c>
      <c r="E24" s="2">
        <v>318.47086247086202</v>
      </c>
    </row>
    <row r="25" spans="1:5" x14ac:dyDescent="0.25">
      <c r="A25">
        <v>240</v>
      </c>
      <c r="B25" t="s">
        <v>3</v>
      </c>
      <c r="C25">
        <v>7965</v>
      </c>
      <c r="D25" t="s">
        <v>4</v>
      </c>
      <c r="E25" s="2">
        <v>327.642191142191</v>
      </c>
    </row>
    <row r="26" spans="1:5" x14ac:dyDescent="0.25">
      <c r="A26">
        <v>240</v>
      </c>
      <c r="B26" t="s">
        <v>3</v>
      </c>
      <c r="C26">
        <v>6895</v>
      </c>
      <c r="D26" t="s">
        <v>5</v>
      </c>
      <c r="E26" s="2">
        <v>0</v>
      </c>
    </row>
    <row r="27" spans="1:5" x14ac:dyDescent="0.25">
      <c r="A27">
        <v>240</v>
      </c>
      <c r="B27" t="s">
        <v>3</v>
      </c>
      <c r="C27">
        <v>2365</v>
      </c>
      <c r="D27" t="s">
        <v>6</v>
      </c>
      <c r="E27" s="2">
        <v>345.98484848484799</v>
      </c>
    </row>
    <row r="28" spans="1:5" x14ac:dyDescent="0.25">
      <c r="A28">
        <v>240</v>
      </c>
      <c r="B28" t="s">
        <v>3</v>
      </c>
      <c r="C28">
        <v>3214</v>
      </c>
      <c r="D28" t="s">
        <v>7</v>
      </c>
      <c r="E28" s="2">
        <v>355.15617715617702</v>
      </c>
    </row>
    <row r="29" spans="1:5" x14ac:dyDescent="0.25">
      <c r="A29">
        <v>240</v>
      </c>
      <c r="B29" t="s">
        <v>3</v>
      </c>
      <c r="C29">
        <v>5247</v>
      </c>
      <c r="D29" t="s">
        <v>8</v>
      </c>
      <c r="E29" s="2">
        <v>364.327505827506</v>
      </c>
    </row>
    <row r="30" spans="1:5" x14ac:dyDescent="0.25">
      <c r="A30">
        <v>240</v>
      </c>
      <c r="B30" t="s">
        <v>3</v>
      </c>
      <c r="C30">
        <v>7895</v>
      </c>
      <c r="D30" t="s">
        <v>9</v>
      </c>
      <c r="E30" s="2">
        <v>373.49883449883401</v>
      </c>
    </row>
    <row r="31" spans="1:5" x14ac:dyDescent="0.25">
      <c r="A31">
        <v>240</v>
      </c>
      <c r="B31" t="s">
        <v>3</v>
      </c>
      <c r="C31">
        <v>5931</v>
      </c>
      <c r="D31" t="s">
        <v>10</v>
      </c>
      <c r="E31" s="2">
        <v>382.67016317016299</v>
      </c>
    </row>
    <row r="32" spans="1:5" x14ac:dyDescent="0.25">
      <c r="A32">
        <v>325</v>
      </c>
      <c r="B32" t="s">
        <v>22</v>
      </c>
      <c r="C32">
        <v>3600</v>
      </c>
      <c r="D32" t="s">
        <v>14</v>
      </c>
      <c r="E32" s="2">
        <v>190.072261072261</v>
      </c>
    </row>
    <row r="33" spans="1:5" x14ac:dyDescent="0.25">
      <c r="A33">
        <v>325</v>
      </c>
      <c r="B33" t="s">
        <v>22</v>
      </c>
      <c r="C33">
        <v>3601</v>
      </c>
      <c r="D33" t="s">
        <v>15</v>
      </c>
      <c r="E33" s="2">
        <v>199.24358974359001</v>
      </c>
    </row>
    <row r="34" spans="1:5" x14ac:dyDescent="0.25">
      <c r="A34">
        <v>325</v>
      </c>
      <c r="B34" t="s">
        <v>22</v>
      </c>
      <c r="C34">
        <v>3602</v>
      </c>
      <c r="D34" t="s">
        <v>12</v>
      </c>
      <c r="E34" s="2">
        <v>208.41491841491799</v>
      </c>
    </row>
    <row r="35" spans="1:5" x14ac:dyDescent="0.25">
      <c r="A35">
        <v>326</v>
      </c>
      <c r="B35" t="s">
        <v>23</v>
      </c>
      <c r="C35">
        <v>3602</v>
      </c>
      <c r="D35" t="s">
        <v>12</v>
      </c>
      <c r="E35" s="2">
        <v>217.586247086247</v>
      </c>
    </row>
    <row r="36" spans="1:5" x14ac:dyDescent="0.25">
      <c r="A36">
        <v>326</v>
      </c>
      <c r="B36" t="s">
        <v>23</v>
      </c>
      <c r="C36">
        <v>7965</v>
      </c>
      <c r="D36" t="s">
        <v>4</v>
      </c>
      <c r="E36" s="2">
        <v>226.75757575757601</v>
      </c>
    </row>
    <row r="37" spans="1:5" x14ac:dyDescent="0.25">
      <c r="A37">
        <v>326</v>
      </c>
      <c r="B37" t="s">
        <v>23</v>
      </c>
      <c r="C37">
        <v>6895</v>
      </c>
      <c r="D37" t="s">
        <v>5</v>
      </c>
      <c r="E37" s="2">
        <v>235.92890442890399</v>
      </c>
    </row>
    <row r="38" spans="1:5" x14ac:dyDescent="0.25">
      <c r="A38">
        <v>326</v>
      </c>
      <c r="B38" t="s">
        <v>23</v>
      </c>
      <c r="C38">
        <v>2365</v>
      </c>
      <c r="D38" t="s">
        <v>6</v>
      </c>
      <c r="E38" s="2">
        <v>1</v>
      </c>
    </row>
    <row r="39" spans="1:5" x14ac:dyDescent="0.25">
      <c r="A39">
        <v>326</v>
      </c>
      <c r="B39" t="s">
        <v>23</v>
      </c>
      <c r="C39">
        <v>3214</v>
      </c>
      <c r="D39" t="s">
        <v>7</v>
      </c>
      <c r="E39" s="2">
        <v>2</v>
      </c>
    </row>
    <row r="40" spans="1:5" x14ac:dyDescent="0.25">
      <c r="A40">
        <v>329</v>
      </c>
      <c r="B40" t="s">
        <v>24</v>
      </c>
      <c r="C40">
        <v>7965</v>
      </c>
      <c r="D40" t="s">
        <v>4</v>
      </c>
      <c r="E40" s="2">
        <v>25</v>
      </c>
    </row>
    <row r="41" spans="1:5" x14ac:dyDescent="0.25">
      <c r="A41">
        <v>330</v>
      </c>
      <c r="B41" t="s">
        <v>24</v>
      </c>
      <c r="C41">
        <v>6895</v>
      </c>
      <c r="D41" t="s">
        <v>5</v>
      </c>
      <c r="E41" s="2">
        <v>35</v>
      </c>
    </row>
    <row r="42" spans="1:5" x14ac:dyDescent="0.25">
      <c r="A42">
        <v>331</v>
      </c>
      <c r="B42" t="s">
        <v>24</v>
      </c>
      <c r="C42">
        <v>2365</v>
      </c>
      <c r="D42" t="s">
        <v>6</v>
      </c>
      <c r="E42" s="2">
        <v>46</v>
      </c>
    </row>
    <row r="43" spans="1:5" x14ac:dyDescent="0.25">
      <c r="A43">
        <v>332</v>
      </c>
      <c r="B43" t="s">
        <v>24</v>
      </c>
      <c r="C43">
        <v>3214</v>
      </c>
      <c r="D43" t="s">
        <v>7</v>
      </c>
      <c r="E43" s="2">
        <v>78</v>
      </c>
    </row>
    <row r="44" spans="1:5" x14ac:dyDescent="0.25">
      <c r="A44">
        <v>333</v>
      </c>
      <c r="B44" t="s">
        <v>24</v>
      </c>
      <c r="C44">
        <v>5247</v>
      </c>
      <c r="D44" t="s">
        <v>8</v>
      </c>
      <c r="E44" s="2">
        <v>96</v>
      </c>
    </row>
    <row r="45" spans="1:5" x14ac:dyDescent="0.25">
      <c r="A45">
        <v>334</v>
      </c>
      <c r="B45" t="s">
        <v>24</v>
      </c>
      <c r="C45">
        <v>7895</v>
      </c>
      <c r="D45" t="s">
        <v>9</v>
      </c>
      <c r="E45" s="2">
        <v>952</v>
      </c>
    </row>
    <row r="46" spans="1:5" x14ac:dyDescent="0.25">
      <c r="A46">
        <v>336</v>
      </c>
      <c r="B46" t="s">
        <v>24</v>
      </c>
      <c r="C46">
        <v>3204</v>
      </c>
      <c r="D46" t="s">
        <v>11</v>
      </c>
      <c r="E46" s="2">
        <v>12</v>
      </c>
    </row>
    <row r="47" spans="1:5" x14ac:dyDescent="0.25">
      <c r="A47">
        <v>339</v>
      </c>
      <c r="B47" t="s">
        <v>24</v>
      </c>
      <c r="C47">
        <v>3601</v>
      </c>
      <c r="D47" t="s">
        <v>15</v>
      </c>
      <c r="E47" s="2">
        <v>325</v>
      </c>
    </row>
    <row r="48" spans="1:5" x14ac:dyDescent="0.25">
      <c r="A48" t="s">
        <v>25</v>
      </c>
      <c r="E48" s="2">
        <f>SUBTOTAL(109,Achats12M[Nombre article])</f>
        <v>8431.8449883449848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achat</vt:lpstr>
      <vt:lpstr>Quantité achat 12 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</cp:lastModifiedBy>
  <dcterms:created xsi:type="dcterms:W3CDTF">2021-02-26T05:26:59Z</dcterms:created>
  <dcterms:modified xsi:type="dcterms:W3CDTF">2021-02-26T07:29:11Z</dcterms:modified>
</cp:coreProperties>
</file>