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78003B3-4E06-4B0F-94D7-8ACFD321E83C}" xr6:coauthVersionLast="46" xr6:coauthVersionMax="46" xr10:uidLastSave="{00000000-0000-0000-0000-000000000000}"/>
  <bookViews>
    <workbookView xWindow="-120" yWindow="-120" windowWidth="24240" windowHeight="13740" xr2:uid="{E3B65484-958B-4C04-8A96-6ACF4509E38E}"/>
  </bookViews>
  <sheets>
    <sheet name="Feuil1" sheetId="1" r:id="rId1"/>
    <sheet name="Feuil2" sheetId="2" r:id="rId2"/>
  </sheets>
  <definedNames>
    <definedName name="vp_">CHOOSE(WEEKDAY(Feuil1!$B$1),77,13,24,13,24,55,66)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1" l="1"/>
  <c r="H7" i="1"/>
  <c r="H6" i="1"/>
  <c r="H5" i="1"/>
  <c r="B14" i="1" l="1" a="1"/>
  <c r="B14" i="1" s="1"/>
  <c r="E14" i="1" s="1" a="1"/>
  <c r="E14" i="1" s="1"/>
  <c r="B10" i="1" a="1"/>
  <c r="B10" i="1" s="1"/>
  <c r="D10" i="1" s="1" a="1"/>
  <c r="D10" i="1" s="1"/>
  <c r="B18" i="1" a="1"/>
  <c r="B18" i="1" s="1"/>
  <c r="E18" i="1" s="1" a="1"/>
  <c r="E18" i="1" s="1"/>
  <c r="B6" i="1" a="1"/>
  <c r="B6" i="1" s="1"/>
  <c r="E6" i="1" s="1" a="1"/>
  <c r="E6" i="1" s="1"/>
  <c r="B21" i="1" a="1"/>
  <c r="B21" i="1" s="1"/>
  <c r="E21" i="1" s="1" a="1"/>
  <c r="E21" i="1" s="1"/>
  <c r="B17" i="1" a="1"/>
  <c r="B17" i="1" s="1"/>
  <c r="E17" i="1" s="1" a="1"/>
  <c r="E17" i="1" s="1"/>
  <c r="B13" i="1" a="1"/>
  <c r="B13" i="1" s="1"/>
  <c r="E13" i="1" s="1" a="1"/>
  <c r="E13" i="1" s="1"/>
  <c r="B9" i="1" a="1"/>
  <c r="B9" i="1" s="1"/>
  <c r="E9" i="1" s="1" a="1"/>
  <c r="E9" i="1" s="1"/>
  <c r="B5" i="1" a="1"/>
  <c r="B5" i="1" s="1"/>
  <c r="E5" i="1" s="1" a="1"/>
  <c r="E5" i="1" s="1"/>
  <c r="B20" i="1" a="1"/>
  <c r="B20" i="1" s="1"/>
  <c r="B16" i="1" a="1"/>
  <c r="B16" i="1" s="1"/>
  <c r="B12" i="1" a="1"/>
  <c r="B12" i="1" s="1"/>
  <c r="B8" i="1" a="1"/>
  <c r="B8" i="1" s="1"/>
  <c r="B19" i="1" a="1"/>
  <c r="B19" i="1" s="1"/>
  <c r="B15" i="1" a="1"/>
  <c r="B15" i="1" s="1"/>
  <c r="B11" i="1" a="1"/>
  <c r="B11" i="1" s="1"/>
  <c r="B7" i="1" a="1"/>
  <c r="B7" i="1" s="1"/>
  <c r="D14" i="1" a="1"/>
  <c r="D14" i="1" s="1"/>
  <c r="E10" i="1" a="1"/>
  <c r="E10" i="1" s="1"/>
  <c r="D9" i="1" l="1" a="1"/>
  <c r="D9" i="1" s="1"/>
  <c r="D6" i="1" a="1"/>
  <c r="D6" i="1" s="1"/>
  <c r="D17" i="1" a="1"/>
  <c r="D17" i="1" s="1"/>
  <c r="D13" i="1" a="1"/>
  <c r="D13" i="1" s="1"/>
  <c r="D21" i="1" a="1"/>
  <c r="D21" i="1" s="1"/>
  <c r="D18" i="1" a="1"/>
  <c r="D18" i="1" s="1"/>
  <c r="E7" i="1" a="1"/>
  <c r="E7" i="1" s="1"/>
  <c r="D7" i="1" a="1"/>
  <c r="D7" i="1" s="1"/>
  <c r="D8" i="1" a="1"/>
  <c r="D8" i="1" s="1"/>
  <c r="E8" i="1" a="1"/>
  <c r="E8" i="1" s="1"/>
  <c r="E11" i="1" a="1"/>
  <c r="E11" i="1" s="1"/>
  <c r="D11" i="1" a="1"/>
  <c r="D11" i="1" s="1"/>
  <c r="D12" i="1" a="1"/>
  <c r="D12" i="1" s="1"/>
  <c r="E12" i="1" a="1"/>
  <c r="E12" i="1" s="1"/>
  <c r="D15" i="1" a="1"/>
  <c r="D15" i="1" s="1"/>
  <c r="E15" i="1" a="1"/>
  <c r="E15" i="1" s="1"/>
  <c r="D16" i="1" a="1"/>
  <c r="D16" i="1" s="1"/>
  <c r="E16" i="1" a="1"/>
  <c r="E16" i="1" s="1"/>
  <c r="D5" i="1" a="1"/>
  <c r="D5" i="1" s="1"/>
  <c r="E19" i="1" a="1"/>
  <c r="E19" i="1" s="1"/>
  <c r="D19" i="1" a="1"/>
  <c r="D19" i="1" s="1"/>
  <c r="D20" i="1" a="1"/>
  <c r="D20" i="1" s="1"/>
  <c r="E20" i="1" a="1"/>
  <c r="E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<sst xmlns="http://schemas.openxmlformats.org/spreadsheetml/2006/main" count="20" uniqueCount="18">
  <si>
    <t>Séléction VP</t>
  </si>
  <si>
    <t>Lundi = 13 / Mardi = 24 / Mercredi = 13 / Jeudi = 24 / Vendredi = 55 / Samedi = 66 / Dimanche = 77</t>
  </si>
  <si>
    <t>Nom, prénom</t>
  </si>
  <si>
    <t>Tour de service</t>
  </si>
  <si>
    <t>Heures PS</t>
  </si>
  <si>
    <t>B</t>
  </si>
  <si>
    <t>C</t>
  </si>
  <si>
    <t>A</t>
  </si>
  <si>
    <t>D</t>
  </si>
  <si>
    <t>E</t>
  </si>
  <si>
    <t>F</t>
  </si>
  <si>
    <t>G</t>
  </si>
  <si>
    <t>VP</t>
  </si>
  <si>
    <t>Pos</t>
  </si>
  <si>
    <t>#</t>
  </si>
  <si>
    <t xml:space="preserve">B5 : </t>
  </si>
  <si>
    <t xml:space="preserve">D5 : </t>
  </si>
  <si>
    <t xml:space="preserve">E5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</si>
</sst>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dd\,\ dd\ mmmm\ yyyy"/>
    <numFmt numFmtId="168" formatCode="hh:mm;@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i/>
      <sz val="10"/>
      <color rgb="FF7F7F7F"/>
      <name val="Consolas"/>
      <family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20" fontId="0" fillId="0" borderId="0" xfId="0" applyNumberFormat="1" applyFill="1" applyBorder="1" applyAlignment="1"/>
    <xf numFmtId="0" fontId="1" fillId="0" borderId="0" xfId="0" applyFont="1" applyAlignment="1"/>
    <xf numFmtId="0" fontId="0" fillId="0" borderId="0" xfId="0" applyNumberFormat="1"/>
    <xf numFmtId="168" fontId="0" fillId="0" borderId="0" xfId="0" applyNumberFormat="1"/>
    <xf numFmtId="0" fontId="0" fillId="0" borderId="0" xfId="0" applyAlignment="1">
      <alignment vertical="top" wrapText="1"/>
    </xf>
    <xf numFmtId="164" fontId="2" fillId="0" borderId="0" xfId="0" applyNumberFormat="1" applyFont="1" applyAlignment="1">
      <alignment horizontal="centerContinuous"/>
    </xf>
    <xf numFmtId="0" fontId="1" fillId="0" borderId="0" xfId="0" applyFont="1" applyAlignment="1">
      <alignment horizontal="centerContinuous"/>
    </xf>
    <xf numFmtId="0" fontId="0" fillId="0" borderId="0" xfId="0" applyBorder="1" applyAlignment="1"/>
    <xf numFmtId="0" fontId="3" fillId="0" borderId="0" xfId="1" applyBorder="1" applyAlignment="1"/>
    <xf numFmtId="0" fontId="3" fillId="0" borderId="0" xfId="1" applyAlignment="1"/>
    <xf numFmtId="0" fontId="4" fillId="0" borderId="0" xfId="0" applyFont="1" applyAlignment="1">
      <alignment horizontal="right"/>
    </xf>
    <xf numFmtId="0" fontId="4" fillId="0" borderId="0" xfId="0" applyFont="1" applyAlignment="1"/>
  </cellXfs>
  <cellStyles count="2">
    <cellStyle name="Explanatory Text" xfId="1" builtinId="53"/>
    <cellStyle name="Normal" xfId="0" builtinId="0"/>
  </cellStyles>
  <dxfs count="16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alignment horizontal="general" vertical="top" textRotation="0" wrapText="1" indent="0" justifyLastLine="0" shrinkToFit="0" readingOrder="0"/>
    </dxf>
    <dxf>
      <numFmt numFmtId="168" formatCode="hh:mm;@"/>
    </dxf>
    <dxf>
      <numFmt numFmtId="0" formatCode="General"/>
    </dxf>
    <dxf>
      <numFmt numFmtId="0" formatCode="General"/>
    </dxf>
    <dxf>
      <alignment horizontal="general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18D6403E-79EA-4325-89A4-864BB7FA9029}">
      <tableStyleElement type="wholeTable" dxfId="15"/>
      <tableStyleElement type="headerRow" dxfId="14"/>
      <tableStyleElement type="totalRow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666750</xdr:colOff>
      <xdr:row>7</xdr:row>
      <xdr:rowOff>142875</xdr:rowOff>
    </xdr:from>
    <xdr:to>
      <xdr:col>14</xdr:col>
      <xdr:colOff>446921</xdr:colOff>
      <xdr:row>24</xdr:row>
      <xdr:rowOff>190089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DFF31808-ECF0-4744-8935-75D0AE5DB9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29250" y="1676400"/>
          <a:ext cx="6028571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77AE28-E0AB-4B26-891D-7185D11E15D3}" name="Dates" displayName="Dates" ref="B4:E21" totalsRowShown="0" headerRowDxfId="4">
  <autoFilter ref="B4:E21" xr:uid="{0022E07D-3520-456E-863E-927F28D1D9DC}">
    <filterColumn colId="0" hiddenButton="1"/>
    <filterColumn colId="1" hiddenButton="1"/>
    <filterColumn colId="2" hiddenButton="1"/>
    <filterColumn colId="3" hiddenButton="1"/>
  </autoFilter>
  <tableColumns count="4">
    <tableColumn id="1" xr3:uid="{54CE5462-F0DB-475C-8E0F-2B10007A07E4}" name="#" dataDxfId="7">
      <calculatedColumnFormula array="1">IF(ROW()-ROW(Dates[[#Headers],['#]])&lt;=COUNTIF(Services[VP],vp_),ROW()-ROW(Dates[[#Headers],['#]]),"")</calculatedColumnFormula>
    </tableColumn>
    <tableColumn id="2" xr3:uid="{6656FA9E-4D99-40DD-8E80-02EAD9351E04}" name="Nom, prénom"/>
    <tableColumn id="3" xr3:uid="{A8C88552-B227-4FBB-AA35-9D20DF8CB33B}" name="Tour de service" dataDxfId="6">
      <calculatedColumnFormula array="1">IFERROR(INDEX(Services[Tour de service],MATCH(Dates[[#This Row],['#]]&amp;vp_,Services[Pos]&amp;Services[VP],0)),"")</calculatedColumnFormula>
    </tableColumn>
    <tableColumn id="4" xr3:uid="{D9D2980D-DB8E-4204-812C-971151018F54}" name="Heures PS" dataDxfId="5">
      <calculatedColumnFormula array="1">IFERROR(INDEX(Services[Heures PS],MATCH(Dates[[#This Row],['#]]&amp;vp_,Services[Pos]&amp;Services[VP],0)),"")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2DF386-0F31-4442-B83D-B07BB77A2F15}" name="Services" displayName="Services" ref="A1:D63" totalsRowShown="0" headerRowDxfId="8">
  <autoFilter ref="A1:D63" xr:uid="{B20483ED-31EA-4E3E-BF1E-4FEC446ABCE9}"/>
  <tableColumns count="4">
    <tableColumn id="1" xr3:uid="{BEF0F0B1-F666-495A-8113-EE93E6E12F39}" name="Pos" dataDxfId="12"/>
    <tableColumn id="2" xr3:uid="{09BB9E3A-3BAA-418C-B02A-67FB29A5919C}" name="VP" dataDxfId="11"/>
    <tableColumn id="3" xr3:uid="{8BC35EA1-CC35-4E34-9E09-3999B85E5446}" name="Tour de service" dataDxfId="10"/>
    <tableColumn id="4" xr3:uid="{8717C505-865A-4769-A99B-232780435FA8}" name="Heures PS" dataDxfId="9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A58AD-CAE0-48D2-B4BF-D97166D664D0}">
  <sheetPr codeName="Feuil1"/>
  <dimension ref="A1:N38"/>
  <sheetViews>
    <sheetView showGridLines="0" tabSelected="1" workbookViewId="0">
      <selection activeCell="H9" sqref="H9"/>
    </sheetView>
  </sheetViews>
  <sheetFormatPr defaultColWidth="11.42578125" defaultRowHeight="15" x14ac:dyDescent="0.25"/>
  <cols>
    <col min="1" max="1" width="11.42578125" style="1"/>
    <col min="2" max="2" width="5.140625" style="1" customWidth="1"/>
    <col min="3" max="3" width="23.85546875" style="1" customWidth="1"/>
    <col min="4" max="4" width="11.42578125" style="1" customWidth="1"/>
    <col min="5" max="5" width="8.140625" style="1" customWidth="1"/>
    <col min="6" max="6" width="11.42578125" style="1"/>
    <col min="7" max="7" width="13.7109375" style="1" bestFit="1" customWidth="1"/>
    <col min="8" max="16384" width="11.42578125" style="1"/>
  </cols>
  <sheetData>
    <row r="1" spans="1:14" ht="15.75" x14ac:dyDescent="0.25">
      <c r="B1" s="8">
        <f ca="1">TODAY()</f>
        <v>44227</v>
      </c>
      <c r="C1" s="8"/>
      <c r="D1" s="8"/>
      <c r="E1" s="9"/>
    </row>
    <row r="2" spans="1:14" x14ac:dyDescent="0.25">
      <c r="B2" s="4"/>
    </row>
    <row r="3" spans="1:14" x14ac:dyDescent="0.25">
      <c r="G3" s="11" t="s">
        <v>0</v>
      </c>
      <c r="H3" s="12" t="s">
        <v>1</v>
      </c>
    </row>
    <row r="4" spans="1:14" ht="30" x14ac:dyDescent="0.25">
      <c r="A4"/>
      <c r="B4" s="7" t="s">
        <v>14</v>
      </c>
      <c r="C4" s="7" t="s">
        <v>2</v>
      </c>
      <c r="D4" s="7" t="s">
        <v>3</v>
      </c>
      <c r="E4" s="7" t="s">
        <v>4</v>
      </c>
      <c r="I4" s="12"/>
      <c r="J4" s="12"/>
      <c r="K4" s="12"/>
      <c r="L4" s="12"/>
      <c r="M4" s="12"/>
      <c r="N4" s="12"/>
    </row>
    <row r="5" spans="1:14" x14ac:dyDescent="0.25">
      <c r="A5"/>
      <c r="B5" s="5" cm="1">
        <f t="array" aca="1" ref="B5" ca="1">IF(ROW()-ROW(Dates[[#Headers],['#]])&lt;=COUNTIF(Services[VP],vp_),ROW()-ROW(Dates[[#Headers],['#]]),"")</f>
        <v>1</v>
      </c>
      <c r="C5" t="s">
        <v>7</v>
      </c>
      <c r="D5" cm="1">
        <f t="array" aca="1" ref="D5" ca="1">IFERROR(INDEX(Services[Tour de service],MATCH(Dates[[#This Row],['#]]&amp;vp_,Services[Pos]&amp;Services[VP],0)),"")</f>
        <v>4723</v>
      </c>
      <c r="E5" s="6" cm="1">
        <f t="array" aca="1" ref="E5" ca="1">IFERROR(INDEX(Services[Heures PS],MATCH(Dates[[#This Row],['#]]&amp;vp_,Services[Pos]&amp;Services[VP],0)),"")</f>
        <v>0.21805555555555556</v>
      </c>
      <c r="G5" s="13" t="s">
        <v>15</v>
      </c>
      <c r="H5" s="14" t="str">
        <f ca="1">_xlfn.FORMULATEXT(Dates[[#This Row],['#]])</f>
        <v>=IF(ROW()-ROW(Dates[[#Headers];['#]])&lt;=COUNTIF(Services[VP];vp_);ROW()-ROW(Dates[[#Headers];['#]]);"")</v>
      </c>
    </row>
    <row r="6" spans="1:14" x14ac:dyDescent="0.25">
      <c r="A6"/>
      <c r="B6" s="5" cm="1">
        <f t="array" aca="1" ref="B6" ca="1">IF(ROW()-ROW(Dates[[#Headers],['#]])&lt;=COUNTIF(Services[VP],vp_),ROW()-ROW(Dates[[#Headers],['#]]),"")</f>
        <v>2</v>
      </c>
      <c r="C6" t="s">
        <v>5</v>
      </c>
      <c r="D6" cm="1">
        <f t="array" aca="1" ref="D6" ca="1">IFERROR(INDEX(Services[Tour de service],MATCH(Dates[[#This Row],['#]]&amp;vp_,Services[Pos]&amp;Services[VP],0)),"")</f>
        <v>4706</v>
      </c>
      <c r="E6" s="6" cm="1">
        <f t="array" aca="1" ref="E6" ca="1">IFERROR(INDEX(Services[Heures PS],MATCH(Dates[[#This Row],['#]]&amp;vp_,Services[Pos]&amp;Services[VP],0)),"")</f>
        <v>0.23958333333333334</v>
      </c>
      <c r="G6" s="13" t="s">
        <v>16</v>
      </c>
      <c r="H6" s="14" t="str">
        <f ca="1">_xlfn.FORMULATEXT(D5)</f>
        <v>=IFERROR(INDEX(Services[Tour de service];MATCH([@['#]]&amp;vp_;Services[Pos]&amp;Services[VP];0));"")</v>
      </c>
    </row>
    <row r="7" spans="1:14" x14ac:dyDescent="0.25">
      <c r="A7"/>
      <c r="B7" s="5" cm="1">
        <f t="array" aca="1" ref="B7" ca="1">IF(ROW()-ROW(Dates[[#Headers],['#]])&lt;=COUNTIF(Services[VP],vp_),ROW()-ROW(Dates[[#Headers],['#]]),"")</f>
        <v>3</v>
      </c>
      <c r="C7" t="s">
        <v>6</v>
      </c>
      <c r="D7" cm="1">
        <f t="array" aca="1" ref="D7" ca="1">IFERROR(INDEX(Services[Tour de service],MATCH(Dates[[#This Row],['#]]&amp;vp_,Services[Pos]&amp;Services[VP],0)),"")</f>
        <v>4705</v>
      </c>
      <c r="E7" s="6" cm="1">
        <f t="array" aca="1" ref="E7" ca="1">IFERROR(INDEX(Services[Heures PS],MATCH(Dates[[#This Row],['#]]&amp;vp_,Services[Pos]&amp;Services[VP],0)),"")</f>
        <v>0.28125</v>
      </c>
      <c r="G7" s="13" t="s">
        <v>17</v>
      </c>
      <c r="H7" s="14" t="str">
        <f ca="1">_xlfn.FORMULATEXT(E5)</f>
        <v>=IFERROR(INDEX(Services[Heures PS];MATCH([@['#]]&amp;vp_;Services[Pos]&amp;Services[VP];0));"")</v>
      </c>
    </row>
    <row r="8" spans="1:14" x14ac:dyDescent="0.25">
      <c r="A8"/>
      <c r="B8" s="5" cm="1">
        <f t="array" aca="1" ref="B8" ca="1">IF(ROW()-ROW(Dates[[#Headers],['#]])&lt;=COUNTIF(Services[VP],vp_),ROW()-ROW(Dates[[#Headers],['#]]),"")</f>
        <v>4</v>
      </c>
      <c r="C8" t="s">
        <v>8</v>
      </c>
      <c r="D8" cm="1">
        <f t="array" aca="1" ref="D8" ca="1">IFERROR(INDEX(Services[Tour de service],MATCH(Dates[[#This Row],['#]]&amp;vp_,Services[Pos]&amp;Services[VP],0)),"")</f>
        <v>4722</v>
      </c>
      <c r="E8" s="6" cm="1">
        <f t="array" aca="1" ref="E8" ca="1">IFERROR(INDEX(Services[Heures PS],MATCH(Dates[[#This Row],['#]]&amp;vp_,Services[Pos]&amp;Services[VP],0)),"")</f>
        <v>0.49861111111111112</v>
      </c>
    </row>
    <row r="9" spans="1:14" x14ac:dyDescent="0.25">
      <c r="A9"/>
      <c r="B9" s="5" cm="1">
        <f t="array" aca="1" ref="B9" ca="1">IF(ROW()-ROW(Dates[[#Headers],['#]])&lt;=COUNTIF(Services[VP],vp_),ROW()-ROW(Dates[[#Headers],['#]]),"")</f>
        <v>5</v>
      </c>
      <c r="C9" t="s">
        <v>9</v>
      </c>
      <c r="D9" cm="1">
        <f t="array" aca="1" ref="D9" ca="1">IFERROR(INDEX(Services[Tour de service],MATCH(Dates[[#This Row],['#]]&amp;vp_,Services[Pos]&amp;Services[VP],0)),"")</f>
        <v>4702</v>
      </c>
      <c r="E9" s="6" cm="1">
        <f t="array" aca="1" ref="E9" ca="1">IFERROR(INDEX(Services[Heures PS],MATCH(Dates[[#This Row],['#]]&amp;vp_,Services[Pos]&amp;Services[VP],0)),"")</f>
        <v>0.58194444444444449</v>
      </c>
    </row>
    <row r="10" spans="1:14" x14ac:dyDescent="0.25">
      <c r="A10"/>
      <c r="B10" s="5" cm="1">
        <f t="array" aca="1" ref="B10" ca="1">IF(ROW()-ROW(Dates[[#Headers],['#]])&lt;=COUNTIF(Services[VP],vp_),ROW()-ROW(Dates[[#Headers],['#]]),"")</f>
        <v>6</v>
      </c>
      <c r="C10" t="s">
        <v>10</v>
      </c>
      <c r="D10" cm="1">
        <f t="array" aca="1" ref="D10" ca="1">IFERROR(INDEX(Services[Tour de service],MATCH(Dates[[#This Row],['#]]&amp;vp_,Services[Pos]&amp;Services[VP],0)),"")</f>
        <v>4701</v>
      </c>
      <c r="E10" s="6" cm="1">
        <f t="array" aca="1" ref="E10" ca="1">IFERROR(INDEX(Services[Heures PS],MATCH(Dates[[#This Row],['#]]&amp;vp_,Services[Pos]&amp;Services[VP],0)),"")</f>
        <v>0.62638888888888888</v>
      </c>
    </row>
    <row r="11" spans="1:14" x14ac:dyDescent="0.25">
      <c r="A11"/>
      <c r="B11" s="5" cm="1">
        <f t="array" aca="1" ref="B11" ca="1">IF(ROW()-ROW(Dates[[#Headers],['#]])&lt;=COUNTIF(Services[VP],vp_),ROW()-ROW(Dates[[#Headers],['#]]),"")</f>
        <v>7</v>
      </c>
      <c r="C11" t="s">
        <v>11</v>
      </c>
      <c r="D11" cm="1">
        <f t="array" aca="1" ref="D11" ca="1">IFERROR(INDEX(Services[Tour de service],MATCH(Dates[[#This Row],['#]]&amp;vp_,Services[Pos]&amp;Services[VP],0)),"")</f>
        <v>4721</v>
      </c>
      <c r="E11" s="6" cm="1">
        <f t="array" aca="1" ref="E11" ca="1">IFERROR(INDEX(Services[Heures PS],MATCH(Dates[[#This Row],['#]]&amp;vp_,Services[Pos]&amp;Services[VP],0)),"")</f>
        <v>0.74861111111111101</v>
      </c>
    </row>
    <row r="12" spans="1:14" x14ac:dyDescent="0.25">
      <c r="A12"/>
      <c r="B12" s="5" t="str" cm="1">
        <f t="array" aca="1" ref="B12" ca="1">IF(ROW()-ROW(Dates[[#Headers],['#]])&lt;=COUNTIF(Services[VP],vp_),ROW()-ROW(Dates[[#Headers],['#]]),"")</f>
        <v/>
      </c>
      <c r="C12"/>
      <c r="D12" t="str" cm="1">
        <f t="array" aca="1" ref="D12" ca="1">IFERROR(INDEX(Services[Tour de service],MATCH(Dates[[#This Row],['#]]&amp;vp_,Services[Pos]&amp;Services[VP],0)),"")</f>
        <v/>
      </c>
      <c r="E12" s="6" t="str" cm="1">
        <f t="array" aca="1" ref="E12" ca="1">IFERROR(INDEX(Services[Heures PS],MATCH(Dates[[#This Row],['#]]&amp;vp_,Services[Pos]&amp;Services[VP],0)),"")</f>
        <v/>
      </c>
    </row>
    <row r="13" spans="1:14" x14ac:dyDescent="0.25">
      <c r="A13"/>
      <c r="B13" s="5" t="str" cm="1">
        <f t="array" aca="1" ref="B13" ca="1">IF(ROW()-ROW(Dates[[#Headers],['#]])&lt;=COUNTIF(Services[VP],vp_),ROW()-ROW(Dates[[#Headers],['#]]),"")</f>
        <v/>
      </c>
      <c r="C13"/>
      <c r="D13" t="str" cm="1">
        <f t="array" aca="1" ref="D13" ca="1">IFERROR(INDEX(Services[Tour de service],MATCH(Dates[[#This Row],['#]]&amp;vp_,Services[Pos]&amp;Services[VP],0)),"")</f>
        <v/>
      </c>
      <c r="E13" s="6" t="str" cm="1">
        <f t="array" aca="1" ref="E13" ca="1">IFERROR(INDEX(Services[Heures PS],MATCH(Dates[[#This Row],['#]]&amp;vp_,Services[Pos]&amp;Services[VP],0)),"")</f>
        <v/>
      </c>
    </row>
    <row r="14" spans="1:14" x14ac:dyDescent="0.25">
      <c r="A14"/>
      <c r="B14" s="5" t="str" cm="1">
        <f t="array" aca="1" ref="B14" ca="1">IF(ROW()-ROW(Dates[[#Headers],['#]])&lt;=COUNTIF(Services[VP],vp_),ROW()-ROW(Dates[[#Headers],['#]]),"")</f>
        <v/>
      </c>
      <c r="C14"/>
      <c r="D14" t="str" cm="1">
        <f t="array" aca="1" ref="D14" ca="1">IFERROR(INDEX(Services[Tour de service],MATCH(Dates[[#This Row],['#]]&amp;vp_,Services[Pos]&amp;Services[VP],0)),"")</f>
        <v/>
      </c>
      <c r="E14" s="6" t="str" cm="1">
        <f t="array" aca="1" ref="E14" ca="1">IFERROR(INDEX(Services[Heures PS],MATCH(Dates[[#This Row],['#]]&amp;vp_,Services[Pos]&amp;Services[VP],0)),"")</f>
        <v/>
      </c>
    </row>
    <row r="15" spans="1:14" x14ac:dyDescent="0.25">
      <c r="A15"/>
      <c r="B15" s="5" t="str" cm="1">
        <f t="array" aca="1" ref="B15" ca="1">IF(ROW()-ROW(Dates[[#Headers],['#]])&lt;=COUNTIF(Services[VP],vp_),ROW()-ROW(Dates[[#Headers],['#]]),"")</f>
        <v/>
      </c>
      <c r="C15"/>
      <c r="D15" t="str" cm="1">
        <f t="array" aca="1" ref="D15" ca="1">IFERROR(INDEX(Services[Tour de service],MATCH(Dates[[#This Row],['#]]&amp;vp_,Services[Pos]&amp;Services[VP],0)),"")</f>
        <v/>
      </c>
      <c r="E15" s="6" t="str" cm="1">
        <f t="array" aca="1" ref="E15" ca="1">IFERROR(INDEX(Services[Heures PS],MATCH(Dates[[#This Row],['#]]&amp;vp_,Services[Pos]&amp;Services[VP],0)),"")</f>
        <v/>
      </c>
    </row>
    <row r="16" spans="1:14" x14ac:dyDescent="0.25">
      <c r="A16"/>
      <c r="B16" s="5" t="str" cm="1">
        <f t="array" aca="1" ref="B16" ca="1">IF(ROW()-ROW(Dates[[#Headers],['#]])&lt;=COUNTIF(Services[VP],vp_),ROW()-ROW(Dates[[#Headers],['#]]),"")</f>
        <v/>
      </c>
      <c r="C16"/>
      <c r="D16" t="str" cm="1">
        <f t="array" aca="1" ref="D16" ca="1">IFERROR(INDEX(Services[Tour de service],MATCH(Dates[[#This Row],['#]]&amp;vp_,Services[Pos]&amp;Services[VP],0)),"")</f>
        <v/>
      </c>
      <c r="E16" s="6" t="str" cm="1">
        <f t="array" aca="1" ref="E16" ca="1">IFERROR(INDEX(Services[Heures PS],MATCH(Dates[[#This Row],['#]]&amp;vp_,Services[Pos]&amp;Services[VP],0)),"")</f>
        <v/>
      </c>
    </row>
    <row r="17" spans="1:5" x14ac:dyDescent="0.25">
      <c r="A17"/>
      <c r="B17" s="5" t="str" cm="1">
        <f t="array" aca="1" ref="B17" ca="1">IF(ROW()-ROW(Dates[[#Headers],['#]])&lt;=COUNTIF(Services[VP],vp_),ROW()-ROW(Dates[[#Headers],['#]]),"")</f>
        <v/>
      </c>
      <c r="C17"/>
      <c r="D17" t="str" cm="1">
        <f t="array" aca="1" ref="D17" ca="1">IFERROR(INDEX(Services[Tour de service],MATCH(Dates[[#This Row],['#]]&amp;vp_,Services[Pos]&amp;Services[VP],0)),"")</f>
        <v/>
      </c>
      <c r="E17" s="6" t="str" cm="1">
        <f t="array" aca="1" ref="E17" ca="1">IFERROR(INDEX(Services[Heures PS],MATCH(Dates[[#This Row],['#]]&amp;vp_,Services[Pos]&amp;Services[VP],0)),"")</f>
        <v/>
      </c>
    </row>
    <row r="18" spans="1:5" x14ac:dyDescent="0.25">
      <c r="A18"/>
      <c r="B18" s="5" t="str" cm="1">
        <f t="array" aca="1" ref="B18" ca="1">IF(ROW()-ROW(Dates[[#Headers],['#]])&lt;=COUNTIF(Services[VP],vp_),ROW()-ROW(Dates[[#Headers],['#]]),"")</f>
        <v/>
      </c>
      <c r="C18"/>
      <c r="D18" t="str" cm="1">
        <f t="array" aca="1" ref="D18" ca="1">IFERROR(INDEX(Services[Tour de service],MATCH(Dates[[#This Row],['#]]&amp;vp_,Services[Pos]&amp;Services[VP],0)),"")</f>
        <v/>
      </c>
      <c r="E18" s="6" t="str" cm="1">
        <f t="array" aca="1" ref="E18" ca="1">IFERROR(INDEX(Services[Heures PS],MATCH(Dates[[#This Row],['#]]&amp;vp_,Services[Pos]&amp;Services[VP],0)),"")</f>
        <v/>
      </c>
    </row>
    <row r="19" spans="1:5" x14ac:dyDescent="0.25">
      <c r="A19"/>
      <c r="B19" s="5" t="str" cm="1">
        <f t="array" aca="1" ref="B19" ca="1">IF(ROW()-ROW(Dates[[#Headers],['#]])&lt;=COUNTIF(Services[VP],vp_),ROW()-ROW(Dates[[#Headers],['#]]),"")</f>
        <v/>
      </c>
      <c r="C19"/>
      <c r="D19" t="str" cm="1">
        <f t="array" aca="1" ref="D19" ca="1">IFERROR(INDEX(Services[Tour de service],MATCH(Dates[[#This Row],['#]]&amp;vp_,Services[Pos]&amp;Services[VP],0)),"")</f>
        <v/>
      </c>
      <c r="E19" s="6" t="str" cm="1">
        <f t="array" aca="1" ref="E19" ca="1">IFERROR(INDEX(Services[Heures PS],MATCH(Dates[[#This Row],['#]]&amp;vp_,Services[Pos]&amp;Services[VP],0)),"")</f>
        <v/>
      </c>
    </row>
    <row r="20" spans="1:5" x14ac:dyDescent="0.25">
      <c r="A20"/>
      <c r="B20" s="5" t="str" cm="1">
        <f t="array" aca="1" ref="B20" ca="1">IF(ROW()-ROW(Dates[[#Headers],['#]])&lt;=COUNTIF(Services[VP],vp_),ROW()-ROW(Dates[[#Headers],['#]]),"")</f>
        <v/>
      </c>
      <c r="C20"/>
      <c r="D20" t="str" cm="1">
        <f t="array" aca="1" ref="D20" ca="1">IFERROR(INDEX(Services[Tour de service],MATCH(Dates[[#This Row],['#]]&amp;vp_,Services[Pos]&amp;Services[VP],0)),"")</f>
        <v/>
      </c>
      <c r="E20" s="6" t="str" cm="1">
        <f t="array" aca="1" ref="E20" ca="1">IFERROR(INDEX(Services[Heures PS],MATCH(Dates[[#This Row],['#]]&amp;vp_,Services[Pos]&amp;Services[VP],0)),"")</f>
        <v/>
      </c>
    </row>
    <row r="21" spans="1:5" x14ac:dyDescent="0.25">
      <c r="A21"/>
      <c r="B21" s="5" t="str" cm="1">
        <f t="array" aca="1" ref="B21" ca="1">IF(ROW()-ROW(Dates[[#Headers],['#]])&lt;=COUNTIF(Services[VP],vp_),ROW()-ROW(Dates[[#Headers],['#]]),"")</f>
        <v/>
      </c>
      <c r="C21"/>
      <c r="D21" t="str" cm="1">
        <f t="array" aca="1" ref="D21" ca="1">IFERROR(INDEX(Services[Tour de service],MATCH(Dates[[#This Row],['#]]&amp;vp_,Services[Pos]&amp;Services[VP],0)),"")</f>
        <v/>
      </c>
      <c r="E21" s="6" t="str" cm="1">
        <f t="array" aca="1" ref="E21" ca="1">IFERROR(INDEX(Services[Heures PS],MATCH(Dates[[#This Row],['#]]&amp;vp_,Services[Pos]&amp;Services[VP],0)),"")</f>
        <v/>
      </c>
    </row>
    <row r="38" spans="1:1" x14ac:dyDescent="0.25">
      <c r="A38" s="10"/>
    </row>
  </sheetData>
  <conditionalFormatting sqref="D1:E1">
    <cfRule type="expression" dxfId="3" priority="1">
      <formula>D1="Funiculaire"</formula>
    </cfRule>
    <cfRule type="expression" dxfId="2" priority="2">
      <formula>D1="Scolaire"</formula>
    </cfRule>
    <cfRule type="expression" dxfId="1" priority="3">
      <formula>D1="Bus"</formula>
    </cfRule>
    <cfRule type="expression" dxfId="0" priority="4">
      <formula>D1="Train"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42C58-AB5A-4742-AF09-475C439C4193}">
  <sheetPr codeName="Feuil2"/>
  <dimension ref="A1:D63"/>
  <sheetViews>
    <sheetView showGridLines="0" topLeftCell="A7" workbookViewId="0">
      <selection activeCell="B1" sqref="B1"/>
    </sheetView>
  </sheetViews>
  <sheetFormatPr defaultColWidth="11.42578125" defaultRowHeight="15" x14ac:dyDescent="0.25"/>
  <cols>
    <col min="1" max="1" width="6.28515625" style="1" customWidth="1"/>
    <col min="2" max="2" width="5.5703125" style="1" customWidth="1"/>
    <col min="3" max="3" width="17.28515625" style="2" bestFit="1" customWidth="1"/>
    <col min="4" max="4" width="12" style="2" customWidth="1"/>
    <col min="5" max="16384" width="11.42578125" style="1"/>
  </cols>
  <sheetData>
    <row r="1" spans="1:4" x14ac:dyDescent="0.25">
      <c r="A1" s="1" t="s">
        <v>13</v>
      </c>
      <c r="B1" s="1" t="s">
        <v>12</v>
      </c>
      <c r="C1" s="1" t="s">
        <v>3</v>
      </c>
      <c r="D1" s="1" t="s">
        <v>4</v>
      </c>
    </row>
    <row r="2" spans="1:4" x14ac:dyDescent="0.25">
      <c r="A2" s="1">
        <v>1</v>
      </c>
      <c r="B2" s="1">
        <v>13</v>
      </c>
      <c r="C2" s="2">
        <v>4107</v>
      </c>
      <c r="D2" s="3">
        <v>0.19791666666666666</v>
      </c>
    </row>
    <row r="3" spans="1:4" x14ac:dyDescent="0.25">
      <c r="A3" s="1">
        <v>2</v>
      </c>
      <c r="B3" s="1">
        <v>13</v>
      </c>
      <c r="C3" s="2">
        <v>4123</v>
      </c>
      <c r="D3" s="3">
        <v>0.21805555555555556</v>
      </c>
    </row>
    <row r="4" spans="1:4" x14ac:dyDescent="0.25">
      <c r="A4" s="1">
        <v>3</v>
      </c>
      <c r="B4" s="1">
        <v>13</v>
      </c>
      <c r="C4" s="2">
        <v>4106</v>
      </c>
      <c r="D4" s="3">
        <v>0.21875</v>
      </c>
    </row>
    <row r="5" spans="1:4" x14ac:dyDescent="0.25">
      <c r="A5" s="1">
        <v>4</v>
      </c>
      <c r="B5" s="1">
        <v>13</v>
      </c>
      <c r="C5" s="2">
        <v>4105</v>
      </c>
      <c r="D5" s="3">
        <v>0.23819444444444446</v>
      </c>
    </row>
    <row r="6" spans="1:4" x14ac:dyDescent="0.25">
      <c r="A6" s="1">
        <v>5</v>
      </c>
      <c r="B6" s="1">
        <v>13</v>
      </c>
      <c r="C6" s="2">
        <v>4104</v>
      </c>
      <c r="D6" s="3">
        <v>0.33611111111111108</v>
      </c>
    </row>
    <row r="7" spans="1:4" x14ac:dyDescent="0.25">
      <c r="A7" s="1">
        <v>6</v>
      </c>
      <c r="B7" s="1">
        <v>13</v>
      </c>
      <c r="C7" s="2">
        <v>4103</v>
      </c>
      <c r="D7" s="3">
        <v>0.5444444444444444</v>
      </c>
    </row>
    <row r="8" spans="1:4" x14ac:dyDescent="0.25">
      <c r="A8" s="1">
        <v>7</v>
      </c>
      <c r="B8" s="1">
        <v>13</v>
      </c>
      <c r="C8" s="2">
        <v>4122</v>
      </c>
      <c r="D8" s="3">
        <v>0.56666666666666665</v>
      </c>
    </row>
    <row r="9" spans="1:4" x14ac:dyDescent="0.25">
      <c r="A9" s="1">
        <v>8</v>
      </c>
      <c r="B9" s="1">
        <v>13</v>
      </c>
      <c r="C9" s="2">
        <v>4102</v>
      </c>
      <c r="D9" s="3">
        <v>0.58611111111111114</v>
      </c>
    </row>
    <row r="10" spans="1:4" x14ac:dyDescent="0.25">
      <c r="A10" s="1">
        <v>9</v>
      </c>
      <c r="B10" s="1">
        <v>13</v>
      </c>
      <c r="C10" s="2">
        <v>4121</v>
      </c>
      <c r="D10" s="3">
        <v>0.6694444444444444</v>
      </c>
    </row>
    <row r="11" spans="1:4" x14ac:dyDescent="0.25">
      <c r="A11" s="1">
        <v>10</v>
      </c>
      <c r="B11" s="1">
        <v>13</v>
      </c>
      <c r="C11" s="2">
        <v>4101</v>
      </c>
      <c r="D11" s="3">
        <v>0.69027777777777777</v>
      </c>
    </row>
    <row r="12" spans="1:4" x14ac:dyDescent="0.25">
      <c r="A12" s="1">
        <v>11</v>
      </c>
      <c r="B12" s="1">
        <v>13</v>
      </c>
      <c r="C12" s="2">
        <v>4187</v>
      </c>
      <c r="D12" s="3">
        <v>0.17361111111111113</v>
      </c>
    </row>
    <row r="13" spans="1:4" x14ac:dyDescent="0.25">
      <c r="A13" s="1">
        <v>12</v>
      </c>
      <c r="B13" s="1">
        <v>13</v>
      </c>
      <c r="C13" s="2">
        <v>4180</v>
      </c>
      <c r="D13" s="3">
        <v>0.29166666666666669</v>
      </c>
    </row>
    <row r="14" spans="1:4" x14ac:dyDescent="0.25">
      <c r="A14" s="1">
        <v>13</v>
      </c>
      <c r="B14" s="1">
        <v>13</v>
      </c>
      <c r="C14" s="2">
        <v>4182</v>
      </c>
      <c r="D14" s="3">
        <v>0.30555555555555552</v>
      </c>
    </row>
    <row r="15" spans="1:4" x14ac:dyDescent="0.25">
      <c r="A15" s="1">
        <v>14</v>
      </c>
      <c r="B15" s="1">
        <v>13</v>
      </c>
      <c r="C15" s="2">
        <v>4184</v>
      </c>
      <c r="D15" s="3">
        <v>0.54861111111111105</v>
      </c>
    </row>
    <row r="16" spans="1:4" x14ac:dyDescent="0.25">
      <c r="A16" s="1">
        <v>15</v>
      </c>
      <c r="B16" s="1">
        <v>13</v>
      </c>
      <c r="C16" s="2">
        <v>4188</v>
      </c>
      <c r="D16" s="3">
        <v>0.58958333333333335</v>
      </c>
    </row>
    <row r="17" spans="1:4" x14ac:dyDescent="0.25">
      <c r="A17" s="1">
        <v>1</v>
      </c>
      <c r="B17" s="1">
        <v>24</v>
      </c>
      <c r="C17" s="2">
        <v>4107</v>
      </c>
      <c r="D17" s="3">
        <v>0.19791666666666666</v>
      </c>
    </row>
    <row r="18" spans="1:4" x14ac:dyDescent="0.25">
      <c r="A18" s="1">
        <v>2</v>
      </c>
      <c r="B18" s="1">
        <v>24</v>
      </c>
      <c r="C18" s="2">
        <v>4123</v>
      </c>
      <c r="D18" s="3">
        <v>0.21805555555555556</v>
      </c>
    </row>
    <row r="19" spans="1:4" x14ac:dyDescent="0.25">
      <c r="A19" s="1">
        <v>3</v>
      </c>
      <c r="B19" s="1">
        <v>24</v>
      </c>
      <c r="C19" s="2">
        <v>4106</v>
      </c>
      <c r="D19" s="3">
        <v>0.21875</v>
      </c>
    </row>
    <row r="20" spans="1:4" x14ac:dyDescent="0.25">
      <c r="A20" s="1">
        <v>4</v>
      </c>
      <c r="B20" s="1">
        <v>24</v>
      </c>
      <c r="C20" s="2">
        <v>4105</v>
      </c>
      <c r="D20" s="3">
        <v>0.23819444444444446</v>
      </c>
    </row>
    <row r="21" spans="1:4" x14ac:dyDescent="0.25">
      <c r="A21" s="1">
        <v>5</v>
      </c>
      <c r="B21" s="1">
        <v>24</v>
      </c>
      <c r="C21" s="2">
        <v>4104</v>
      </c>
      <c r="D21" s="3">
        <v>0.33611111111111108</v>
      </c>
    </row>
    <row r="22" spans="1:4" x14ac:dyDescent="0.25">
      <c r="A22" s="1">
        <v>6</v>
      </c>
      <c r="B22" s="1">
        <v>24</v>
      </c>
      <c r="C22" s="2">
        <v>4103</v>
      </c>
      <c r="D22" s="3">
        <v>0.5444444444444444</v>
      </c>
    </row>
    <row r="23" spans="1:4" x14ac:dyDescent="0.25">
      <c r="A23" s="1">
        <v>7</v>
      </c>
      <c r="B23" s="1">
        <v>24</v>
      </c>
      <c r="C23" s="2">
        <v>4122</v>
      </c>
      <c r="D23" s="3">
        <v>0.56666666666666665</v>
      </c>
    </row>
    <row r="24" spans="1:4" x14ac:dyDescent="0.25">
      <c r="A24" s="1">
        <v>8</v>
      </c>
      <c r="B24" s="1">
        <v>24</v>
      </c>
      <c r="C24" s="2">
        <v>4102</v>
      </c>
      <c r="D24" s="3">
        <v>0.58611111111111114</v>
      </c>
    </row>
    <row r="25" spans="1:4" x14ac:dyDescent="0.25">
      <c r="A25" s="1">
        <v>9</v>
      </c>
      <c r="B25" s="1">
        <v>24</v>
      </c>
      <c r="C25" s="2">
        <v>4121</v>
      </c>
      <c r="D25" s="3">
        <v>0.6694444444444444</v>
      </c>
    </row>
    <row r="26" spans="1:4" x14ac:dyDescent="0.25">
      <c r="A26" s="1">
        <v>10</v>
      </c>
      <c r="B26" s="1">
        <v>24</v>
      </c>
      <c r="C26" s="2">
        <v>4101</v>
      </c>
      <c r="D26" s="3">
        <v>0.69027777777777777</v>
      </c>
    </row>
    <row r="27" spans="1:4" x14ac:dyDescent="0.25">
      <c r="A27" s="1">
        <v>11</v>
      </c>
      <c r="B27" s="1">
        <v>24</v>
      </c>
      <c r="C27" s="2">
        <v>4187</v>
      </c>
      <c r="D27" s="3">
        <v>0.17361111111111113</v>
      </c>
    </row>
    <row r="28" spans="1:4" x14ac:dyDescent="0.25">
      <c r="A28" s="1">
        <v>12</v>
      </c>
      <c r="B28" s="1">
        <v>24</v>
      </c>
      <c r="C28" s="2">
        <v>4180</v>
      </c>
      <c r="D28" s="3">
        <v>0.29166666666666669</v>
      </c>
    </row>
    <row r="29" spans="1:4" x14ac:dyDescent="0.25">
      <c r="A29" s="1">
        <v>13</v>
      </c>
      <c r="B29" s="1">
        <v>24</v>
      </c>
      <c r="C29" s="2">
        <v>4182</v>
      </c>
      <c r="D29" s="3">
        <v>0.30555555555555552</v>
      </c>
    </row>
    <row r="30" spans="1:4" x14ac:dyDescent="0.25">
      <c r="A30" s="1">
        <v>14</v>
      </c>
      <c r="B30" s="1">
        <v>24</v>
      </c>
      <c r="C30" s="2">
        <v>4184</v>
      </c>
      <c r="D30" s="3">
        <v>0.54861111111111105</v>
      </c>
    </row>
    <row r="31" spans="1:4" x14ac:dyDescent="0.25">
      <c r="A31" s="1">
        <v>15</v>
      </c>
      <c r="B31" s="1">
        <v>24</v>
      </c>
      <c r="C31" s="2">
        <v>4188</v>
      </c>
      <c r="D31" s="3">
        <v>0.58958333333333335</v>
      </c>
    </row>
    <row r="32" spans="1:4" x14ac:dyDescent="0.25">
      <c r="A32" s="1">
        <v>16</v>
      </c>
      <c r="B32" s="1">
        <v>24</v>
      </c>
      <c r="C32" s="2">
        <v>4281</v>
      </c>
      <c r="D32" s="3">
        <v>0.375</v>
      </c>
    </row>
    <row r="33" spans="1:4" x14ac:dyDescent="0.25">
      <c r="A33" s="1">
        <v>17</v>
      </c>
      <c r="B33" s="1">
        <v>24</v>
      </c>
      <c r="C33" s="2">
        <v>4283</v>
      </c>
      <c r="D33" s="3">
        <v>0.375</v>
      </c>
    </row>
    <row r="34" spans="1:4" x14ac:dyDescent="0.25">
      <c r="A34" s="1">
        <v>1</v>
      </c>
      <c r="B34" s="1">
        <v>55</v>
      </c>
      <c r="C34" s="2">
        <v>4101</v>
      </c>
      <c r="D34" s="3">
        <v>0.69027777777777777</v>
      </c>
    </row>
    <row r="35" spans="1:4" x14ac:dyDescent="0.25">
      <c r="A35" s="1">
        <v>2</v>
      </c>
      <c r="B35" s="1">
        <v>55</v>
      </c>
      <c r="C35" s="2">
        <v>4102</v>
      </c>
      <c r="D35" s="3">
        <v>0.58611111111111114</v>
      </c>
    </row>
    <row r="36" spans="1:4" x14ac:dyDescent="0.25">
      <c r="A36" s="1">
        <v>3</v>
      </c>
      <c r="B36" s="1">
        <v>55</v>
      </c>
      <c r="C36" s="2">
        <v>4103</v>
      </c>
      <c r="D36" s="3">
        <v>0.5444444444444444</v>
      </c>
    </row>
    <row r="37" spans="1:4" x14ac:dyDescent="0.25">
      <c r="A37" s="1">
        <v>4</v>
      </c>
      <c r="B37" s="1">
        <v>55</v>
      </c>
      <c r="C37" s="2">
        <v>4104</v>
      </c>
      <c r="D37" s="3">
        <v>0.33611111111111108</v>
      </c>
    </row>
    <row r="38" spans="1:4" x14ac:dyDescent="0.25">
      <c r="A38" s="1">
        <v>5</v>
      </c>
      <c r="B38" s="1">
        <v>55</v>
      </c>
      <c r="C38" s="2">
        <v>4105</v>
      </c>
      <c r="D38" s="3">
        <v>0.23819444444444446</v>
      </c>
    </row>
    <row r="39" spans="1:4" x14ac:dyDescent="0.25">
      <c r="A39" s="1">
        <v>6</v>
      </c>
      <c r="B39" s="1">
        <v>55</v>
      </c>
      <c r="C39" s="2">
        <v>4106</v>
      </c>
      <c r="D39" s="3">
        <v>0.21875</v>
      </c>
    </row>
    <row r="40" spans="1:4" x14ac:dyDescent="0.25">
      <c r="A40" s="1">
        <v>7</v>
      </c>
      <c r="B40" s="1">
        <v>55</v>
      </c>
      <c r="C40" s="2">
        <v>4107</v>
      </c>
      <c r="D40" s="3">
        <v>0.19791666666666666</v>
      </c>
    </row>
    <row r="41" spans="1:4" x14ac:dyDescent="0.25">
      <c r="A41" s="1">
        <v>8</v>
      </c>
      <c r="B41" s="1">
        <v>55</v>
      </c>
      <c r="C41" s="2">
        <v>4121</v>
      </c>
      <c r="D41" s="3">
        <v>0.6694444444444444</v>
      </c>
    </row>
    <row r="42" spans="1:4" x14ac:dyDescent="0.25">
      <c r="A42" s="1">
        <v>9</v>
      </c>
      <c r="B42" s="1">
        <v>55</v>
      </c>
      <c r="C42" s="2">
        <v>4122</v>
      </c>
      <c r="D42" s="3">
        <v>0.56666666666666665</v>
      </c>
    </row>
    <row r="43" spans="1:4" x14ac:dyDescent="0.25">
      <c r="A43" s="1">
        <v>10</v>
      </c>
      <c r="B43" s="1">
        <v>55</v>
      </c>
      <c r="C43" s="2">
        <v>4123</v>
      </c>
      <c r="D43" s="3">
        <v>0.21805555555555556</v>
      </c>
    </row>
    <row r="44" spans="1:4" x14ac:dyDescent="0.25">
      <c r="A44" s="1">
        <v>11</v>
      </c>
      <c r="B44" s="1">
        <v>55</v>
      </c>
      <c r="C44" s="2">
        <v>4180</v>
      </c>
      <c r="D44" s="3">
        <v>0.29166666666666669</v>
      </c>
    </row>
    <row r="45" spans="1:4" x14ac:dyDescent="0.25">
      <c r="A45" s="1">
        <v>12</v>
      </c>
      <c r="B45" s="1">
        <v>55</v>
      </c>
      <c r="C45" s="2">
        <v>4182</v>
      </c>
      <c r="D45" s="3">
        <v>0.30555555555555552</v>
      </c>
    </row>
    <row r="46" spans="1:4" x14ac:dyDescent="0.25">
      <c r="A46" s="1">
        <v>13</v>
      </c>
      <c r="B46" s="1">
        <v>55</v>
      </c>
      <c r="C46" s="2">
        <v>4184</v>
      </c>
      <c r="D46" s="3">
        <v>0.54861111111111105</v>
      </c>
    </row>
    <row r="47" spans="1:4" x14ac:dyDescent="0.25">
      <c r="A47" s="1">
        <v>14</v>
      </c>
      <c r="B47" s="1">
        <v>55</v>
      </c>
      <c r="C47" s="2">
        <v>4187</v>
      </c>
      <c r="D47" s="3">
        <v>0.17361111111111113</v>
      </c>
    </row>
    <row r="48" spans="1:4" x14ac:dyDescent="0.25">
      <c r="A48" s="1">
        <v>15</v>
      </c>
      <c r="B48" s="1">
        <v>55</v>
      </c>
      <c r="C48" s="2">
        <v>4188</v>
      </c>
      <c r="D48" s="3">
        <v>0.58958333333333335</v>
      </c>
    </row>
    <row r="49" spans="1:4" x14ac:dyDescent="0.25">
      <c r="A49" s="1">
        <v>1</v>
      </c>
      <c r="B49" s="1">
        <v>66</v>
      </c>
      <c r="C49" s="2">
        <v>4607</v>
      </c>
      <c r="D49" s="3">
        <v>0.19791666666666666</v>
      </c>
    </row>
    <row r="50" spans="1:4" x14ac:dyDescent="0.25">
      <c r="A50" s="1">
        <v>2</v>
      </c>
      <c r="B50" s="1">
        <v>66</v>
      </c>
      <c r="C50" s="2">
        <v>4623</v>
      </c>
      <c r="D50" s="3">
        <v>0.21805555555555556</v>
      </c>
    </row>
    <row r="51" spans="1:4" x14ac:dyDescent="0.25">
      <c r="A51" s="1">
        <v>3</v>
      </c>
      <c r="B51" s="1">
        <v>66</v>
      </c>
      <c r="C51" s="2">
        <v>4606</v>
      </c>
      <c r="D51" s="3">
        <v>0.21875</v>
      </c>
    </row>
    <row r="52" spans="1:4" x14ac:dyDescent="0.25">
      <c r="A52" s="1">
        <v>4</v>
      </c>
      <c r="B52" s="1">
        <v>66</v>
      </c>
      <c r="C52" s="2">
        <v>4605</v>
      </c>
      <c r="D52" s="3">
        <v>0.23819444444444446</v>
      </c>
    </row>
    <row r="53" spans="1:4" x14ac:dyDescent="0.25">
      <c r="A53" s="1">
        <v>5</v>
      </c>
      <c r="B53" s="1">
        <v>66</v>
      </c>
      <c r="C53" s="2">
        <v>4603</v>
      </c>
      <c r="D53" s="3">
        <v>0.58194444444444449</v>
      </c>
    </row>
    <row r="54" spans="1:4" x14ac:dyDescent="0.25">
      <c r="A54" s="1">
        <v>6</v>
      </c>
      <c r="B54" s="1">
        <v>66</v>
      </c>
      <c r="C54" s="2">
        <v>4602</v>
      </c>
      <c r="D54" s="3">
        <v>0.62361111111111112</v>
      </c>
    </row>
    <row r="55" spans="1:4" x14ac:dyDescent="0.25">
      <c r="A55" s="1">
        <v>7</v>
      </c>
      <c r="B55" s="1">
        <v>66</v>
      </c>
      <c r="C55" s="2">
        <v>4601</v>
      </c>
      <c r="D55" s="3">
        <v>0.67361111111111116</v>
      </c>
    </row>
    <row r="56" spans="1:4" x14ac:dyDescent="0.25">
      <c r="A56" s="1">
        <v>8</v>
      </c>
      <c r="B56" s="1">
        <v>66</v>
      </c>
      <c r="C56" s="2">
        <v>4621</v>
      </c>
      <c r="D56" s="3">
        <v>0.79027777777777775</v>
      </c>
    </row>
    <row r="57" spans="1:4" x14ac:dyDescent="0.25">
      <c r="A57" s="1">
        <v>1</v>
      </c>
      <c r="B57" s="1">
        <v>77</v>
      </c>
      <c r="C57" s="2">
        <v>4723</v>
      </c>
      <c r="D57" s="3">
        <v>0.21805555555555556</v>
      </c>
    </row>
    <row r="58" spans="1:4" x14ac:dyDescent="0.25">
      <c r="A58" s="1">
        <v>2</v>
      </c>
      <c r="B58" s="1">
        <v>77</v>
      </c>
      <c r="C58" s="2">
        <v>4706</v>
      </c>
      <c r="D58" s="3">
        <v>0.23958333333333334</v>
      </c>
    </row>
    <row r="59" spans="1:4" x14ac:dyDescent="0.25">
      <c r="A59" s="1">
        <v>3</v>
      </c>
      <c r="B59" s="1">
        <v>77</v>
      </c>
      <c r="C59" s="2">
        <v>4705</v>
      </c>
      <c r="D59" s="3">
        <v>0.28125</v>
      </c>
    </row>
    <row r="60" spans="1:4" x14ac:dyDescent="0.25">
      <c r="A60" s="1">
        <v>4</v>
      </c>
      <c r="B60" s="1">
        <v>77</v>
      </c>
      <c r="C60" s="2">
        <v>4722</v>
      </c>
      <c r="D60" s="3">
        <v>0.49861111111111112</v>
      </c>
    </row>
    <row r="61" spans="1:4" x14ac:dyDescent="0.25">
      <c r="A61" s="1">
        <v>5</v>
      </c>
      <c r="B61" s="1">
        <v>77</v>
      </c>
      <c r="C61" s="2">
        <v>4702</v>
      </c>
      <c r="D61" s="3">
        <v>0.58194444444444449</v>
      </c>
    </row>
    <row r="62" spans="1:4" x14ac:dyDescent="0.25">
      <c r="A62" s="1">
        <v>6</v>
      </c>
      <c r="B62" s="1">
        <v>77</v>
      </c>
      <c r="C62" s="2">
        <v>4701</v>
      </c>
      <c r="D62" s="3">
        <v>0.62638888888888888</v>
      </c>
    </row>
    <row r="63" spans="1:4" x14ac:dyDescent="0.25">
      <c r="A63" s="1">
        <v>7</v>
      </c>
      <c r="B63" s="1">
        <v>77</v>
      </c>
      <c r="C63" s="2">
        <v>4721</v>
      </c>
      <c r="D63" s="3">
        <v>0.74861111111111101</v>
      </c>
    </row>
  </sheetData>
  <sortState xmlns:xlrd2="http://schemas.microsoft.com/office/spreadsheetml/2017/richdata2" ref="A57:D63">
    <sortCondition ref="A57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Flaction</dc:creator>
  <cp:lastModifiedBy>Jean-Eric</cp:lastModifiedBy>
  <dcterms:created xsi:type="dcterms:W3CDTF">2021-01-30T22:36:53Z</dcterms:created>
  <dcterms:modified xsi:type="dcterms:W3CDTF">2021-01-31T00:14:45Z</dcterms:modified>
</cp:coreProperties>
</file>