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707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69963012-DD78-4D7F-8E1B-1A78F2CCFC8A}" xr6:coauthVersionLast="46" xr6:coauthVersionMax="46" xr10:uidLastSave="{00000000-0000-0000-0000-000000000000}"/>
  <bookViews>
    <workbookView xWindow="-120" yWindow="-120" windowWidth="24240" windowHeight="13740" activeTab="2" xr2:uid="{00000000-000D-0000-FFFF-FFFF00000000}"/>
  </bookViews>
  <sheets>
    <sheet name="Fact" sheetId="1" r:id="rId1"/>
    <sheet name="Avoir" sheetId="2" r:id="rId2"/>
    <sheet name="CA" sheetId="3" r:id="rId3"/>
    <sheet name="Params" sheetId="4" r:id="rId4"/>
  </sheets>
  <definedNames>
    <definedName name="ListeMois">Params!$A$4:$A$15</definedName>
    <definedName name="Segment_Mois">#N/A</definedName>
    <definedName name="ValAn">Params!$B$1</definedName>
  </definedNames>
  <calcPr calcId="191029"/>
  <pivotCaches>
    <pivotCache cacheId="3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5" i="4" l="1"/>
  <c r="B6" i="4" s="1"/>
  <c r="B7" i="4" s="1"/>
  <c r="B8" i="4" s="1"/>
  <c r="B9" i="4" s="1"/>
  <c r="B10" i="4" s="1"/>
  <c r="B11" i="4" s="1"/>
  <c r="B12" i="4" s="1"/>
  <c r="B13" i="4" s="1"/>
  <c r="B14" i="4" s="1"/>
  <c r="B15" i="4" s="1"/>
  <c r="B4" i="4"/>
  <c r="E11" i="1"/>
  <c r="E12" i="1"/>
  <c r="E2" i="1"/>
  <c r="E3" i="1"/>
  <c r="E4" i="1"/>
  <c r="E5" i="1"/>
  <c r="E6" i="1"/>
  <c r="E7" i="1"/>
  <c r="E8" i="1"/>
  <c r="E9" i="1"/>
  <c r="E10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4" i="4"/>
  <c r="C4" i="4" l="1"/>
  <c r="C5" i="4" l="1"/>
  <c r="C6" i="4" l="1"/>
  <c r="C7" i="4" l="1"/>
  <c r="C8" i="4" l="1"/>
  <c r="C9" i="4" l="1"/>
  <c r="C10" i="4" l="1"/>
  <c r="C11" i="4" l="1"/>
  <c r="C12" i="4" l="1"/>
  <c r="C13" i="4" l="1"/>
  <c r="C15" i="4" l="1"/>
  <c r="C14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6811934-C490-47CE-9960-8727E04B4402}" keepAlive="1" name="Requête - Avoirs" description="Connexion à la requête « Avoirs » dans le classeur." type="5" refreshedVersion="0" background="1">
    <dbPr connection="Provider=Microsoft.Mashup.OleDb.1;Data Source=$Workbook$;Location=Avoirs;Extended Properties=&quot;&quot;" command="SELECT * FROM [Avoirs]"/>
  </connection>
  <connection id="2" xr16:uid="{FE8E9D36-D8FD-47A9-9CA9-269A63ECFAAF}" keepAlive="1" name="Requête - Consolidation" description="Connexion à la requête « Consolidation » dans le classeur." type="5" refreshedVersion="6" background="1">
    <dbPr connection="Provider=Microsoft.Mashup.OleDb.1;Data Source=$Workbook$;Location=Consolidation;Extended Properties=&quot;&quot;" command="SELECT * FROM [Consolidation]"/>
  </connection>
  <connection id="3" xr16:uid="{5EBCBC30-9AD7-4EA9-89C7-24DF5D53A2BC}" keepAlive="1" name="Requête - Factures" description="Connexion à la requête « Factures » dans le classeur." type="5" refreshedVersion="0" background="1">
    <dbPr connection="Provider=Microsoft.Mashup.OleDb.1;Data Source=$Workbook$;Location=Factures;Extended Properties=&quot;&quot;" command="SELECT * FROM [Factures]"/>
  </connection>
</connections>
</file>

<file path=xl/sharedStrings.xml><?xml version="1.0" encoding="utf-8"?>
<sst xmlns="http://schemas.openxmlformats.org/spreadsheetml/2006/main" count="34" uniqueCount="33">
  <si>
    <t>Numfact</t>
  </si>
  <si>
    <t>Date Facture</t>
  </si>
  <si>
    <t>Montht</t>
  </si>
  <si>
    <t>Monttva</t>
  </si>
  <si>
    <t>TTC</t>
  </si>
  <si>
    <t>Numfactavr</t>
  </si>
  <si>
    <t>Date Avroir</t>
  </si>
  <si>
    <t>Montht avoir</t>
  </si>
  <si>
    <t>Monttva avoir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</si>
  <si>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</si>
  <si>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</si>
  <si>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</si>
  <si>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</si>
  <si>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</si>
  <si>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</si>
  <si>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</si>
  <si>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</si>
  <si>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</si>
  <si>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</si>
  <si>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</si>
  <si>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</si>
  <si>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</si>
  <si>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Début</t>
  </si>
  <si>
    <t>Fin</t>
  </si>
  <si>
    <t>Lib</t>
  </si>
  <si>
    <t>1 unique formule dans une colonne</t>
  </si>
  <si>
    <t>Total général</t>
  </si>
  <si>
    <t>sept</t>
  </si>
  <si>
    <t>02-sept</t>
  </si>
  <si>
    <t>03-sept</t>
  </si>
  <si>
    <t>06-sept</t>
  </si>
  <si>
    <t>30-sept</t>
  </si>
  <si>
    <t xml:space="preserve">HT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</si>
</sst>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7" formatCode="#,##0.00_ ;[Red]\-#,##0.00\ 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6" fillId="27" borderId="1" applyNumberFormat="0" applyAlignment="0" applyProtection="0"/>
    <xf numFmtId="0" fontId="7" fillId="28" borderId="0" applyNumberFormat="0" applyBorder="0" applyAlignment="0" applyProtection="0"/>
    <xf numFmtId="0" fontId="8" fillId="29" borderId="0" applyNumberFormat="0" applyBorder="0" applyAlignment="0" applyProtection="0"/>
    <xf numFmtId="0" fontId="1" fillId="30" borderId="3" applyNumberFormat="0" applyFont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13">
    <xf numFmtId="0" fontId="0" fillId="0" borderId="0" xfId="0"/>
    <xf numFmtId="167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167" fontId="0" fillId="0" borderId="0" xfId="0" applyNumberFormat="1" applyAlignment="1"/>
    <xf numFmtId="4" fontId="0" fillId="0" borderId="0" xfId="0" applyNumberFormat="1" applyAlignmen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33" borderId="0" xfId="0" applyFill="1" applyAlignment="1"/>
    <xf numFmtId="14" fontId="0" fillId="0" borderId="0" xfId="0" quotePrefix="1" applyNumberFormat="1" applyAlignment="1"/>
    <xf numFmtId="0" fontId="19" fillId="0" borderId="0" xfId="0" applyFont="1" applyAlignmen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Neutre" xfId="30" builtinId="28" customBuiltin="1"/>
    <cellStyle name="Normal" xfId="0" builtinId="0"/>
    <cellStyle name="Note" xfId="31" builtinId="1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22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167" formatCode="#,##0.00_ ;[Red]\-#,##0.00\ "/>
      <alignment horizontal="general" vertical="bottom" textRotation="0" wrapText="0" indent="0" justifyLastLine="0" shrinkToFit="0" readingOrder="0"/>
    </dxf>
    <dxf>
      <numFmt numFmtId="167" formatCode="#,##0.00_ ;[Red]\-#,##0.00\ "/>
      <alignment horizontal="general" vertical="bottom" textRotation="0" wrapText="0" indent="0" justifyLastLine="0" shrinkToFit="0" readingOrder="0"/>
    </dxf>
    <dxf>
      <numFmt numFmtId="167" formatCode="#,##0.00_ ;[Red]\-#,##0.00\ "/>
      <alignment horizontal="general" vertical="bottom" textRotation="0" wrapText="0" indent="0" justifyLastLine="0" shrinkToFit="0" readingOrder="0"/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67" formatCode="#,##0.00_ ;[Red]\-#,##0.00\ "/>
      <alignment horizontal="general" textRotation="0" wrapText="0" indent="0" justifyLastLine="0" shrinkToFit="0" readingOrder="0"/>
    </dxf>
    <dxf>
      <numFmt numFmtId="167" formatCode="#,##0.00_ ;[Red]\-#,##0.00\ "/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numFmt numFmtId="19" formatCode="dd/mm/yyyy"/>
      <alignment horizontal="general" textRotation="0" wrapText="0" indent="0" justifyLastLine="0" shrinkToFit="0" readingOrder="0"/>
    </dxf>
    <dxf>
      <alignment horizontal="general" textRotation="0" wrapText="0" indent="0" justifyLastLine="0" shrinkToFit="0" readingOrder="0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C1EBA494-566F-4BA6-B3D3-64AB19F737E6}">
      <tableStyleElement type="wholeTable" dxfId="21"/>
      <tableStyleElement type="headerRow" dxfId="20"/>
      <tableStyleElement type="totalRow" dxfId="1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695325</xdr:colOff>
      <xdr:row>2</xdr:row>
      <xdr:rowOff>9525</xdr:rowOff>
    </xdr:from>
    <xdr:to>
      <xdr:col>7</xdr:col>
      <xdr:colOff>161925</xdr:colOff>
      <xdr:row>8</xdr:row>
      <xdr:rowOff>57150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A633A6B2-A3BA-47B5-9B9F-BA30CE8FAD0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8400" y="390525"/>
              <a:ext cx="2514600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4216.213835763891" backgroundQuery="1" createdVersion="6" refreshedVersion="6" minRefreshableVersion="3" recordCount="37" xr:uid="{0BF022A5-1265-4A39-8B36-B10D5AFB6528}">
  <cacheSource type="external" connectionId="2"/>
  <cacheFields count="7">
    <cacheField name="Num Facture" numFmtId="0">
      <sharedItems containsSemiMixedTypes="0" containsString="0" containsNumber="1" containsInteger="1" minValue="20000021" maxValue="20001162"/>
    </cacheField>
    <cacheField name="Num Facture Avoir" numFmtId="0">
      <sharedItems containsString="0" containsBlank="1" containsNumber="1" containsInteger="1" minValue="20000001" maxValue="20000005" count="6">
        <m/>
        <n v="20000001"/>
        <n v="20000002"/>
        <n v="20000003"/>
        <n v="20000004"/>
        <n v="20000005"/>
      </sharedItems>
    </cacheField>
    <cacheField name="Date Facture" numFmtId="0">
      <sharedItems containsSemiMixedTypes="0" containsNonDate="0" containsDate="1" containsString="0" minDate="2020-01-13T00:00:00" maxDate="2021-01-01T00:00:00" count="20">
        <d v="2020-01-13T00:00:00"/>
        <d v="2020-01-29T00:00:00"/>
        <d v="2020-01-30T00:00:00"/>
        <d v="2020-02-25T00:00:00"/>
        <d v="2020-02-26T00:00:00"/>
        <d v="2020-02-27T00:00:00"/>
        <d v="2020-03-01T00:00:00"/>
        <d v="2020-03-09T00:00:00"/>
        <d v="2020-07-23T00:00:00"/>
        <d v="2020-07-26T00:00:00"/>
        <d v="2020-08-05T00:00:00"/>
        <d v="2020-09-02T00:00:00"/>
        <d v="2020-09-03T00:00:00"/>
        <d v="2020-09-06T00:00:00"/>
        <d v="2020-10-28T00:00:00"/>
        <d v="2020-12-16T00:00:00"/>
        <d v="2020-12-31T00:00:00"/>
        <d v="2020-08-04T00:00:00"/>
        <d v="2020-09-30T00:00:00"/>
        <d v="2020-11-30T00:00:00"/>
      </sharedItems>
      <fieldGroup par="6" base="2">
        <rangePr groupBy="days" startDate="2020-01-13T00:00:00" endDate="2021-01-01T00:00:00"/>
        <groupItems count="368">
          <s v="&lt;13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21"/>
        </groupItems>
      </fieldGroup>
    </cacheField>
    <cacheField name="HT" numFmtId="0">
      <sharedItems containsSemiMixedTypes="0" containsString="0" containsNumber="1" minValue="-35001286.5" maxValue="35001286.5" count="28">
        <n v="813440"/>
        <n v="5000"/>
        <n v="569625"/>
        <n v="406875"/>
        <n v="2500"/>
        <n v="7877126.4000000004"/>
        <n v="76500"/>
        <n v="567300"/>
        <n v="1002456"/>
        <n v="424960"/>
        <n v="192168"/>
        <n v="665280"/>
        <n v="126400"/>
        <n v="37560"/>
        <n v="240480"/>
        <n v="1100000"/>
        <n v="106240"/>
        <n v="823360"/>
        <n v="459000"/>
        <n v="367200"/>
        <n v="151673.5"/>
        <n v="35001286.5"/>
        <n v="813750"/>
        <n v="652942.17000000004"/>
        <n v="-406875"/>
        <n v="-823360"/>
        <n v="-35001286.5"/>
        <n v="-813750"/>
      </sharedItems>
    </cacheField>
    <cacheField name="TVA" numFmtId="0">
      <sharedItems containsSemiMixedTypes="0" containsString="0" containsNumber="1" minValue="-6650244.4400000004" maxValue="6650244.4400000004" count="26">
        <n v="154553.60000000001"/>
        <n v="0"/>
        <n v="108228.75"/>
        <n v="77306.25"/>
        <n v="1496654.02"/>
        <n v="14535"/>
        <n v="107787"/>
        <n v="190466.64"/>
        <n v="80742.399999999994"/>
        <n v="36511.919999999998"/>
        <n v="126403.2"/>
        <n v="24016"/>
        <n v="45691.199999999997"/>
        <n v="209000"/>
        <n v="20185.599999999999"/>
        <n v="156438.39999999999"/>
        <n v="87210"/>
        <n v="69768"/>
        <n v="28817.97"/>
        <n v="6650244.4400000004"/>
        <n v="154612.5"/>
        <n v="124340.58"/>
        <n v="-77306.25"/>
        <n v="-156438.39999999999"/>
        <n v="-6650244.4400000004"/>
        <n v="-154612.5"/>
      </sharedItems>
    </cacheField>
    <cacheField name="TTC" numFmtId="0">
      <sharedItems containsSemiMixedTypes="0" containsString="0" containsNumber="1" minValue="-41651530.939999998" maxValue="41651530.939999998" count="28">
        <n v="967993.6"/>
        <n v="5000"/>
        <n v="677853.75"/>
        <n v="484181.25"/>
        <n v="2500"/>
        <n v="9373780.4199999999"/>
        <n v="91035"/>
        <n v="675087"/>
        <n v="1192922.6399999999"/>
        <n v="505702.40000000002"/>
        <n v="228679.92"/>
        <n v="791683.2"/>
        <n v="150416"/>
        <n v="37560"/>
        <n v="286171.2"/>
        <n v="1309000"/>
        <n v="126425.60000000001"/>
        <n v="979798.4"/>
        <n v="546210"/>
        <n v="436968"/>
        <n v="180491.47"/>
        <n v="41651530.939999998"/>
        <n v="968362.5"/>
        <n v="777282.75"/>
        <n v="-484181.25"/>
        <n v="-979798.4"/>
        <n v="-41651530.939999998"/>
        <n v="-968362.5"/>
      </sharedItems>
    </cacheField>
    <cacheField name="Mois" numFmtId="0" databaseField="0">
      <fieldGroup base="2">
        <rangePr groupBy="months" startDate="2020-01-13T00:00:00" endDate="2021-01-01T00:00:00"/>
        <groupItems count="14">
          <s v="&lt;13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1"/>
        </groupItems>
      </fieldGroup>
    </cacheField>
  </cacheFields>
  <extLst>
    <ext xmlns:x14="http://schemas.microsoft.com/office/spreadsheetml/2009/9/main" uri="{725AE2AE-9491-48be-B2B4-4EB974FC3084}">
      <x14:pivotCacheDefinition pivotCacheId="116278443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7">
  <r>
    <n v="20000021"/>
    <x v="0"/>
    <x v="0"/>
    <x v="0"/>
    <x v="0"/>
    <x v="0"/>
  </r>
  <r>
    <n v="20000065"/>
    <x v="0"/>
    <x v="1"/>
    <x v="1"/>
    <x v="1"/>
    <x v="1"/>
  </r>
  <r>
    <n v="20000071"/>
    <x v="0"/>
    <x v="2"/>
    <x v="2"/>
    <x v="2"/>
    <x v="2"/>
  </r>
  <r>
    <n v="20000147"/>
    <x v="0"/>
    <x v="3"/>
    <x v="3"/>
    <x v="3"/>
    <x v="3"/>
  </r>
  <r>
    <n v="20000154"/>
    <x v="0"/>
    <x v="4"/>
    <x v="3"/>
    <x v="3"/>
    <x v="3"/>
  </r>
  <r>
    <n v="20000155"/>
    <x v="0"/>
    <x v="5"/>
    <x v="4"/>
    <x v="1"/>
    <x v="4"/>
  </r>
  <r>
    <n v="20000162"/>
    <x v="0"/>
    <x v="5"/>
    <x v="5"/>
    <x v="4"/>
    <x v="5"/>
  </r>
  <r>
    <n v="20000163"/>
    <x v="0"/>
    <x v="6"/>
    <x v="6"/>
    <x v="5"/>
    <x v="6"/>
  </r>
  <r>
    <n v="20000182"/>
    <x v="0"/>
    <x v="7"/>
    <x v="7"/>
    <x v="6"/>
    <x v="7"/>
  </r>
  <r>
    <n v="20000579"/>
    <x v="0"/>
    <x v="8"/>
    <x v="3"/>
    <x v="3"/>
    <x v="3"/>
  </r>
  <r>
    <n v="20000580"/>
    <x v="0"/>
    <x v="9"/>
    <x v="1"/>
    <x v="1"/>
    <x v="1"/>
  </r>
  <r>
    <n v="20000611"/>
    <x v="0"/>
    <x v="10"/>
    <x v="8"/>
    <x v="7"/>
    <x v="8"/>
  </r>
  <r>
    <n v="20000612"/>
    <x v="0"/>
    <x v="10"/>
    <x v="9"/>
    <x v="8"/>
    <x v="9"/>
  </r>
  <r>
    <n v="20000722"/>
    <x v="0"/>
    <x v="11"/>
    <x v="6"/>
    <x v="5"/>
    <x v="6"/>
  </r>
  <r>
    <n v="20000723"/>
    <x v="0"/>
    <x v="11"/>
    <x v="10"/>
    <x v="9"/>
    <x v="10"/>
  </r>
  <r>
    <n v="20000724"/>
    <x v="0"/>
    <x v="11"/>
    <x v="11"/>
    <x v="10"/>
    <x v="11"/>
  </r>
  <r>
    <n v="20000725"/>
    <x v="0"/>
    <x v="12"/>
    <x v="3"/>
    <x v="3"/>
    <x v="3"/>
  </r>
  <r>
    <n v="20000726"/>
    <x v="0"/>
    <x v="12"/>
    <x v="12"/>
    <x v="11"/>
    <x v="12"/>
  </r>
  <r>
    <n v="20000727"/>
    <x v="0"/>
    <x v="12"/>
    <x v="13"/>
    <x v="1"/>
    <x v="13"/>
  </r>
  <r>
    <n v="20000728"/>
    <x v="0"/>
    <x v="12"/>
    <x v="14"/>
    <x v="12"/>
    <x v="14"/>
  </r>
  <r>
    <n v="20000729"/>
    <x v="0"/>
    <x v="13"/>
    <x v="15"/>
    <x v="13"/>
    <x v="15"/>
  </r>
  <r>
    <n v="20000730"/>
    <x v="0"/>
    <x v="13"/>
    <x v="15"/>
    <x v="13"/>
    <x v="15"/>
  </r>
  <r>
    <n v="20000731"/>
    <x v="0"/>
    <x v="13"/>
    <x v="16"/>
    <x v="14"/>
    <x v="16"/>
  </r>
  <r>
    <n v="20000732"/>
    <x v="0"/>
    <x v="13"/>
    <x v="17"/>
    <x v="15"/>
    <x v="17"/>
  </r>
  <r>
    <n v="20000733"/>
    <x v="0"/>
    <x v="13"/>
    <x v="18"/>
    <x v="16"/>
    <x v="18"/>
  </r>
  <r>
    <n v="20000734"/>
    <x v="0"/>
    <x v="13"/>
    <x v="19"/>
    <x v="17"/>
    <x v="19"/>
  </r>
  <r>
    <n v="20000735"/>
    <x v="0"/>
    <x v="13"/>
    <x v="16"/>
    <x v="14"/>
    <x v="16"/>
  </r>
  <r>
    <n v="20000736"/>
    <x v="0"/>
    <x v="13"/>
    <x v="20"/>
    <x v="18"/>
    <x v="20"/>
  </r>
  <r>
    <n v="20000902"/>
    <x v="0"/>
    <x v="14"/>
    <x v="21"/>
    <x v="19"/>
    <x v="21"/>
  </r>
  <r>
    <n v="20000903"/>
    <x v="0"/>
    <x v="14"/>
    <x v="19"/>
    <x v="17"/>
    <x v="19"/>
  </r>
  <r>
    <n v="20001098"/>
    <x v="0"/>
    <x v="15"/>
    <x v="22"/>
    <x v="20"/>
    <x v="22"/>
  </r>
  <r>
    <n v="20001162"/>
    <x v="0"/>
    <x v="16"/>
    <x v="23"/>
    <x v="21"/>
    <x v="23"/>
  </r>
  <r>
    <n v="20000154"/>
    <x v="1"/>
    <x v="5"/>
    <x v="24"/>
    <x v="22"/>
    <x v="24"/>
  </r>
  <r>
    <n v="20000579"/>
    <x v="2"/>
    <x v="17"/>
    <x v="24"/>
    <x v="22"/>
    <x v="24"/>
  </r>
  <r>
    <n v="20000732"/>
    <x v="3"/>
    <x v="18"/>
    <x v="25"/>
    <x v="23"/>
    <x v="25"/>
  </r>
  <r>
    <n v="20000902"/>
    <x v="4"/>
    <x v="19"/>
    <x v="26"/>
    <x v="24"/>
    <x v="26"/>
  </r>
  <r>
    <n v="20001098"/>
    <x v="5"/>
    <x v="16"/>
    <x v="27"/>
    <x v="25"/>
    <x v="2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009BAAF-FD0A-43E6-AA02-271BFC284721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showHeaders="0" outline="1" outlineData="1" multipleFieldFilters="0" fieldListSortAscending="1">
  <location ref="B3:C9" firstHeaderRow="1" firstDataRow="1" firstDataCol="1"/>
  <pivotFields count="7">
    <pivotField showAll="0"/>
    <pivotField showAll="0"/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showAll="0"/>
    <pivotField showAll="0"/>
    <pivotField axis="axisRow" showAll="0">
      <items count="15">
        <item h="1" x="0"/>
        <item h="1" x="1"/>
        <item h="1" x="2"/>
        <item h="1" x="3"/>
        <item h="1" x="4"/>
        <item h="1" x="5"/>
        <item h="1" x="6"/>
        <item h="1" x="7"/>
        <item h="1" x="8"/>
        <item x="9"/>
        <item h="1" x="10"/>
        <item h="1" x="11"/>
        <item h="1" x="12"/>
        <item h="1" x="13"/>
        <item t="default"/>
      </items>
    </pivotField>
  </pivotFields>
  <rowFields count="2">
    <field x="6"/>
    <field x="2"/>
  </rowFields>
  <rowItems count="6">
    <i>
      <x v="9"/>
    </i>
    <i r="1">
      <x v="246"/>
    </i>
    <i r="1">
      <x v="247"/>
    </i>
    <i r="1">
      <x v="250"/>
    </i>
    <i r="1">
      <x v="274"/>
    </i>
    <i t="grand">
      <x/>
    </i>
  </rowItems>
  <colItems count="1">
    <i/>
  </colItems>
  <dataFields count="1">
    <dataField name="HT " fld="3" baseField="7" baseItem="1" numFmtId="167"/>
  </data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8C0BED1B-F0E5-4C61-8796-E902B72386F6}" sourceName="Mois">
  <pivotTables>
    <pivotTable tabId="3" name="Tableau croisé dynamique1"/>
  </pivotTables>
  <data>
    <tabular pivotCacheId="1162784433">
      <items count="14">
        <i x="1"/>
        <i x="2"/>
        <i x="3"/>
        <i x="7"/>
        <i x="8"/>
        <i x="9" s="1"/>
        <i x="10"/>
        <i x="11"/>
        <i x="12"/>
        <i x="4" nd="1"/>
        <i x="5" nd="1"/>
        <i x="6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DD56788E-2E05-4667-AEDB-E01FD5E3A217}" cache="Segment_Mois" caption="Mois" columnCount="4" style="SlicerStyleLight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EDC21B2-4074-4D3D-8731-6DEC558E340D}" name="Factures" displayName="Factures" ref="A1:E33" totalsRowShown="0" headerRowDxfId="6" dataDxfId="5">
  <autoFilter ref="A1:E33" xr:uid="{5D1EEFF3-BFF8-4970-B395-7563A30328C8}"/>
  <tableColumns count="5">
    <tableColumn id="1" xr3:uid="{656054F6-667D-417D-BD29-556DC6020688}" name="Numfact" dataDxfId="11"/>
    <tableColumn id="2" xr3:uid="{D25214E7-8C00-4C63-8D91-7268E7AA7B30}" name="Date Facture" dataDxfId="10"/>
    <tableColumn id="3" xr3:uid="{814B875F-696E-4CD1-846C-7EE971C32E8D}" name="Montht" dataDxfId="9"/>
    <tableColumn id="4" xr3:uid="{648134B8-B248-4486-A398-E08994E5B07E}" name="Monttva" dataDxfId="8"/>
    <tableColumn id="5" xr3:uid="{D09D685F-A3CB-4B66-AD24-33B932922DE6}" name="TTC" dataDxfId="7">
      <calculatedColumnFormula>C2+D2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30EF4BF-59E5-4F0F-A4CD-31308F862C5E}" name="Avoirs" displayName="Avoirs" ref="A1:E6" totalsRowShown="0" headerRowDxfId="13" dataDxfId="12">
  <autoFilter ref="A1:E6" xr:uid="{19B970BD-8F26-4C20-B586-7DF79909C6DE}"/>
  <tableColumns count="5">
    <tableColumn id="1" xr3:uid="{1AD71D71-35CF-4817-9605-EC7D21DDCD70}" name="Numfactavr" dataDxfId="18"/>
    <tableColumn id="2" xr3:uid="{B0203018-AB24-4CD7-AA62-3FDED6435E56}" name="Date Avroir" dataDxfId="17"/>
    <tableColumn id="3" xr3:uid="{F5B882E0-FA96-489E-B176-20D4D12CF08A}" name="Numfact" dataDxfId="16"/>
    <tableColumn id="4" xr3:uid="{DF17A880-2DC4-428A-AD33-9CB65927F8AA}" name="Montht avoir" dataDxfId="15"/>
    <tableColumn id="5" xr3:uid="{922B4CE6-272D-4918-ACF4-D75703B55C2F}" name="Monttva avoir" dataDxfId="14"/>
  </tableColumns>
  <tableStyleInfo name="Jean-Eric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Mois" displayName="Mois" ref="A3:C15" totalsRowShown="0" headerRowDxfId="1" dataDxfId="0">
  <autoFilter ref="A3:C15" xr:uid="{00000000-0009-0000-0100-000002000000}"/>
  <tableColumns count="3">
    <tableColumn id="1" xr3:uid="{00000000-0010-0000-0200-000001000000}" name="Lib" dataDxfId="4"/>
    <tableColumn id="2" xr3:uid="{00000000-0010-0000-0200-000002000000}" name="Début" dataDxfId="3">
      <calculatedColumnFormula>IF(ISTEXT(B3),DATE(ValAn,1,1),EDATE(B3,1))</calculatedColumnFormula>
    </tableColumn>
    <tableColumn id="3" xr3:uid="{00000000-0010-0000-0200-000003000000}" name="Fin" dataDxfId="2">
      <calculatedColumnFormula>EOMONTH(B4,0)</calculatedColumnFormula>
    </tableColumn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33"/>
  <sheetViews>
    <sheetView showGridLines="0" workbookViewId="0">
      <selection activeCell="F8" sqref="F8"/>
    </sheetView>
  </sheetViews>
  <sheetFormatPr baseColWidth="10" defaultRowHeight="15" x14ac:dyDescent="0.25"/>
  <cols>
    <col min="1" max="1" width="10.7109375" style="4" customWidth="1"/>
    <col min="2" max="2" width="14.28515625" style="4" customWidth="1"/>
    <col min="3" max="3" width="12.85546875" style="4" bestFit="1" customWidth="1"/>
    <col min="4" max="4" width="11.85546875" style="4" bestFit="1" customWidth="1"/>
    <col min="5" max="5" width="12.85546875" style="4" bestFit="1" customWidth="1"/>
    <col min="6" max="16384" width="11.42578125" style="4"/>
  </cols>
  <sheetData>
    <row r="1" spans="1:5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</row>
    <row r="2" spans="1:5" x14ac:dyDescent="0.25">
      <c r="A2" s="4">
        <v>20000021</v>
      </c>
      <c r="B2" s="5">
        <v>43843</v>
      </c>
      <c r="C2" s="6">
        <v>813440</v>
      </c>
      <c r="D2" s="6">
        <v>154553.60000000001</v>
      </c>
      <c r="E2" s="6">
        <f>C2+D2</f>
        <v>967993.6</v>
      </c>
    </row>
    <row r="3" spans="1:5" x14ac:dyDescent="0.25">
      <c r="A3" s="4">
        <v>20000065</v>
      </c>
      <c r="B3" s="5">
        <v>43859</v>
      </c>
      <c r="C3" s="6">
        <v>5000</v>
      </c>
      <c r="D3" s="6">
        <v>0</v>
      </c>
      <c r="E3" s="6">
        <f>C3+D3</f>
        <v>5000</v>
      </c>
    </row>
    <row r="4" spans="1:5" x14ac:dyDescent="0.25">
      <c r="A4" s="4">
        <v>20000071</v>
      </c>
      <c r="B4" s="5">
        <v>43860</v>
      </c>
      <c r="C4" s="6">
        <v>569625</v>
      </c>
      <c r="D4" s="6">
        <v>108228.75</v>
      </c>
      <c r="E4" s="6">
        <f>C4+D4</f>
        <v>677853.75</v>
      </c>
    </row>
    <row r="5" spans="1:5" x14ac:dyDescent="0.25">
      <c r="A5" s="4">
        <v>20000147</v>
      </c>
      <c r="B5" s="5">
        <v>43886</v>
      </c>
      <c r="C5" s="6">
        <v>406875</v>
      </c>
      <c r="D5" s="6">
        <v>77306.25</v>
      </c>
      <c r="E5" s="6">
        <f t="shared" ref="E5:E10" si="0">C5+D5</f>
        <v>484181.25</v>
      </c>
    </row>
    <row r="6" spans="1:5" x14ac:dyDescent="0.25">
      <c r="A6" s="4">
        <v>20000154</v>
      </c>
      <c r="B6" s="5">
        <v>43887</v>
      </c>
      <c r="C6" s="6">
        <v>406875</v>
      </c>
      <c r="D6" s="6">
        <v>77306.25</v>
      </c>
      <c r="E6" s="6">
        <f t="shared" si="0"/>
        <v>484181.25</v>
      </c>
    </row>
    <row r="7" spans="1:5" x14ac:dyDescent="0.25">
      <c r="A7" s="4">
        <v>20000155</v>
      </c>
      <c r="B7" s="5">
        <v>43888</v>
      </c>
      <c r="C7" s="6">
        <v>2500</v>
      </c>
      <c r="D7" s="6">
        <v>0</v>
      </c>
      <c r="E7" s="6">
        <f t="shared" si="0"/>
        <v>2500</v>
      </c>
    </row>
    <row r="8" spans="1:5" x14ac:dyDescent="0.25">
      <c r="A8" s="4">
        <v>20000162</v>
      </c>
      <c r="B8" s="5">
        <v>43888</v>
      </c>
      <c r="C8" s="6">
        <v>7877126.4000000004</v>
      </c>
      <c r="D8" s="6">
        <v>1496654.02</v>
      </c>
      <c r="E8" s="6">
        <f t="shared" si="0"/>
        <v>9373780.4199999999</v>
      </c>
    </row>
    <row r="9" spans="1:5" x14ac:dyDescent="0.25">
      <c r="A9" s="4">
        <v>20000163</v>
      </c>
      <c r="B9" s="5">
        <v>43891</v>
      </c>
      <c r="C9" s="6">
        <v>76500</v>
      </c>
      <c r="D9" s="6">
        <v>14535</v>
      </c>
      <c r="E9" s="6">
        <f t="shared" si="0"/>
        <v>91035</v>
      </c>
    </row>
    <row r="10" spans="1:5" x14ac:dyDescent="0.25">
      <c r="A10" s="4">
        <v>20000182</v>
      </c>
      <c r="B10" s="5">
        <v>43899</v>
      </c>
      <c r="C10" s="6">
        <v>567300</v>
      </c>
      <c r="D10" s="6">
        <v>107787</v>
      </c>
      <c r="E10" s="6">
        <f t="shared" si="0"/>
        <v>675087</v>
      </c>
    </row>
    <row r="11" spans="1:5" x14ac:dyDescent="0.25">
      <c r="A11" s="4">
        <v>20000579</v>
      </c>
      <c r="B11" s="5">
        <v>44035</v>
      </c>
      <c r="C11" s="6">
        <v>406875</v>
      </c>
      <c r="D11" s="6">
        <v>77306.25</v>
      </c>
      <c r="E11" s="6">
        <f>C11+D11</f>
        <v>484181.25</v>
      </c>
    </row>
    <row r="12" spans="1:5" x14ac:dyDescent="0.25">
      <c r="A12" s="4">
        <v>20000580</v>
      </c>
      <c r="B12" s="5">
        <v>44038</v>
      </c>
      <c r="C12" s="6">
        <v>5000</v>
      </c>
      <c r="D12" s="6">
        <v>0</v>
      </c>
      <c r="E12" s="6">
        <f>C12+D12</f>
        <v>5000</v>
      </c>
    </row>
    <row r="13" spans="1:5" x14ac:dyDescent="0.25">
      <c r="A13" s="4">
        <v>20000611</v>
      </c>
      <c r="B13" s="5">
        <v>44048</v>
      </c>
      <c r="C13" s="6">
        <v>1002456</v>
      </c>
      <c r="D13" s="6">
        <v>190466.64</v>
      </c>
      <c r="E13" s="6">
        <f>C13+D13</f>
        <v>1192922.6400000001</v>
      </c>
    </row>
    <row r="14" spans="1:5" x14ac:dyDescent="0.25">
      <c r="A14" s="4">
        <v>20000612</v>
      </c>
      <c r="B14" s="5">
        <v>44048</v>
      </c>
      <c r="C14" s="6">
        <v>424960</v>
      </c>
      <c r="D14" s="6">
        <v>80742.399999999994</v>
      </c>
      <c r="E14" s="6">
        <f>C14+D14</f>
        <v>505702.40000000002</v>
      </c>
    </row>
    <row r="15" spans="1:5" x14ac:dyDescent="0.25">
      <c r="A15" s="4">
        <v>20000722</v>
      </c>
      <c r="B15" s="5">
        <v>44076</v>
      </c>
      <c r="C15" s="6">
        <v>76500</v>
      </c>
      <c r="D15" s="6">
        <v>14535</v>
      </c>
      <c r="E15" s="6">
        <f t="shared" ref="E15:E29" si="1">C15+D15</f>
        <v>91035</v>
      </c>
    </row>
    <row r="16" spans="1:5" x14ac:dyDescent="0.25">
      <c r="A16" s="4">
        <v>20000723</v>
      </c>
      <c r="B16" s="5">
        <v>44076</v>
      </c>
      <c r="C16" s="6">
        <v>192168</v>
      </c>
      <c r="D16" s="6">
        <v>36511.919999999998</v>
      </c>
      <c r="E16" s="6">
        <f t="shared" si="1"/>
        <v>228679.91999999998</v>
      </c>
    </row>
    <row r="17" spans="1:5" x14ac:dyDescent="0.25">
      <c r="A17" s="4">
        <v>20000724</v>
      </c>
      <c r="B17" s="5">
        <v>44076</v>
      </c>
      <c r="C17" s="6">
        <v>665280</v>
      </c>
      <c r="D17" s="6">
        <v>126403.2</v>
      </c>
      <c r="E17" s="6">
        <f t="shared" si="1"/>
        <v>791683.2</v>
      </c>
    </row>
    <row r="18" spans="1:5" x14ac:dyDescent="0.25">
      <c r="A18" s="4">
        <v>20000725</v>
      </c>
      <c r="B18" s="5">
        <v>44077</v>
      </c>
      <c r="C18" s="6">
        <v>406875</v>
      </c>
      <c r="D18" s="6">
        <v>77306.25</v>
      </c>
      <c r="E18" s="6">
        <f t="shared" si="1"/>
        <v>484181.25</v>
      </c>
    </row>
    <row r="19" spans="1:5" x14ac:dyDescent="0.25">
      <c r="A19" s="4">
        <v>20000726</v>
      </c>
      <c r="B19" s="5">
        <v>44077</v>
      </c>
      <c r="C19" s="6">
        <v>126400</v>
      </c>
      <c r="D19" s="6">
        <v>24016</v>
      </c>
      <c r="E19" s="6">
        <f t="shared" si="1"/>
        <v>150416</v>
      </c>
    </row>
    <row r="20" spans="1:5" x14ac:dyDescent="0.25">
      <c r="A20" s="4">
        <v>20000727</v>
      </c>
      <c r="B20" s="5">
        <v>44077</v>
      </c>
      <c r="C20" s="6">
        <v>37560</v>
      </c>
      <c r="D20" s="6">
        <v>0</v>
      </c>
      <c r="E20" s="6">
        <f t="shared" si="1"/>
        <v>37560</v>
      </c>
    </row>
    <row r="21" spans="1:5" x14ac:dyDescent="0.25">
      <c r="A21" s="4">
        <v>20000728</v>
      </c>
      <c r="B21" s="5">
        <v>44077</v>
      </c>
      <c r="C21" s="6">
        <v>240480</v>
      </c>
      <c r="D21" s="6">
        <v>45691.199999999997</v>
      </c>
      <c r="E21" s="6">
        <f t="shared" si="1"/>
        <v>286171.2</v>
      </c>
    </row>
    <row r="22" spans="1:5" x14ac:dyDescent="0.25">
      <c r="A22" s="4">
        <v>20000729</v>
      </c>
      <c r="B22" s="5">
        <v>44080</v>
      </c>
      <c r="C22" s="6">
        <v>1100000</v>
      </c>
      <c r="D22" s="6">
        <v>209000</v>
      </c>
      <c r="E22" s="6">
        <f t="shared" si="1"/>
        <v>1309000</v>
      </c>
    </row>
    <row r="23" spans="1:5" x14ac:dyDescent="0.25">
      <c r="A23" s="4">
        <v>20000730</v>
      </c>
      <c r="B23" s="5">
        <v>44080</v>
      </c>
      <c r="C23" s="6">
        <v>1100000</v>
      </c>
      <c r="D23" s="6">
        <v>209000</v>
      </c>
      <c r="E23" s="6">
        <f t="shared" si="1"/>
        <v>1309000</v>
      </c>
    </row>
    <row r="24" spans="1:5" x14ac:dyDescent="0.25">
      <c r="A24" s="4">
        <v>20000731</v>
      </c>
      <c r="B24" s="5">
        <v>44080</v>
      </c>
      <c r="C24" s="6">
        <v>106240</v>
      </c>
      <c r="D24" s="6">
        <v>20185.599999999999</v>
      </c>
      <c r="E24" s="6">
        <f t="shared" si="1"/>
        <v>126425.60000000001</v>
      </c>
    </row>
    <row r="25" spans="1:5" x14ac:dyDescent="0.25">
      <c r="A25" s="4">
        <v>20000732</v>
      </c>
      <c r="B25" s="5">
        <v>44080</v>
      </c>
      <c r="C25" s="6">
        <v>823360</v>
      </c>
      <c r="D25" s="6">
        <v>156438.39999999999</v>
      </c>
      <c r="E25" s="6">
        <f t="shared" si="1"/>
        <v>979798.4</v>
      </c>
    </row>
    <row r="26" spans="1:5" x14ac:dyDescent="0.25">
      <c r="A26" s="4">
        <v>20000733</v>
      </c>
      <c r="B26" s="5">
        <v>44080</v>
      </c>
      <c r="C26" s="6">
        <v>459000</v>
      </c>
      <c r="D26" s="6">
        <v>87210</v>
      </c>
      <c r="E26" s="6">
        <f t="shared" si="1"/>
        <v>546210</v>
      </c>
    </row>
    <row r="27" spans="1:5" x14ac:dyDescent="0.25">
      <c r="A27" s="4">
        <v>20000734</v>
      </c>
      <c r="B27" s="5">
        <v>44080</v>
      </c>
      <c r="C27" s="6">
        <v>367200</v>
      </c>
      <c r="D27" s="6">
        <v>69768</v>
      </c>
      <c r="E27" s="6">
        <f t="shared" si="1"/>
        <v>436968</v>
      </c>
    </row>
    <row r="28" spans="1:5" x14ac:dyDescent="0.25">
      <c r="A28" s="4">
        <v>20000735</v>
      </c>
      <c r="B28" s="5">
        <v>44080</v>
      </c>
      <c r="C28" s="6">
        <v>106240</v>
      </c>
      <c r="D28" s="6">
        <v>20185.599999999999</v>
      </c>
      <c r="E28" s="6">
        <f t="shared" si="1"/>
        <v>126425.60000000001</v>
      </c>
    </row>
    <row r="29" spans="1:5" x14ac:dyDescent="0.25">
      <c r="A29" s="4">
        <v>20000736</v>
      </c>
      <c r="B29" s="5">
        <v>44080</v>
      </c>
      <c r="C29" s="6">
        <v>151673.5</v>
      </c>
      <c r="D29" s="6">
        <v>28817.97</v>
      </c>
      <c r="E29" s="6">
        <f t="shared" si="1"/>
        <v>180491.47</v>
      </c>
    </row>
    <row r="30" spans="1:5" x14ac:dyDescent="0.25">
      <c r="A30" s="4">
        <v>20000902</v>
      </c>
      <c r="B30" s="5">
        <v>44132</v>
      </c>
      <c r="C30" s="6">
        <v>35001286.5</v>
      </c>
      <c r="D30" s="6">
        <v>6650244.4400000004</v>
      </c>
      <c r="E30" s="6">
        <f>C30+D30</f>
        <v>41651530.939999998</v>
      </c>
    </row>
    <row r="31" spans="1:5" x14ac:dyDescent="0.25">
      <c r="A31" s="4">
        <v>20000903</v>
      </c>
      <c r="B31" s="5">
        <v>44132</v>
      </c>
      <c r="C31" s="6">
        <v>367200</v>
      </c>
      <c r="D31" s="6">
        <v>69768</v>
      </c>
      <c r="E31" s="6">
        <f>C31+D31</f>
        <v>436968</v>
      </c>
    </row>
    <row r="32" spans="1:5" x14ac:dyDescent="0.25">
      <c r="A32" s="4">
        <v>20001098</v>
      </c>
      <c r="B32" s="5">
        <v>44181</v>
      </c>
      <c r="C32" s="6">
        <v>813750</v>
      </c>
      <c r="D32" s="6">
        <v>154612.5</v>
      </c>
      <c r="E32" s="6">
        <f>C32+D32</f>
        <v>968362.5</v>
      </c>
    </row>
    <row r="33" spans="1:5" x14ac:dyDescent="0.25">
      <c r="A33" s="4">
        <v>20001162</v>
      </c>
      <c r="B33" s="5">
        <v>44196</v>
      </c>
      <c r="C33" s="6">
        <v>652942.17000000004</v>
      </c>
      <c r="D33" s="6">
        <v>124340.58</v>
      </c>
      <c r="E33" s="6">
        <f>C33+D33</f>
        <v>777282.75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showGridLines="0" workbookViewId="0">
      <selection activeCell="D24" sqref="D24"/>
    </sheetView>
  </sheetViews>
  <sheetFormatPr baseColWidth="10" defaultRowHeight="15" x14ac:dyDescent="0.25"/>
  <cols>
    <col min="1" max="1" width="13.42578125" style="4" customWidth="1"/>
    <col min="2" max="2" width="15.5703125" style="5" bestFit="1" customWidth="1"/>
    <col min="3" max="3" width="13.140625" style="4" bestFit="1" customWidth="1"/>
    <col min="4" max="4" width="14.5703125" style="4" customWidth="1"/>
    <col min="5" max="5" width="15.42578125" style="4" customWidth="1"/>
    <col min="6" max="16384" width="11.42578125" style="4"/>
  </cols>
  <sheetData>
    <row r="1" spans="1:5" s="2" customFormat="1" x14ac:dyDescent="0.25">
      <c r="A1" s="2" t="s">
        <v>5</v>
      </c>
      <c r="B1" s="3" t="s">
        <v>6</v>
      </c>
      <c r="C1" s="2" t="s">
        <v>0</v>
      </c>
      <c r="D1" s="2" t="s">
        <v>7</v>
      </c>
      <c r="E1" s="2" t="s">
        <v>8</v>
      </c>
    </row>
    <row r="2" spans="1:5" x14ac:dyDescent="0.25">
      <c r="A2" s="4">
        <v>20000001</v>
      </c>
      <c r="B2" s="5">
        <v>43888</v>
      </c>
      <c r="C2" s="4">
        <v>20000154</v>
      </c>
      <c r="D2" s="6">
        <v>406875</v>
      </c>
      <c r="E2" s="6">
        <v>77306.25</v>
      </c>
    </row>
    <row r="3" spans="1:5" x14ac:dyDescent="0.25">
      <c r="A3" s="4">
        <v>20000002</v>
      </c>
      <c r="B3" s="5">
        <v>44047</v>
      </c>
      <c r="C3" s="4">
        <v>20000579</v>
      </c>
      <c r="D3" s="6">
        <v>406875</v>
      </c>
      <c r="E3" s="6">
        <v>77306.25</v>
      </c>
    </row>
    <row r="4" spans="1:5" x14ac:dyDescent="0.25">
      <c r="A4" s="4">
        <v>20000003</v>
      </c>
      <c r="B4" s="5">
        <v>44104</v>
      </c>
      <c r="C4" s="4">
        <v>20000732</v>
      </c>
      <c r="D4" s="6">
        <v>823360</v>
      </c>
      <c r="E4" s="6">
        <v>156438.39999999999</v>
      </c>
    </row>
    <row r="5" spans="1:5" x14ac:dyDescent="0.25">
      <c r="A5" s="4">
        <v>20000004</v>
      </c>
      <c r="B5" s="5">
        <v>44165</v>
      </c>
      <c r="C5" s="4">
        <v>20000902</v>
      </c>
      <c r="D5" s="6">
        <v>35001286.5</v>
      </c>
      <c r="E5" s="6">
        <v>6650244.4400000004</v>
      </c>
    </row>
    <row r="6" spans="1:5" x14ac:dyDescent="0.25">
      <c r="A6" s="4">
        <v>20000005</v>
      </c>
      <c r="B6" s="5">
        <v>44196</v>
      </c>
      <c r="C6" s="4">
        <v>20001098</v>
      </c>
      <c r="D6" s="6">
        <v>813750</v>
      </c>
      <c r="E6" s="6">
        <v>154612.5</v>
      </c>
    </row>
    <row r="7" spans="1:5" x14ac:dyDescent="0.25">
      <c r="D7" s="7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:C9"/>
  <sheetViews>
    <sheetView showGridLines="0" tabSelected="1" workbookViewId="0">
      <selection activeCell="I11" sqref="I11"/>
    </sheetView>
  </sheetViews>
  <sheetFormatPr baseColWidth="10" defaultRowHeight="15" x14ac:dyDescent="0.25"/>
  <cols>
    <col min="1" max="1" width="1.7109375" customWidth="1"/>
    <col min="2" max="2" width="12.5703125" bestFit="1" customWidth="1"/>
    <col min="3" max="3" width="11.85546875" bestFit="1" customWidth="1"/>
  </cols>
  <sheetData>
    <row r="3" spans="2:3" x14ac:dyDescent="0.25">
      <c r="C3" t="s">
        <v>32</v>
      </c>
    </row>
    <row r="4" spans="2:3" x14ac:dyDescent="0.25">
      <c r="B4" s="8" t="s">
        <v>27</v>
      </c>
      <c r="C4" s="1">
        <v>5135616.5</v>
      </c>
    </row>
    <row r="5" spans="2:3" x14ac:dyDescent="0.25">
      <c r="B5" s="9" t="s">
        <v>28</v>
      </c>
      <c r="C5" s="1">
        <v>933948</v>
      </c>
    </row>
    <row r="6" spans="2:3" x14ac:dyDescent="0.25">
      <c r="B6" s="9" t="s">
        <v>29</v>
      </c>
      <c r="C6" s="1">
        <v>811315</v>
      </c>
    </row>
    <row r="7" spans="2:3" x14ac:dyDescent="0.25">
      <c r="B7" s="9" t="s">
        <v>30</v>
      </c>
      <c r="C7" s="1">
        <v>4213713.5</v>
      </c>
    </row>
    <row r="8" spans="2:3" x14ac:dyDescent="0.25">
      <c r="B8" s="9" t="s">
        <v>31</v>
      </c>
      <c r="C8" s="1">
        <v>-823360</v>
      </c>
    </row>
    <row r="9" spans="2:3" x14ac:dyDescent="0.25">
      <c r="B9" s="8" t="s">
        <v>26</v>
      </c>
      <c r="C9" s="1">
        <v>5135616.5</v>
      </c>
    </row>
  </sheetData>
  <pageMargins left="0.7" right="0.7" top="0.75" bottom="0.75" header="0.3" footer="0.3"/>
  <pageSetup paperSize="9" orientation="portrait" horizontalDpi="4294967293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5"/>
  <sheetViews>
    <sheetView showGridLines="0" workbookViewId="0">
      <selection activeCell="F10" sqref="F10"/>
    </sheetView>
  </sheetViews>
  <sheetFormatPr baseColWidth="10" defaultRowHeight="15" x14ac:dyDescent="0.25"/>
  <cols>
    <col min="1" max="16384" width="11.42578125" style="4"/>
  </cols>
  <sheetData>
    <row r="1" spans="1:5" x14ac:dyDescent="0.25">
      <c r="A1" s="4" t="s">
        <v>21</v>
      </c>
      <c r="B1" s="10">
        <v>2020</v>
      </c>
    </row>
    <row r="3" spans="1:5" x14ac:dyDescent="0.25">
      <c r="A3" s="4" t="s">
        <v>24</v>
      </c>
      <c r="B3" s="4" t="s">
        <v>22</v>
      </c>
      <c r="C3" s="4" t="s">
        <v>23</v>
      </c>
    </row>
    <row r="4" spans="1:5" x14ac:dyDescent="0.25">
      <c r="A4" s="4" t="s">
        <v>9</v>
      </c>
      <c r="B4" s="11">
        <f>IF(ISTEXT(B3),DATE(ValAn,1,1),EDATE(B3,1))</f>
        <v>43831</v>
      </c>
      <c r="C4" s="5">
        <f t="shared" ref="C4:C15" si="0">EOMONTH(B4,0)</f>
        <v>43861</v>
      </c>
      <c r="E4" s="12" t="str">
        <f ca="1">_xlfn.FORMULATEXT(Mois[[#This Row],[Début]])</f>
        <v>=SI(ESTTEXTE(B3);DATE(ValAn;1;1);MOIS.DECALER(B3;1))</v>
      </c>
    </row>
    <row r="5" spans="1:5" x14ac:dyDescent="0.25">
      <c r="A5" s="4" t="s">
        <v>10</v>
      </c>
      <c r="B5" s="11">
        <f>IF(ISTEXT(B4),DATE(ValAn,1,1),EDATE(B4,1))</f>
        <v>43862</v>
      </c>
      <c r="C5" s="5">
        <f t="shared" si="0"/>
        <v>43890</v>
      </c>
      <c r="E5" s="12" t="s">
        <v>25</v>
      </c>
    </row>
    <row r="6" spans="1:5" x14ac:dyDescent="0.25">
      <c r="A6" s="4" t="s">
        <v>11</v>
      </c>
      <c r="B6" s="11">
        <f>IF(ISTEXT(B5),DATE(ValAn,1,1),EDATE(B5,1))</f>
        <v>43891</v>
      </c>
      <c r="C6" s="5">
        <f t="shared" si="0"/>
        <v>43921</v>
      </c>
    </row>
    <row r="7" spans="1:5" x14ac:dyDescent="0.25">
      <c r="A7" s="4" t="s">
        <v>12</v>
      </c>
      <c r="B7" s="11">
        <f>IF(ISTEXT(B6),DATE(ValAn,1,1),EDATE(B6,1))</f>
        <v>43922</v>
      </c>
      <c r="C7" s="5">
        <f t="shared" si="0"/>
        <v>43951</v>
      </c>
    </row>
    <row r="8" spans="1:5" x14ac:dyDescent="0.25">
      <c r="A8" s="4" t="s">
        <v>13</v>
      </c>
      <c r="B8" s="11">
        <f>IF(ISTEXT(B7),DATE(ValAn,1,1),EDATE(B7,1))</f>
        <v>43952</v>
      </c>
      <c r="C8" s="5">
        <f t="shared" si="0"/>
        <v>43982</v>
      </c>
    </row>
    <row r="9" spans="1:5" x14ac:dyDescent="0.25">
      <c r="A9" s="4" t="s">
        <v>14</v>
      </c>
      <c r="B9" s="11">
        <f>IF(ISTEXT(B8),DATE(ValAn,1,1),EDATE(B8,1))</f>
        <v>43983</v>
      </c>
      <c r="C9" s="5">
        <f t="shared" si="0"/>
        <v>44012</v>
      </c>
    </row>
    <row r="10" spans="1:5" x14ac:dyDescent="0.25">
      <c r="A10" s="4" t="s">
        <v>15</v>
      </c>
      <c r="B10" s="11">
        <f>IF(ISTEXT(B9),DATE(ValAn,1,1),EDATE(B9,1))</f>
        <v>44013</v>
      </c>
      <c r="C10" s="5">
        <f t="shared" si="0"/>
        <v>44043</v>
      </c>
    </row>
    <row r="11" spans="1:5" x14ac:dyDescent="0.25">
      <c r="A11" s="4" t="s">
        <v>16</v>
      </c>
      <c r="B11" s="11">
        <f>IF(ISTEXT(B10),DATE(ValAn,1,1),EDATE(B10,1))</f>
        <v>44044</v>
      </c>
      <c r="C11" s="5">
        <f t="shared" si="0"/>
        <v>44074</v>
      </c>
    </row>
    <row r="12" spans="1:5" x14ac:dyDescent="0.25">
      <c r="A12" s="4" t="s">
        <v>17</v>
      </c>
      <c r="B12" s="11">
        <f>IF(ISTEXT(B11),DATE(ValAn,1,1),EDATE(B11,1))</f>
        <v>44075</v>
      </c>
      <c r="C12" s="5">
        <f t="shared" si="0"/>
        <v>44104</v>
      </c>
    </row>
    <row r="13" spans="1:5" x14ac:dyDescent="0.25">
      <c r="A13" s="4" t="s">
        <v>18</v>
      </c>
      <c r="B13" s="11">
        <f>IF(ISTEXT(B12),DATE(ValAn,1,1),EDATE(B12,1))</f>
        <v>44105</v>
      </c>
      <c r="C13" s="5">
        <f t="shared" si="0"/>
        <v>44135</v>
      </c>
    </row>
    <row r="14" spans="1:5" x14ac:dyDescent="0.25">
      <c r="A14" s="4" t="s">
        <v>19</v>
      </c>
      <c r="B14" s="11">
        <f>IF(ISTEXT(B13),DATE(ValAn,1,1),EDATE(B13,1))</f>
        <v>44136</v>
      </c>
      <c r="C14" s="5">
        <f t="shared" si="0"/>
        <v>44165</v>
      </c>
    </row>
    <row r="15" spans="1:5" x14ac:dyDescent="0.25">
      <c r="A15" s="4" t="s">
        <v>20</v>
      </c>
      <c r="B15" s="11">
        <f>IF(ISTEXT(B14),DATE(ValAn,1,1),EDATE(B14,1))</f>
        <v>44166</v>
      </c>
      <c r="C15" s="5">
        <f t="shared" si="0"/>
        <v>44196</v>
      </c>
    </row>
  </sheetData>
  <phoneticPr fontId="18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A59E76B-82BD-4B88-88F8-EC670F8D8A7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Fact</vt:lpstr>
      <vt:lpstr>Avoir</vt:lpstr>
      <vt:lpstr>CA</vt:lpstr>
      <vt:lpstr>Params</vt:lpstr>
      <vt:lpstr>ListeMois</vt:lpstr>
      <vt:lpstr>ValAn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Userhome</dc:creator>
  <cp:lastModifiedBy>Jean-Eric</cp:lastModifiedBy>
  <dcterms:created xsi:type="dcterms:W3CDTF">2021-01-19T21:34:03Z</dcterms:created>
  <dcterms:modified xsi:type="dcterms:W3CDTF">2021-01-20T04:19:55Z</dcterms:modified>
</cp:coreProperties>
</file>