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01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236BF3EC-1C10-4B18-9ABC-3B9EC5C1A430}" xr6:coauthVersionLast="44" xr6:coauthVersionMax="44" xr10:uidLastSave="{00000000-0000-0000-0000-000000000000}"/>
  <bookViews>
    <workbookView xWindow="-120" yWindow="-120" windowWidth="24240" windowHeight="13740" activeTab="5" xr2:uid="{00000000-000D-0000-FFFF-FFFF00000000}"/>
  </bookViews>
  <sheets>
    <sheet name="Instruction" sheetId="9" r:id="rId1"/>
    <sheet name="Neuf" sheetId="4" r:id="rId2"/>
    <sheet name="Existant" sheetId="5" r:id="rId3"/>
    <sheet name="Sommaire" sheetId="6" r:id="rId4"/>
    <sheet name="Sélection" sheetId="1" r:id="rId5"/>
    <sheet name="test" sheetId="11" r:id="rId6"/>
    <sheet name="Valeur-SAP" sheetId="2" r:id="rId7"/>
    <sheet name="Valeur-Existant" sheetId="7" r:id="rId8"/>
    <sheet name="Listes" sheetId="10" state="hidden" r:id="rId9"/>
  </sheets>
  <definedNames>
    <definedName name="_xlnm._FilterDatabase" localSheetId="4" hidden="1">Sélection!$A$5:$C$600</definedName>
    <definedName name="Lancer_la_requête_à_partir_de_BD_Prive" localSheetId="2" hidden="1">Existant!$B$1:$R$1096</definedName>
    <definedName name="Lancer_la_requête_à_partir_de_BD_Prive" localSheetId="1" hidden="1">Neuf!$B$1:$R$170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6" i="1" l="1"/>
  <c r="C28" i="1"/>
  <c r="C38" i="1"/>
  <c r="C54" i="1"/>
  <c r="C57" i="1"/>
  <c r="C60" i="1"/>
  <c r="C61" i="1"/>
  <c r="C66" i="1"/>
  <c r="C68" i="1"/>
  <c r="C72" i="1"/>
  <c r="C75" i="1"/>
  <c r="C81" i="1"/>
  <c r="C83" i="1"/>
  <c r="C84" i="1"/>
  <c r="C85" i="1"/>
  <c r="C87" i="1"/>
  <c r="C89" i="1"/>
  <c r="C92" i="1"/>
  <c r="C94" i="1"/>
  <c r="C96" i="1"/>
  <c r="C103" i="1"/>
  <c r="C105" i="1"/>
  <c r="C107" i="1"/>
  <c r="C108" i="1"/>
  <c r="C111" i="1"/>
  <c r="C112" i="1"/>
  <c r="C113" i="1"/>
  <c r="C119" i="1"/>
  <c r="C120" i="1"/>
  <c r="C125" i="1"/>
  <c r="C126" i="1"/>
  <c r="C127" i="1"/>
  <c r="C129" i="1"/>
  <c r="C130" i="1"/>
  <c r="C132" i="1"/>
  <c r="C133" i="1"/>
  <c r="C137" i="1"/>
  <c r="C138" i="1"/>
  <c r="C139" i="1"/>
  <c r="C140" i="1"/>
  <c r="C142" i="1"/>
  <c r="C145" i="1"/>
  <c r="C149" i="1"/>
  <c r="C151" i="1"/>
  <c r="C152" i="1"/>
  <c r="C155" i="1"/>
  <c r="C156" i="1"/>
  <c r="C158" i="1"/>
  <c r="C159" i="1"/>
  <c r="C160" i="1"/>
  <c r="C162" i="1"/>
  <c r="C163" i="1"/>
  <c r="C165" i="1"/>
  <c r="C167" i="1"/>
  <c r="C168" i="1"/>
  <c r="C169" i="1"/>
  <c r="C170" i="1"/>
  <c r="C171" i="1"/>
  <c r="C172" i="1"/>
  <c r="C173" i="1"/>
  <c r="C174" i="1"/>
  <c r="C175" i="1"/>
  <c r="C178" i="1"/>
  <c r="C179" i="1"/>
  <c r="C183" i="1"/>
  <c r="C184" i="1"/>
  <c r="C185" i="1"/>
  <c r="C186" i="1"/>
  <c r="C189" i="1"/>
  <c r="C190" i="1"/>
  <c r="C191" i="1"/>
  <c r="C192" i="1"/>
  <c r="C195" i="1"/>
  <c r="C196" i="1"/>
  <c r="C198" i="1"/>
  <c r="C199" i="1"/>
  <c r="C200" i="1"/>
  <c r="C201" i="1"/>
  <c r="C202" i="1"/>
  <c r="C203" i="1"/>
  <c r="C204" i="1"/>
  <c r="C206" i="1"/>
  <c r="C207" i="1"/>
  <c r="C209" i="1"/>
  <c r="C210" i="1"/>
  <c r="C212" i="1"/>
  <c r="C213" i="1"/>
  <c r="C214" i="1"/>
  <c r="C215" i="1"/>
  <c r="C216" i="1"/>
  <c r="C219" i="1"/>
  <c r="C220" i="1"/>
  <c r="C221" i="1"/>
  <c r="C222" i="1"/>
  <c r="C223" i="1"/>
  <c r="C224" i="1"/>
  <c r="C225" i="1"/>
  <c r="C226" i="1"/>
  <c r="C227" i="1"/>
  <c r="C229" i="1"/>
  <c r="C230" i="1"/>
  <c r="C231" i="1"/>
  <c r="C232" i="1"/>
  <c r="C233" i="1"/>
  <c r="C234" i="1"/>
  <c r="C235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4" i="1"/>
  <c r="C255" i="1"/>
  <c r="C258" i="1"/>
  <c r="C259" i="1"/>
  <c r="C260" i="1"/>
  <c r="C261" i="1"/>
  <c r="C262" i="1"/>
  <c r="C263" i="1"/>
  <c r="C265" i="1"/>
  <c r="C267" i="1"/>
  <c r="C269" i="1"/>
  <c r="C270" i="1"/>
  <c r="C271" i="1"/>
  <c r="C272" i="1"/>
  <c r="C273" i="1"/>
  <c r="C274" i="1"/>
  <c r="C276" i="1"/>
  <c r="C277" i="1"/>
  <c r="C279" i="1"/>
  <c r="C280" i="1"/>
  <c r="C282" i="1"/>
  <c r="C283" i="1"/>
  <c r="C284" i="1"/>
  <c r="C285" i="1"/>
  <c r="C289" i="1"/>
  <c r="C290" i="1"/>
  <c r="C291" i="1"/>
  <c r="C292" i="1"/>
  <c r="C293" i="1"/>
  <c r="C295" i="1"/>
  <c r="C296" i="1"/>
  <c r="C297" i="1"/>
  <c r="C298" i="1"/>
  <c r="C299" i="1"/>
  <c r="C300" i="1"/>
  <c r="C301" i="1"/>
  <c r="C302" i="1"/>
  <c r="C303" i="1"/>
  <c r="C305" i="1"/>
  <c r="C307" i="1"/>
  <c r="C309" i="1"/>
  <c r="C310" i="1"/>
  <c r="C311" i="1"/>
  <c r="C312" i="1"/>
  <c r="C313" i="1"/>
  <c r="C314" i="1"/>
  <c r="C315" i="1"/>
  <c r="C317" i="1"/>
  <c r="C318" i="1"/>
  <c r="C319" i="1"/>
  <c r="C320" i="1"/>
  <c r="C321" i="1"/>
  <c r="C322" i="1"/>
  <c r="C323" i="1"/>
  <c r="C326" i="1"/>
  <c r="C327" i="1"/>
  <c r="C330" i="1"/>
  <c r="C332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8" i="1"/>
  <c r="C399" i="1"/>
  <c r="C400" i="1"/>
  <c r="C402" i="1"/>
  <c r="C403" i="1"/>
  <c r="C404" i="1"/>
  <c r="C405" i="1"/>
  <c r="C406" i="1"/>
  <c r="C407" i="1"/>
  <c r="C408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1" i="1"/>
  <c r="C432" i="1"/>
  <c r="C433" i="1"/>
  <c r="C434" i="1"/>
  <c r="C435" i="1"/>
  <c r="C436" i="1"/>
  <c r="C437" i="1"/>
  <c r="C438" i="1"/>
  <c r="C439" i="1"/>
  <c r="C440" i="1"/>
  <c r="C441" i="1"/>
  <c r="C443" i="1"/>
  <c r="C444" i="1"/>
  <c r="C445" i="1"/>
  <c r="C446" i="1"/>
  <c r="C447" i="1"/>
  <c r="C448" i="1"/>
  <c r="C449" i="1"/>
  <c r="C450" i="1"/>
  <c r="C451" i="1"/>
  <c r="C453" i="1"/>
  <c r="C454" i="1"/>
  <c r="C455" i="1"/>
  <c r="C456" i="1"/>
  <c r="C457" i="1"/>
  <c r="C458" i="1"/>
  <c r="C460" i="1"/>
  <c r="C461" i="1"/>
  <c r="C462" i="1"/>
  <c r="C463" i="1"/>
  <c r="C464" i="1"/>
  <c r="C465" i="1"/>
  <c r="C466" i="1"/>
  <c r="C467" i="1"/>
  <c r="C468" i="1"/>
  <c r="C469" i="1"/>
  <c r="C470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1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5" i="1"/>
  <c r="C576" i="1"/>
  <c r="C577" i="1"/>
  <c r="C579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B4" i="6" l="1"/>
  <c r="B3" i="6" l="1"/>
  <c r="G1" i="1" l="1"/>
  <c r="B5" i="6"/>
  <c r="C5" i="1"/>
  <c r="C6" i="1" l="1"/>
  <c r="C7" i="1" s="1"/>
  <c r="A8" i="1"/>
  <c r="A5" i="1"/>
  <c r="A589" i="1"/>
  <c r="A581" i="1"/>
  <c r="A542" i="1"/>
  <c r="A596" i="1"/>
  <c r="A588" i="1"/>
  <c r="A580" i="1"/>
  <c r="A558" i="1"/>
  <c r="A515" i="1"/>
  <c r="A494" i="1"/>
  <c r="A472" i="1"/>
  <c r="A444" i="1"/>
  <c r="A344" i="1"/>
  <c r="A599" i="1"/>
  <c r="A591" i="1"/>
  <c r="A587" i="1"/>
  <c r="A583" i="1"/>
  <c r="A579" i="1"/>
  <c r="A571" i="1"/>
  <c r="A552" i="1"/>
  <c r="A531" i="1"/>
  <c r="A510" i="1"/>
  <c r="A488" i="1"/>
  <c r="A467" i="1"/>
  <c r="A598" i="1"/>
  <c r="A594" i="1"/>
  <c r="A590" i="1"/>
  <c r="A586" i="1"/>
  <c r="A582" i="1"/>
  <c r="A578" i="1"/>
  <c r="A568" i="1"/>
  <c r="A547" i="1"/>
  <c r="A526" i="1"/>
  <c r="A504" i="1"/>
  <c r="A483" i="1"/>
  <c r="A462" i="1"/>
  <c r="A422" i="1"/>
  <c r="A593" i="1"/>
  <c r="A563" i="1"/>
  <c r="A520" i="1"/>
  <c r="A499" i="1"/>
  <c r="A478" i="1"/>
  <c r="A454" i="1"/>
  <c r="A403" i="1"/>
  <c r="A597" i="1"/>
  <c r="A585" i="1"/>
  <c r="A576" i="1"/>
  <c r="A600" i="1"/>
  <c r="A592" i="1"/>
  <c r="A584" i="1"/>
  <c r="A574" i="1"/>
  <c r="A536" i="1"/>
  <c r="A595" i="1"/>
  <c r="A433" i="1"/>
  <c r="A577" i="1"/>
  <c r="A572" i="1"/>
  <c r="A567" i="1"/>
  <c r="A562" i="1"/>
  <c r="A556" i="1"/>
  <c r="A551" i="1"/>
  <c r="A546" i="1"/>
  <c r="A540" i="1"/>
  <c r="A535" i="1"/>
  <c r="A530" i="1"/>
  <c r="A524" i="1"/>
  <c r="A519" i="1"/>
  <c r="A514" i="1"/>
  <c r="A508" i="1"/>
  <c r="A503" i="1"/>
  <c r="A498" i="1"/>
  <c r="A492" i="1"/>
  <c r="A487" i="1"/>
  <c r="A482" i="1"/>
  <c r="A476" i="1"/>
  <c r="A471" i="1"/>
  <c r="A466" i="1"/>
  <c r="A460" i="1"/>
  <c r="A453" i="1"/>
  <c r="A442" i="1"/>
  <c r="A432" i="1"/>
  <c r="A421" i="1"/>
  <c r="A402" i="1"/>
  <c r="A566" i="1"/>
  <c r="A560" i="1"/>
  <c r="A555" i="1"/>
  <c r="A550" i="1"/>
  <c r="A544" i="1"/>
  <c r="A539" i="1"/>
  <c r="A534" i="1"/>
  <c r="A528" i="1"/>
  <c r="A523" i="1"/>
  <c r="A518" i="1"/>
  <c r="A512" i="1"/>
  <c r="A507" i="1"/>
  <c r="A502" i="1"/>
  <c r="A496" i="1"/>
  <c r="A491" i="1"/>
  <c r="A486" i="1"/>
  <c r="A480" i="1"/>
  <c r="A475" i="1"/>
  <c r="A470" i="1"/>
  <c r="A464" i="1"/>
  <c r="A458" i="1"/>
  <c r="A449" i="1"/>
  <c r="A438" i="1"/>
  <c r="A428" i="1"/>
  <c r="A414" i="1"/>
  <c r="A391" i="1"/>
  <c r="A575" i="1"/>
  <c r="A570" i="1"/>
  <c r="A564" i="1"/>
  <c r="A559" i="1"/>
  <c r="A554" i="1"/>
  <c r="A548" i="1"/>
  <c r="A543" i="1"/>
  <c r="A538" i="1"/>
  <c r="A532" i="1"/>
  <c r="A527" i="1"/>
  <c r="A522" i="1"/>
  <c r="A516" i="1"/>
  <c r="A511" i="1"/>
  <c r="A506" i="1"/>
  <c r="A500" i="1"/>
  <c r="A495" i="1"/>
  <c r="A490" i="1"/>
  <c r="A484" i="1"/>
  <c r="A479" i="1"/>
  <c r="A474" i="1"/>
  <c r="A468" i="1"/>
  <c r="A463" i="1"/>
  <c r="A457" i="1"/>
  <c r="A448" i="1"/>
  <c r="A437" i="1"/>
  <c r="A426" i="1"/>
  <c r="A412" i="1"/>
  <c r="A370" i="1"/>
  <c r="A573" i="1"/>
  <c r="A569" i="1"/>
  <c r="A565" i="1"/>
  <c r="A561" i="1"/>
  <c r="A557" i="1"/>
  <c r="A553" i="1"/>
  <c r="A549" i="1"/>
  <c r="A545" i="1"/>
  <c r="A541" i="1"/>
  <c r="A537" i="1"/>
  <c r="A533" i="1"/>
  <c r="A529" i="1"/>
  <c r="A525" i="1"/>
  <c r="A521" i="1"/>
  <c r="A517" i="1"/>
  <c r="A513" i="1"/>
  <c r="A509" i="1"/>
  <c r="A505" i="1"/>
  <c r="A501" i="1"/>
  <c r="A497" i="1"/>
  <c r="A493" i="1"/>
  <c r="A489" i="1"/>
  <c r="A485" i="1"/>
  <c r="A481" i="1"/>
  <c r="A477" i="1"/>
  <c r="A473" i="1"/>
  <c r="A469" i="1"/>
  <c r="A465" i="1"/>
  <c r="A461" i="1"/>
  <c r="A456" i="1"/>
  <c r="A450" i="1"/>
  <c r="A445" i="1"/>
  <c r="A440" i="1"/>
  <c r="A434" i="1"/>
  <c r="A429" i="1"/>
  <c r="A424" i="1"/>
  <c r="A417" i="1"/>
  <c r="A407" i="1"/>
  <c r="A396" i="1"/>
  <c r="A375" i="1"/>
  <c r="A352" i="1"/>
  <c r="A386" i="1"/>
  <c r="A364" i="1"/>
  <c r="A325" i="1"/>
  <c r="A452" i="1"/>
  <c r="A446" i="1"/>
  <c r="A441" i="1"/>
  <c r="A436" i="1"/>
  <c r="A430" i="1"/>
  <c r="A425" i="1"/>
  <c r="A418" i="1"/>
  <c r="A408" i="1"/>
  <c r="A398" i="1"/>
  <c r="A380" i="1"/>
  <c r="A359" i="1"/>
  <c r="A288" i="1"/>
  <c r="A459" i="1"/>
  <c r="A455" i="1"/>
  <c r="A451" i="1"/>
  <c r="A447" i="1"/>
  <c r="A443" i="1"/>
  <c r="A439" i="1"/>
  <c r="A435" i="1"/>
  <c r="A431" i="1"/>
  <c r="A427" i="1"/>
  <c r="A423" i="1"/>
  <c r="A419" i="1"/>
  <c r="A415" i="1"/>
  <c r="A410" i="1"/>
  <c r="A404" i="1"/>
  <c r="A399" i="1"/>
  <c r="A394" i="1"/>
  <c r="A388" i="1"/>
  <c r="A383" i="1"/>
  <c r="A378" i="1"/>
  <c r="A372" i="1"/>
  <c r="A367" i="1"/>
  <c r="A362" i="1"/>
  <c r="A356" i="1"/>
  <c r="A348" i="1"/>
  <c r="A338" i="1"/>
  <c r="A310" i="1"/>
  <c r="A204" i="1"/>
  <c r="A392" i="1"/>
  <c r="A387" i="1"/>
  <c r="A382" i="1"/>
  <c r="A376" i="1"/>
  <c r="A371" i="1"/>
  <c r="A366" i="1"/>
  <c r="A360" i="1"/>
  <c r="A355" i="1"/>
  <c r="A347" i="1"/>
  <c r="A332" i="1"/>
  <c r="A302" i="1"/>
  <c r="A420" i="1"/>
  <c r="A416" i="1"/>
  <c r="A411" i="1"/>
  <c r="A406" i="1"/>
  <c r="A400" i="1"/>
  <c r="A395" i="1"/>
  <c r="A390" i="1"/>
  <c r="A384" i="1"/>
  <c r="A379" i="1"/>
  <c r="A374" i="1"/>
  <c r="A368" i="1"/>
  <c r="A363" i="1"/>
  <c r="A358" i="1"/>
  <c r="A351" i="1"/>
  <c r="A343" i="1"/>
  <c r="A318" i="1"/>
  <c r="A268" i="1"/>
  <c r="A413" i="1"/>
  <c r="A409" i="1"/>
  <c r="A405" i="1"/>
  <c r="A401" i="1"/>
  <c r="A397" i="1"/>
  <c r="A393" i="1"/>
  <c r="A389" i="1"/>
  <c r="A385" i="1"/>
  <c r="A381" i="1"/>
  <c r="A377" i="1"/>
  <c r="A373" i="1"/>
  <c r="A369" i="1"/>
  <c r="A365" i="1"/>
  <c r="A361" i="1"/>
  <c r="A357" i="1"/>
  <c r="A353" i="1"/>
  <c r="A349" i="1"/>
  <c r="A345" i="1"/>
  <c r="A340" i="1"/>
  <c r="A335" i="1"/>
  <c r="A329" i="1"/>
  <c r="A321" i="1"/>
  <c r="A314" i="1"/>
  <c r="A308" i="1"/>
  <c r="A294" i="1"/>
  <c r="A280" i="1"/>
  <c r="A257" i="1"/>
  <c r="A6" i="1"/>
  <c r="A339" i="1"/>
  <c r="A334" i="1"/>
  <c r="A326" i="1"/>
  <c r="A320" i="1"/>
  <c r="A313" i="1"/>
  <c r="A304" i="1"/>
  <c r="A289" i="1"/>
  <c r="A273" i="1"/>
  <c r="A239" i="1"/>
  <c r="A354" i="1"/>
  <c r="A350" i="1"/>
  <c r="A346" i="1"/>
  <c r="A342" i="1"/>
  <c r="A336" i="1"/>
  <c r="A330" i="1"/>
  <c r="A324" i="1"/>
  <c r="A316" i="1"/>
  <c r="A309" i="1"/>
  <c r="A297" i="1"/>
  <c r="A282" i="1"/>
  <c r="A258" i="1"/>
  <c r="A147" i="1"/>
  <c r="A341" i="1"/>
  <c r="A337" i="1"/>
  <c r="A333" i="1"/>
  <c r="A328" i="1"/>
  <c r="A322" i="1"/>
  <c r="A317" i="1"/>
  <c r="A312" i="1"/>
  <c r="A306" i="1"/>
  <c r="A300" i="1"/>
  <c r="A293" i="1"/>
  <c r="A286" i="1"/>
  <c r="A277" i="1"/>
  <c r="A266" i="1"/>
  <c r="A253" i="1"/>
  <c r="A231" i="1"/>
  <c r="A200" i="1"/>
  <c r="A140" i="1"/>
  <c r="A305" i="1"/>
  <c r="A298" i="1"/>
  <c r="A292" i="1"/>
  <c r="A284" i="1"/>
  <c r="A274" i="1"/>
  <c r="A264" i="1"/>
  <c r="A248" i="1"/>
  <c r="A225" i="1"/>
  <c r="A187" i="1"/>
  <c r="A10" i="1"/>
  <c r="A241" i="1"/>
  <c r="A221" i="1"/>
  <c r="A167" i="1"/>
  <c r="A7" i="1"/>
  <c r="A301" i="1"/>
  <c r="A296" i="1"/>
  <c r="A290" i="1"/>
  <c r="A285" i="1"/>
  <c r="A278" i="1"/>
  <c r="A272" i="1"/>
  <c r="A261" i="1"/>
  <c r="A252" i="1"/>
  <c r="A233" i="1"/>
  <c r="A211" i="1"/>
  <c r="A180" i="1"/>
  <c r="A119" i="1"/>
  <c r="A281" i="1"/>
  <c r="A276" i="1"/>
  <c r="A269" i="1"/>
  <c r="A262" i="1"/>
  <c r="A256" i="1"/>
  <c r="A244" i="1"/>
  <c r="A232" i="1"/>
  <c r="A219" i="1"/>
  <c r="A191" i="1"/>
  <c r="A160" i="1"/>
  <c r="A102" i="1"/>
  <c r="A331" i="1"/>
  <c r="A327" i="1"/>
  <c r="A323" i="1"/>
  <c r="A319" i="1"/>
  <c r="A315" i="1"/>
  <c r="A311" i="1"/>
  <c r="A307" i="1"/>
  <c r="A303" i="1"/>
  <c r="A299" i="1"/>
  <c r="A295" i="1"/>
  <c r="A291" i="1"/>
  <c r="A287" i="1"/>
  <c r="A283" i="1"/>
  <c r="A279" i="1"/>
  <c r="A275" i="1"/>
  <c r="A270" i="1"/>
  <c r="A265" i="1"/>
  <c r="A260" i="1"/>
  <c r="A254" i="1"/>
  <c r="A247" i="1"/>
  <c r="A237" i="1"/>
  <c r="A227" i="1"/>
  <c r="A213" i="1"/>
  <c r="A199" i="1"/>
  <c r="A171" i="1"/>
  <c r="A141" i="1"/>
  <c r="A85" i="1"/>
  <c r="A271" i="1"/>
  <c r="A267" i="1"/>
  <c r="A263" i="1"/>
  <c r="A259" i="1"/>
  <c r="A255" i="1"/>
  <c r="A249" i="1"/>
  <c r="A243" i="1"/>
  <c r="A236" i="1"/>
  <c r="A228" i="1"/>
  <c r="A220" i="1"/>
  <c r="A208" i="1"/>
  <c r="A192" i="1"/>
  <c r="A177" i="1"/>
  <c r="A156" i="1"/>
  <c r="A120" i="1"/>
  <c r="A69" i="1"/>
  <c r="A57" i="1"/>
  <c r="A215" i="1"/>
  <c r="A205" i="1"/>
  <c r="A197" i="1"/>
  <c r="A183" i="1"/>
  <c r="A168" i="1"/>
  <c r="A152" i="1"/>
  <c r="A128" i="1"/>
  <c r="A101" i="1"/>
  <c r="A47" i="1"/>
  <c r="A251" i="1"/>
  <c r="A245" i="1"/>
  <c r="A240" i="1"/>
  <c r="A235" i="1"/>
  <c r="A229" i="1"/>
  <c r="A224" i="1"/>
  <c r="A216" i="1"/>
  <c r="A209" i="1"/>
  <c r="A203" i="1"/>
  <c r="A193" i="1"/>
  <c r="A185" i="1"/>
  <c r="A176" i="1"/>
  <c r="A161" i="1"/>
  <c r="A149" i="1"/>
  <c r="A134" i="1"/>
  <c r="A110" i="1"/>
  <c r="A84" i="1"/>
  <c r="A37" i="1"/>
  <c r="A223" i="1"/>
  <c r="A217" i="1"/>
  <c r="A212" i="1"/>
  <c r="A207" i="1"/>
  <c r="A201" i="1"/>
  <c r="A196" i="1"/>
  <c r="A188" i="1"/>
  <c r="A181" i="1"/>
  <c r="A173" i="1"/>
  <c r="A163" i="1"/>
  <c r="A155" i="1"/>
  <c r="A145" i="1"/>
  <c r="A131" i="1"/>
  <c r="A114" i="1"/>
  <c r="A92" i="1"/>
  <c r="A68" i="1"/>
  <c r="A31" i="1"/>
  <c r="A139" i="1"/>
  <c r="A124" i="1"/>
  <c r="A112" i="1"/>
  <c r="A96" i="1"/>
  <c r="A75" i="1"/>
  <c r="A56" i="1"/>
  <c r="A25" i="1"/>
  <c r="A195" i="1"/>
  <c r="A189" i="1"/>
  <c r="A184" i="1"/>
  <c r="A179" i="1"/>
  <c r="A172" i="1"/>
  <c r="A165" i="1"/>
  <c r="A157" i="1"/>
  <c r="A151" i="1"/>
  <c r="A144" i="1"/>
  <c r="A135" i="1"/>
  <c r="A126" i="1"/>
  <c r="A118" i="1"/>
  <c r="A106" i="1"/>
  <c r="A94" i="1"/>
  <c r="A79" i="1"/>
  <c r="A61" i="1"/>
  <c r="A45" i="1"/>
  <c r="A21" i="1"/>
  <c r="A175" i="1"/>
  <c r="A169" i="1"/>
  <c r="A164" i="1"/>
  <c r="A159" i="1"/>
  <c r="A153" i="1"/>
  <c r="A148" i="1"/>
  <c r="A143" i="1"/>
  <c r="A136" i="1"/>
  <c r="A130" i="1"/>
  <c r="A123" i="1"/>
  <c r="A115" i="1"/>
  <c r="A108" i="1"/>
  <c r="A100" i="1"/>
  <c r="A89" i="1"/>
  <c r="A77" i="1"/>
  <c r="A64" i="1"/>
  <c r="A51" i="1"/>
  <c r="A36" i="1"/>
  <c r="A19" i="1"/>
  <c r="A250" i="1"/>
  <c r="A246" i="1"/>
  <c r="A242" i="1"/>
  <c r="A238" i="1"/>
  <c r="A234" i="1"/>
  <c r="A230" i="1"/>
  <c r="A226" i="1"/>
  <c r="A222" i="1"/>
  <c r="A218" i="1"/>
  <c r="A214" i="1"/>
  <c r="A210" i="1"/>
  <c r="A206" i="1"/>
  <c r="A202" i="1"/>
  <c r="A198" i="1"/>
  <c r="A194" i="1"/>
  <c r="A190" i="1"/>
  <c r="A186" i="1"/>
  <c r="A182" i="1"/>
  <c r="A178" i="1"/>
  <c r="A174" i="1"/>
  <c r="A170" i="1"/>
  <c r="A166" i="1"/>
  <c r="A162" i="1"/>
  <c r="A158" i="1"/>
  <c r="A154" i="1"/>
  <c r="A150" i="1"/>
  <c r="A146" i="1"/>
  <c r="A142" i="1"/>
  <c r="A138" i="1"/>
  <c r="A132" i="1"/>
  <c r="A127" i="1"/>
  <c r="A122" i="1"/>
  <c r="A116" i="1"/>
  <c r="A111" i="1"/>
  <c r="A105" i="1"/>
  <c r="A97" i="1"/>
  <c r="A90" i="1"/>
  <c r="A83" i="1"/>
  <c r="A72" i="1"/>
  <c r="A63" i="1"/>
  <c r="A53" i="1"/>
  <c r="A40" i="1"/>
  <c r="A29" i="1"/>
  <c r="A16" i="1"/>
  <c r="A137" i="1"/>
  <c r="A133" i="1"/>
  <c r="A129" i="1"/>
  <c r="A125" i="1"/>
  <c r="A121" i="1"/>
  <c r="A117" i="1"/>
  <c r="A113" i="1"/>
  <c r="A109" i="1"/>
  <c r="A104" i="1"/>
  <c r="A98" i="1"/>
  <c r="A93" i="1"/>
  <c r="A88" i="1"/>
  <c r="A80" i="1"/>
  <c r="A73" i="1"/>
  <c r="A67" i="1"/>
  <c r="A59" i="1"/>
  <c r="A52" i="1"/>
  <c r="A43" i="1"/>
  <c r="A32" i="1"/>
  <c r="A24" i="1"/>
  <c r="A15" i="1"/>
  <c r="A107" i="1"/>
  <c r="A103" i="1"/>
  <c r="A99" i="1"/>
  <c r="A95" i="1"/>
  <c r="A91" i="1"/>
  <c r="A87" i="1"/>
  <c r="A81" i="1"/>
  <c r="A76" i="1"/>
  <c r="A71" i="1"/>
  <c r="A65" i="1"/>
  <c r="A60" i="1"/>
  <c r="A55" i="1"/>
  <c r="A48" i="1"/>
  <c r="A41" i="1"/>
  <c r="A35" i="1"/>
  <c r="A27" i="1"/>
  <c r="A20" i="1"/>
  <c r="A13" i="1"/>
  <c r="A86" i="1"/>
  <c r="A82" i="1"/>
  <c r="A78" i="1"/>
  <c r="A74" i="1"/>
  <c r="A70" i="1"/>
  <c r="A66" i="1"/>
  <c r="A62" i="1"/>
  <c r="A58" i="1"/>
  <c r="A54" i="1"/>
  <c r="A49" i="1"/>
  <c r="A44" i="1"/>
  <c r="A39" i="1"/>
  <c r="A33" i="1"/>
  <c r="A28" i="1"/>
  <c r="A23" i="1"/>
  <c r="A17" i="1"/>
  <c r="A11" i="1"/>
  <c r="A50" i="1"/>
  <c r="A46" i="1"/>
  <c r="A42" i="1"/>
  <c r="A38" i="1"/>
  <c r="A34" i="1"/>
  <c r="A30" i="1"/>
  <c r="A26" i="1"/>
  <c r="A22" i="1"/>
  <c r="A18" i="1"/>
  <c r="A14" i="1"/>
  <c r="A9" i="1"/>
  <c r="B7" i="6"/>
  <c r="A12" i="1"/>
  <c r="C8" i="1" l="1"/>
  <c r="D5" i="6"/>
  <c r="G2" i="1" s="1"/>
  <c r="E5" i="6"/>
  <c r="C9" i="1" l="1"/>
  <c r="D5" i="1"/>
  <c r="E6" i="1"/>
  <c r="G5" i="1"/>
  <c r="D6" i="1"/>
  <c r="F6" i="1"/>
  <c r="H5" i="1"/>
  <c r="F5" i="1"/>
  <c r="H6" i="1"/>
  <c r="G6" i="1"/>
  <c r="E5" i="1"/>
  <c r="D7" i="1"/>
  <c r="F7" i="1"/>
  <c r="G7" i="1"/>
  <c r="H7" i="1"/>
  <c r="E7" i="1"/>
  <c r="C10" i="1" l="1"/>
  <c r="C11" i="1" s="1"/>
  <c r="F8" i="1"/>
  <c r="D8" i="1"/>
  <c r="G8" i="1"/>
  <c r="H8" i="1"/>
  <c r="E8" i="1"/>
  <c r="C12" i="1" l="1"/>
  <c r="C13" i="1" s="1"/>
  <c r="F9" i="1"/>
  <c r="D9" i="1"/>
  <c r="H10" i="1"/>
  <c r="G10" i="1"/>
  <c r="G9" i="1"/>
  <c r="H9" i="1"/>
  <c r="E9" i="1"/>
  <c r="D10" i="1"/>
  <c r="F10" i="1"/>
  <c r="C14" i="1" l="1"/>
  <c r="E11" i="1"/>
  <c r="G11" i="1"/>
  <c r="F11" i="1"/>
  <c r="D11" i="1"/>
  <c r="H11" i="1"/>
  <c r="E10" i="1"/>
  <c r="C15" i="1" l="1"/>
  <c r="G12" i="1"/>
  <c r="D12" i="1"/>
  <c r="E12" i="1"/>
  <c r="H12" i="1"/>
  <c r="F12" i="1"/>
  <c r="C16" i="1" l="1"/>
  <c r="G13" i="1"/>
  <c r="D13" i="1"/>
  <c r="E13" i="1"/>
  <c r="H13" i="1"/>
  <c r="F13" i="1"/>
  <c r="C17" i="1" l="1"/>
  <c r="F14" i="1"/>
  <c r="D14" i="1"/>
  <c r="G14" i="1"/>
  <c r="H14" i="1"/>
  <c r="E14" i="1"/>
  <c r="C18" i="1" l="1"/>
  <c r="C19" i="1" s="1"/>
  <c r="C20" i="1" s="1"/>
  <c r="C21" i="1" s="1"/>
  <c r="C22" i="1" s="1"/>
  <c r="C23" i="1" s="1"/>
  <c r="C24" i="1" s="1"/>
  <c r="C25" i="1" s="1"/>
  <c r="C27" i="1" s="1"/>
  <c r="C29" i="1" s="1"/>
  <c r="C30" i="1" s="1"/>
  <c r="C31" i="1" s="1"/>
  <c r="C32" i="1" s="1"/>
  <c r="C33" i="1" s="1"/>
  <c r="C34" i="1" s="1"/>
  <c r="C35" i="1" s="1"/>
  <c r="C36" i="1" s="1"/>
  <c r="C37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5" i="1" s="1"/>
  <c r="C56" i="1" s="1"/>
  <c r="C58" i="1" s="1"/>
  <c r="C59" i="1" s="1"/>
  <c r="C62" i="1" s="1"/>
  <c r="C63" i="1" s="1"/>
  <c r="C64" i="1" s="1"/>
  <c r="C65" i="1" s="1"/>
  <c r="C67" i="1" s="1"/>
  <c r="C69" i="1" s="1"/>
  <c r="C70" i="1" s="1"/>
  <c r="C71" i="1" s="1"/>
  <c r="C73" i="1" s="1"/>
  <c r="C74" i="1" s="1"/>
  <c r="C76" i="1" s="1"/>
  <c r="C77" i="1" s="1"/>
  <c r="C78" i="1" s="1"/>
  <c r="C79" i="1" s="1"/>
  <c r="C80" i="1" s="1"/>
  <c r="C82" i="1" s="1"/>
  <c r="C86" i="1" s="1"/>
  <c r="C88" i="1" s="1"/>
  <c r="C90" i="1" s="1"/>
  <c r="C91" i="1" s="1"/>
  <c r="C93" i="1" s="1"/>
  <c r="C95" i="1" s="1"/>
  <c r="C97" i="1" s="1"/>
  <c r="C98" i="1" s="1"/>
  <c r="C99" i="1" s="1"/>
  <c r="C100" i="1" s="1"/>
  <c r="C101" i="1" s="1"/>
  <c r="C102" i="1" s="1"/>
  <c r="C104" i="1" s="1"/>
  <c r="C106" i="1" s="1"/>
  <c r="C109" i="1" s="1"/>
  <c r="C110" i="1" s="1"/>
  <c r="C114" i="1" s="1"/>
  <c r="C115" i="1" s="1"/>
  <c r="C116" i="1" s="1"/>
  <c r="C117" i="1" s="1"/>
  <c r="C118" i="1" s="1"/>
  <c r="C121" i="1" s="1"/>
  <c r="C122" i="1" s="1"/>
  <c r="C123" i="1" s="1"/>
  <c r="C124" i="1" s="1"/>
  <c r="C128" i="1" s="1"/>
  <c r="C131" i="1" s="1"/>
  <c r="C134" i="1" s="1"/>
  <c r="C135" i="1" s="1"/>
  <c r="C136" i="1" s="1"/>
  <c r="C141" i="1" s="1"/>
  <c r="C143" i="1" s="1"/>
  <c r="C144" i="1" s="1"/>
  <c r="C146" i="1" s="1"/>
  <c r="C147" i="1" s="1"/>
  <c r="C148" i="1" s="1"/>
  <c r="C150" i="1" s="1"/>
  <c r="C153" i="1" s="1"/>
  <c r="C154" i="1" s="1"/>
  <c r="C157" i="1" s="1"/>
  <c r="C161" i="1" s="1"/>
  <c r="C164" i="1" s="1"/>
  <c r="C166" i="1" s="1"/>
  <c r="C176" i="1" s="1"/>
  <c r="C177" i="1" s="1"/>
  <c r="C180" i="1" s="1"/>
  <c r="C181" i="1" s="1"/>
  <c r="C182" i="1" s="1"/>
  <c r="C187" i="1" s="1"/>
  <c r="C188" i="1" s="1"/>
  <c r="C193" i="1" s="1"/>
  <c r="C194" i="1" s="1"/>
  <c r="C197" i="1" s="1"/>
  <c r="C205" i="1" s="1"/>
  <c r="C208" i="1" s="1"/>
  <c r="C211" i="1" s="1"/>
  <c r="C217" i="1" s="1"/>
  <c r="C218" i="1" s="1"/>
  <c r="C228" i="1" s="1"/>
  <c r="C236" i="1" s="1"/>
  <c r="C252" i="1" s="1"/>
  <c r="C253" i="1" s="1"/>
  <c r="C256" i="1" s="1"/>
  <c r="C257" i="1" s="1"/>
  <c r="C264" i="1" s="1"/>
  <c r="C266" i="1" s="1"/>
  <c r="C268" i="1" s="1"/>
  <c r="C275" i="1" s="1"/>
  <c r="C278" i="1" s="1"/>
  <c r="H15" i="1"/>
  <c r="G15" i="1"/>
  <c r="F15" i="1"/>
  <c r="E15" i="1"/>
  <c r="D15" i="1"/>
  <c r="C281" i="1" l="1"/>
  <c r="C286" i="1" s="1"/>
  <c r="C287" i="1" s="1"/>
  <c r="C288" i="1" s="1"/>
  <c r="C294" i="1" s="1"/>
  <c r="C304" i="1" s="1"/>
  <c r="C306" i="1" s="1"/>
  <c r="C308" i="1" s="1"/>
  <c r="C316" i="1" s="1"/>
  <c r="C324" i="1" s="1"/>
  <c r="C325" i="1" s="1"/>
  <c r="C328" i="1" s="1"/>
  <c r="C329" i="1" s="1"/>
  <c r="C331" i="1" s="1"/>
  <c r="C333" i="1" s="1"/>
  <c r="C364" i="1" s="1"/>
  <c r="C397" i="1" s="1"/>
  <c r="C401" i="1" s="1"/>
  <c r="C409" i="1" s="1"/>
  <c r="C410" i="1" s="1"/>
  <c r="C430" i="1" s="1"/>
  <c r="C442" i="1" s="1"/>
  <c r="C452" i="1" s="1"/>
  <c r="C459" i="1" s="1"/>
  <c r="C471" i="1" s="1"/>
  <c r="C510" i="1" s="1"/>
  <c r="C512" i="1" s="1"/>
  <c r="C574" i="1" s="1"/>
  <c r="C578" i="1" s="1"/>
  <c r="C580" i="1" s="1"/>
  <c r="G16" i="1"/>
  <c r="E16" i="1"/>
  <c r="D16" i="1"/>
  <c r="F16" i="1"/>
  <c r="H16" i="1"/>
  <c r="E17" i="1" l="1"/>
  <c r="F17" i="1"/>
  <c r="G17" i="1"/>
  <c r="H17" i="1"/>
  <c r="D17" i="1"/>
  <c r="H18" i="1" l="1"/>
  <c r="G18" i="1"/>
  <c r="D18" i="1"/>
  <c r="F18" i="1"/>
  <c r="E18" i="1"/>
  <c r="F19" i="1" l="1"/>
  <c r="D19" i="1"/>
  <c r="G19" i="1"/>
  <c r="H19" i="1"/>
  <c r="E19" i="1"/>
  <c r="E21" i="1" l="1"/>
  <c r="G21" i="1"/>
  <c r="F21" i="1"/>
  <c r="D21" i="1"/>
  <c r="H21" i="1"/>
  <c r="F20" i="1"/>
  <c r="H20" i="1"/>
  <c r="G20" i="1"/>
  <c r="D20" i="1"/>
  <c r="E20" i="1"/>
  <c r="D22" i="1"/>
  <c r="E22" i="1"/>
  <c r="F22" i="1"/>
  <c r="H22" i="1"/>
  <c r="G22" i="1"/>
  <c r="F23" i="1" l="1"/>
  <c r="G23" i="1"/>
  <c r="D23" i="1"/>
  <c r="H23" i="1"/>
  <c r="E23" i="1"/>
  <c r="D24" i="1" l="1"/>
  <c r="F24" i="1"/>
  <c r="E24" i="1"/>
  <c r="H24" i="1"/>
  <c r="G24" i="1"/>
  <c r="H25" i="1" l="1"/>
  <c r="E25" i="1"/>
  <c r="F25" i="1"/>
  <c r="G25" i="1"/>
  <c r="D25" i="1"/>
  <c r="G26" i="1" l="1"/>
  <c r="D26" i="1"/>
  <c r="E26" i="1"/>
  <c r="H26" i="1"/>
  <c r="F26" i="1"/>
  <c r="G27" i="1" l="1"/>
  <c r="H27" i="1"/>
  <c r="E27" i="1"/>
  <c r="F27" i="1"/>
  <c r="D27" i="1"/>
  <c r="H28" i="1" l="1"/>
  <c r="D28" i="1"/>
  <c r="E28" i="1"/>
  <c r="G28" i="1"/>
  <c r="F28" i="1"/>
  <c r="F29" i="1" l="1"/>
  <c r="D29" i="1"/>
  <c r="H29" i="1"/>
  <c r="G29" i="1"/>
  <c r="E29" i="1"/>
  <c r="F30" i="1" l="1"/>
  <c r="G30" i="1"/>
  <c r="D30" i="1"/>
  <c r="H30" i="1"/>
  <c r="E30" i="1"/>
  <c r="F32" i="1" l="1"/>
  <c r="H32" i="1"/>
  <c r="E32" i="1"/>
  <c r="G32" i="1"/>
  <c r="D32" i="1"/>
  <c r="D31" i="1"/>
  <c r="H31" i="1"/>
  <c r="E31" i="1"/>
  <c r="F31" i="1"/>
  <c r="G31" i="1"/>
  <c r="F33" i="1" l="1"/>
  <c r="H33" i="1"/>
  <c r="G33" i="1"/>
  <c r="D33" i="1"/>
  <c r="E33" i="1"/>
  <c r="G35" i="1" l="1"/>
  <c r="H35" i="1"/>
  <c r="E35" i="1"/>
  <c r="F35" i="1"/>
  <c r="D35" i="1"/>
  <c r="E34" i="1"/>
  <c r="F34" i="1"/>
  <c r="D34" i="1"/>
  <c r="G34" i="1"/>
  <c r="H34" i="1"/>
  <c r="G36" i="1" l="1"/>
  <c r="H36" i="1"/>
  <c r="F36" i="1"/>
  <c r="E36" i="1"/>
  <c r="D36" i="1"/>
  <c r="D37" i="1" l="1"/>
  <c r="G37" i="1"/>
  <c r="H37" i="1"/>
  <c r="E37" i="1"/>
  <c r="F37" i="1"/>
  <c r="D38" i="1" l="1"/>
  <c r="G38" i="1"/>
  <c r="H38" i="1"/>
  <c r="E38" i="1"/>
  <c r="F38" i="1"/>
  <c r="E39" i="1" l="1"/>
  <c r="F39" i="1"/>
  <c r="G39" i="1"/>
  <c r="D39" i="1"/>
  <c r="H39" i="1"/>
  <c r="H40" i="1" l="1"/>
  <c r="G40" i="1"/>
  <c r="D40" i="1"/>
  <c r="F40" i="1"/>
  <c r="E40" i="1"/>
  <c r="G41" i="1" l="1"/>
  <c r="D41" i="1"/>
  <c r="H41" i="1"/>
  <c r="E41" i="1"/>
  <c r="F41" i="1"/>
  <c r="D42" i="1" l="1"/>
  <c r="E42" i="1"/>
  <c r="H42" i="1"/>
  <c r="F42" i="1"/>
  <c r="G42" i="1"/>
  <c r="F43" i="1" l="1"/>
  <c r="D43" i="1"/>
  <c r="G43" i="1"/>
  <c r="H43" i="1"/>
  <c r="E43" i="1"/>
  <c r="H44" i="1" l="1"/>
  <c r="D44" i="1"/>
  <c r="F44" i="1"/>
  <c r="E44" i="1"/>
  <c r="G44" i="1"/>
  <c r="H45" i="1" l="1"/>
  <c r="E45" i="1"/>
  <c r="F45" i="1"/>
  <c r="G45" i="1"/>
  <c r="D45" i="1"/>
  <c r="E46" i="1" l="1"/>
  <c r="F46" i="1"/>
  <c r="G46" i="1"/>
  <c r="D46" i="1"/>
  <c r="H46" i="1"/>
  <c r="G47" i="1" l="1"/>
  <c r="D47" i="1"/>
  <c r="E47" i="1"/>
  <c r="H47" i="1"/>
  <c r="F47" i="1"/>
  <c r="F48" i="1" l="1"/>
  <c r="D48" i="1"/>
  <c r="G48" i="1"/>
  <c r="H48" i="1"/>
  <c r="E48" i="1"/>
  <c r="F49" i="1" l="1"/>
  <c r="G49" i="1"/>
  <c r="D49" i="1"/>
  <c r="H49" i="1"/>
  <c r="E49" i="1"/>
  <c r="H50" i="1" l="1"/>
  <c r="E50" i="1"/>
  <c r="F50" i="1"/>
  <c r="G50" i="1"/>
  <c r="D50" i="1"/>
  <c r="F136" i="1" l="1"/>
  <c r="E136" i="1"/>
  <c r="D136" i="1"/>
  <c r="H136" i="1"/>
  <c r="G136" i="1"/>
  <c r="F52" i="1"/>
  <c r="G52" i="1"/>
  <c r="D52" i="1"/>
  <c r="H52" i="1"/>
  <c r="E52" i="1"/>
  <c r="G51" i="1"/>
  <c r="D51" i="1"/>
  <c r="E51" i="1"/>
  <c r="H51" i="1"/>
  <c r="F51" i="1"/>
  <c r="G53" i="1" l="1"/>
  <c r="D53" i="1"/>
  <c r="E53" i="1"/>
  <c r="H53" i="1"/>
  <c r="F53" i="1"/>
  <c r="F54" i="1" l="1"/>
  <c r="G54" i="1"/>
  <c r="D54" i="1"/>
  <c r="H54" i="1"/>
  <c r="E54" i="1"/>
  <c r="D55" i="1" l="1"/>
  <c r="H55" i="1"/>
  <c r="E55" i="1"/>
  <c r="F55" i="1"/>
  <c r="G55" i="1"/>
  <c r="H56" i="1" l="1"/>
  <c r="F56" i="1"/>
  <c r="G56" i="1"/>
  <c r="D56" i="1"/>
  <c r="E56" i="1"/>
  <c r="D57" i="1" l="1"/>
  <c r="G57" i="1"/>
  <c r="H57" i="1"/>
  <c r="E57" i="1"/>
  <c r="F57" i="1"/>
  <c r="E58" i="1" l="1"/>
  <c r="F58" i="1"/>
  <c r="G58" i="1"/>
  <c r="D58" i="1"/>
  <c r="H58" i="1"/>
  <c r="H172" i="1" l="1"/>
  <c r="D172" i="1"/>
  <c r="G172" i="1"/>
  <c r="E172" i="1"/>
  <c r="F172" i="1"/>
  <c r="H59" i="1"/>
  <c r="E59" i="1"/>
  <c r="G59" i="1"/>
  <c r="F59" i="1"/>
  <c r="D59" i="1"/>
  <c r="F60" i="1" l="1"/>
  <c r="E60" i="1"/>
  <c r="D60" i="1"/>
  <c r="G60" i="1"/>
  <c r="H60" i="1"/>
  <c r="F61" i="1" l="1"/>
  <c r="G61" i="1"/>
  <c r="E61" i="1"/>
  <c r="H61" i="1"/>
  <c r="D61" i="1"/>
  <c r="F171" i="1" l="1"/>
  <c r="G171" i="1"/>
  <c r="H171" i="1"/>
  <c r="E171" i="1"/>
  <c r="D171" i="1"/>
  <c r="G62" i="1"/>
  <c r="D62" i="1"/>
  <c r="H62" i="1"/>
  <c r="E62" i="1"/>
  <c r="F62" i="1"/>
  <c r="D63" i="1" l="1"/>
  <c r="E63" i="1"/>
  <c r="H63" i="1"/>
  <c r="F63" i="1"/>
  <c r="G63" i="1"/>
  <c r="D65" i="1" l="1"/>
  <c r="H65" i="1"/>
  <c r="E65" i="1"/>
  <c r="F65" i="1"/>
  <c r="G65" i="1"/>
  <c r="F64" i="1"/>
  <c r="D64" i="1"/>
  <c r="G64" i="1"/>
  <c r="H64" i="1"/>
  <c r="E64" i="1"/>
  <c r="E66" i="1" l="1"/>
  <c r="F66" i="1"/>
  <c r="G66" i="1"/>
  <c r="D66" i="1"/>
  <c r="H66" i="1"/>
  <c r="G67" i="1" l="1"/>
  <c r="D67" i="1"/>
  <c r="E67" i="1"/>
  <c r="H67" i="1"/>
  <c r="F67" i="1"/>
  <c r="D68" i="1" l="1"/>
  <c r="H68" i="1"/>
  <c r="E68" i="1"/>
  <c r="G68" i="1"/>
  <c r="F68" i="1"/>
  <c r="E70" i="1" l="1"/>
  <c r="D70" i="1"/>
  <c r="G70" i="1"/>
  <c r="H70" i="1"/>
  <c r="F70" i="1"/>
  <c r="H69" i="1"/>
  <c r="E69" i="1"/>
  <c r="G69" i="1"/>
  <c r="D69" i="1"/>
  <c r="F69" i="1"/>
  <c r="F71" i="1" l="1"/>
  <c r="D71" i="1"/>
  <c r="G71" i="1"/>
  <c r="H71" i="1"/>
  <c r="E71" i="1"/>
  <c r="H72" i="1" l="1"/>
  <c r="F72" i="1"/>
  <c r="E72" i="1"/>
  <c r="G72" i="1"/>
  <c r="D72" i="1"/>
  <c r="F73" i="1" l="1"/>
  <c r="G73" i="1"/>
  <c r="D73" i="1"/>
  <c r="H73" i="1"/>
  <c r="E73" i="1"/>
  <c r="D74" i="1" l="1"/>
  <c r="G74" i="1"/>
  <c r="H74" i="1"/>
  <c r="E74" i="1"/>
  <c r="F74" i="1"/>
  <c r="H75" i="1" l="1"/>
  <c r="E75" i="1"/>
  <c r="F75" i="1"/>
  <c r="G75" i="1"/>
  <c r="D75" i="1"/>
  <c r="G76" i="1" l="1"/>
  <c r="D76" i="1"/>
  <c r="E76" i="1"/>
  <c r="H76" i="1"/>
  <c r="F76" i="1"/>
  <c r="G77" i="1" l="1"/>
  <c r="H77" i="1"/>
  <c r="E77" i="1"/>
  <c r="F77" i="1"/>
  <c r="D77" i="1"/>
  <c r="F78" i="1" l="1"/>
  <c r="G78" i="1"/>
  <c r="D78" i="1"/>
  <c r="H78" i="1"/>
  <c r="E78" i="1"/>
  <c r="D79" i="1" l="1"/>
  <c r="H79" i="1"/>
  <c r="E79" i="1"/>
  <c r="F79" i="1"/>
  <c r="G79" i="1"/>
  <c r="D81" i="1" l="1"/>
  <c r="H81" i="1"/>
  <c r="E81" i="1"/>
  <c r="F81" i="1"/>
  <c r="G81" i="1"/>
  <c r="H80" i="1"/>
  <c r="F80" i="1"/>
  <c r="G80" i="1"/>
  <c r="D80" i="1"/>
  <c r="E80" i="1"/>
  <c r="E82" i="1" l="1"/>
  <c r="F82" i="1"/>
  <c r="G82" i="1"/>
  <c r="D82" i="1"/>
  <c r="H82" i="1"/>
  <c r="G225" i="1" l="1"/>
  <c r="H225" i="1"/>
  <c r="D225" i="1"/>
  <c r="E225" i="1"/>
  <c r="F225" i="1"/>
  <c r="G83" i="1"/>
  <c r="D83" i="1"/>
  <c r="H83" i="1"/>
  <c r="E83" i="1"/>
  <c r="F83" i="1"/>
  <c r="E227" i="1" l="1"/>
  <c r="H227" i="1"/>
  <c r="D227" i="1"/>
  <c r="F227" i="1"/>
  <c r="G227" i="1"/>
  <c r="D84" i="1"/>
  <c r="E84" i="1"/>
  <c r="H84" i="1"/>
  <c r="F84" i="1"/>
  <c r="G84" i="1"/>
  <c r="F85" i="1" l="1"/>
  <c r="D85" i="1"/>
  <c r="G85" i="1"/>
  <c r="H85" i="1"/>
  <c r="E85" i="1"/>
  <c r="E87" i="1" l="1"/>
  <c r="F87" i="1"/>
  <c r="H87" i="1"/>
  <c r="G87" i="1"/>
  <c r="D87" i="1"/>
  <c r="E86" i="1"/>
  <c r="F86" i="1"/>
  <c r="D86" i="1"/>
  <c r="G86" i="1"/>
  <c r="H86" i="1"/>
  <c r="G89" i="1" l="1"/>
  <c r="D89" i="1"/>
  <c r="F89" i="1"/>
  <c r="H89" i="1"/>
  <c r="E89" i="1"/>
  <c r="E88" i="1"/>
  <c r="F88" i="1"/>
  <c r="G88" i="1"/>
  <c r="D88" i="1"/>
  <c r="H88" i="1"/>
  <c r="F90" i="1" l="1"/>
  <c r="D90" i="1"/>
  <c r="G90" i="1"/>
  <c r="H90" i="1"/>
  <c r="E90" i="1"/>
  <c r="F91" i="1" l="1"/>
  <c r="G91" i="1"/>
  <c r="D91" i="1"/>
  <c r="H91" i="1"/>
  <c r="E91" i="1"/>
  <c r="F307" i="1" l="1"/>
  <c r="G307" i="1"/>
  <c r="D307" i="1"/>
  <c r="H307" i="1"/>
  <c r="E307" i="1"/>
  <c r="H385" i="1"/>
  <c r="G385" i="1"/>
  <c r="F385" i="1"/>
  <c r="E385" i="1"/>
  <c r="D385" i="1"/>
  <c r="G92" i="1"/>
  <c r="D92" i="1"/>
  <c r="H92" i="1"/>
  <c r="F92" i="1"/>
  <c r="E92" i="1"/>
  <c r="H93" i="1" l="1"/>
  <c r="E93" i="1"/>
  <c r="F93" i="1"/>
  <c r="G93" i="1"/>
  <c r="D93" i="1"/>
  <c r="D95" i="1" l="1"/>
  <c r="H95" i="1"/>
  <c r="F95" i="1"/>
  <c r="E95" i="1"/>
  <c r="G95" i="1"/>
  <c r="G94" i="1"/>
  <c r="D94" i="1"/>
  <c r="E94" i="1"/>
  <c r="H94" i="1"/>
  <c r="F94" i="1"/>
  <c r="G98" i="1" l="1"/>
  <c r="D98" i="1"/>
  <c r="F98" i="1"/>
  <c r="H98" i="1"/>
  <c r="E98" i="1"/>
  <c r="F96" i="1"/>
  <c r="H96" i="1"/>
  <c r="G96" i="1"/>
  <c r="E96" i="1"/>
  <c r="D96" i="1"/>
  <c r="D97" i="1"/>
  <c r="H97" i="1"/>
  <c r="E97" i="1"/>
  <c r="F97" i="1"/>
  <c r="G97" i="1"/>
  <c r="E432" i="1" l="1"/>
  <c r="F432" i="1"/>
  <c r="D432" i="1"/>
  <c r="G432" i="1"/>
  <c r="H432" i="1"/>
  <c r="D99" i="1"/>
  <c r="F99" i="1"/>
  <c r="H99" i="1"/>
  <c r="E99" i="1"/>
  <c r="G99" i="1"/>
  <c r="E100" i="1"/>
  <c r="F100" i="1"/>
  <c r="D100" i="1"/>
  <c r="H100" i="1"/>
  <c r="G100" i="1"/>
  <c r="E458" i="1" l="1"/>
  <c r="G458" i="1"/>
  <c r="F458" i="1"/>
  <c r="D458" i="1"/>
  <c r="H458" i="1"/>
  <c r="D101" i="1"/>
  <c r="E101" i="1"/>
  <c r="H101" i="1"/>
  <c r="F101" i="1"/>
  <c r="G101" i="1"/>
  <c r="D102" i="1" l="1"/>
  <c r="H102" i="1"/>
  <c r="E102" i="1"/>
  <c r="F102" i="1"/>
  <c r="G102" i="1"/>
  <c r="F568" i="1" l="1"/>
  <c r="G568" i="1"/>
  <c r="D568" i="1"/>
  <c r="E568" i="1"/>
  <c r="H568" i="1"/>
  <c r="E265" i="1"/>
  <c r="D265" i="1"/>
  <c r="G265" i="1"/>
  <c r="H265" i="1"/>
  <c r="F265" i="1"/>
  <c r="D103" i="1"/>
  <c r="G103" i="1"/>
  <c r="H103" i="1"/>
  <c r="F103" i="1"/>
  <c r="E103" i="1"/>
  <c r="D105" i="1" l="1"/>
  <c r="H105" i="1"/>
  <c r="F105" i="1"/>
  <c r="E105" i="1"/>
  <c r="G105" i="1"/>
  <c r="H104" i="1"/>
  <c r="D104" i="1"/>
  <c r="F104" i="1"/>
  <c r="E104" i="1"/>
  <c r="G104" i="1"/>
  <c r="D272" i="1" l="1"/>
  <c r="H272" i="1"/>
  <c r="E272" i="1"/>
  <c r="F272" i="1"/>
  <c r="G272" i="1"/>
  <c r="E106" i="1"/>
  <c r="F106" i="1"/>
  <c r="D106" i="1"/>
  <c r="G106" i="1"/>
  <c r="H106" i="1"/>
  <c r="F277" i="1" l="1"/>
  <c r="G277" i="1"/>
  <c r="D277" i="1"/>
  <c r="H277" i="1"/>
  <c r="E277" i="1"/>
  <c r="D107" i="1"/>
  <c r="H107" i="1"/>
  <c r="F107" i="1"/>
  <c r="E107" i="1"/>
  <c r="G107" i="1"/>
  <c r="G108" i="1" l="1"/>
  <c r="E108" i="1"/>
  <c r="H108" i="1"/>
  <c r="D108" i="1"/>
  <c r="F108" i="1"/>
  <c r="F109" i="1" l="1"/>
  <c r="E109" i="1"/>
  <c r="G109" i="1"/>
  <c r="H109" i="1"/>
  <c r="D109" i="1"/>
  <c r="H359" i="1" l="1"/>
  <c r="F359" i="1"/>
  <c r="D359" i="1"/>
  <c r="E359" i="1"/>
  <c r="G359" i="1"/>
  <c r="E110" i="1"/>
  <c r="F110" i="1"/>
  <c r="G110" i="1"/>
  <c r="H110" i="1"/>
  <c r="D110" i="1"/>
  <c r="F112" i="1" l="1"/>
  <c r="G112" i="1"/>
  <c r="D112" i="1"/>
  <c r="H112" i="1"/>
  <c r="E112" i="1"/>
  <c r="H111" i="1"/>
  <c r="D111" i="1"/>
  <c r="F111" i="1"/>
  <c r="G111" i="1"/>
  <c r="E111" i="1"/>
  <c r="G113" i="1" l="1"/>
  <c r="D113" i="1"/>
  <c r="E113" i="1"/>
  <c r="H113" i="1"/>
  <c r="F113" i="1"/>
  <c r="D114" i="1"/>
  <c r="H114" i="1"/>
  <c r="E114" i="1"/>
  <c r="F114" i="1"/>
  <c r="G114" i="1"/>
  <c r="H370" i="1" l="1"/>
  <c r="D370" i="1"/>
  <c r="E370" i="1"/>
  <c r="G370" i="1"/>
  <c r="F370" i="1"/>
  <c r="H115" i="1"/>
  <c r="G115" i="1"/>
  <c r="F115" i="1"/>
  <c r="D115" i="1"/>
  <c r="E115" i="1"/>
  <c r="E429" i="1" l="1"/>
  <c r="H429" i="1"/>
  <c r="D429" i="1"/>
  <c r="G429" i="1"/>
  <c r="F429" i="1"/>
  <c r="G116" i="1"/>
  <c r="F116" i="1"/>
  <c r="D116" i="1"/>
  <c r="H116" i="1"/>
  <c r="E116" i="1"/>
  <c r="F377" i="1" l="1"/>
  <c r="H377" i="1"/>
  <c r="E377" i="1"/>
  <c r="G377" i="1"/>
  <c r="D377" i="1"/>
  <c r="F117" i="1"/>
  <c r="G117" i="1"/>
  <c r="D117" i="1"/>
  <c r="H117" i="1"/>
  <c r="E117" i="1"/>
  <c r="D452" i="1" l="1"/>
  <c r="H452" i="1"/>
  <c r="E452" i="1"/>
  <c r="F452" i="1"/>
  <c r="G452" i="1"/>
  <c r="F118" i="1"/>
  <c r="E118" i="1"/>
  <c r="G118" i="1"/>
  <c r="D118" i="1"/>
  <c r="H118" i="1"/>
  <c r="H119" i="1" l="1"/>
  <c r="G119" i="1"/>
  <c r="E119" i="1"/>
  <c r="D119" i="1"/>
  <c r="F119" i="1"/>
  <c r="D472" i="1" l="1"/>
  <c r="H472" i="1"/>
  <c r="G472" i="1"/>
  <c r="E472" i="1"/>
  <c r="F472" i="1"/>
  <c r="F386" i="1"/>
  <c r="H386" i="1"/>
  <c r="E386" i="1"/>
  <c r="D386" i="1"/>
  <c r="G386" i="1"/>
  <c r="F319" i="1"/>
  <c r="H319" i="1"/>
  <c r="E319" i="1"/>
  <c r="G319" i="1"/>
  <c r="D319" i="1"/>
  <c r="G120" i="1"/>
  <c r="H120" i="1"/>
  <c r="E120" i="1"/>
  <c r="F120" i="1"/>
  <c r="D120" i="1"/>
  <c r="E332" i="1" l="1"/>
  <c r="D332" i="1"/>
  <c r="H332" i="1"/>
  <c r="F332" i="1"/>
  <c r="G332" i="1"/>
  <c r="F121" i="1"/>
  <c r="G121" i="1"/>
  <c r="D121" i="1"/>
  <c r="H121" i="1"/>
  <c r="E121" i="1"/>
  <c r="H122" i="1" l="1"/>
  <c r="E122" i="1"/>
  <c r="F122" i="1"/>
  <c r="G122" i="1"/>
  <c r="D122" i="1"/>
  <c r="H477" i="1" l="1"/>
  <c r="G477" i="1"/>
  <c r="F477" i="1"/>
  <c r="D477" i="1"/>
  <c r="E477" i="1"/>
  <c r="H344" i="1"/>
  <c r="D344" i="1"/>
  <c r="F344" i="1"/>
  <c r="E344" i="1"/>
  <c r="G344" i="1"/>
  <c r="H123" i="1"/>
  <c r="F123" i="1"/>
  <c r="G123" i="1"/>
  <c r="D123" i="1"/>
  <c r="E123" i="1"/>
  <c r="H348" i="1" l="1"/>
  <c r="G348" i="1"/>
  <c r="D348" i="1"/>
  <c r="F348" i="1"/>
  <c r="E348" i="1"/>
  <c r="G124" i="1"/>
  <c r="D124" i="1"/>
  <c r="H124" i="1"/>
  <c r="E124" i="1"/>
  <c r="F124" i="1"/>
  <c r="F500" i="1" l="1"/>
  <c r="H500" i="1"/>
  <c r="D500" i="1"/>
  <c r="E500" i="1"/>
  <c r="G500" i="1"/>
  <c r="F125" i="1"/>
  <c r="G125" i="1"/>
  <c r="D125" i="1"/>
  <c r="H125" i="1"/>
  <c r="E125" i="1"/>
  <c r="H351" i="1" l="1"/>
  <c r="D351" i="1"/>
  <c r="G351" i="1"/>
  <c r="F351" i="1"/>
  <c r="E351" i="1"/>
  <c r="E354" i="1"/>
  <c r="H354" i="1"/>
  <c r="G354" i="1"/>
  <c r="D354" i="1"/>
  <c r="F354" i="1"/>
  <c r="G126" i="1"/>
  <c r="D126" i="1"/>
  <c r="H126" i="1"/>
  <c r="E126" i="1"/>
  <c r="F126" i="1"/>
  <c r="H505" i="1" l="1"/>
  <c r="G505" i="1"/>
  <c r="E505" i="1"/>
  <c r="F505" i="1"/>
  <c r="D505" i="1"/>
  <c r="G401" i="1"/>
  <c r="H401" i="1"/>
  <c r="E401" i="1"/>
  <c r="F401" i="1"/>
  <c r="D401" i="1"/>
  <c r="D127" i="1"/>
  <c r="E127" i="1"/>
  <c r="F127" i="1"/>
  <c r="G127" i="1"/>
  <c r="H127" i="1"/>
  <c r="D406" i="1" l="1"/>
  <c r="H406" i="1"/>
  <c r="E406" i="1"/>
  <c r="F406" i="1"/>
  <c r="G406" i="1"/>
  <c r="G128" i="1"/>
  <c r="D128" i="1"/>
  <c r="H128" i="1"/>
  <c r="E128" i="1"/>
  <c r="F128" i="1"/>
  <c r="H129" i="1" l="1"/>
  <c r="E129" i="1"/>
  <c r="F129" i="1"/>
  <c r="G129" i="1"/>
  <c r="D129" i="1"/>
  <c r="F131" i="1" l="1"/>
  <c r="D131" i="1"/>
  <c r="G131" i="1"/>
  <c r="H131" i="1"/>
  <c r="E131" i="1"/>
  <c r="E130" i="1"/>
  <c r="F130" i="1"/>
  <c r="G130" i="1"/>
  <c r="D130" i="1"/>
  <c r="H130" i="1"/>
  <c r="G415" i="1" l="1"/>
  <c r="H415" i="1"/>
  <c r="F415" i="1"/>
  <c r="D415" i="1"/>
  <c r="E415" i="1"/>
  <c r="G388" i="1"/>
  <c r="E388" i="1"/>
  <c r="D388" i="1"/>
  <c r="F388" i="1"/>
  <c r="H388" i="1"/>
  <c r="H392" i="1"/>
  <c r="D392" i="1"/>
  <c r="E392" i="1"/>
  <c r="G392" i="1"/>
  <c r="F392" i="1"/>
  <c r="G132" i="1"/>
  <c r="F132" i="1"/>
  <c r="D132" i="1"/>
  <c r="H132" i="1"/>
  <c r="E132" i="1"/>
  <c r="F531" i="1" l="1"/>
  <c r="D531" i="1"/>
  <c r="H531" i="1"/>
  <c r="E531" i="1"/>
  <c r="G531" i="1"/>
  <c r="G418" i="1"/>
  <c r="H418" i="1"/>
  <c r="F418" i="1"/>
  <c r="E418" i="1"/>
  <c r="D418" i="1"/>
  <c r="F133" i="1"/>
  <c r="G133" i="1"/>
  <c r="D133" i="1"/>
  <c r="H133" i="1"/>
  <c r="E133" i="1"/>
  <c r="E533" i="1" l="1"/>
  <c r="F533" i="1"/>
  <c r="H533" i="1"/>
  <c r="D533" i="1"/>
  <c r="G533" i="1"/>
  <c r="D395" i="1"/>
  <c r="F395" i="1"/>
  <c r="H395" i="1"/>
  <c r="E395" i="1"/>
  <c r="G395" i="1"/>
  <c r="E134" i="1"/>
  <c r="F134" i="1"/>
  <c r="G134" i="1"/>
  <c r="D134" i="1"/>
  <c r="H134" i="1"/>
  <c r="G405" i="1" l="1"/>
  <c r="D405" i="1"/>
  <c r="E405" i="1"/>
  <c r="F405" i="1"/>
  <c r="H405" i="1"/>
  <c r="G135" i="1"/>
  <c r="D135" i="1"/>
  <c r="E135" i="1"/>
  <c r="H135" i="1"/>
  <c r="F135" i="1"/>
  <c r="G544" i="1" l="1"/>
  <c r="E544" i="1"/>
  <c r="D544" i="1"/>
  <c r="H544" i="1"/>
  <c r="F544" i="1"/>
  <c r="H138" i="1"/>
  <c r="E138" i="1"/>
  <c r="F138" i="1"/>
  <c r="D138" i="1"/>
  <c r="G138" i="1"/>
  <c r="F137" i="1"/>
  <c r="G137" i="1"/>
  <c r="E137" i="1"/>
  <c r="H137" i="1"/>
  <c r="D137" i="1"/>
  <c r="D411" i="1" l="1"/>
  <c r="E411" i="1"/>
  <c r="G411" i="1"/>
  <c r="F411" i="1"/>
  <c r="H411" i="1"/>
  <c r="H139" i="1"/>
  <c r="G139" i="1"/>
  <c r="F139" i="1"/>
  <c r="D139" i="1"/>
  <c r="E139" i="1"/>
  <c r="D556" i="1" l="1"/>
  <c r="F556" i="1"/>
  <c r="G556" i="1"/>
  <c r="H556" i="1"/>
  <c r="E556" i="1"/>
  <c r="H431" i="1"/>
  <c r="D431" i="1"/>
  <c r="F431" i="1"/>
  <c r="G431" i="1"/>
  <c r="E431" i="1"/>
  <c r="E427" i="1"/>
  <c r="G427" i="1"/>
  <c r="F427" i="1"/>
  <c r="H427" i="1"/>
  <c r="D427" i="1"/>
  <c r="G140" i="1"/>
  <c r="F140" i="1"/>
  <c r="E140" i="1"/>
  <c r="H140" i="1"/>
  <c r="D140" i="1"/>
  <c r="D433" i="1" l="1"/>
  <c r="F433" i="1"/>
  <c r="E433" i="1"/>
  <c r="G433" i="1"/>
  <c r="H433" i="1"/>
  <c r="D141" i="1"/>
  <c r="F141" i="1"/>
  <c r="G141" i="1"/>
  <c r="E141" i="1"/>
  <c r="H141" i="1"/>
  <c r="F142" i="1" l="1"/>
  <c r="E142" i="1"/>
  <c r="D142" i="1"/>
  <c r="G142" i="1"/>
  <c r="H142" i="1"/>
  <c r="H573" i="1" l="1"/>
  <c r="F573" i="1"/>
  <c r="E573" i="1"/>
  <c r="D573" i="1"/>
  <c r="G573" i="1"/>
  <c r="G144" i="1"/>
  <c r="D144" i="1"/>
  <c r="H144" i="1"/>
  <c r="F144" i="1"/>
  <c r="E144" i="1"/>
  <c r="D143" i="1"/>
  <c r="G143" i="1"/>
  <c r="H143" i="1"/>
  <c r="E143" i="1"/>
  <c r="F143" i="1"/>
  <c r="D574" i="1" l="1"/>
  <c r="F574" i="1"/>
  <c r="G574" i="1"/>
  <c r="E574" i="1"/>
  <c r="H574" i="1"/>
  <c r="F443" i="1"/>
  <c r="H443" i="1"/>
  <c r="D443" i="1"/>
  <c r="G443" i="1"/>
  <c r="E443" i="1"/>
  <c r="F147" i="1"/>
  <c r="E147" i="1"/>
  <c r="H147" i="1"/>
  <c r="G147" i="1"/>
  <c r="D147" i="1"/>
  <c r="G145" i="1"/>
  <c r="E145" i="1"/>
  <c r="D145" i="1"/>
  <c r="F145" i="1"/>
  <c r="H145" i="1"/>
  <c r="E146" i="1"/>
  <c r="G146" i="1"/>
  <c r="F146" i="1"/>
  <c r="D146" i="1"/>
  <c r="H146" i="1"/>
  <c r="H447" i="1" l="1"/>
  <c r="F447" i="1"/>
  <c r="E447" i="1"/>
  <c r="G447" i="1"/>
  <c r="D447" i="1"/>
  <c r="D148" i="1"/>
  <c r="H148" i="1"/>
  <c r="G148" i="1"/>
  <c r="E148" i="1"/>
  <c r="F148" i="1"/>
  <c r="D454" i="1" l="1"/>
  <c r="F454" i="1"/>
  <c r="E454" i="1"/>
  <c r="G454" i="1"/>
  <c r="H454" i="1"/>
  <c r="E451" i="1"/>
  <c r="F451" i="1"/>
  <c r="D451" i="1"/>
  <c r="H451" i="1"/>
  <c r="G451" i="1"/>
  <c r="H149" i="1"/>
  <c r="G149" i="1"/>
  <c r="D149" i="1"/>
  <c r="E149" i="1"/>
  <c r="F149" i="1"/>
  <c r="F456" i="1" l="1"/>
  <c r="H456" i="1"/>
  <c r="D456" i="1"/>
  <c r="G456" i="1"/>
  <c r="E456" i="1"/>
  <c r="F150" i="1"/>
  <c r="H150" i="1"/>
  <c r="D150" i="1"/>
  <c r="G150" i="1"/>
  <c r="E150" i="1"/>
  <c r="E151" i="1" l="1"/>
  <c r="H151" i="1"/>
  <c r="F151" i="1"/>
  <c r="D151" i="1"/>
  <c r="G151" i="1"/>
  <c r="D460" i="1" l="1"/>
  <c r="E460" i="1"/>
  <c r="G460" i="1"/>
  <c r="F460" i="1"/>
  <c r="H460" i="1"/>
  <c r="D152" i="1"/>
  <c r="H152" i="1"/>
  <c r="F152" i="1"/>
  <c r="G152" i="1"/>
  <c r="E152" i="1"/>
  <c r="H466" i="1" l="1"/>
  <c r="D466" i="1"/>
  <c r="E466" i="1"/>
  <c r="F466" i="1"/>
  <c r="G466" i="1"/>
  <c r="F462" i="1"/>
  <c r="E462" i="1"/>
  <c r="G462" i="1"/>
  <c r="H462" i="1"/>
  <c r="D462" i="1"/>
  <c r="G153" i="1"/>
  <c r="D153" i="1"/>
  <c r="E153" i="1"/>
  <c r="F153" i="1"/>
  <c r="H153" i="1"/>
  <c r="D154" i="1" l="1"/>
  <c r="F154" i="1"/>
  <c r="G154" i="1"/>
  <c r="E154" i="1"/>
  <c r="H154" i="1"/>
  <c r="G473" i="1" l="1"/>
  <c r="E473" i="1"/>
  <c r="F473" i="1"/>
  <c r="D473" i="1"/>
  <c r="H473" i="1"/>
  <c r="H156" i="1"/>
  <c r="E156" i="1"/>
  <c r="G156" i="1"/>
  <c r="D156" i="1"/>
  <c r="F156" i="1"/>
  <c r="D155" i="1"/>
  <c r="E155" i="1"/>
  <c r="F155" i="1"/>
  <c r="H155" i="1"/>
  <c r="G155" i="1"/>
  <c r="G158" i="1" l="1"/>
  <c r="F158" i="1"/>
  <c r="E158" i="1"/>
  <c r="H158" i="1"/>
  <c r="D158" i="1"/>
  <c r="G157" i="1"/>
  <c r="E157" i="1"/>
  <c r="F157" i="1"/>
  <c r="D157" i="1"/>
  <c r="H157" i="1"/>
  <c r="F159" i="1" l="1"/>
  <c r="E159" i="1"/>
  <c r="D159" i="1"/>
  <c r="G159" i="1"/>
  <c r="H159" i="1"/>
  <c r="D160" i="1" l="1"/>
  <c r="H160" i="1"/>
  <c r="F160" i="1"/>
  <c r="G160" i="1"/>
  <c r="E160" i="1"/>
  <c r="H162" i="1" l="1"/>
  <c r="F162" i="1"/>
  <c r="G162" i="1"/>
  <c r="D162" i="1"/>
  <c r="E162" i="1"/>
  <c r="G161" i="1"/>
  <c r="F161" i="1"/>
  <c r="H161" i="1"/>
  <c r="D161" i="1"/>
  <c r="E161" i="1"/>
  <c r="F484" i="1" l="1"/>
  <c r="G484" i="1"/>
  <c r="D484" i="1"/>
  <c r="E484" i="1"/>
  <c r="H484" i="1"/>
  <c r="E163" i="1"/>
  <c r="G163" i="1"/>
  <c r="D163" i="1"/>
  <c r="F163" i="1"/>
  <c r="H163" i="1"/>
  <c r="D165" i="1" l="1"/>
  <c r="G165" i="1"/>
  <c r="H165" i="1"/>
  <c r="E165" i="1"/>
  <c r="F165" i="1"/>
  <c r="D164" i="1"/>
  <c r="H164" i="1"/>
  <c r="G164" i="1"/>
  <c r="E164" i="1"/>
  <c r="F164" i="1"/>
  <c r="H488" i="1" l="1"/>
  <c r="D488" i="1"/>
  <c r="G488" i="1"/>
  <c r="F488" i="1"/>
  <c r="E488" i="1"/>
  <c r="F166" i="1"/>
  <c r="H166" i="1"/>
  <c r="E166" i="1"/>
  <c r="G166" i="1"/>
  <c r="D166" i="1"/>
  <c r="G491" i="1" l="1"/>
  <c r="D491" i="1"/>
  <c r="H491" i="1"/>
  <c r="F491" i="1"/>
  <c r="E491" i="1"/>
  <c r="D167" i="1"/>
  <c r="E167" i="1"/>
  <c r="H167" i="1"/>
  <c r="F167" i="1"/>
  <c r="G167" i="1"/>
  <c r="H495" i="1" l="1"/>
  <c r="F495" i="1"/>
  <c r="G495" i="1"/>
  <c r="E495" i="1"/>
  <c r="D495" i="1"/>
  <c r="H517" i="1"/>
  <c r="F517" i="1"/>
  <c r="D517" i="1"/>
  <c r="G517" i="1"/>
  <c r="E517" i="1"/>
  <c r="E168" i="1"/>
  <c r="F168" i="1"/>
  <c r="H168" i="1"/>
  <c r="D168" i="1"/>
  <c r="G168" i="1"/>
  <c r="D498" i="1" l="1"/>
  <c r="G498" i="1"/>
  <c r="H498" i="1"/>
  <c r="F498" i="1"/>
  <c r="E498" i="1"/>
  <c r="F170" i="1"/>
  <c r="H170" i="1"/>
  <c r="D170" i="1"/>
  <c r="E170" i="1"/>
  <c r="G170" i="1"/>
  <c r="E169" i="1"/>
  <c r="G169" i="1"/>
  <c r="D169" i="1"/>
  <c r="F169" i="1"/>
  <c r="H169" i="1"/>
  <c r="F175" i="1"/>
  <c r="E175" i="1"/>
  <c r="G175" i="1"/>
  <c r="H175" i="1"/>
  <c r="D175" i="1"/>
  <c r="E501" i="1" l="1"/>
  <c r="G501" i="1"/>
  <c r="F501" i="1"/>
  <c r="H501" i="1"/>
  <c r="D501" i="1"/>
  <c r="F535" i="1"/>
  <c r="H535" i="1"/>
  <c r="D535" i="1"/>
  <c r="E535" i="1"/>
  <c r="G535" i="1"/>
  <c r="G174" i="1"/>
  <c r="E174" i="1"/>
  <c r="D174" i="1"/>
  <c r="F174" i="1"/>
  <c r="H174" i="1"/>
  <c r="F177" i="1"/>
  <c r="H173" i="1"/>
  <c r="F173" i="1"/>
  <c r="G173" i="1"/>
  <c r="D173" i="1"/>
  <c r="E173" i="1"/>
  <c r="E177" i="1" l="1"/>
  <c r="G176" i="1"/>
  <c r="F176" i="1"/>
  <c r="H177" i="1"/>
  <c r="G177" i="1"/>
  <c r="H176" i="1"/>
  <c r="D177" i="1"/>
  <c r="E176" i="1"/>
  <c r="D176" i="1"/>
  <c r="F178" i="1" l="1"/>
  <c r="H178" i="1"/>
  <c r="H179" i="1"/>
  <c r="F179" i="1"/>
  <c r="E179" i="1"/>
  <c r="D179" i="1"/>
  <c r="G179" i="1"/>
  <c r="E178" i="1"/>
  <c r="G178" i="1"/>
  <c r="D178" i="1"/>
  <c r="G180" i="1"/>
  <c r="D180" i="1"/>
  <c r="H180" i="1"/>
  <c r="E180" i="1"/>
  <c r="F180" i="1"/>
  <c r="G558" i="1" l="1"/>
  <c r="F558" i="1"/>
  <c r="H558" i="1"/>
  <c r="D558" i="1"/>
  <c r="E558" i="1"/>
  <c r="F181" i="1"/>
  <c r="G181" i="1"/>
  <c r="D181" i="1"/>
  <c r="E181" i="1"/>
  <c r="H181" i="1"/>
  <c r="H513" i="1" l="1"/>
  <c r="D513" i="1"/>
  <c r="G513" i="1"/>
  <c r="E513" i="1"/>
  <c r="F513" i="1"/>
  <c r="F514" i="1"/>
  <c r="G514" i="1"/>
  <c r="H514" i="1"/>
  <c r="D514" i="1"/>
  <c r="E514" i="1"/>
  <c r="E182" i="1"/>
  <c r="F182" i="1"/>
  <c r="D182" i="1"/>
  <c r="G182" i="1"/>
  <c r="H182" i="1"/>
  <c r="F515" i="1" l="1"/>
  <c r="D515" i="1"/>
  <c r="G515" i="1"/>
  <c r="H515" i="1"/>
  <c r="E515" i="1"/>
  <c r="D183" i="1"/>
  <c r="H183" i="1"/>
  <c r="F183" i="1"/>
  <c r="G183" i="1"/>
  <c r="E183" i="1"/>
  <c r="F520" i="1" l="1"/>
  <c r="H520" i="1"/>
  <c r="D520" i="1"/>
  <c r="E520" i="1"/>
  <c r="G520" i="1"/>
  <c r="F185" i="1"/>
  <c r="D185" i="1"/>
  <c r="H185" i="1"/>
  <c r="G185" i="1"/>
  <c r="E185" i="1"/>
  <c r="G184" i="1"/>
  <c r="H184" i="1"/>
  <c r="E184" i="1"/>
  <c r="F184" i="1"/>
  <c r="D184" i="1"/>
  <c r="F524" i="1" l="1"/>
  <c r="E524" i="1"/>
  <c r="G524" i="1"/>
  <c r="D524" i="1"/>
  <c r="H524" i="1"/>
  <c r="F521" i="1"/>
  <c r="H521" i="1"/>
  <c r="G521" i="1"/>
  <c r="E521" i="1"/>
  <c r="D521" i="1"/>
  <c r="F186" i="1"/>
  <c r="D186" i="1"/>
  <c r="H186" i="1"/>
  <c r="E186" i="1"/>
  <c r="G186" i="1"/>
  <c r="D187" i="1"/>
  <c r="H187" i="1"/>
  <c r="G187" i="1"/>
  <c r="F187" i="1"/>
  <c r="E187" i="1"/>
  <c r="E529" i="1" l="1"/>
  <c r="D529" i="1"/>
  <c r="G529" i="1"/>
  <c r="F529" i="1"/>
  <c r="H529" i="1"/>
  <c r="G188" i="1"/>
  <c r="D188" i="1"/>
  <c r="H188" i="1"/>
  <c r="F188" i="1"/>
  <c r="E188" i="1"/>
  <c r="E530" i="1" l="1"/>
  <c r="D530" i="1"/>
  <c r="H530" i="1"/>
  <c r="G530" i="1"/>
  <c r="F530" i="1"/>
  <c r="G575" i="1"/>
  <c r="H575" i="1"/>
  <c r="F575" i="1"/>
  <c r="E575" i="1"/>
  <c r="D575" i="1"/>
  <c r="E189" i="1"/>
  <c r="D189" i="1"/>
  <c r="F189" i="1"/>
  <c r="H189" i="1"/>
  <c r="G189" i="1"/>
  <c r="G192" i="1"/>
  <c r="D192" i="1"/>
  <c r="H192" i="1"/>
  <c r="F192" i="1"/>
  <c r="E192" i="1"/>
  <c r="F190" i="1" l="1"/>
  <c r="G190" i="1"/>
  <c r="E190" i="1"/>
  <c r="D190" i="1"/>
  <c r="H190" i="1"/>
  <c r="F191" i="1" l="1"/>
  <c r="D191" i="1"/>
  <c r="E191" i="1"/>
  <c r="H191" i="1"/>
  <c r="G191" i="1"/>
  <c r="D195" i="1"/>
  <c r="H195" i="1"/>
  <c r="E195" i="1"/>
  <c r="F195" i="1"/>
  <c r="G195" i="1"/>
  <c r="G584" i="1" l="1"/>
  <c r="F584" i="1"/>
  <c r="D584" i="1"/>
  <c r="E584" i="1"/>
  <c r="H584" i="1"/>
  <c r="D193" i="1"/>
  <c r="H193" i="1"/>
  <c r="E193" i="1"/>
  <c r="G193" i="1"/>
  <c r="F193" i="1"/>
  <c r="G194" i="1" l="1"/>
  <c r="F194" i="1"/>
  <c r="H194" i="1"/>
  <c r="D194" i="1"/>
  <c r="E194" i="1"/>
  <c r="H196" i="1" l="1"/>
  <c r="E196" i="1"/>
  <c r="G196" i="1"/>
  <c r="F196" i="1"/>
  <c r="D196" i="1"/>
  <c r="E554" i="1" l="1"/>
  <c r="F554" i="1"/>
  <c r="H554" i="1"/>
  <c r="D554" i="1"/>
  <c r="G554" i="1"/>
  <c r="F197" i="1"/>
  <c r="D197" i="1"/>
  <c r="G197" i="1"/>
  <c r="E197" i="1"/>
  <c r="H197" i="1"/>
  <c r="D199" i="1"/>
  <c r="H199" i="1"/>
  <c r="E199" i="1"/>
  <c r="F199" i="1"/>
  <c r="G199" i="1"/>
  <c r="D198" i="1" l="1"/>
  <c r="G198" i="1"/>
  <c r="H198" i="1"/>
  <c r="E198" i="1"/>
  <c r="F198" i="1"/>
  <c r="G200" i="1"/>
  <c r="H200" i="1"/>
  <c r="F200" i="1"/>
  <c r="E200" i="1"/>
  <c r="D200" i="1"/>
  <c r="H561" i="1" l="1"/>
  <c r="G561" i="1"/>
  <c r="D561" i="1"/>
  <c r="F561" i="1"/>
  <c r="E561" i="1"/>
  <c r="E559" i="1"/>
  <c r="H559" i="1"/>
  <c r="F559" i="1"/>
  <c r="G559" i="1"/>
  <c r="D559" i="1"/>
  <c r="E202" i="1"/>
  <c r="D202" i="1"/>
  <c r="G202" i="1"/>
  <c r="F202" i="1"/>
  <c r="H202" i="1"/>
  <c r="F201" i="1"/>
  <c r="E201" i="1"/>
  <c r="D201" i="1"/>
  <c r="G201" i="1"/>
  <c r="H201" i="1"/>
  <c r="H566" i="1" l="1"/>
  <c r="D566" i="1"/>
  <c r="F566" i="1"/>
  <c r="E566" i="1"/>
  <c r="G566" i="1"/>
  <c r="D567" i="1"/>
  <c r="H567" i="1"/>
  <c r="E567" i="1"/>
  <c r="F567" i="1"/>
  <c r="G567" i="1"/>
  <c r="D203" i="1"/>
  <c r="H203" i="1"/>
  <c r="E203" i="1"/>
  <c r="G203" i="1"/>
  <c r="F203" i="1"/>
  <c r="E569" i="1" l="1"/>
  <c r="G569" i="1"/>
  <c r="F569" i="1"/>
  <c r="D569" i="1"/>
  <c r="H569" i="1"/>
  <c r="D204" i="1"/>
  <c r="H204" i="1"/>
  <c r="F204" i="1"/>
  <c r="G204" i="1"/>
  <c r="E204" i="1"/>
  <c r="D206" i="1"/>
  <c r="F206" i="1"/>
  <c r="H206" i="1"/>
  <c r="E206" i="1"/>
  <c r="G206" i="1"/>
  <c r="E571" i="1" l="1"/>
  <c r="D571" i="1"/>
  <c r="G571" i="1"/>
  <c r="F571" i="1"/>
  <c r="H571" i="1"/>
  <c r="G205" i="1"/>
  <c r="E205" i="1"/>
  <c r="H205" i="1"/>
  <c r="F205" i="1"/>
  <c r="D205" i="1"/>
  <c r="D572" i="1" l="1"/>
  <c r="H572" i="1"/>
  <c r="G572" i="1"/>
  <c r="E572" i="1"/>
  <c r="F572" i="1"/>
  <c r="G207" i="1"/>
  <c r="H207" i="1"/>
  <c r="F207" i="1"/>
  <c r="E207" i="1"/>
  <c r="D207" i="1"/>
  <c r="G212" i="1"/>
  <c r="D212" i="1"/>
  <c r="E212" i="1"/>
  <c r="H212" i="1"/>
  <c r="F212" i="1"/>
  <c r="G576" i="1" l="1"/>
  <c r="F576" i="1"/>
  <c r="H576" i="1"/>
  <c r="E576" i="1"/>
  <c r="D576" i="1"/>
  <c r="E208" i="1"/>
  <c r="D208" i="1"/>
  <c r="F208" i="1"/>
  <c r="G208" i="1"/>
  <c r="H208" i="1"/>
  <c r="G578" i="1" l="1"/>
  <c r="E578" i="1"/>
  <c r="F578" i="1"/>
  <c r="H578" i="1"/>
  <c r="D578" i="1"/>
  <c r="F209" i="1"/>
  <c r="D209" i="1"/>
  <c r="G209" i="1"/>
  <c r="E209" i="1"/>
  <c r="H209" i="1"/>
  <c r="D215" i="1"/>
  <c r="H215" i="1"/>
  <c r="E215" i="1"/>
  <c r="F215" i="1"/>
  <c r="G215" i="1"/>
  <c r="E579" i="1" l="1"/>
  <c r="H579" i="1"/>
  <c r="F579" i="1"/>
  <c r="G579" i="1"/>
  <c r="D579" i="1"/>
  <c r="F213" i="1"/>
  <c r="H213" i="1"/>
  <c r="G213" i="1"/>
  <c r="E213" i="1"/>
  <c r="D213" i="1"/>
  <c r="D211" i="1"/>
  <c r="G211" i="1"/>
  <c r="H211" i="1"/>
  <c r="E211" i="1"/>
  <c r="F211" i="1"/>
  <c r="G210" i="1"/>
  <c r="F210" i="1"/>
  <c r="H210" i="1"/>
  <c r="D210" i="1"/>
  <c r="E210" i="1"/>
  <c r="H217" i="1"/>
  <c r="F217" i="1"/>
  <c r="G217" i="1"/>
  <c r="D217" i="1"/>
  <c r="E217" i="1"/>
  <c r="H581" i="1" l="1"/>
  <c r="F581" i="1"/>
  <c r="G581" i="1"/>
  <c r="D581" i="1"/>
  <c r="E581" i="1"/>
  <c r="H218" i="1"/>
  <c r="F218" i="1"/>
  <c r="D218" i="1"/>
  <c r="E218" i="1"/>
  <c r="G218" i="1"/>
  <c r="G220" i="1"/>
  <c r="G216" i="1"/>
  <c r="E216" i="1"/>
  <c r="H216" i="1"/>
  <c r="D216" i="1"/>
  <c r="F216" i="1"/>
  <c r="E214" i="1"/>
  <c r="F214" i="1"/>
  <c r="G214" i="1"/>
  <c r="D214" i="1"/>
  <c r="H214" i="1"/>
  <c r="H220" i="1"/>
  <c r="E220" i="1"/>
  <c r="F585" i="1" l="1"/>
  <c r="E585" i="1"/>
  <c r="H585" i="1"/>
  <c r="D585" i="1"/>
  <c r="G585" i="1"/>
  <c r="D220" i="1"/>
  <c r="F222" i="1"/>
  <c r="D222" i="1"/>
  <c r="G222" i="1"/>
  <c r="H222" i="1"/>
  <c r="E222" i="1"/>
  <c r="F220" i="1"/>
  <c r="F219" i="1"/>
  <c r="D219" i="1"/>
  <c r="G219" i="1"/>
  <c r="H219" i="1"/>
  <c r="E219" i="1"/>
  <c r="F221" i="1"/>
  <c r="G221" i="1"/>
  <c r="H221" i="1"/>
  <c r="D221" i="1"/>
  <c r="E221" i="1"/>
  <c r="H589" i="1" l="1"/>
  <c r="E589" i="1"/>
  <c r="D589" i="1"/>
  <c r="F589" i="1"/>
  <c r="G589" i="1"/>
  <c r="D226" i="1"/>
  <c r="E226" i="1"/>
  <c r="G226" i="1"/>
  <c r="F226" i="1"/>
  <c r="H226" i="1"/>
  <c r="D224" i="1"/>
  <c r="G224" i="1"/>
  <c r="F224" i="1"/>
  <c r="H224" i="1"/>
  <c r="E224" i="1"/>
  <c r="D223" i="1"/>
  <c r="E223" i="1"/>
  <c r="F223" i="1"/>
  <c r="H223" i="1"/>
  <c r="G223" i="1"/>
  <c r="H591" i="1" l="1"/>
  <c r="F591" i="1"/>
  <c r="G591" i="1"/>
  <c r="E591" i="1"/>
  <c r="D591" i="1"/>
  <c r="F228" i="1"/>
  <c r="E228" i="1"/>
  <c r="G228" i="1"/>
  <c r="D228" i="1"/>
  <c r="H228" i="1"/>
  <c r="H595" i="1" l="1"/>
  <c r="F595" i="1"/>
  <c r="G595" i="1"/>
  <c r="D595" i="1"/>
  <c r="E595" i="1"/>
  <c r="G229" i="1"/>
  <c r="E229" i="1"/>
  <c r="D229" i="1"/>
  <c r="F229" i="1"/>
  <c r="H229" i="1"/>
  <c r="E232" i="1"/>
  <c r="H598" i="1" l="1"/>
  <c r="G598" i="1"/>
  <c r="F598" i="1"/>
  <c r="E598" i="1"/>
  <c r="D598" i="1"/>
  <c r="F231" i="1"/>
  <c r="G232" i="1"/>
  <c r="H231" i="1"/>
  <c r="E231" i="1"/>
  <c r="F232" i="1"/>
  <c r="D231" i="1"/>
  <c r="D232" i="1"/>
  <c r="H232" i="1"/>
  <c r="G230" i="1"/>
  <c r="H230" i="1"/>
  <c r="E230" i="1"/>
  <c r="D230" i="1"/>
  <c r="F230" i="1"/>
  <c r="G231" i="1"/>
  <c r="E233" i="1"/>
  <c r="H233" i="1"/>
  <c r="F233" i="1"/>
  <c r="G233" i="1"/>
  <c r="D233" i="1"/>
  <c r="E235" i="1" l="1"/>
  <c r="G235" i="1"/>
  <c r="D235" i="1"/>
  <c r="H235" i="1"/>
  <c r="F235" i="1"/>
  <c r="F234" i="1"/>
  <c r="D234" i="1"/>
  <c r="G234" i="1"/>
  <c r="H234" i="1"/>
  <c r="E234" i="1"/>
  <c r="F237" i="1" l="1"/>
  <c r="D237" i="1"/>
  <c r="H237" i="1"/>
  <c r="G237" i="1"/>
  <c r="E237" i="1"/>
  <c r="F236" i="1"/>
  <c r="G236" i="1"/>
  <c r="D236" i="1"/>
  <c r="H236" i="1"/>
  <c r="E236" i="1"/>
  <c r="F238" i="1" l="1"/>
  <c r="D238" i="1"/>
  <c r="H238" i="1"/>
  <c r="E238" i="1"/>
  <c r="G238" i="1"/>
  <c r="G239" i="1" l="1"/>
  <c r="D239" i="1"/>
  <c r="H239" i="1"/>
  <c r="E239" i="1"/>
  <c r="F239" i="1"/>
  <c r="E241" i="1" l="1"/>
  <c r="F241" i="1"/>
  <c r="D241" i="1"/>
  <c r="G241" i="1"/>
  <c r="H241" i="1"/>
  <c r="H240" i="1"/>
  <c r="E240" i="1"/>
  <c r="F240" i="1"/>
  <c r="G240" i="1"/>
  <c r="D240" i="1"/>
  <c r="H242" i="1" l="1"/>
  <c r="E242" i="1"/>
  <c r="F242" i="1"/>
  <c r="D242" i="1"/>
  <c r="G242" i="1"/>
  <c r="F243" i="1" l="1"/>
  <c r="G243" i="1"/>
  <c r="D243" i="1"/>
  <c r="H243" i="1"/>
  <c r="E243" i="1"/>
  <c r="H245" i="1" l="1"/>
  <c r="G245" i="1"/>
  <c r="E245" i="1"/>
  <c r="F245" i="1"/>
  <c r="D245" i="1"/>
  <c r="D244" i="1"/>
  <c r="H244" i="1"/>
  <c r="E244" i="1"/>
  <c r="F244" i="1"/>
  <c r="G244" i="1"/>
  <c r="G248" i="1" l="1"/>
  <c r="E248" i="1"/>
  <c r="D248" i="1"/>
  <c r="F248" i="1"/>
  <c r="H248" i="1"/>
  <c r="H247" i="1"/>
  <c r="E247" i="1"/>
  <c r="G247" i="1"/>
  <c r="F247" i="1"/>
  <c r="D247" i="1"/>
  <c r="D246" i="1"/>
  <c r="G246" i="1"/>
  <c r="H246" i="1"/>
  <c r="E246" i="1"/>
  <c r="F246" i="1"/>
  <c r="E249" i="1" l="1"/>
  <c r="H249" i="1"/>
  <c r="F249" i="1"/>
  <c r="G249" i="1"/>
  <c r="D249" i="1"/>
  <c r="G251" i="1" l="1"/>
  <c r="E251" i="1"/>
  <c r="F251" i="1"/>
  <c r="D251" i="1"/>
  <c r="H251" i="1"/>
  <c r="F250" i="1"/>
  <c r="D250" i="1"/>
  <c r="G250" i="1"/>
  <c r="H250" i="1"/>
  <c r="E250" i="1"/>
  <c r="F253" i="1" l="1"/>
  <c r="E253" i="1"/>
  <c r="G253" i="1"/>
  <c r="D253" i="1"/>
  <c r="H253" i="1"/>
  <c r="F252" i="1"/>
  <c r="G252" i="1"/>
  <c r="D252" i="1"/>
  <c r="H252" i="1"/>
  <c r="E252" i="1"/>
  <c r="F254" i="1" l="1"/>
  <c r="D254" i="1"/>
  <c r="H254" i="1"/>
  <c r="E254" i="1"/>
  <c r="G254" i="1"/>
  <c r="G255" i="1" l="1"/>
  <c r="D255" i="1"/>
  <c r="H255" i="1"/>
  <c r="E255" i="1"/>
  <c r="F255" i="1"/>
  <c r="H256" i="1" l="1"/>
  <c r="E256" i="1"/>
  <c r="F256" i="1"/>
  <c r="G256" i="1"/>
  <c r="D256" i="1"/>
  <c r="G257" i="1" l="1"/>
  <c r="E257" i="1"/>
  <c r="F257" i="1"/>
  <c r="D257" i="1"/>
  <c r="H257" i="1"/>
  <c r="H258" i="1" l="1"/>
  <c r="E258" i="1"/>
  <c r="F258" i="1"/>
  <c r="D258" i="1"/>
  <c r="G258" i="1"/>
  <c r="G260" i="1" l="1"/>
  <c r="F260" i="1"/>
  <c r="D260" i="1"/>
  <c r="H260" i="1"/>
  <c r="E260" i="1"/>
  <c r="F259" i="1"/>
  <c r="G259" i="1"/>
  <c r="D259" i="1"/>
  <c r="H259" i="1"/>
  <c r="E259" i="1"/>
  <c r="D262" i="1" l="1"/>
  <c r="F262" i="1"/>
  <c r="H262" i="1"/>
  <c r="E262" i="1"/>
  <c r="G262" i="1"/>
  <c r="G261" i="1"/>
  <c r="D261" i="1"/>
  <c r="H261" i="1"/>
  <c r="F261" i="1"/>
  <c r="E261" i="1"/>
  <c r="E263" i="1" l="1"/>
  <c r="G263" i="1"/>
  <c r="D263" i="1"/>
  <c r="H263" i="1"/>
  <c r="F263" i="1"/>
  <c r="D264" i="1" l="1"/>
  <c r="F264" i="1"/>
  <c r="G264" i="1"/>
  <c r="E264" i="1"/>
  <c r="H264" i="1"/>
  <c r="F266" i="1" l="1"/>
  <c r="G266" i="1"/>
  <c r="H266" i="1"/>
  <c r="E266" i="1"/>
  <c r="D266" i="1"/>
  <c r="G269" i="1"/>
  <c r="D269" i="1"/>
  <c r="E269" i="1"/>
  <c r="F269" i="1"/>
  <c r="H269" i="1"/>
  <c r="E267" i="1" l="1"/>
  <c r="D267" i="1"/>
  <c r="H267" i="1"/>
  <c r="F267" i="1"/>
  <c r="G267" i="1"/>
  <c r="D271" i="1"/>
  <c r="G271" i="1"/>
  <c r="H271" i="1"/>
  <c r="E271" i="1"/>
  <c r="F271" i="1"/>
  <c r="F270" i="1"/>
  <c r="D270" i="1"/>
  <c r="H270" i="1"/>
  <c r="E270" i="1"/>
  <c r="G270" i="1"/>
  <c r="H268" i="1" l="1"/>
  <c r="F268" i="1"/>
  <c r="G268" i="1"/>
  <c r="D268" i="1"/>
  <c r="E268" i="1"/>
  <c r="H274" i="1"/>
  <c r="E274" i="1"/>
  <c r="F274" i="1"/>
  <c r="D274" i="1"/>
  <c r="G274" i="1"/>
  <c r="H273" i="1" l="1"/>
  <c r="E273" i="1"/>
  <c r="G273" i="1"/>
  <c r="F273" i="1"/>
  <c r="D273" i="1"/>
  <c r="H275" i="1" l="1"/>
  <c r="G275" i="1"/>
  <c r="F275" i="1"/>
  <c r="D275" i="1"/>
  <c r="E275" i="1"/>
  <c r="D278" i="1"/>
  <c r="G278" i="1"/>
  <c r="H278" i="1"/>
  <c r="E278" i="1"/>
  <c r="F278" i="1"/>
  <c r="D276" i="1" l="1"/>
  <c r="E276" i="1"/>
  <c r="H276" i="1"/>
  <c r="F276" i="1"/>
  <c r="G276" i="1"/>
  <c r="G280" i="1"/>
  <c r="F280" i="1"/>
  <c r="D280" i="1"/>
  <c r="E280" i="1"/>
  <c r="H280" i="1"/>
  <c r="D279" i="1" l="1"/>
  <c r="G279" i="1"/>
  <c r="H279" i="1"/>
  <c r="F279" i="1"/>
  <c r="E279" i="1"/>
  <c r="H282" i="1"/>
  <c r="F282" i="1"/>
  <c r="E282" i="1"/>
  <c r="D282" i="1"/>
  <c r="G282" i="1"/>
  <c r="E281" i="1"/>
  <c r="H281" i="1"/>
  <c r="F281" i="1"/>
  <c r="D281" i="1"/>
  <c r="G281" i="1"/>
  <c r="G284" i="1" l="1"/>
  <c r="D284" i="1"/>
  <c r="H284" i="1"/>
  <c r="F284" i="1"/>
  <c r="E284" i="1"/>
  <c r="F283" i="1"/>
  <c r="G283" i="1"/>
  <c r="D283" i="1"/>
  <c r="H283" i="1"/>
  <c r="E283" i="1"/>
  <c r="F285" i="1" l="1"/>
  <c r="G285" i="1"/>
  <c r="E285" i="1"/>
  <c r="H285" i="1"/>
  <c r="D285" i="1"/>
  <c r="G287" i="1" l="1"/>
  <c r="F287" i="1"/>
  <c r="D287" i="1"/>
  <c r="H287" i="1"/>
  <c r="E287" i="1"/>
  <c r="E286" i="1"/>
  <c r="F286" i="1"/>
  <c r="H286" i="1"/>
  <c r="D286" i="1"/>
  <c r="G286" i="1"/>
  <c r="F289" i="1" l="1"/>
  <c r="E289" i="1"/>
  <c r="D289" i="1"/>
  <c r="G289" i="1"/>
  <c r="H289" i="1"/>
  <c r="G288" i="1"/>
  <c r="E288" i="1"/>
  <c r="D288" i="1"/>
  <c r="H288" i="1"/>
  <c r="F288" i="1"/>
  <c r="F290" i="1" l="1"/>
  <c r="D290" i="1"/>
  <c r="H290" i="1"/>
  <c r="G290" i="1"/>
  <c r="E290" i="1"/>
  <c r="D291" i="1"/>
  <c r="E291" i="1"/>
  <c r="F291" i="1"/>
  <c r="H291" i="1"/>
  <c r="G291" i="1"/>
  <c r="F292" i="1" l="1"/>
  <c r="E292" i="1"/>
  <c r="G292" i="1"/>
  <c r="D292" i="1"/>
  <c r="H292" i="1"/>
  <c r="E293" i="1" l="1"/>
  <c r="D293" i="1"/>
  <c r="G293" i="1"/>
  <c r="H293" i="1"/>
  <c r="F293" i="1"/>
  <c r="H294" i="1" l="1"/>
  <c r="D294" i="1"/>
  <c r="F294" i="1"/>
  <c r="E294" i="1"/>
  <c r="G294" i="1"/>
  <c r="H295" i="1" l="1"/>
  <c r="G295" i="1"/>
  <c r="F295" i="1"/>
  <c r="D295" i="1"/>
  <c r="E295" i="1"/>
  <c r="F300" i="1"/>
  <c r="E300" i="1"/>
  <c r="D300" i="1"/>
  <c r="G300" i="1"/>
  <c r="H300" i="1"/>
  <c r="F296" i="1" l="1"/>
  <c r="H296" i="1"/>
  <c r="D296" i="1"/>
  <c r="G296" i="1"/>
  <c r="E296" i="1"/>
  <c r="E301" i="1"/>
  <c r="D301" i="1"/>
  <c r="H301" i="1"/>
  <c r="F301" i="1"/>
  <c r="G301" i="1"/>
  <c r="H297" i="1" l="1"/>
  <c r="D297" i="1"/>
  <c r="F297" i="1"/>
  <c r="E297" i="1"/>
  <c r="G297" i="1"/>
  <c r="G298" i="1" l="1"/>
  <c r="E298" i="1"/>
  <c r="D298" i="1"/>
  <c r="F298" i="1"/>
  <c r="H298" i="1"/>
  <c r="D302" i="1" l="1"/>
  <c r="G302" i="1"/>
  <c r="H302" i="1"/>
  <c r="E302" i="1"/>
  <c r="F302" i="1"/>
  <c r="D299" i="1"/>
  <c r="E299" i="1"/>
  <c r="G299" i="1"/>
  <c r="F299" i="1"/>
  <c r="H299" i="1"/>
  <c r="H303" i="1" l="1"/>
  <c r="G303" i="1"/>
  <c r="E303" i="1"/>
  <c r="D303" i="1"/>
  <c r="F303" i="1"/>
  <c r="F308" i="1"/>
  <c r="G308" i="1"/>
  <c r="D308" i="1"/>
  <c r="E308" i="1"/>
  <c r="H308" i="1"/>
  <c r="D304" i="1" l="1"/>
  <c r="E304" i="1"/>
  <c r="F304" i="1"/>
  <c r="H304" i="1"/>
  <c r="G304" i="1"/>
  <c r="D305" i="1" l="1"/>
  <c r="F305" i="1"/>
  <c r="G305" i="1"/>
  <c r="H305" i="1"/>
  <c r="E305" i="1"/>
  <c r="G306" i="1" l="1"/>
  <c r="F306" i="1"/>
  <c r="H306" i="1"/>
  <c r="E306" i="1"/>
  <c r="D306" i="1"/>
  <c r="H309" i="1" l="1"/>
  <c r="E309" i="1"/>
  <c r="F309" i="1"/>
  <c r="G309" i="1"/>
  <c r="D309" i="1"/>
  <c r="E316" i="1"/>
  <c r="D316" i="1"/>
  <c r="H316" i="1"/>
  <c r="F316" i="1"/>
  <c r="G316" i="1"/>
  <c r="E310" i="1" l="1"/>
  <c r="G310" i="1"/>
  <c r="F310" i="1"/>
  <c r="D310" i="1"/>
  <c r="H310" i="1"/>
  <c r="D317" i="1"/>
  <c r="E317" i="1"/>
  <c r="H317" i="1"/>
  <c r="F317" i="1"/>
  <c r="G317" i="1"/>
  <c r="E312" i="1" l="1"/>
  <c r="F312" i="1"/>
  <c r="G312" i="1"/>
  <c r="D312" i="1"/>
  <c r="H312" i="1"/>
  <c r="H311" i="1"/>
  <c r="D311" i="1"/>
  <c r="F311" i="1"/>
  <c r="E311" i="1"/>
  <c r="G311" i="1"/>
  <c r="G322" i="1"/>
  <c r="E322" i="1"/>
  <c r="D322" i="1"/>
  <c r="H322" i="1"/>
  <c r="F322" i="1"/>
  <c r="E321" i="1"/>
  <c r="F321" i="1"/>
  <c r="D321" i="1"/>
  <c r="H321" i="1"/>
  <c r="G321" i="1"/>
  <c r="G313" i="1" l="1"/>
  <c r="E313" i="1"/>
  <c r="H313" i="1"/>
  <c r="F313" i="1"/>
  <c r="D313" i="1"/>
  <c r="D323" i="1"/>
  <c r="F323" i="1"/>
  <c r="H323" i="1"/>
  <c r="E323" i="1"/>
  <c r="G323" i="1"/>
  <c r="D314" i="1" l="1"/>
  <c r="G314" i="1"/>
  <c r="E314" i="1"/>
  <c r="H314" i="1"/>
  <c r="F314" i="1"/>
  <c r="F318" i="1" l="1"/>
  <c r="D318" i="1"/>
  <c r="H318" i="1"/>
  <c r="E318" i="1"/>
  <c r="G318" i="1"/>
  <c r="H315" i="1"/>
  <c r="D315" i="1"/>
  <c r="E315" i="1"/>
  <c r="F315" i="1"/>
  <c r="G315" i="1"/>
  <c r="H328" i="1"/>
  <c r="D328" i="1"/>
  <c r="F328" i="1"/>
  <c r="G328" i="1"/>
  <c r="E328" i="1"/>
  <c r="E333" i="1"/>
  <c r="F333" i="1"/>
  <c r="D333" i="1"/>
  <c r="G333" i="1"/>
  <c r="H333" i="1"/>
  <c r="E324" i="1" l="1"/>
  <c r="G324" i="1"/>
  <c r="D324" i="1"/>
  <c r="H324" i="1"/>
  <c r="F324" i="1"/>
  <c r="D320" i="1"/>
  <c r="E320" i="1"/>
  <c r="H320" i="1"/>
  <c r="G320" i="1"/>
  <c r="F320" i="1"/>
  <c r="G330" i="1"/>
  <c r="D330" i="1"/>
  <c r="F330" i="1"/>
  <c r="H330" i="1"/>
  <c r="E330" i="1"/>
  <c r="F334" i="1"/>
  <c r="G334" i="1"/>
  <c r="D334" i="1"/>
  <c r="E334" i="1"/>
  <c r="H334" i="1"/>
  <c r="G326" i="1" l="1"/>
  <c r="D326" i="1"/>
  <c r="H326" i="1"/>
  <c r="E326" i="1"/>
  <c r="F326" i="1"/>
  <c r="D325" i="1"/>
  <c r="E325" i="1"/>
  <c r="H325" i="1"/>
  <c r="F325" i="1"/>
  <c r="G325" i="1"/>
  <c r="F335" i="1" l="1"/>
  <c r="D335" i="1"/>
  <c r="E335" i="1"/>
  <c r="G335" i="1"/>
  <c r="H335" i="1"/>
  <c r="E331" i="1"/>
  <c r="H331" i="1"/>
  <c r="G331" i="1"/>
  <c r="F331" i="1"/>
  <c r="D331" i="1"/>
  <c r="H327" i="1"/>
  <c r="D327" i="1"/>
  <c r="E327" i="1"/>
  <c r="F327" i="1"/>
  <c r="G327" i="1"/>
  <c r="D329" i="1"/>
  <c r="E329" i="1"/>
  <c r="H329" i="1"/>
  <c r="F329" i="1"/>
  <c r="G329" i="1"/>
  <c r="F338" i="1"/>
  <c r="G338" i="1"/>
  <c r="D338" i="1"/>
  <c r="E338" i="1"/>
  <c r="H338" i="1"/>
  <c r="F336" i="1" l="1"/>
  <c r="E336" i="1"/>
  <c r="D336" i="1"/>
  <c r="G336" i="1"/>
  <c r="H336" i="1"/>
  <c r="F337" i="1" l="1"/>
  <c r="H337" i="1"/>
  <c r="D337" i="1"/>
  <c r="G337" i="1"/>
  <c r="E337" i="1"/>
  <c r="G341" i="1"/>
  <c r="D341" i="1"/>
  <c r="H341" i="1"/>
  <c r="E341" i="1"/>
  <c r="F341" i="1"/>
  <c r="E339" i="1" l="1"/>
  <c r="F339" i="1"/>
  <c r="G339" i="1"/>
  <c r="D339" i="1"/>
  <c r="H339" i="1"/>
  <c r="F340" i="1" l="1"/>
  <c r="D340" i="1"/>
  <c r="G340" i="1"/>
  <c r="H340" i="1"/>
  <c r="E340" i="1"/>
  <c r="G345" i="1"/>
  <c r="D345" i="1"/>
  <c r="H345" i="1"/>
  <c r="E345" i="1"/>
  <c r="F345" i="1"/>
  <c r="H342" i="1" l="1"/>
  <c r="E342" i="1"/>
  <c r="G342" i="1"/>
  <c r="D342" i="1"/>
  <c r="F342" i="1"/>
  <c r="F347" i="1"/>
  <c r="D347" i="1"/>
  <c r="G347" i="1"/>
  <c r="H347" i="1"/>
  <c r="E347" i="1"/>
  <c r="D346" i="1" l="1"/>
  <c r="F346" i="1"/>
  <c r="G346" i="1"/>
  <c r="H346" i="1"/>
  <c r="E346" i="1"/>
  <c r="E343" i="1"/>
  <c r="G343" i="1"/>
  <c r="D343" i="1"/>
  <c r="F343" i="1"/>
  <c r="H343" i="1"/>
  <c r="G350" i="1"/>
  <c r="D350" i="1"/>
  <c r="E350" i="1"/>
  <c r="H350" i="1"/>
  <c r="F350" i="1"/>
  <c r="D349" i="1" l="1"/>
  <c r="H349" i="1"/>
  <c r="F349" i="1"/>
  <c r="E349" i="1"/>
  <c r="G349" i="1"/>
  <c r="H353" i="1"/>
  <c r="E353" i="1"/>
  <c r="F353" i="1"/>
  <c r="G353" i="1"/>
  <c r="D353" i="1"/>
  <c r="H352" i="1" l="1"/>
  <c r="E352" i="1"/>
  <c r="F352" i="1"/>
  <c r="D352" i="1"/>
  <c r="G352" i="1"/>
  <c r="F355" i="1"/>
  <c r="G355" i="1"/>
  <c r="D355" i="1"/>
  <c r="E355" i="1"/>
  <c r="H355" i="1"/>
  <c r="F356" i="1"/>
  <c r="G356" i="1"/>
  <c r="D356" i="1"/>
  <c r="H356" i="1"/>
  <c r="E356" i="1"/>
  <c r="G357" i="1" l="1"/>
  <c r="D357" i="1"/>
  <c r="H357" i="1"/>
  <c r="E357" i="1"/>
  <c r="F357" i="1"/>
  <c r="E364" i="1" l="1"/>
  <c r="D364" i="1"/>
  <c r="F364" i="1"/>
  <c r="H364" i="1"/>
  <c r="G364" i="1"/>
  <c r="F360" i="1"/>
  <c r="H360" i="1"/>
  <c r="D360" i="1"/>
  <c r="G360" i="1"/>
  <c r="E360" i="1"/>
  <c r="G358" i="1"/>
  <c r="D358" i="1"/>
  <c r="F358" i="1"/>
  <c r="H358" i="1"/>
  <c r="E358" i="1"/>
  <c r="H361" i="1"/>
  <c r="G361" i="1"/>
  <c r="E361" i="1"/>
  <c r="F361" i="1"/>
  <c r="D361" i="1"/>
  <c r="F363" i="1"/>
  <c r="D363" i="1"/>
  <c r="E363" i="1"/>
  <c r="G363" i="1"/>
  <c r="H363" i="1"/>
  <c r="D362" i="1"/>
  <c r="E362" i="1"/>
  <c r="H362" i="1"/>
  <c r="F362" i="1"/>
  <c r="G362" i="1"/>
  <c r="G365" i="1" l="1"/>
  <c r="F365" i="1"/>
  <c r="D365" i="1"/>
  <c r="H365" i="1"/>
  <c r="E365" i="1"/>
  <c r="G366" i="1"/>
  <c r="D366" i="1"/>
  <c r="E366" i="1"/>
  <c r="H366" i="1"/>
  <c r="F366" i="1"/>
  <c r="E368" i="1" l="1"/>
  <c r="F368" i="1"/>
  <c r="G368" i="1"/>
  <c r="D368" i="1"/>
  <c r="H368" i="1"/>
  <c r="E367" i="1"/>
  <c r="F367" i="1"/>
  <c r="D367" i="1"/>
  <c r="G367" i="1"/>
  <c r="H367" i="1"/>
  <c r="H369" i="1" l="1"/>
  <c r="E369" i="1"/>
  <c r="F369" i="1"/>
  <c r="G369" i="1"/>
  <c r="D369" i="1"/>
  <c r="D372" i="1" l="1"/>
  <c r="E372" i="1"/>
  <c r="H372" i="1"/>
  <c r="F372" i="1"/>
  <c r="G372" i="1"/>
  <c r="G371" i="1"/>
  <c r="H371" i="1"/>
  <c r="E371" i="1"/>
  <c r="F371" i="1"/>
  <c r="D371" i="1"/>
  <c r="D374" i="1" l="1"/>
  <c r="H374" i="1"/>
  <c r="F374" i="1"/>
  <c r="G374" i="1"/>
  <c r="E374" i="1"/>
  <c r="G373" i="1"/>
  <c r="D373" i="1"/>
  <c r="H373" i="1"/>
  <c r="E373" i="1"/>
  <c r="F373" i="1"/>
  <c r="D375" i="1" l="1"/>
  <c r="G375" i="1"/>
  <c r="H375" i="1"/>
  <c r="E375" i="1"/>
  <c r="F375" i="1"/>
  <c r="H376" i="1" l="1"/>
  <c r="E376" i="1"/>
  <c r="F376" i="1"/>
  <c r="G376" i="1"/>
  <c r="D376" i="1"/>
  <c r="D378" i="1" l="1"/>
  <c r="E378" i="1"/>
  <c r="H378" i="1"/>
  <c r="F378" i="1"/>
  <c r="G378" i="1"/>
  <c r="H380" i="1" l="1"/>
  <c r="D380" i="1"/>
  <c r="E380" i="1"/>
  <c r="F380" i="1"/>
  <c r="G380" i="1"/>
  <c r="F379" i="1"/>
  <c r="D379" i="1"/>
  <c r="G379" i="1"/>
  <c r="H379" i="1"/>
  <c r="E379" i="1"/>
  <c r="E381" i="1" l="1"/>
  <c r="F381" i="1"/>
  <c r="G381" i="1"/>
  <c r="D381" i="1"/>
  <c r="H381" i="1"/>
  <c r="G383" i="1" l="1"/>
  <c r="E383" i="1"/>
  <c r="D383" i="1"/>
  <c r="F383" i="1"/>
  <c r="H383" i="1"/>
  <c r="G382" i="1"/>
  <c r="D382" i="1"/>
  <c r="E382" i="1"/>
  <c r="H382" i="1"/>
  <c r="F382" i="1"/>
  <c r="G387" i="1" l="1"/>
  <c r="E387" i="1"/>
  <c r="F387" i="1"/>
  <c r="H387" i="1"/>
  <c r="D387" i="1"/>
  <c r="F384" i="1"/>
  <c r="G384" i="1"/>
  <c r="D384" i="1"/>
  <c r="H384" i="1"/>
  <c r="E384" i="1"/>
  <c r="G391" i="1" l="1"/>
  <c r="G389" i="1"/>
  <c r="D389" i="1"/>
  <c r="H389" i="1"/>
  <c r="E389" i="1"/>
  <c r="F389" i="1"/>
  <c r="E391" i="1" l="1"/>
  <c r="D391" i="1"/>
  <c r="F391" i="1"/>
  <c r="H391" i="1"/>
  <c r="G390" i="1"/>
  <c r="D390" i="1"/>
  <c r="F390" i="1"/>
  <c r="H390" i="1"/>
  <c r="E390" i="1"/>
  <c r="G396" i="1"/>
  <c r="F396" i="1"/>
  <c r="D396" i="1"/>
  <c r="H396" i="1"/>
  <c r="E396" i="1"/>
  <c r="G393" i="1"/>
  <c r="D393" i="1"/>
  <c r="E393" i="1"/>
  <c r="H393" i="1"/>
  <c r="F393" i="1"/>
  <c r="E394" i="1"/>
  <c r="H394" i="1"/>
  <c r="F394" i="1"/>
  <c r="G394" i="1"/>
  <c r="D394" i="1"/>
  <c r="G397" i="1" l="1"/>
  <c r="D397" i="1"/>
  <c r="H397" i="1"/>
  <c r="F397" i="1"/>
  <c r="E397" i="1"/>
  <c r="G398" i="1"/>
  <c r="H398" i="1"/>
  <c r="E398" i="1"/>
  <c r="D398" i="1"/>
  <c r="F398" i="1"/>
  <c r="E399" i="1" l="1"/>
  <c r="F399" i="1"/>
  <c r="D399" i="1"/>
  <c r="H399" i="1"/>
  <c r="G399" i="1"/>
  <c r="G400" i="1" l="1"/>
  <c r="D400" i="1"/>
  <c r="H400" i="1"/>
  <c r="E400" i="1"/>
  <c r="F400" i="1"/>
  <c r="H403" i="1" l="1"/>
  <c r="E403" i="1"/>
  <c r="D403" i="1"/>
  <c r="G403" i="1"/>
  <c r="F403" i="1"/>
  <c r="F402" i="1"/>
  <c r="G402" i="1"/>
  <c r="D402" i="1"/>
  <c r="E402" i="1"/>
  <c r="H402" i="1"/>
  <c r="E407" i="1" l="1"/>
  <c r="D407" i="1"/>
  <c r="H407" i="1"/>
  <c r="G407" i="1"/>
  <c r="F407" i="1"/>
  <c r="G404" i="1"/>
  <c r="D404" i="1"/>
  <c r="E404" i="1"/>
  <c r="H404" i="1"/>
  <c r="F404" i="1"/>
  <c r="E409" i="1" l="1"/>
  <c r="F409" i="1"/>
  <c r="D409" i="1"/>
  <c r="H409" i="1"/>
  <c r="G409" i="1"/>
  <c r="H408" i="1"/>
  <c r="G408" i="1"/>
  <c r="F408" i="1"/>
  <c r="D408" i="1"/>
  <c r="E408" i="1"/>
  <c r="D410" i="1" l="1"/>
  <c r="H410" i="1"/>
  <c r="F410" i="1"/>
  <c r="E410" i="1"/>
  <c r="G410" i="1"/>
  <c r="D412" i="1" l="1"/>
  <c r="G412" i="1"/>
  <c r="H412" i="1"/>
  <c r="E412" i="1"/>
  <c r="F412" i="1"/>
  <c r="E413" i="1" l="1"/>
  <c r="H413" i="1"/>
  <c r="G413" i="1"/>
  <c r="D413" i="1"/>
  <c r="F413" i="1"/>
  <c r="F414" i="1" l="1"/>
  <c r="G414" i="1"/>
  <c r="H414" i="1"/>
  <c r="E414" i="1"/>
  <c r="D414" i="1"/>
  <c r="G416" i="1" l="1"/>
  <c r="E416" i="1"/>
  <c r="H416" i="1"/>
  <c r="F416" i="1"/>
  <c r="D416" i="1"/>
  <c r="H424" i="1"/>
  <c r="F424" i="1"/>
  <c r="G424" i="1"/>
  <c r="D424" i="1"/>
  <c r="E424" i="1"/>
  <c r="E420" i="1" l="1"/>
  <c r="F420" i="1"/>
  <c r="D420" i="1"/>
  <c r="H420" i="1"/>
  <c r="G420" i="1"/>
  <c r="G419" i="1"/>
  <c r="D419" i="1"/>
  <c r="H419" i="1"/>
  <c r="F419" i="1"/>
  <c r="E419" i="1"/>
  <c r="E417" i="1"/>
  <c r="H417" i="1"/>
  <c r="G417" i="1"/>
  <c r="F417" i="1"/>
  <c r="D417" i="1"/>
  <c r="G421" i="1" l="1"/>
  <c r="D421" i="1"/>
  <c r="H421" i="1"/>
  <c r="F421" i="1"/>
  <c r="E421" i="1"/>
  <c r="F434" i="1"/>
  <c r="E434" i="1"/>
  <c r="D434" i="1"/>
  <c r="G434" i="1"/>
  <c r="H434" i="1"/>
  <c r="F422" i="1" l="1"/>
  <c r="E422" i="1"/>
  <c r="H422" i="1"/>
  <c r="D422" i="1"/>
  <c r="G422" i="1"/>
  <c r="E440" i="1"/>
  <c r="D440" i="1"/>
  <c r="H440" i="1"/>
  <c r="F440" i="1"/>
  <c r="G440" i="1"/>
  <c r="G425" i="1" l="1"/>
  <c r="F425" i="1"/>
  <c r="E425" i="1"/>
  <c r="H425" i="1"/>
  <c r="D425" i="1"/>
  <c r="E423" i="1"/>
  <c r="D423" i="1"/>
  <c r="H423" i="1"/>
  <c r="F423" i="1"/>
  <c r="G423" i="1"/>
  <c r="G428" i="1"/>
  <c r="D428" i="1"/>
  <c r="F428" i="1"/>
  <c r="E428" i="1"/>
  <c r="H428" i="1"/>
  <c r="G441" i="1"/>
  <c r="E441" i="1"/>
  <c r="F441" i="1"/>
  <c r="D441" i="1"/>
  <c r="H441" i="1"/>
  <c r="E426" i="1" l="1"/>
  <c r="D426" i="1"/>
  <c r="F426" i="1"/>
  <c r="G426" i="1"/>
  <c r="H426" i="1"/>
  <c r="E430" i="1"/>
  <c r="F430" i="1"/>
  <c r="H430" i="1"/>
  <c r="D430" i="1"/>
  <c r="G430" i="1"/>
  <c r="D436" i="1" l="1"/>
  <c r="H436" i="1"/>
  <c r="E436" i="1"/>
  <c r="F436" i="1"/>
  <c r="G436" i="1"/>
  <c r="D435" i="1"/>
  <c r="E435" i="1"/>
  <c r="H435" i="1"/>
  <c r="F435" i="1"/>
  <c r="G435" i="1"/>
  <c r="F442" i="1" l="1"/>
  <c r="G437" i="1"/>
  <c r="H437" i="1"/>
  <c r="D437" i="1"/>
  <c r="E437" i="1"/>
  <c r="F437" i="1"/>
  <c r="E438" i="1"/>
  <c r="F438" i="1"/>
  <c r="D438" i="1"/>
  <c r="H438" i="1"/>
  <c r="G438" i="1"/>
  <c r="G445" i="1" l="1"/>
  <c r="H445" i="1"/>
  <c r="E445" i="1"/>
  <c r="D445" i="1"/>
  <c r="F445" i="1"/>
  <c r="H442" i="1"/>
  <c r="G442" i="1"/>
  <c r="D442" i="1"/>
  <c r="E442" i="1"/>
  <c r="E439" i="1"/>
  <c r="G439" i="1"/>
  <c r="H439" i="1"/>
  <c r="F439" i="1"/>
  <c r="D439" i="1"/>
  <c r="E448" i="1"/>
  <c r="F448" i="1"/>
  <c r="H448" i="1"/>
  <c r="G448" i="1"/>
  <c r="D448" i="1"/>
  <c r="D444" i="1"/>
  <c r="H444" i="1"/>
  <c r="E444" i="1"/>
  <c r="F444" i="1"/>
  <c r="G444" i="1"/>
  <c r="H464" i="1"/>
  <c r="D464" i="1"/>
  <c r="E464" i="1"/>
  <c r="F464" i="1"/>
  <c r="G464" i="1"/>
  <c r="F450" i="1" l="1"/>
  <c r="D450" i="1"/>
  <c r="G450" i="1"/>
  <c r="H450" i="1"/>
  <c r="E450" i="1"/>
  <c r="F446" i="1"/>
  <c r="H446" i="1"/>
  <c r="G446" i="1"/>
  <c r="D446" i="1"/>
  <c r="E446" i="1"/>
  <c r="F455" i="1"/>
  <c r="D455" i="1"/>
  <c r="G455" i="1"/>
  <c r="H455" i="1"/>
  <c r="E455" i="1"/>
  <c r="G449" i="1"/>
  <c r="H449" i="1"/>
  <c r="F449" i="1"/>
  <c r="E449" i="1"/>
  <c r="D449" i="1"/>
  <c r="H453" i="1" l="1"/>
  <c r="E453" i="1"/>
  <c r="D453" i="1"/>
  <c r="F453" i="1"/>
  <c r="G453" i="1"/>
  <c r="G457" i="1"/>
  <c r="H457" i="1"/>
  <c r="E457" i="1"/>
  <c r="F457" i="1"/>
  <c r="D457" i="1"/>
  <c r="G461" i="1" l="1"/>
  <c r="D461" i="1"/>
  <c r="E461" i="1"/>
  <c r="H461" i="1"/>
  <c r="F461" i="1"/>
  <c r="E459" i="1"/>
  <c r="F459" i="1"/>
  <c r="D459" i="1"/>
  <c r="H459" i="1"/>
  <c r="G459" i="1"/>
  <c r="F474" i="1"/>
  <c r="G474" i="1"/>
  <c r="D474" i="1"/>
  <c r="E474" i="1"/>
  <c r="H474" i="1"/>
  <c r="G465" i="1" l="1"/>
  <c r="H465" i="1"/>
  <c r="D465" i="1"/>
  <c r="F465" i="1"/>
  <c r="E465" i="1"/>
  <c r="E463" i="1"/>
  <c r="G463" i="1"/>
  <c r="H463" i="1"/>
  <c r="D463" i="1"/>
  <c r="F463" i="1"/>
  <c r="H481" i="1"/>
  <c r="G481" i="1"/>
  <c r="D481" i="1"/>
  <c r="E481" i="1"/>
  <c r="F481" i="1"/>
  <c r="H468" i="1" l="1"/>
  <c r="D468" i="1"/>
  <c r="E468" i="1"/>
  <c r="F468" i="1"/>
  <c r="G468" i="1"/>
  <c r="G469" i="1"/>
  <c r="H469" i="1"/>
  <c r="D469" i="1"/>
  <c r="F469" i="1"/>
  <c r="E469" i="1"/>
  <c r="E467" i="1"/>
  <c r="G467" i="1"/>
  <c r="H467" i="1"/>
  <c r="F467" i="1"/>
  <c r="D467" i="1"/>
  <c r="G470" i="1" l="1"/>
  <c r="D470" i="1"/>
  <c r="E470" i="1"/>
  <c r="F470" i="1"/>
  <c r="H470" i="1"/>
  <c r="F486" i="1"/>
  <c r="G486" i="1"/>
  <c r="D486" i="1"/>
  <c r="E486" i="1"/>
  <c r="H486" i="1"/>
  <c r="D471" i="1" l="1"/>
  <c r="G471" i="1"/>
  <c r="E471" i="1"/>
  <c r="H471" i="1"/>
  <c r="F471" i="1"/>
  <c r="F475" i="1" l="1"/>
  <c r="D475" i="1"/>
  <c r="G475" i="1"/>
  <c r="H475" i="1"/>
  <c r="E475" i="1"/>
  <c r="D476" i="1" l="1"/>
  <c r="H476" i="1"/>
  <c r="E476" i="1"/>
  <c r="F476" i="1"/>
  <c r="G476" i="1"/>
  <c r="G478" i="1" l="1"/>
  <c r="D478" i="1"/>
  <c r="E478" i="1"/>
  <c r="H478" i="1"/>
  <c r="F478" i="1"/>
  <c r="H496" i="1"/>
  <c r="D496" i="1"/>
  <c r="F496" i="1"/>
  <c r="G496" i="1"/>
  <c r="E496" i="1"/>
  <c r="E483" i="1" l="1"/>
  <c r="D480" i="1"/>
  <c r="H480" i="1"/>
  <c r="E480" i="1"/>
  <c r="F480" i="1"/>
  <c r="G480" i="1"/>
  <c r="E479" i="1"/>
  <c r="F479" i="1"/>
  <c r="D479" i="1"/>
  <c r="H479" i="1"/>
  <c r="G479" i="1"/>
  <c r="G483" i="1" l="1"/>
  <c r="F482" i="1"/>
  <c r="G482" i="1"/>
  <c r="E482" i="1"/>
  <c r="D482" i="1"/>
  <c r="H482" i="1"/>
  <c r="D483" i="1"/>
  <c r="H483" i="1"/>
  <c r="F483" i="1"/>
  <c r="F502" i="1"/>
  <c r="D502" i="1"/>
  <c r="E502" i="1"/>
  <c r="H502" i="1"/>
  <c r="G502" i="1"/>
  <c r="G485" i="1" l="1"/>
  <c r="H485" i="1"/>
  <c r="D485" i="1"/>
  <c r="E485" i="1"/>
  <c r="F485" i="1"/>
  <c r="G487" i="1"/>
  <c r="E487" i="1"/>
  <c r="H487" i="1"/>
  <c r="D487" i="1"/>
  <c r="F487" i="1"/>
  <c r="G490" i="1"/>
  <c r="E490" i="1"/>
  <c r="F490" i="1"/>
  <c r="D490" i="1"/>
  <c r="H490" i="1"/>
  <c r="D504" i="1"/>
  <c r="H504" i="1"/>
  <c r="F504" i="1"/>
  <c r="G504" i="1"/>
  <c r="E504" i="1"/>
  <c r="E489" i="1" l="1"/>
  <c r="D489" i="1"/>
  <c r="F489" i="1"/>
  <c r="G489" i="1"/>
  <c r="H489" i="1"/>
  <c r="H492" i="1"/>
  <c r="F492" i="1"/>
  <c r="D492" i="1"/>
  <c r="G492" i="1"/>
  <c r="E492" i="1"/>
  <c r="H493" i="1" l="1"/>
  <c r="F493" i="1"/>
  <c r="G493" i="1"/>
  <c r="E493" i="1"/>
  <c r="D493" i="1"/>
  <c r="H494" i="1" l="1"/>
  <c r="G494" i="1"/>
  <c r="D494" i="1"/>
  <c r="F494" i="1"/>
  <c r="E494" i="1"/>
  <c r="G497" i="1" l="1"/>
  <c r="D497" i="1"/>
  <c r="F497" i="1"/>
  <c r="H497" i="1"/>
  <c r="E497" i="1"/>
  <c r="G499" i="1"/>
  <c r="F499" i="1"/>
  <c r="H499" i="1"/>
  <c r="E499" i="1"/>
  <c r="D499" i="1"/>
  <c r="G506" i="1" l="1"/>
  <c r="D506" i="1"/>
  <c r="E506" i="1"/>
  <c r="F506" i="1"/>
  <c r="H506" i="1"/>
  <c r="E507" i="1"/>
  <c r="E503" i="1"/>
  <c r="F503" i="1"/>
  <c r="G503" i="1"/>
  <c r="H503" i="1"/>
  <c r="D503" i="1"/>
  <c r="H507" i="1" l="1"/>
  <c r="D507" i="1"/>
  <c r="F507" i="1"/>
  <c r="G507" i="1"/>
  <c r="H508" i="1"/>
  <c r="E508" i="1"/>
  <c r="G508" i="1"/>
  <c r="D508" i="1"/>
  <c r="F508" i="1"/>
  <c r="E527" i="1"/>
  <c r="F527" i="1"/>
  <c r="G527" i="1"/>
  <c r="H527" i="1"/>
  <c r="D527" i="1"/>
  <c r="H510" i="1" l="1"/>
  <c r="D510" i="1"/>
  <c r="E510" i="1"/>
  <c r="G510" i="1"/>
  <c r="F510" i="1"/>
  <c r="G511" i="1"/>
  <c r="F511" i="1"/>
  <c r="H511" i="1"/>
  <c r="E511" i="1"/>
  <c r="D511" i="1"/>
  <c r="E512" i="1"/>
  <c r="F512" i="1"/>
  <c r="H512" i="1"/>
  <c r="G512" i="1"/>
  <c r="D512" i="1"/>
  <c r="E509" i="1"/>
  <c r="G509" i="1"/>
  <c r="D509" i="1"/>
  <c r="F509" i="1"/>
  <c r="H509" i="1"/>
  <c r="F528" i="1"/>
  <c r="H528" i="1"/>
  <c r="D528" i="1"/>
  <c r="E528" i="1"/>
  <c r="G528" i="1"/>
  <c r="E519" i="1" l="1"/>
  <c r="H519" i="1"/>
  <c r="F519" i="1"/>
  <c r="G519" i="1"/>
  <c r="D519" i="1"/>
  <c r="E516" i="1"/>
  <c r="G516" i="1"/>
  <c r="D516" i="1"/>
  <c r="H516" i="1"/>
  <c r="F516" i="1"/>
  <c r="G518" i="1"/>
  <c r="F518" i="1"/>
  <c r="H518" i="1"/>
  <c r="D518" i="1"/>
  <c r="E518" i="1"/>
  <c r="F532" i="1"/>
  <c r="D532" i="1"/>
  <c r="H532" i="1"/>
  <c r="E532" i="1"/>
  <c r="G532" i="1"/>
  <c r="F522" i="1" l="1"/>
  <c r="E522" i="1"/>
  <c r="H522" i="1"/>
  <c r="D522" i="1"/>
  <c r="G522" i="1"/>
  <c r="D534" i="1"/>
  <c r="H534" i="1"/>
  <c r="F534" i="1"/>
  <c r="G534" i="1"/>
  <c r="E534" i="1"/>
  <c r="G523" i="1" l="1"/>
  <c r="E523" i="1"/>
  <c r="D523" i="1"/>
  <c r="F523" i="1"/>
  <c r="H523" i="1"/>
  <c r="G539" i="1"/>
  <c r="E539" i="1"/>
  <c r="H539" i="1"/>
  <c r="F539" i="1"/>
  <c r="D539" i="1"/>
  <c r="G525" i="1" l="1"/>
  <c r="F525" i="1"/>
  <c r="D525" i="1"/>
  <c r="H525" i="1"/>
  <c r="E525" i="1"/>
  <c r="F526" i="1" l="1"/>
  <c r="H526" i="1"/>
  <c r="G526" i="1"/>
  <c r="D526" i="1"/>
  <c r="E526" i="1"/>
  <c r="F536" i="1" l="1"/>
  <c r="E536" i="1"/>
  <c r="G536" i="1"/>
  <c r="D536" i="1"/>
  <c r="H536" i="1"/>
  <c r="D538" i="1"/>
  <c r="H538" i="1"/>
  <c r="E538" i="1"/>
  <c r="G538" i="1"/>
  <c r="F538" i="1"/>
  <c r="E537" i="1" l="1"/>
  <c r="D537" i="1"/>
  <c r="F537" i="1"/>
  <c r="G537" i="1"/>
  <c r="H537" i="1"/>
  <c r="H540" i="1" l="1"/>
  <c r="F540" i="1"/>
  <c r="D540" i="1"/>
  <c r="G540" i="1"/>
  <c r="E540" i="1"/>
  <c r="E545" i="1"/>
  <c r="H545" i="1"/>
  <c r="G545" i="1"/>
  <c r="F545" i="1"/>
  <c r="D545" i="1"/>
  <c r="H542" i="1"/>
  <c r="D542" i="1"/>
  <c r="F542" i="1"/>
  <c r="E542" i="1"/>
  <c r="G542" i="1"/>
  <c r="F552" i="1"/>
  <c r="H552" i="1"/>
  <c r="E552" i="1"/>
  <c r="D552" i="1"/>
  <c r="G552" i="1"/>
  <c r="F541" i="1" l="1"/>
  <c r="E541" i="1"/>
  <c r="D541" i="1"/>
  <c r="H541" i="1"/>
  <c r="G541" i="1"/>
  <c r="F547" i="1"/>
  <c r="G547" i="1"/>
  <c r="H547" i="1"/>
  <c r="D547" i="1"/>
  <c r="E547" i="1"/>
  <c r="G543" i="1" l="1"/>
  <c r="F543" i="1"/>
  <c r="H543" i="1"/>
  <c r="E543" i="1"/>
  <c r="D543" i="1"/>
  <c r="H549" i="1"/>
  <c r="D549" i="1"/>
  <c r="G549" i="1"/>
  <c r="F549" i="1"/>
  <c r="E549" i="1"/>
  <c r="D546" i="1" l="1"/>
  <c r="H546" i="1"/>
  <c r="G546" i="1"/>
  <c r="F546" i="1"/>
  <c r="E546" i="1"/>
  <c r="D550" i="1"/>
  <c r="G550" i="1"/>
  <c r="H550" i="1"/>
  <c r="E550" i="1"/>
  <c r="F550" i="1"/>
  <c r="G551" i="1" l="1"/>
  <c r="F551" i="1"/>
  <c r="E551" i="1"/>
  <c r="D551" i="1"/>
  <c r="H551" i="1"/>
  <c r="G548" i="1"/>
  <c r="D548" i="1"/>
  <c r="H548" i="1"/>
  <c r="F548" i="1"/>
  <c r="E548" i="1"/>
  <c r="F553" i="1"/>
  <c r="H553" i="1"/>
  <c r="D553" i="1"/>
  <c r="G553" i="1"/>
  <c r="E553" i="1"/>
  <c r="D555" i="1"/>
  <c r="G555" i="1"/>
  <c r="E555" i="1"/>
  <c r="H555" i="1"/>
  <c r="F555" i="1"/>
  <c r="E557" i="1" l="1"/>
  <c r="H557" i="1"/>
  <c r="G557" i="1"/>
  <c r="D557" i="1"/>
  <c r="F557" i="1"/>
  <c r="F562" i="1"/>
  <c r="H562" i="1"/>
  <c r="G562" i="1"/>
  <c r="E562" i="1"/>
  <c r="D562" i="1"/>
  <c r="H560" i="1" l="1"/>
  <c r="E560" i="1"/>
  <c r="D560" i="1"/>
  <c r="G560" i="1"/>
  <c r="F560" i="1"/>
  <c r="F564" i="1"/>
  <c r="G564" i="1"/>
  <c r="H564" i="1"/>
  <c r="E564" i="1"/>
  <c r="D564" i="1"/>
  <c r="E563" i="1"/>
  <c r="H563" i="1"/>
  <c r="F563" i="1"/>
  <c r="D563" i="1"/>
  <c r="G563" i="1"/>
  <c r="H590" i="1"/>
  <c r="G590" i="1"/>
  <c r="E590" i="1"/>
  <c r="F590" i="1"/>
  <c r="D590" i="1"/>
  <c r="G565" i="1" l="1"/>
  <c r="H565" i="1"/>
  <c r="E565" i="1"/>
  <c r="F565" i="1"/>
  <c r="D565" i="1"/>
  <c r="E592" i="1"/>
  <c r="H592" i="1"/>
  <c r="G592" i="1"/>
  <c r="F592" i="1"/>
  <c r="D592" i="1"/>
  <c r="F570" i="1" l="1"/>
  <c r="H570" i="1"/>
  <c r="E570" i="1"/>
  <c r="G570" i="1"/>
  <c r="D570" i="1"/>
  <c r="G580" i="1" l="1"/>
  <c r="E580" i="1"/>
  <c r="H580" i="1"/>
  <c r="D580" i="1"/>
  <c r="F580" i="1"/>
  <c r="F577" i="1"/>
  <c r="H577" i="1"/>
  <c r="D577" i="1"/>
  <c r="G577" i="1"/>
  <c r="E577" i="1"/>
  <c r="G599" i="1"/>
  <c r="E599" i="1"/>
  <c r="D599" i="1"/>
  <c r="F599" i="1"/>
  <c r="H599" i="1"/>
  <c r="F582" i="1" l="1"/>
  <c r="H582" i="1"/>
  <c r="G582" i="1"/>
  <c r="D582" i="1"/>
  <c r="E582" i="1"/>
  <c r="E583" i="1" l="1"/>
  <c r="H583" i="1"/>
  <c r="F583" i="1"/>
  <c r="D583" i="1"/>
  <c r="G583" i="1"/>
  <c r="G596" i="1"/>
  <c r="E596" i="1"/>
  <c r="D596" i="1"/>
  <c r="F596" i="1"/>
  <c r="H596" i="1"/>
  <c r="D586" i="1" l="1"/>
  <c r="F586" i="1"/>
  <c r="G586" i="1"/>
  <c r="E586" i="1"/>
  <c r="H586" i="1"/>
  <c r="D600" i="1"/>
  <c r="F600" i="1"/>
  <c r="E600" i="1"/>
  <c r="G600" i="1"/>
  <c r="H600" i="1"/>
  <c r="E587" i="1" l="1"/>
  <c r="H587" i="1"/>
  <c r="F587" i="1"/>
  <c r="D587" i="1"/>
  <c r="G587" i="1"/>
  <c r="H588" i="1" l="1"/>
  <c r="D588" i="1"/>
  <c r="G588" i="1"/>
  <c r="F588" i="1"/>
  <c r="E588" i="1"/>
  <c r="D594" i="1" l="1"/>
  <c r="H594" i="1"/>
  <c r="F594" i="1"/>
  <c r="G594" i="1"/>
  <c r="E594" i="1"/>
  <c r="H593" i="1"/>
  <c r="G593" i="1"/>
  <c r="D593" i="1"/>
  <c r="F593" i="1"/>
  <c r="E593" i="1"/>
  <c r="G597" i="1" l="1"/>
  <c r="H597" i="1"/>
  <c r="D597" i="1"/>
  <c r="E597" i="1"/>
  <c r="F59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Lancer la requête à partir de BD Prive" type="1" refreshedVersion="4" background="1" saveData="1">
    <dbPr connection="DSN=BD Prive;DBQ=L:\Access_prod\SDSR-IBM\data\SDSR-BILAN.mdb;DriverId=25;FIL=MS Access;MaxBufferSize=2048;PageTimeout=5;" command="SELECT `DJ - Projets recommandés - Acquisition 2018 -Prérequête`.CODACTIVBUDG, `DJ - Projets recommandés - Acquisition 2018 -Prérequête`.CODTYPESUBV_PR, `DJ - Projets recommandés - Acquisition 2018 -Prérequête`.NODOSSUBV, `DJ - Projets recommandés - Acquisition 2018 -Prérequête`.ADRLIBEL, `DJ - Projets recommandés - Acquisition 2018 -Prérequête`.PAAR, `DJ - Projets recommandés - Acquisition 2018 -Prérequête`.Clientèle, `DJ - Projets recommandés - Acquisition 2018 -Prérequête`.`Acheteur Expérimenté`, `DJ - Projets recommandés - Acquisition 2018 -Prérequête`.`Centre-Ville`, `DJ - Projets recommandés - Acquisition 2018 -Prérequête`.`Type batiment`, `DJ - Projets recommandés - Acquisition 2018 -Prérequête`.Abordable, `DJ - Projets recommandés - Acquisition 2018 -Prérequête`.DATACHATBATIM, `DJ - Projets recommandés - Acquisition 2018 -Prérequête`.DATRECO, `DJ - Projets recommandés - Acquisition 2018 -Prérequête`.DATFERM, `DJ - Projets recommandés - Acquisition 2018 -Prérequête`.MNTTOTTRAVRECO, `DJ - Projets recommandés - Acquisition 2018 -Prérequête`.SUBV, `DJ - Projets recommandés - Acquisition 2018 -Prérequête`.CODNATUREPROJ, `DJ - Projets recommandés - Acquisition 2018 -Prérequête`.NOIDENTUEV_x000d__x000a_FROM `L:\Access_prod\SDSR-IBM\data\SDSR-BILAN`.`DJ - Projets recommandés - Acquisition 2018 -Prérequête` `DJ - Projets recommandés - Acquisition 2018 -Prérequête`_x000d__x000a_WHERE (`DJ - Projets recommandés - Acquisition 2018 -Prérequête`.PAAR='PAAR') AND (`DJ - Projets recommandés - Acquisition 2018 -Prérequête`.DATFERM&gt;{ts '2018-05-01 00:00:00'}) AND (`DJ - Projets recommandés - Acquisition 2018 -Prérequête`.CODNATUREPROJ='E')"/>
  </connection>
  <connection id="2" xr16:uid="{00000000-0015-0000-FFFF-FFFF01000000}" name="Lancer la requête à partir de BD Prive1" type="1" refreshedVersion="4" background="1" saveData="1">
    <dbPr connection="DSN=BD Prive;DBQ=L:\Access_prod\SDSR-IBM\data\SDSR-BILAN.mdb;DriverId=25;FIL=MS Access;MaxBufferSize=2048;PageTimeout=5;" command="SELECT `DJ - Projets recommandés - Acquisition 2018 -Prérequête`.CODACTIVBUDG, `DJ - Projets recommandés - Acquisition 2018 -Prérequête`.CODTYPESUBV_PR, `DJ - Projets recommandés - Acquisition 2018 -Prérequête`.NODOSSUBV, `DJ - Projets recommandés - Acquisition 2018 -Prérequête`.ADRLIBEL, `DJ - Projets recommandés - Acquisition 2018 -Prérequête`.PAAR, `DJ - Projets recommandés - Acquisition 2018 -Prérequête`.Clientèle, `DJ - Projets recommandés - Acquisition 2018 -Prérequête`.`Acheteur Expérimenté`, `DJ - Projets recommandés - Acquisition 2018 -Prérequête`.`Centre-Ville`, `DJ - Projets recommandés - Acquisition 2018 -Prérequête`.`Type batiment`, `DJ - Projets recommandés - Acquisition 2018 -Prérequête`.Abordable, `DJ - Projets recommandés - Acquisition 2018 -Prérequête`.DATACHATBATIM, `DJ - Projets recommandés - Acquisition 2018 -Prérequête`.DATRECO, `DJ - Projets recommandés - Acquisition 2018 -Prérequête`.DATFERM, `DJ - Projets recommandés - Acquisition 2018 -Prérequête`.MNTTOTTRAVRECO, `DJ - Projets recommandés - Acquisition 2018 -Prérequête`.SUBV, `DJ - Projets recommandés - Acquisition 2018 -Prérequête`.CODNATUREPROJ, `DJ - Projets recommandés - Acquisition 2018 -Prérequête`.NOIDENTUEV_x000d__x000a_FROM `L:\Access_prod\SDSR-IBM\data\SDSR-BILAN`.`DJ - Projets recommandés - Acquisition 2018 -Prérequête` `DJ - Projets recommandés - Acquisition 2018 -Prérequête`_x000d__x000a_WHERE (`DJ - Projets recommandés - Acquisition 2018 -Prérequête`.PAAR='PAAR') AND (`DJ - Projets recommandés - Acquisition 2018 -Prérequête`.DATFERM&gt;{ts '2018-05-01 00:00:00'}) AND (`DJ - Projets recommandés - Acquisition 2018 -Prérequête`.CODNATUREPROJ='N')"/>
  </connection>
</connections>
</file>

<file path=xl/sharedStrings.xml><?xml version="1.0" encoding="utf-8"?>
<sst xmlns="http://schemas.openxmlformats.org/spreadsheetml/2006/main" count="15408" uniqueCount="3939">
  <si>
    <t>Aleatoire</t>
  </si>
  <si>
    <t>Fixe</t>
  </si>
  <si>
    <t>no</t>
  </si>
  <si>
    <t>N</t>
  </si>
  <si>
    <t>Abordable</t>
  </si>
  <si>
    <t/>
  </si>
  <si>
    <t>Accédant</t>
  </si>
  <si>
    <t>Achat conjoint</t>
  </si>
  <si>
    <t>PAAR</t>
  </si>
  <si>
    <t>SAP</t>
  </si>
  <si>
    <t>V25A</t>
  </si>
  <si>
    <t>Achat seul</t>
  </si>
  <si>
    <t>5200 rue De Contrecoeur (MTL) # 316</t>
  </si>
  <si>
    <t>960115053</t>
  </si>
  <si>
    <t>5200 rue De Contrecoeur (MTL) # 311</t>
  </si>
  <si>
    <t>960115941</t>
  </si>
  <si>
    <t>9990 avenue de Cobourg (MTN) # 201</t>
  </si>
  <si>
    <t>960123507</t>
  </si>
  <si>
    <t>NOIDENTUEV</t>
  </si>
  <si>
    <t>CODNATUREPROJ</t>
  </si>
  <si>
    <t>SUBV</t>
  </si>
  <si>
    <t>MNTTOTTRAVRECO</t>
  </si>
  <si>
    <t>DATFERM</t>
  </si>
  <si>
    <t>DATRECO</t>
  </si>
  <si>
    <t>DATACHATBATIM</t>
  </si>
  <si>
    <t>Type batiment</t>
  </si>
  <si>
    <t>Centre-Ville</t>
  </si>
  <si>
    <t>Acheteur Expérimenté</t>
  </si>
  <si>
    <t>Clientèle</t>
  </si>
  <si>
    <t>ADRLIBEL</t>
  </si>
  <si>
    <t>NODOSSUBV</t>
  </si>
  <si>
    <t>CODTYPESUBV_PR</t>
  </si>
  <si>
    <t>CODACTIVBUDG</t>
  </si>
  <si>
    <t>Hors Centre-Ville</t>
  </si>
  <si>
    <t>Familles</t>
  </si>
  <si>
    <t>9992 avenue de Cobourg (MTN) # 105</t>
  </si>
  <si>
    <t>960111013</t>
  </si>
  <si>
    <t xml:space="preserve"> Expérimenté</t>
  </si>
  <si>
    <t>05260355</t>
  </si>
  <si>
    <t>7700 rue Bouvier (LSL) # A105</t>
  </si>
  <si>
    <t>960115113</t>
  </si>
  <si>
    <t>5200 rue De Contrecoeur (MTL) # 615</t>
  </si>
  <si>
    <t>960115785</t>
  </si>
  <si>
    <t>5200 rue De Contrecoeur (MTL) # 306</t>
  </si>
  <si>
    <t>960116319</t>
  </si>
  <si>
    <t>4959 rue Jean-Talon Ouest  # 201</t>
  </si>
  <si>
    <t>960115801</t>
  </si>
  <si>
    <t>5200 rue De Contrecoeur (MTL) # 111</t>
  </si>
  <si>
    <t>960104633</t>
  </si>
  <si>
    <t>5200 rue De Contrecoeur (MTL) # 106</t>
  </si>
  <si>
    <t>960116204</t>
  </si>
  <si>
    <t>E</t>
  </si>
  <si>
    <t>Unifamilial</t>
  </si>
  <si>
    <t>Autre que SAP</t>
  </si>
  <si>
    <t>MUTA</t>
  </si>
  <si>
    <t>R925</t>
  </si>
  <si>
    <t>Non Abordable</t>
  </si>
  <si>
    <t>4377 rue Graham (PFD)</t>
  </si>
  <si>
    <t>960114418</t>
  </si>
  <si>
    <t>12153 38e Avenue (RDP)</t>
  </si>
  <si>
    <t>960115694</t>
  </si>
  <si>
    <t>13600 terrasse Bellerive (MTL)</t>
  </si>
  <si>
    <t>960113495</t>
  </si>
  <si>
    <t>11650 avenue Pierre-Baillargeon (MTL)</t>
  </si>
  <si>
    <t>960113494</t>
  </si>
  <si>
    <t>411 rue Jacques-David (IBZ)</t>
  </si>
  <si>
    <t>960117033</t>
  </si>
  <si>
    <t>255 7e Avenue (LCH)</t>
  </si>
  <si>
    <t>960117817</t>
  </si>
  <si>
    <t>10555 avenue Hamel (MTL)</t>
  </si>
  <si>
    <t>960117578</t>
  </si>
  <si>
    <t>7749 place Arundel (ANJ)</t>
  </si>
  <si>
    <t>960117576</t>
  </si>
  <si>
    <t>1085 rue du Poitou (MTL)</t>
  </si>
  <si>
    <t>960114799</t>
  </si>
  <si>
    <t>2945 rue Liébert (MTL)</t>
  </si>
  <si>
    <t>960117075</t>
  </si>
  <si>
    <t>5795 rue Fadette (SLN)</t>
  </si>
  <si>
    <t>960114796</t>
  </si>
  <si>
    <t>7539 rue Saint-André (MTL)</t>
  </si>
  <si>
    <t>960117864</t>
  </si>
  <si>
    <t>14842 rue Gratton (PFD)</t>
  </si>
  <si>
    <t>960116744</t>
  </si>
  <si>
    <t>1081 45e Avenue (PAT)</t>
  </si>
  <si>
    <t>960114475</t>
  </si>
  <si>
    <t xml:space="preserve">150 rue Prieur Ouest </t>
  </si>
  <si>
    <t>960113953</t>
  </si>
  <si>
    <t>508 rue Triolet (IBZ)</t>
  </si>
  <si>
    <t>960117396</t>
  </si>
  <si>
    <t>12539 51e Avenue (RDP)</t>
  </si>
  <si>
    <t>960118433</t>
  </si>
  <si>
    <t>3475 rue Fabien-Laberge (MTL)</t>
  </si>
  <si>
    <t>960113943</t>
  </si>
  <si>
    <t>7802 rue De Marillac (MTL)</t>
  </si>
  <si>
    <t>960116283</t>
  </si>
  <si>
    <t>1529 28e Avenue (PAT)</t>
  </si>
  <si>
    <t>960117460</t>
  </si>
  <si>
    <t>Multiplex</t>
  </si>
  <si>
    <t>5751-5753 boulevard Roi-René (ANJ)</t>
  </si>
  <si>
    <t>960114655</t>
  </si>
  <si>
    <t>8789-8791 12e Avenue (MTL)</t>
  </si>
  <si>
    <t>960116318</t>
  </si>
  <si>
    <t>10820-10822 avenue de l' Esplanade (MTL)</t>
  </si>
  <si>
    <t>960115813</t>
  </si>
  <si>
    <t>7296-7298 15e Avenue (MTL)</t>
  </si>
  <si>
    <t>960113942</t>
  </si>
  <si>
    <t xml:space="preserve">12156-12158 rue Forsyth </t>
  </si>
  <si>
    <t>960115993</t>
  </si>
  <si>
    <t>Copropriété</t>
  </si>
  <si>
    <t>8582 rue René-Labelle (MTL)</t>
  </si>
  <si>
    <t>960120113</t>
  </si>
  <si>
    <t>323 rue De La Noue (VRD)</t>
  </si>
  <si>
    <t>960118514</t>
  </si>
  <si>
    <t>8580 boulevard Perras (MTL) # 7</t>
  </si>
  <si>
    <t>960122534</t>
  </si>
  <si>
    <t>4395 avenue Old Orchard (MTL)</t>
  </si>
  <si>
    <t>960116687</t>
  </si>
  <si>
    <t>930 rue White (SLR)</t>
  </si>
  <si>
    <t>960114775</t>
  </si>
  <si>
    <t xml:space="preserve">3471 rue Sainte-Catherine Est </t>
  </si>
  <si>
    <t>960114554</t>
  </si>
  <si>
    <t>3854 rue de Rouen (MTL) # 4</t>
  </si>
  <si>
    <t>960117774</t>
  </si>
  <si>
    <t>7050 27e Avenue  # 205</t>
  </si>
  <si>
    <t>960115434</t>
  </si>
  <si>
    <t>15120 rue Camille-Laurin (MTL)</t>
  </si>
  <si>
    <t>960117855</t>
  </si>
  <si>
    <t>1490 rue Antoine-Déat (MTL) # 2</t>
  </si>
  <si>
    <t>960114757</t>
  </si>
  <si>
    <t>3033 rue Gilford (MTL)</t>
  </si>
  <si>
    <t>960118267</t>
  </si>
  <si>
    <t>1199 rue Joseph-Janot (MTL) # 1</t>
  </si>
  <si>
    <t>960114415</t>
  </si>
  <si>
    <t>5466 rue de Mentana (MTL)</t>
  </si>
  <si>
    <t>960115897</t>
  </si>
  <si>
    <t>Neuf</t>
  </si>
  <si>
    <t>Existant</t>
  </si>
  <si>
    <t>No SDSR</t>
  </si>
  <si>
    <t>Adresse</t>
  </si>
  <si>
    <t>960117913</t>
  </si>
  <si>
    <t>2202 rue Théodore (MTL) # 2</t>
  </si>
  <si>
    <t>Population</t>
  </si>
  <si>
    <t>Total</t>
  </si>
  <si>
    <t>% à tester</t>
  </si>
  <si>
    <t>Liste  pour sélection</t>
  </si>
  <si>
    <t>Sélection (E2)</t>
  </si>
  <si>
    <t>Tableau 1</t>
  </si>
  <si>
    <t>Tableau 2</t>
  </si>
  <si>
    <t>Étapes:</t>
  </si>
  <si>
    <t>1) Se positionner dans une feuille DATA</t>
  </si>
  <si>
    <t xml:space="preserve">2) Menu: Données  - Actualiser tout - Propriétés de connexion - Définition (aller à la fin de la boîte "Texte de la commande "avec ascenseur) </t>
  </si>
  <si>
    <t>Voir Tableau 1 &amp; 2</t>
  </si>
  <si>
    <t>3) Modifier la date (on veut les dossiers qui ont été fermés depuis le dernier audits)</t>
  </si>
  <si>
    <t>5) Répéter pour chacun des onglets data (Neuf - non famille, Neuf  - Familles &amp; Existant)</t>
  </si>
  <si>
    <t>6) Feuille sommaire: Valider que la ligne 3 s'est mise à jour automatiquement</t>
  </si>
  <si>
    <t xml:space="preserve"> 7) Feuille Sélection:</t>
  </si>
  <si>
    <t xml:space="preserve">    7.b) Générer tirages</t>
  </si>
  <si>
    <t xml:space="preserve">    7.c )Filtrer_selection</t>
  </si>
  <si>
    <t xml:space="preserve">    7e) enlever le filtre du NO (C5)</t>
  </si>
  <si>
    <t xml:space="preserve">    7.f) Répéter l'opération pour chacune des clientèles</t>
  </si>
  <si>
    <t>Date réception documents</t>
  </si>
  <si>
    <t>En traitement</t>
  </si>
  <si>
    <t>Conforme</t>
  </si>
  <si>
    <t>Non-conforme</t>
  </si>
  <si>
    <t>Etats</t>
  </si>
  <si>
    <t>=Tableau12[[#Tout];[Changement_usage]]</t>
  </si>
  <si>
    <t>Menu déroulant</t>
  </si>
  <si>
    <t>Délai</t>
  </si>
  <si>
    <t>Montant subvention</t>
  </si>
  <si>
    <t>Date de fermeture</t>
  </si>
  <si>
    <t>Echantillon à valider</t>
  </si>
  <si>
    <t>Population totale</t>
  </si>
  <si>
    <t>Date réclamation</t>
  </si>
  <si>
    <t>Montant réclamés</t>
  </si>
  <si>
    <t>Date récupération</t>
  </si>
  <si>
    <t>État au 31 janvier 2019</t>
  </si>
  <si>
    <t>État au 28 février 2019</t>
  </si>
  <si>
    <t>État au 31 mars 2019</t>
  </si>
  <si>
    <t>Date envoi demande de preuves</t>
  </si>
  <si>
    <t>Montant récupérés</t>
  </si>
  <si>
    <t>Audits particulier</t>
  </si>
  <si>
    <t>960116209</t>
  </si>
  <si>
    <t>7735-7737 rue Anita (LSL)</t>
  </si>
  <si>
    <t>960117554</t>
  </si>
  <si>
    <t>10008-10012 rue Rancourt (MTL)</t>
  </si>
  <si>
    <t>960118513</t>
  </si>
  <si>
    <t>600 rue Joffre (MTL)</t>
  </si>
  <si>
    <t>960115840</t>
  </si>
  <si>
    <t>115 rue D'Argenson (PAT)</t>
  </si>
  <si>
    <t>960118213</t>
  </si>
  <si>
    <t>554 rue Simonet (IBZ)</t>
  </si>
  <si>
    <t>Nb dossiers totaux  à tester</t>
  </si>
  <si>
    <t xml:space="preserve">Répartition </t>
  </si>
  <si>
    <t xml:space="preserve">    7 d) Copier la valeur dans un fichier Excel 2003</t>
  </si>
  <si>
    <t>Fichier Excel 2003</t>
  </si>
  <si>
    <t>Sélectionner les cellule modifiables</t>
  </si>
  <si>
    <t>Souris droite Format de cellule - Onglet protection</t>
  </si>
  <si>
    <t>Décocher Verrouiller</t>
  </si>
  <si>
    <t>Remettre la protection de la feuille</t>
  </si>
  <si>
    <t>Ôter la protection</t>
  </si>
  <si>
    <r>
      <t xml:space="preserve">Protéger la feuille - Mot de passe : </t>
    </r>
    <r>
      <rPr>
        <b/>
        <sz val="11"/>
        <color rgb="FFFF0000"/>
        <rFont val="Calibri"/>
        <family val="2"/>
      </rPr>
      <t>PAAR2019</t>
    </r>
  </si>
  <si>
    <t>960125322</t>
  </si>
  <si>
    <t>14601 rue Bernard-Geoffrion (MTL) # d100</t>
  </si>
  <si>
    <t>960116493</t>
  </si>
  <si>
    <t>1820 rue Victoria (LCH) # 501</t>
  </si>
  <si>
    <t>960117661</t>
  </si>
  <si>
    <t>1450 boulevard René-Lévesque Ouest (MTL)</t>
  </si>
  <si>
    <t>05261005</t>
  </si>
  <si>
    <t>960116424</t>
  </si>
  <si>
    <t>198 rue Ann (MTL) # 601</t>
  </si>
  <si>
    <t>05264212</t>
  </si>
  <si>
    <t>960117790</t>
  </si>
  <si>
    <t>4821 rue Saint-Ambroise (MTL) # 002</t>
  </si>
  <si>
    <t>05261209</t>
  </si>
  <si>
    <t>960118393</t>
  </si>
  <si>
    <t>5200 rue De Contrecoeur (MTL) # 515</t>
  </si>
  <si>
    <t>05264984</t>
  </si>
  <si>
    <t>960115855</t>
  </si>
  <si>
    <t>14517 rue Bernard-Geoffrion (MTL) # 201</t>
  </si>
  <si>
    <t>05261660</t>
  </si>
  <si>
    <t>960121712</t>
  </si>
  <si>
    <t>2169 rue Cartier (MTL) # 1</t>
  </si>
  <si>
    <t>960119053</t>
  </si>
  <si>
    <t>2480 rue Marie-Anne Est (MTL) # 3</t>
  </si>
  <si>
    <t>960121713</t>
  </si>
  <si>
    <t>7710 18e Avenue (MTL) # 2</t>
  </si>
  <si>
    <t>05243575</t>
  </si>
  <si>
    <t>960120882</t>
  </si>
  <si>
    <t>5366 avenue Papineau (MTL) # 207</t>
  </si>
  <si>
    <t>05265953</t>
  </si>
  <si>
    <t>960119057</t>
  </si>
  <si>
    <t>2560 rue Bossuet (MTL) # 101</t>
  </si>
  <si>
    <t>960147733</t>
  </si>
  <si>
    <t>3043 rue Sherbrooke Est  # 611</t>
  </si>
  <si>
    <t>960124484</t>
  </si>
  <si>
    <t>738 rue Saint-Paul Ouest (MTL) # 219</t>
  </si>
  <si>
    <t>05267090</t>
  </si>
  <si>
    <t>960125321</t>
  </si>
  <si>
    <t>2530 place Michel-Brault (MTL) # 126</t>
  </si>
  <si>
    <t>05244104</t>
  </si>
  <si>
    <t>960124123</t>
  </si>
  <si>
    <t xml:space="preserve">18530 boulevard Gouin Ouest </t>
  </si>
  <si>
    <t>05265033</t>
  </si>
  <si>
    <t>960121274</t>
  </si>
  <si>
    <t>7700 rue Bouvier (LSL) # 303</t>
  </si>
  <si>
    <t>960118998</t>
  </si>
  <si>
    <t>14244 rue Notre-Dame Est  # 302</t>
  </si>
  <si>
    <t>05245809</t>
  </si>
  <si>
    <t>960125417</t>
  </si>
  <si>
    <t>1601 rue Viola-Desmond (LSL) # 411</t>
  </si>
  <si>
    <t>05265280</t>
  </si>
  <si>
    <t>960124457</t>
  </si>
  <si>
    <t>1601 rue Viola-Desmond (LSL) # 509</t>
  </si>
  <si>
    <t>05265298</t>
  </si>
  <si>
    <t>960124514</t>
  </si>
  <si>
    <t>2771 avenue d' Orléans (MTL) # 202</t>
  </si>
  <si>
    <t>05268122</t>
  </si>
  <si>
    <t>960125593</t>
  </si>
  <si>
    <t>1601 rue Viola-Desmond (LSL) # 709</t>
  </si>
  <si>
    <t>960121277</t>
  </si>
  <si>
    <t>198 rue Ann (MTL) # 110</t>
  </si>
  <si>
    <t>05264142</t>
  </si>
  <si>
    <t>960126554</t>
  </si>
  <si>
    <t>4312 avenue Papineau (MTL) # 204</t>
  </si>
  <si>
    <t>960123013</t>
  </si>
  <si>
    <t>350 rue Eleanor (MTL) # 601</t>
  </si>
  <si>
    <t>05269175</t>
  </si>
  <si>
    <t>960119581</t>
  </si>
  <si>
    <t>198 rue Ann (MTL) # 305</t>
  </si>
  <si>
    <t>05264165</t>
  </si>
  <si>
    <t>960123033</t>
  </si>
  <si>
    <t>8105 avenue De Chateaubriand (MTL) # 304</t>
  </si>
  <si>
    <t>05267056</t>
  </si>
  <si>
    <t>960121245</t>
  </si>
  <si>
    <t>3430 rue Masson (MTL) # 109</t>
  </si>
  <si>
    <t>05267795</t>
  </si>
  <si>
    <t>960119040</t>
  </si>
  <si>
    <t>10050 place de l' Acadie (MTL) # 736</t>
  </si>
  <si>
    <t>05257510</t>
  </si>
  <si>
    <t>960123216</t>
  </si>
  <si>
    <t>5200 rue De Contrecoeur (MTL) # 406</t>
  </si>
  <si>
    <t>05264957</t>
  </si>
  <si>
    <t>960123899</t>
  </si>
  <si>
    <t>696 10e Avenue (LCH) # 202</t>
  </si>
  <si>
    <t>05256509</t>
  </si>
  <si>
    <t>960120405</t>
  </si>
  <si>
    <t>198 rue Ann (MTL) # 710</t>
  </si>
  <si>
    <t>05264235</t>
  </si>
  <si>
    <t>960122313</t>
  </si>
  <si>
    <t>5200 rue De Contrecoeur (MTL) # 511</t>
  </si>
  <si>
    <t>05264980</t>
  </si>
  <si>
    <t>960121613</t>
  </si>
  <si>
    <t>2770 avenue Charlemagne (MTL) # 001</t>
  </si>
  <si>
    <t>960129498</t>
  </si>
  <si>
    <t>1606 rue Ottawa (MTL) # 505</t>
  </si>
  <si>
    <t>960120403</t>
  </si>
  <si>
    <t>1275 rue Plessis (MTL) # 103</t>
  </si>
  <si>
    <t>05265159</t>
  </si>
  <si>
    <t>960118794</t>
  </si>
  <si>
    <t>7700 rue Bouvier (LSL) # 213</t>
  </si>
  <si>
    <t>05265904</t>
  </si>
  <si>
    <t>960118800</t>
  </si>
  <si>
    <t>2489 rue Tillemont (MTL) # 001</t>
  </si>
  <si>
    <t>05264617</t>
  </si>
  <si>
    <t>960123779</t>
  </si>
  <si>
    <t>5411 12e Avenue (MTL)</t>
  </si>
  <si>
    <t>05247670</t>
  </si>
  <si>
    <t>960123786</t>
  </si>
  <si>
    <t xml:space="preserve">18526 boulevard Gouin Ouest </t>
  </si>
  <si>
    <t>960120751</t>
  </si>
  <si>
    <t>9950 place de l' Acadie (MTL) # 780</t>
  </si>
  <si>
    <t>960122637</t>
  </si>
  <si>
    <t>5366 avenue Papineau (MTL) # 309</t>
  </si>
  <si>
    <t>05265962</t>
  </si>
  <si>
    <t>960122662</t>
  </si>
  <si>
    <t>696 10e Avenue (LCH) # 302</t>
  </si>
  <si>
    <t>05256511</t>
  </si>
  <si>
    <t>960120733</t>
  </si>
  <si>
    <t>14603 rue Bernard-Geoffrion (MTL) # d301</t>
  </si>
  <si>
    <t>960118636</t>
  </si>
  <si>
    <t>1188 avenue Union (MTL) # 1217</t>
  </si>
  <si>
    <t>05263876</t>
  </si>
  <si>
    <t>960119757</t>
  </si>
  <si>
    <t>1601 rue Viola-Desmond (LSL) # 521</t>
  </si>
  <si>
    <t>05265304</t>
  </si>
  <si>
    <t>960123217</t>
  </si>
  <si>
    <t>5366 avenue Papineau (MTL) # 208</t>
  </si>
  <si>
    <t>05265954</t>
  </si>
  <si>
    <t>960124120</t>
  </si>
  <si>
    <t>2560 rue Bossuet (MTL) # 307</t>
  </si>
  <si>
    <t>960127316</t>
  </si>
  <si>
    <t>1188 avenue Union (MTL) # 1104</t>
  </si>
  <si>
    <t>05263865</t>
  </si>
  <si>
    <t>960118982</t>
  </si>
  <si>
    <t>3454 rue de Mont-Joli (MTN) # 302</t>
  </si>
  <si>
    <t>960120936</t>
  </si>
  <si>
    <t>198 rue Ann (MTL) # 317</t>
  </si>
  <si>
    <t>05264176</t>
  </si>
  <si>
    <t>960123593</t>
  </si>
  <si>
    <t>5900 rue Desaulniers (MTL) # 102</t>
  </si>
  <si>
    <t>05238013</t>
  </si>
  <si>
    <t>960126733</t>
  </si>
  <si>
    <t>1606 rue Ottawa (MTL) # 307</t>
  </si>
  <si>
    <t>960119615</t>
  </si>
  <si>
    <t>198 rue Ann (MTL) # 607</t>
  </si>
  <si>
    <t>05264218</t>
  </si>
  <si>
    <t>960123873</t>
  </si>
  <si>
    <t>5200 rue De Contrecoeur (MTL) # 307</t>
  </si>
  <si>
    <t>05264940</t>
  </si>
  <si>
    <t>960123093</t>
  </si>
  <si>
    <t>5200 rue De Contrecoeur (MTL) # 503</t>
  </si>
  <si>
    <t>05264972</t>
  </si>
  <si>
    <t>960123856</t>
  </si>
  <si>
    <t>9990 avenue de Cobourg (MTN) # 302</t>
  </si>
  <si>
    <t>05264448</t>
  </si>
  <si>
    <t>960121154</t>
  </si>
  <si>
    <t>5200 rue De Contrecoeur (MTL) # 401</t>
  </si>
  <si>
    <t>05264952</t>
  </si>
  <si>
    <t>960119274</t>
  </si>
  <si>
    <t>7700 rue Bouvier (LSL) # 202</t>
  </si>
  <si>
    <t>05265893</t>
  </si>
  <si>
    <t>960127594</t>
  </si>
  <si>
    <t>198 rue Ann (MTL) # 1405</t>
  </si>
  <si>
    <t>05264293</t>
  </si>
  <si>
    <t>960127634</t>
  </si>
  <si>
    <t>2560 rue Bossuet (MTL) # 106</t>
  </si>
  <si>
    <t>960125519</t>
  </si>
  <si>
    <t>5361 avenue Jeanne-d'Arc (MTL) # 202</t>
  </si>
  <si>
    <t>05267345</t>
  </si>
  <si>
    <t>960125115</t>
  </si>
  <si>
    <t>9950 place de l' Acadie (MTL) # 373</t>
  </si>
  <si>
    <t>960128776</t>
  </si>
  <si>
    <t>7700 rue Bouvier (LSL) # 201</t>
  </si>
  <si>
    <t>05265892</t>
  </si>
  <si>
    <t>960119775</t>
  </si>
  <si>
    <t>2780 avenue Charlemagne (MTL) # 1</t>
  </si>
  <si>
    <t>05261934</t>
  </si>
  <si>
    <t>960125513</t>
  </si>
  <si>
    <t>5366 avenue Papineau (MTL) # 211</t>
  </si>
  <si>
    <t>05265957</t>
  </si>
  <si>
    <t>960125234</t>
  </si>
  <si>
    <t>14523 rue Bernard-Geoffrion (MTL) # B301</t>
  </si>
  <si>
    <t>960121563</t>
  </si>
  <si>
    <t xml:space="preserve">18538 boulevard Gouin Ouest </t>
  </si>
  <si>
    <t>05265028</t>
  </si>
  <si>
    <t>960119538</t>
  </si>
  <si>
    <t>5200 rue De Contrecoeur (MTL) # 505</t>
  </si>
  <si>
    <t>05264974</t>
  </si>
  <si>
    <t>960119154</t>
  </si>
  <si>
    <t>198 rue Ann (MTL) # 1805</t>
  </si>
  <si>
    <t>05264329</t>
  </si>
  <si>
    <t>960121525</t>
  </si>
  <si>
    <t>9992 avenue de Cobourg (MTN) # 304</t>
  </si>
  <si>
    <t>05264450</t>
  </si>
  <si>
    <t>960130417</t>
  </si>
  <si>
    <t>7700 rue Bouvier (LSL) # 102</t>
  </si>
  <si>
    <t>05265879</t>
  </si>
  <si>
    <t>960124384</t>
  </si>
  <si>
    <t>4755 boulevard Métropolitain Est  # 1105</t>
  </si>
  <si>
    <t>05237116</t>
  </si>
  <si>
    <t>960124233</t>
  </si>
  <si>
    <t>1601 rue Viola-Desmond (LSL) # 725</t>
  </si>
  <si>
    <t>960123954</t>
  </si>
  <si>
    <t>7494 rue Joseph-Morin (MTL) # 102</t>
  </si>
  <si>
    <t>05224068</t>
  </si>
  <si>
    <t>960127716</t>
  </si>
  <si>
    <t>738 rue Saint-Paul Ouest (MTL) # 816</t>
  </si>
  <si>
    <t>05267165</t>
  </si>
  <si>
    <t>960127035</t>
  </si>
  <si>
    <t>5366 avenue Papineau (MTL) # 307</t>
  </si>
  <si>
    <t>05265960</t>
  </si>
  <si>
    <t>960123333</t>
  </si>
  <si>
    <t>10050 place de l' Acadie (MTL) # 533</t>
  </si>
  <si>
    <t>05257483</t>
  </si>
  <si>
    <t>960125104</t>
  </si>
  <si>
    <t>8105 avenue De Chateaubriand (MTL) # 204</t>
  </si>
  <si>
    <t>05267051</t>
  </si>
  <si>
    <t>960119772</t>
  </si>
  <si>
    <t xml:space="preserve">18542 boulevard Gouin Ouest </t>
  </si>
  <si>
    <t>05265034</t>
  </si>
  <si>
    <t>960130481</t>
  </si>
  <si>
    <t>1606 rue Ottawa (MTL) # 606</t>
  </si>
  <si>
    <t>960127554</t>
  </si>
  <si>
    <t>4312 avenue Papineau (MTL) # 307</t>
  </si>
  <si>
    <t>960124001</t>
  </si>
  <si>
    <t>3475 avenue Prud'homme (MTL) # 101</t>
  </si>
  <si>
    <t>05266834</t>
  </si>
  <si>
    <t>960127174</t>
  </si>
  <si>
    <t>14533 rue Bernard-Geoffrion (MTL) # C200</t>
  </si>
  <si>
    <t>960119315</t>
  </si>
  <si>
    <t>198 rue Ann (MTL) # 307</t>
  </si>
  <si>
    <t>05264167</t>
  </si>
  <si>
    <t>960127018</t>
  </si>
  <si>
    <t>2781 avenue d' Orléans (MTL) # C-001</t>
  </si>
  <si>
    <t>960123499</t>
  </si>
  <si>
    <t>7700 rue Bouvier (LSL) # 301</t>
  </si>
  <si>
    <t>05265906</t>
  </si>
  <si>
    <t>960123514</t>
  </si>
  <si>
    <t>5366 avenue Papineau (MTL) # 311</t>
  </si>
  <si>
    <t>05265964</t>
  </si>
  <si>
    <t>960126205</t>
  </si>
  <si>
    <t>8321 rue Saint-Dominique (MTL) # 101</t>
  </si>
  <si>
    <t>05267189</t>
  </si>
  <si>
    <t>960127033</t>
  </si>
  <si>
    <t>1601 rue Viola-Desmond (LSL) # 127</t>
  </si>
  <si>
    <t>05265232</t>
  </si>
  <si>
    <t>960122434</t>
  </si>
  <si>
    <t>2000 rue Basin (MTL) # 521</t>
  </si>
  <si>
    <t>05266589</t>
  </si>
  <si>
    <t>960126994</t>
  </si>
  <si>
    <t>1601 rue Viola-Desmond (LSL) # 821</t>
  </si>
  <si>
    <t>960119552</t>
  </si>
  <si>
    <t>7494 rue Joseph-Morin (MTL) # 104</t>
  </si>
  <si>
    <t>05224070</t>
  </si>
  <si>
    <t>960120107</t>
  </si>
  <si>
    <t>1248 avenue de l' Hôtel-de-Ville (MTL) #</t>
  </si>
  <si>
    <t>05225341</t>
  </si>
  <si>
    <t>960118985</t>
  </si>
  <si>
    <t>1188 avenue Union (MTL) # 703</t>
  </si>
  <si>
    <t>05263810</t>
  </si>
  <si>
    <t>960126833</t>
  </si>
  <si>
    <t>738 rue Saint-Paul Ouest (MTL) # 833</t>
  </si>
  <si>
    <t>05267175</t>
  </si>
  <si>
    <t>960125044</t>
  </si>
  <si>
    <t>198 rue Ann (MTL) # 808</t>
  </si>
  <si>
    <t>05264245</t>
  </si>
  <si>
    <t>960127784</t>
  </si>
  <si>
    <t>1606 rue Ottawa (MTL) # 412</t>
  </si>
  <si>
    <t>960127334</t>
  </si>
  <si>
    <t>1606 rue Ottawa (MTL) # 105</t>
  </si>
  <si>
    <t>960119622</t>
  </si>
  <si>
    <t>05259986</t>
  </si>
  <si>
    <t>960124013</t>
  </si>
  <si>
    <t>1310 boulevard René-Lévesque Ouest (MTL)</t>
  </si>
  <si>
    <t>05263459</t>
  </si>
  <si>
    <t>960122113</t>
  </si>
  <si>
    <t>198 rue Ann (MTL) # 807</t>
  </si>
  <si>
    <t>05264244</t>
  </si>
  <si>
    <t>960122102</t>
  </si>
  <si>
    <t>1275 rue Plessis (MTL) # 203</t>
  </si>
  <si>
    <t>05265172</t>
  </si>
  <si>
    <t>960121233</t>
  </si>
  <si>
    <t>350 rue Eleanor (MTL) # 611</t>
  </si>
  <si>
    <t>05269184</t>
  </si>
  <si>
    <t>960121257</t>
  </si>
  <si>
    <t>05260038</t>
  </si>
  <si>
    <t>960125957</t>
  </si>
  <si>
    <t>195 rue Peel (MTL) # 1409</t>
  </si>
  <si>
    <t>05266145</t>
  </si>
  <si>
    <t>960125955</t>
  </si>
  <si>
    <t>1606 rue Ottawa (MTL) # 408</t>
  </si>
  <si>
    <t>960144593</t>
  </si>
  <si>
    <t>198 rue Ann (MTL) # 412</t>
  </si>
  <si>
    <t>05264189</t>
  </si>
  <si>
    <t>960122033</t>
  </si>
  <si>
    <t>5376 avenue Papineau (MTL) # 315</t>
  </si>
  <si>
    <t>960130478</t>
  </si>
  <si>
    <t>5997 rue Bannantyne (VRD)</t>
  </si>
  <si>
    <t>05266824</t>
  </si>
  <si>
    <t>960125533</t>
  </si>
  <si>
    <t>1601 rue Viola-Desmond (LSL) # 323</t>
  </si>
  <si>
    <t>05265267</t>
  </si>
  <si>
    <t>960121241</t>
  </si>
  <si>
    <t>2480 rue Marie-Anne Est (MTL) # 2</t>
  </si>
  <si>
    <t>960119328</t>
  </si>
  <si>
    <t>6001 rue Bannantyne (VRD)</t>
  </si>
  <si>
    <t>05266827</t>
  </si>
  <si>
    <t>960118862</t>
  </si>
  <si>
    <t>6311 rue Hamilton (MTL)</t>
  </si>
  <si>
    <t>05264607</t>
  </si>
  <si>
    <t>960119046</t>
  </si>
  <si>
    <t>1255 boulevard Alexis-Nihon (SLR) # 211</t>
  </si>
  <si>
    <t>05265770</t>
  </si>
  <si>
    <t>960122014</t>
  </si>
  <si>
    <t>5372 avenue Papineau (MTL) # 103</t>
  </si>
  <si>
    <t>05265965</t>
  </si>
  <si>
    <t>960123996</t>
  </si>
  <si>
    <t xml:space="preserve">18562 boulevard Gouin Ouest </t>
  </si>
  <si>
    <t>05265021</t>
  </si>
  <si>
    <t>960119332</t>
  </si>
  <si>
    <t>1255 boulevard Alexis-Nihon (SLR) # 307</t>
  </si>
  <si>
    <t>05265777</t>
  </si>
  <si>
    <t>960118894</t>
  </si>
  <si>
    <t>10050 place de l' Acadie (MTL) # 1641</t>
  </si>
  <si>
    <t>05257610</t>
  </si>
  <si>
    <t>960122993</t>
  </si>
  <si>
    <t>10150 place de l' Acadie (MTL) # 1210</t>
  </si>
  <si>
    <t>05237396</t>
  </si>
  <si>
    <t>960118775</t>
  </si>
  <si>
    <t>2770 avenue Charlemagne (MTL) # 202</t>
  </si>
  <si>
    <t>05261964</t>
  </si>
  <si>
    <t>960126204</t>
  </si>
  <si>
    <t>11840 rue Notre-Dame Est  # 101</t>
  </si>
  <si>
    <t>05261810</t>
  </si>
  <si>
    <t>960119033</t>
  </si>
  <si>
    <t>740 32e Avenue (LCH) # 217</t>
  </si>
  <si>
    <t>05247615</t>
  </si>
  <si>
    <t>960127623</t>
  </si>
  <si>
    <t>709 rue Bourassa (MTL)</t>
  </si>
  <si>
    <t>960122233</t>
  </si>
  <si>
    <t>5200 avenue Gatineau (MTL) # B407</t>
  </si>
  <si>
    <t>05258979</t>
  </si>
  <si>
    <t>960120408</t>
  </si>
  <si>
    <t>5200 rue De Contrecoeur (MTL) # 602</t>
  </si>
  <si>
    <t>05264989</t>
  </si>
  <si>
    <t>960126636</t>
  </si>
  <si>
    <t>8410 rue Saint-Dominique (MTL) # 2</t>
  </si>
  <si>
    <t>960124995</t>
  </si>
  <si>
    <t xml:space="preserve">406 avenue Georges-V </t>
  </si>
  <si>
    <t>960120248</t>
  </si>
  <si>
    <t>12674 57e Avenue (RDP)</t>
  </si>
  <si>
    <t>02049514</t>
  </si>
  <si>
    <t>960121995</t>
  </si>
  <si>
    <t>1255 boulevard Alexis-Nihon (SLR) # 402</t>
  </si>
  <si>
    <t>05265783</t>
  </si>
  <si>
    <t>960119793</t>
  </si>
  <si>
    <t>1255 boulevard Alexis-Nihon (SLR) # 105</t>
  </si>
  <si>
    <t>05265757</t>
  </si>
  <si>
    <t>960125333</t>
  </si>
  <si>
    <t>6900 avenue d' Outremont (MTL) # 304</t>
  </si>
  <si>
    <t>05268653</t>
  </si>
  <si>
    <t>960128213</t>
  </si>
  <si>
    <t>2781 avenue d' Orléans (MTL) # 201</t>
  </si>
  <si>
    <t>05268109</t>
  </si>
  <si>
    <t>960121973</t>
  </si>
  <si>
    <t>1601 rue Viola-Desmond (LSL) # 119</t>
  </si>
  <si>
    <t>05265228</t>
  </si>
  <si>
    <t>960122834</t>
  </si>
  <si>
    <t>4700 2e Avenue (MTL) # 503</t>
  </si>
  <si>
    <t>05264516</t>
  </si>
  <si>
    <t>960123777</t>
  </si>
  <si>
    <t>9640 rue William-Fleming (LSL) # 104</t>
  </si>
  <si>
    <t>05250041</t>
  </si>
  <si>
    <t>960121708</t>
  </si>
  <si>
    <t>1601 rue Viola-Desmond (LSL) # 523</t>
  </si>
  <si>
    <t>05265305</t>
  </si>
  <si>
    <t>960127319</t>
  </si>
  <si>
    <t>12624 26e Avenue (RDP)</t>
  </si>
  <si>
    <t>960127084</t>
  </si>
  <si>
    <t xml:space="preserve">18510 boulevard Gouin Ouest </t>
  </si>
  <si>
    <t>960117780</t>
  </si>
  <si>
    <t>3430 rue Masson (MTL) # 312</t>
  </si>
  <si>
    <t>05267833</t>
  </si>
  <si>
    <t>960124414</t>
  </si>
  <si>
    <t>5200 rue De Contrecoeur (MTL) # 408</t>
  </si>
  <si>
    <t>05264959</t>
  </si>
  <si>
    <t>960126334</t>
  </si>
  <si>
    <t xml:space="preserve">18566 boulevard Gouin Ouest </t>
  </si>
  <si>
    <t>05265022</t>
  </si>
  <si>
    <t>960122675</t>
  </si>
  <si>
    <t>9990 avenue de Cobourg (MTN) # 102</t>
  </si>
  <si>
    <t>05264438</t>
  </si>
  <si>
    <t>960119758</t>
  </si>
  <si>
    <t>771 rue Pierre-Marc-Masson (IBZ)</t>
  </si>
  <si>
    <t>05262490</t>
  </si>
  <si>
    <t>960124118</t>
  </si>
  <si>
    <t>2019 avenue de Hampton (MTL) # 304</t>
  </si>
  <si>
    <t>05255084</t>
  </si>
  <si>
    <t>960121258</t>
  </si>
  <si>
    <t>6743 rue Clark (MTL) # 101</t>
  </si>
  <si>
    <t>05265674</t>
  </si>
  <si>
    <t>960118121</t>
  </si>
  <si>
    <t>9990 avenue de Cobourg (MTN) # 103</t>
  </si>
  <si>
    <t>05264439</t>
  </si>
  <si>
    <t>960117819</t>
  </si>
  <si>
    <t>8055 avenue Casgrain (MTL) # 102</t>
  </si>
  <si>
    <t>960124124</t>
  </si>
  <si>
    <t xml:space="preserve">18550 boulevard Gouin Ouest </t>
  </si>
  <si>
    <t>05265029</t>
  </si>
  <si>
    <t>960126414</t>
  </si>
  <si>
    <t>2982 boulevard Lapointe (MTL)</t>
  </si>
  <si>
    <t>05259460</t>
  </si>
  <si>
    <t>960115895</t>
  </si>
  <si>
    <t>5200 rue De Contrecoeur (MTL) # 108</t>
  </si>
  <si>
    <t>05264918</t>
  </si>
  <si>
    <t>960121488</t>
  </si>
  <si>
    <t>4700 2e Avenue (MTL) # 404</t>
  </si>
  <si>
    <t>05264510</t>
  </si>
  <si>
    <t>960116213</t>
  </si>
  <si>
    <t>5874 rue Desaulniers (MTL) # 401</t>
  </si>
  <si>
    <t>05227285</t>
  </si>
  <si>
    <t>960123863</t>
  </si>
  <si>
    <t>4700 2e Avenue (MTL) # 205</t>
  </si>
  <si>
    <t>05264497</t>
  </si>
  <si>
    <t>960119976</t>
  </si>
  <si>
    <t>2208 rue Lespérance (MTL) # 001</t>
  </si>
  <si>
    <t>05260777</t>
  </si>
  <si>
    <t>960116262</t>
  </si>
  <si>
    <t>9722 rue William-Fleming (LSL)</t>
  </si>
  <si>
    <t>05251640</t>
  </si>
  <si>
    <t>960122853</t>
  </si>
  <si>
    <t>1601 rue Viola-Desmond (LSL) # 231</t>
  </si>
  <si>
    <t>05265252</t>
  </si>
  <si>
    <t>960126493</t>
  </si>
  <si>
    <t>5374 avenue Papineau (MTL) # 201</t>
  </si>
  <si>
    <t>05265973</t>
  </si>
  <si>
    <t>960123900</t>
  </si>
  <si>
    <t>740 32e Avenue (LCH) # 317</t>
  </si>
  <si>
    <t>05247633</t>
  </si>
  <si>
    <t>960116632</t>
  </si>
  <si>
    <t>5200 rue De Contrecoeur (MTL) # 117</t>
  </si>
  <si>
    <t>05264927</t>
  </si>
  <si>
    <t>960125415</t>
  </si>
  <si>
    <t>1601 rue Viola-Desmond (LSL) # 303</t>
  </si>
  <si>
    <t>05265257</t>
  </si>
  <si>
    <t>960124380</t>
  </si>
  <si>
    <t>10050 place de l' Acadie (MTL) # 1737</t>
  </si>
  <si>
    <t>05257618</t>
  </si>
  <si>
    <t>960123865</t>
  </si>
  <si>
    <t>380 rue Willibrord (VRD)</t>
  </si>
  <si>
    <t>05267537</t>
  </si>
  <si>
    <t>960120175</t>
  </si>
  <si>
    <t>5200 rue De Contrecoeur (MTL) # 609</t>
  </si>
  <si>
    <t>05264996</t>
  </si>
  <si>
    <t>960125235</t>
  </si>
  <si>
    <t>2560 rue Bossuet (MTL) # 105</t>
  </si>
  <si>
    <t>960121564</t>
  </si>
  <si>
    <t>9995 avenue du Parc-Georges (MTN) # 202</t>
  </si>
  <si>
    <t>05260092</t>
  </si>
  <si>
    <t>960123896</t>
  </si>
  <si>
    <t>2518 rue Saint-Zotique Est  # 101</t>
  </si>
  <si>
    <t>05260823</t>
  </si>
  <si>
    <t>960125654</t>
  </si>
  <si>
    <t>9990 avenue de Cobourg (MTN) # 101</t>
  </si>
  <si>
    <t>05264437</t>
  </si>
  <si>
    <t>960123353</t>
  </si>
  <si>
    <t>16310 terrasse Sainte-Maria-Goretti (MTL</t>
  </si>
  <si>
    <t>05267043</t>
  </si>
  <si>
    <t>960118245</t>
  </si>
  <si>
    <t>2551 avenue du Mont-Royal Est (MTL) # 21</t>
  </si>
  <si>
    <t>05238291</t>
  </si>
  <si>
    <t>960116438</t>
  </si>
  <si>
    <t>2125 rue Remembrance (LCH) # 104</t>
  </si>
  <si>
    <t>05207781</t>
  </si>
  <si>
    <t>960126213</t>
  </si>
  <si>
    <t>2121 rue de la Visitation (MTL)</t>
  </si>
  <si>
    <t>05002752</t>
  </si>
  <si>
    <t>960125116</t>
  </si>
  <si>
    <t>2100 rue Chomedey (MTL) # 102</t>
  </si>
  <si>
    <t>01037621</t>
  </si>
  <si>
    <t>960117319</t>
  </si>
  <si>
    <t>11111 boulevard Cavendish (SLR) # 407</t>
  </si>
  <si>
    <t>04139220</t>
  </si>
  <si>
    <t>960121473</t>
  </si>
  <si>
    <t>7228 rue Chambord (MTL)</t>
  </si>
  <si>
    <t>05130253</t>
  </si>
  <si>
    <t>960124054</t>
  </si>
  <si>
    <t>160 rue Khalil-Gibran (SLR) # 507</t>
  </si>
  <si>
    <t>05192131</t>
  </si>
  <si>
    <t>960121561</t>
  </si>
  <si>
    <t xml:space="preserve">16155 rue Forsyth </t>
  </si>
  <si>
    <t>05091951</t>
  </si>
  <si>
    <t>960116755</t>
  </si>
  <si>
    <t>2158 rue Amherst (MTL)</t>
  </si>
  <si>
    <t>05260485</t>
  </si>
  <si>
    <t>960118517</t>
  </si>
  <si>
    <t>9260 boulevard Perras (MTL) # 6</t>
  </si>
  <si>
    <t>02145780</t>
  </si>
  <si>
    <t>960118313</t>
  </si>
  <si>
    <t>3990 rue Jarry Est  # 104</t>
  </si>
  <si>
    <t>05207238</t>
  </si>
  <si>
    <t>960119633</t>
  </si>
  <si>
    <t>4220 rue De Chambly (MTL) # A01</t>
  </si>
  <si>
    <t>02015655</t>
  </si>
  <si>
    <t>960125938</t>
  </si>
  <si>
    <t>3680 rue Edmond-Hamelin (MTL) # 201</t>
  </si>
  <si>
    <t>02141594</t>
  </si>
  <si>
    <t>960125917</t>
  </si>
  <si>
    <t>3476 place Joseph-N.-Drapeau (MTL)</t>
  </si>
  <si>
    <t>02140271</t>
  </si>
  <si>
    <t>960117818</t>
  </si>
  <si>
    <t>2526 rue Lacordaire (MTL)</t>
  </si>
  <si>
    <t>05238370</t>
  </si>
  <si>
    <t>960116718</t>
  </si>
  <si>
    <t xml:space="preserve">1666 boulevard Pie-IX </t>
  </si>
  <si>
    <t>02154854</t>
  </si>
  <si>
    <t>960121475</t>
  </si>
  <si>
    <t>5300 avenue des Érables (MTL)</t>
  </si>
  <si>
    <t>05190423</t>
  </si>
  <si>
    <t>960128673</t>
  </si>
  <si>
    <t>3506 avenue du Mont-Royal Est (MTL)</t>
  </si>
  <si>
    <t>02145346</t>
  </si>
  <si>
    <t>960126294</t>
  </si>
  <si>
    <t>2040 avenue Aird (MTL) # 301</t>
  </si>
  <si>
    <t>05089349</t>
  </si>
  <si>
    <t>960125254</t>
  </si>
  <si>
    <t xml:space="preserve">4872 rue Ontario Est </t>
  </si>
  <si>
    <t>05081119</t>
  </si>
  <si>
    <t>960125953</t>
  </si>
  <si>
    <t>6533 rue Molson (MTL)</t>
  </si>
  <si>
    <t>02157388</t>
  </si>
  <si>
    <t>960118218</t>
  </si>
  <si>
    <t>385 boulevard Deguire (SLR) # 702</t>
  </si>
  <si>
    <t>05203669</t>
  </si>
  <si>
    <t>960118214</t>
  </si>
  <si>
    <t>7021 avenue Marie-G.-Lajoie (ANJ) # 203</t>
  </si>
  <si>
    <t>02147252</t>
  </si>
  <si>
    <t>960126017</t>
  </si>
  <si>
    <t>845 rue de l' Église (VRD)</t>
  </si>
  <si>
    <t>05250461</t>
  </si>
  <si>
    <t>960117494</t>
  </si>
  <si>
    <t>1620 boulevard Shevchenko (LSL) # S-1</t>
  </si>
  <si>
    <t>05067127</t>
  </si>
  <si>
    <t>960121517</t>
  </si>
  <si>
    <t>4061 avenue des Érables (MTL)</t>
  </si>
  <si>
    <t>02166168</t>
  </si>
  <si>
    <t>960119054</t>
  </si>
  <si>
    <t>14389 rue Jolicoeur (PFD) # 302</t>
  </si>
  <si>
    <t>05171506</t>
  </si>
  <si>
    <t>960123654</t>
  </si>
  <si>
    <t>175 rue William-Paul (VRD) # 801</t>
  </si>
  <si>
    <t>01101228</t>
  </si>
  <si>
    <t>960121516</t>
  </si>
  <si>
    <t>9977 avenue de Belleville (MTN) # 201</t>
  </si>
  <si>
    <t>05240193</t>
  </si>
  <si>
    <t>960123653</t>
  </si>
  <si>
    <t>143 rue Terry-Fox (VRD)</t>
  </si>
  <si>
    <t>01054135</t>
  </si>
  <si>
    <t>960125110</t>
  </si>
  <si>
    <t>730 boulevard Montpellier (SLR) # 905</t>
  </si>
  <si>
    <t>04022082</t>
  </si>
  <si>
    <t>960125896</t>
  </si>
  <si>
    <t>10550 place de l' Acadie (MTL) # 612</t>
  </si>
  <si>
    <t>05202953</t>
  </si>
  <si>
    <t>960126681</t>
  </si>
  <si>
    <t>57 rue de la Poudrière (VRD)</t>
  </si>
  <si>
    <t>01126964</t>
  </si>
  <si>
    <t>960119052</t>
  </si>
  <si>
    <t>4101 boulevard Saint-Michel  # 404</t>
  </si>
  <si>
    <t>02148707</t>
  </si>
  <si>
    <t>960123995</t>
  </si>
  <si>
    <t>8635 rue Lajeunesse (MTL) # 710</t>
  </si>
  <si>
    <t>05222771</t>
  </si>
  <si>
    <t>960121238</t>
  </si>
  <si>
    <t>1627 boulevard Alexis-Nihon (SLR)</t>
  </si>
  <si>
    <t>04155807</t>
  </si>
  <si>
    <t>960118639</t>
  </si>
  <si>
    <t>2062 rue Viau (MTL) # 5</t>
  </si>
  <si>
    <t>05163075</t>
  </si>
  <si>
    <t>960125534</t>
  </si>
  <si>
    <t>4290 rue Garnier (MTL)</t>
  </si>
  <si>
    <t>960123999</t>
  </si>
  <si>
    <t>9431 rue Hochelaga  # 313</t>
  </si>
  <si>
    <t>05241288</t>
  </si>
  <si>
    <t>960123893</t>
  </si>
  <si>
    <t>8918 boulevard Perras (MTL)</t>
  </si>
  <si>
    <t>05164206</t>
  </si>
  <si>
    <t>960116629</t>
  </si>
  <si>
    <t>976 rue White (SLR)</t>
  </si>
  <si>
    <t>04126926</t>
  </si>
  <si>
    <t>960114122</t>
  </si>
  <si>
    <t>10550 place de l' Acadie (MTL) # 305</t>
  </si>
  <si>
    <t>05202539</t>
  </si>
  <si>
    <t>960116317</t>
  </si>
  <si>
    <t>4391 rue Messier (MTL)</t>
  </si>
  <si>
    <t>05007136</t>
  </si>
  <si>
    <t>960121556</t>
  </si>
  <si>
    <t>4411 rue Saint-Denis (MTL) # 306</t>
  </si>
  <si>
    <t>01015695</t>
  </si>
  <si>
    <t>960121557</t>
  </si>
  <si>
    <t>1358 avenue Yves-Thériault (MTL)</t>
  </si>
  <si>
    <t>02159084</t>
  </si>
  <si>
    <t>960117466</t>
  </si>
  <si>
    <t>5538 rue De Contrecoeur (MTL)</t>
  </si>
  <si>
    <t>05190361</t>
  </si>
  <si>
    <t>960121519</t>
  </si>
  <si>
    <t>8284 rue Saint-Denis (MTL) # 2</t>
  </si>
  <si>
    <t>05166946</t>
  </si>
  <si>
    <t>960116418</t>
  </si>
  <si>
    <t>1550 boulevard Henri-Bourassa Ouest  # 2</t>
  </si>
  <si>
    <t>05137479</t>
  </si>
  <si>
    <t>960126206</t>
  </si>
  <si>
    <t>2152 rue Saint-Germain (MTL)</t>
  </si>
  <si>
    <t>05147024</t>
  </si>
  <si>
    <t>960116776</t>
  </si>
  <si>
    <t xml:space="preserve">4926 rue Bélanger </t>
  </si>
  <si>
    <t>05006510</t>
  </si>
  <si>
    <t>960121555</t>
  </si>
  <si>
    <t>5063 rue J.-B.-Martineau (SLN)</t>
  </si>
  <si>
    <t>05143483</t>
  </si>
  <si>
    <t>960120003</t>
  </si>
  <si>
    <t>5725 rue Marquette (MTL) # 202</t>
  </si>
  <si>
    <t>05196113</t>
  </si>
  <si>
    <t>960118076</t>
  </si>
  <si>
    <t>6380 21e Avenue (MTL) # 104</t>
  </si>
  <si>
    <t>05099600</t>
  </si>
  <si>
    <t>960118992</t>
  </si>
  <si>
    <t>7211 avenue de l' Alsace (ANJ) # 302</t>
  </si>
  <si>
    <t>02040074</t>
  </si>
  <si>
    <t>960118990</t>
  </si>
  <si>
    <t>10650 place de l' Acadie (MTL) # 462</t>
  </si>
  <si>
    <t>05265526</t>
  </si>
  <si>
    <t>960118988</t>
  </si>
  <si>
    <t xml:space="preserve">382-384 boulevard Saint-Joseph Est </t>
  </si>
  <si>
    <t>05018035</t>
  </si>
  <si>
    <t>960124116</t>
  </si>
  <si>
    <t>14445 boulevard de Pierrefonds (PFD) # 0</t>
  </si>
  <si>
    <t>04122293</t>
  </si>
  <si>
    <t>960127315</t>
  </si>
  <si>
    <t>182 rue Gary-Carter (MTL) # 202</t>
  </si>
  <si>
    <t>05105364</t>
  </si>
  <si>
    <t>960125174</t>
  </si>
  <si>
    <t>7000 avenue Giraud (ANJ) # 503</t>
  </si>
  <si>
    <t>02139012</t>
  </si>
  <si>
    <t>960125105</t>
  </si>
  <si>
    <t>5269 avenue des Érables (MTL)</t>
  </si>
  <si>
    <t>05184518</t>
  </si>
  <si>
    <t>960118983</t>
  </si>
  <si>
    <t>16045 rue Eugénie-Tessier (MTL) # 303</t>
  </si>
  <si>
    <t>05134950</t>
  </si>
  <si>
    <t>960120937</t>
  </si>
  <si>
    <t>2889 rue Paul-Pau (MTL)</t>
  </si>
  <si>
    <t>05225004</t>
  </si>
  <si>
    <t>960117077</t>
  </si>
  <si>
    <t>10650 place de l' Acadie (MTL) # 1254</t>
  </si>
  <si>
    <t>05213901</t>
  </si>
  <si>
    <t>960127993</t>
  </si>
  <si>
    <t>1200 rue Saint-Alexandre (MTL) # 404</t>
  </si>
  <si>
    <t>05189503</t>
  </si>
  <si>
    <t>960117073</t>
  </si>
  <si>
    <t>7480 rue Élisée-Martel (MTL) # 3</t>
  </si>
  <si>
    <t>02139074</t>
  </si>
  <si>
    <t>960128439</t>
  </si>
  <si>
    <t>2910 rue Ontario Est  # 204</t>
  </si>
  <si>
    <t>05217414</t>
  </si>
  <si>
    <t>960120935</t>
  </si>
  <si>
    <t>2310 rue Ward (SLR) # 606</t>
  </si>
  <si>
    <t>04124958</t>
  </si>
  <si>
    <t>960122107</t>
  </si>
  <si>
    <t>4655 boulevard Henri-Bourassa Ouest  # 1</t>
  </si>
  <si>
    <t>04135286</t>
  </si>
  <si>
    <t>960122108</t>
  </si>
  <si>
    <t>14629 rue Aumais  # 3</t>
  </si>
  <si>
    <t>04138361</t>
  </si>
  <si>
    <t>960120017</t>
  </si>
  <si>
    <t>6745 boulevard Maurice-Duplessis  # 608</t>
  </si>
  <si>
    <t>05210469</t>
  </si>
  <si>
    <t>960120018</t>
  </si>
  <si>
    <t>999 rue White (SLR) # 203</t>
  </si>
  <si>
    <t>04143547</t>
  </si>
  <si>
    <t>960124376</t>
  </si>
  <si>
    <t>30 allée des Brises-du-Fleuve (VRD) # 70</t>
  </si>
  <si>
    <t>05066011</t>
  </si>
  <si>
    <t>960124377</t>
  </si>
  <si>
    <t>9125 rue Airlie (LSL) # 307</t>
  </si>
  <si>
    <t>05206893</t>
  </si>
  <si>
    <t>960121655</t>
  </si>
  <si>
    <t>2032 rue Modigliani (SLR) # 106</t>
  </si>
  <si>
    <t>05133532</t>
  </si>
  <si>
    <t>960121654</t>
  </si>
  <si>
    <t>2070 avenue Aird (MTL) # 302</t>
  </si>
  <si>
    <t>05086983</t>
  </si>
  <si>
    <t>960119634</t>
  </si>
  <si>
    <t>4565 avenue de l' Esplanade (MTL)</t>
  </si>
  <si>
    <t>05078792</t>
  </si>
  <si>
    <t>960129095</t>
  </si>
  <si>
    <t>5102 rue Dickson (MTL)</t>
  </si>
  <si>
    <t>02021240</t>
  </si>
  <si>
    <t>960140193</t>
  </si>
  <si>
    <t>2280 avenue De Lorimier (MTL)</t>
  </si>
  <si>
    <t>05170019</t>
  </si>
  <si>
    <t>960125108</t>
  </si>
  <si>
    <t>4945 avenue Lacombe (MTL)</t>
  </si>
  <si>
    <t>05021888</t>
  </si>
  <si>
    <t>960118269</t>
  </si>
  <si>
    <t>2995 avenue Ernest-Hemingway (SLR) # 107</t>
  </si>
  <si>
    <t>05142806</t>
  </si>
  <si>
    <t>960118268</t>
  </si>
  <si>
    <t>10550 place de l' Acadie (MTL) # 318</t>
  </si>
  <si>
    <t>05202737</t>
  </si>
  <si>
    <t>960118265</t>
  </si>
  <si>
    <t>995 boulevard Jules-Poitras (SLR) # 612</t>
  </si>
  <si>
    <t>960118054</t>
  </si>
  <si>
    <t>10292 boulevard Saint-Laurent (MTL) # 20</t>
  </si>
  <si>
    <t>05232019</t>
  </si>
  <si>
    <t>960115896</t>
  </si>
  <si>
    <t>5362 rue Saint-Denis (MTL)</t>
  </si>
  <si>
    <t>05264599</t>
  </si>
  <si>
    <t>960116694</t>
  </si>
  <si>
    <t xml:space="preserve">15867 rue Forsyth </t>
  </si>
  <si>
    <t>02160081</t>
  </si>
  <si>
    <t>960125522</t>
  </si>
  <si>
    <t>2492 avenue Bennett (MTL)</t>
  </si>
  <si>
    <t>05074917</t>
  </si>
  <si>
    <t>960121482</t>
  </si>
  <si>
    <t>3170 avenue du Mont-Royal Est (MTL)</t>
  </si>
  <si>
    <t>05082526</t>
  </si>
  <si>
    <t>960115944</t>
  </si>
  <si>
    <t>975 boulevard du Tricentenaire (MTL) # 3</t>
  </si>
  <si>
    <t>02099282</t>
  </si>
  <si>
    <t>960124133</t>
  </si>
  <si>
    <t>1317 rue La Fontaine (MTL) # 7</t>
  </si>
  <si>
    <t>05032060</t>
  </si>
  <si>
    <t>960118114</t>
  </si>
  <si>
    <t>7154A-7154 rue Chouinard (LSL)</t>
  </si>
  <si>
    <t>05129677</t>
  </si>
  <si>
    <t>960128733</t>
  </si>
  <si>
    <t xml:space="preserve">3802 avenue Van Horne </t>
  </si>
  <si>
    <t>05011112</t>
  </si>
  <si>
    <t>960127273</t>
  </si>
  <si>
    <t>1955 rue Bourdon (SLR) # B-1</t>
  </si>
  <si>
    <t>04020807</t>
  </si>
  <si>
    <t>960118637</t>
  </si>
  <si>
    <t>1605 rue Robert-Charbonneau (MTL) # 104</t>
  </si>
  <si>
    <t>03025595</t>
  </si>
  <si>
    <t>960118635</t>
  </si>
  <si>
    <t>1030 rue Melatti (LSL) # 306</t>
  </si>
  <si>
    <t>05024612</t>
  </si>
  <si>
    <t>960125524</t>
  </si>
  <si>
    <t>1199 rue Bishop (MTL) # 506</t>
  </si>
  <si>
    <t>05219304</t>
  </si>
  <si>
    <t>960117865</t>
  </si>
  <si>
    <t>75 rue Molière (MTL) # 303</t>
  </si>
  <si>
    <t>05191228</t>
  </si>
  <si>
    <t>960116621</t>
  </si>
  <si>
    <t>7000 rue Allard  # 537</t>
  </si>
  <si>
    <t>05215258</t>
  </si>
  <si>
    <t>960116619</t>
  </si>
  <si>
    <t>40 rue Molière (MTL)</t>
  </si>
  <si>
    <t>05103764</t>
  </si>
  <si>
    <t>960128816</t>
  </si>
  <si>
    <t>576 rue de la Métairie (VRD)</t>
  </si>
  <si>
    <t>01103142</t>
  </si>
  <si>
    <t>960129074</t>
  </si>
  <si>
    <t>2995 rue Aubry (MTL)</t>
  </si>
  <si>
    <t>02166962</t>
  </si>
  <si>
    <t>960123054</t>
  </si>
  <si>
    <t>4843 rue De Chambly (MTL) # 2</t>
  </si>
  <si>
    <t>05024774</t>
  </si>
  <si>
    <t>960125092</t>
  </si>
  <si>
    <t>5041 rue J.-B.-Martineau (SLN)</t>
  </si>
  <si>
    <t>05143467</t>
  </si>
  <si>
    <t>960118498</t>
  </si>
  <si>
    <t>30 allée des Brises-du-Fleuve (VRD) # 60</t>
  </si>
  <si>
    <t>05066048</t>
  </si>
  <si>
    <t>960120836</t>
  </si>
  <si>
    <t>1971 rue du Bois-des-Caryers (LSL)</t>
  </si>
  <si>
    <t>05209733</t>
  </si>
  <si>
    <t>960120888</t>
  </si>
  <si>
    <t>8635 rue Lajeunesse (MTL) # 707</t>
  </si>
  <si>
    <t>05222775</t>
  </si>
  <si>
    <t>960119042</t>
  </si>
  <si>
    <t>4251 rue Marquette (MTL)</t>
  </si>
  <si>
    <t>05009186</t>
  </si>
  <si>
    <t>960121874</t>
  </si>
  <si>
    <t>20 place du Soleil (VRD) # 202</t>
  </si>
  <si>
    <t>01111549</t>
  </si>
  <si>
    <t>960119233</t>
  </si>
  <si>
    <t>2250 rue Ward (SLR) # 103</t>
  </si>
  <si>
    <t>05198142</t>
  </si>
  <si>
    <t>960128833</t>
  </si>
  <si>
    <t>375 avenue du Mont-Royal Ouest (MTL) # 3</t>
  </si>
  <si>
    <t>960126637</t>
  </si>
  <si>
    <t>3928 rue de Mentana (MTL)</t>
  </si>
  <si>
    <t>05240438</t>
  </si>
  <si>
    <t>960126639</t>
  </si>
  <si>
    <t>5385 rue Duchesneau (MTL)</t>
  </si>
  <si>
    <t>05233053</t>
  </si>
  <si>
    <t>960124494</t>
  </si>
  <si>
    <t>1375 boulevard Alexis-Nihon (SLR) # 205</t>
  </si>
  <si>
    <t>05200442</t>
  </si>
  <si>
    <t>960124455</t>
  </si>
  <si>
    <t>5209 avenue Henri-Julien (MTL) # 6</t>
  </si>
  <si>
    <t>05028297</t>
  </si>
  <si>
    <t>960126513</t>
  </si>
  <si>
    <t>30 rue Berlioz (VRD) # 317</t>
  </si>
  <si>
    <t>01129577</t>
  </si>
  <si>
    <t>960125416</t>
  </si>
  <si>
    <t>7000 boulevard des Roseraies (ANJ) # 508</t>
  </si>
  <si>
    <t>05095339</t>
  </si>
  <si>
    <t>960124614</t>
  </si>
  <si>
    <t>2567 rue Larivière (MTL) # 306</t>
  </si>
  <si>
    <t>01023067</t>
  </si>
  <si>
    <t>960128015</t>
  </si>
  <si>
    <t>2799 rue de l' Écu (SLR)</t>
  </si>
  <si>
    <t>05145312</t>
  </si>
  <si>
    <t>960120854</t>
  </si>
  <si>
    <t>850 rue Muir (SLR) # 405</t>
  </si>
  <si>
    <t>05065946</t>
  </si>
  <si>
    <t>960121256</t>
  </si>
  <si>
    <t>5532 rue De Contrecoeur (MTL)</t>
  </si>
  <si>
    <t>05190371</t>
  </si>
  <si>
    <t>960119045</t>
  </si>
  <si>
    <t>3772 rue Bélair (MTL) # 401</t>
  </si>
  <si>
    <t>05205196</t>
  </si>
  <si>
    <t>960119063</t>
  </si>
  <si>
    <t>4800 rue Bossuet (MTL) # 307</t>
  </si>
  <si>
    <t>02160245</t>
  </si>
  <si>
    <t>960123502</t>
  </si>
  <si>
    <t>7820 rue Marquette (MTL) # 6</t>
  </si>
  <si>
    <t>05217574</t>
  </si>
  <si>
    <t>960124496</t>
  </si>
  <si>
    <t>6515 rue Cartier (MTL)</t>
  </si>
  <si>
    <t>05018485</t>
  </si>
  <si>
    <t>960120456</t>
  </si>
  <si>
    <t>6747 avenue Christophe-Colomb (MTL)</t>
  </si>
  <si>
    <t>05231468</t>
  </si>
  <si>
    <t>960123534</t>
  </si>
  <si>
    <t>2030 avenue Letourneux (MTL) # 2</t>
  </si>
  <si>
    <t>02165067</t>
  </si>
  <si>
    <t>960121701</t>
  </si>
  <si>
    <t>905 avenue Sainte-Croix (SLR) # 402</t>
  </si>
  <si>
    <t>05129836</t>
  </si>
  <si>
    <t>960121702</t>
  </si>
  <si>
    <t>550 boulevard de la Côte-Vertu (SLR) # 4</t>
  </si>
  <si>
    <t>05204670</t>
  </si>
  <si>
    <t>960123993</t>
  </si>
  <si>
    <t>869 rue Gameroff (LCH)</t>
  </si>
  <si>
    <t>05134907</t>
  </si>
  <si>
    <t>960124673</t>
  </si>
  <si>
    <t>2250 rue Ward (SLR) # 306</t>
  </si>
  <si>
    <t>05198219</t>
  </si>
  <si>
    <t>960120813</t>
  </si>
  <si>
    <t>4131 chemin de la Côte-des-Neiges  # 4</t>
  </si>
  <si>
    <t>05142684</t>
  </si>
  <si>
    <t>960120795</t>
  </si>
  <si>
    <t>4224 rue Fabre (MTL)</t>
  </si>
  <si>
    <t>02168564</t>
  </si>
  <si>
    <t>960125676</t>
  </si>
  <si>
    <t>3600 rue Provost (LCH) # 201</t>
  </si>
  <si>
    <t>05053309</t>
  </si>
  <si>
    <t>960121246</t>
  </si>
  <si>
    <t>9470 rue Rousseau (MTL)</t>
  </si>
  <si>
    <t>05188867</t>
  </si>
  <si>
    <t>960121335</t>
  </si>
  <si>
    <t>504 rue du Dominion (MTL)</t>
  </si>
  <si>
    <t>01022966</t>
  </si>
  <si>
    <t>960119066</t>
  </si>
  <si>
    <t>7220 21e Avenue (MTL) # 105</t>
  </si>
  <si>
    <t>05212209</t>
  </si>
  <si>
    <t>960124554</t>
  </si>
  <si>
    <t>999 rue White (SLR) # 603</t>
  </si>
  <si>
    <t>04148197</t>
  </si>
  <si>
    <t>960124476</t>
  </si>
  <si>
    <t>11111 boulevard Cavendish (SLR) # 311</t>
  </si>
  <si>
    <t>04139205</t>
  </si>
  <si>
    <t>960126593</t>
  </si>
  <si>
    <t>1163 croissant du Collège (LSL) # 1</t>
  </si>
  <si>
    <t>04120466</t>
  </si>
  <si>
    <t>960124482</t>
  </si>
  <si>
    <t>4971 rue Bannantyne (VRD)</t>
  </si>
  <si>
    <t>05159169</t>
  </si>
  <si>
    <t>960119034</t>
  </si>
  <si>
    <t>16220 rue Forsyth  # 202</t>
  </si>
  <si>
    <t>05253830</t>
  </si>
  <si>
    <t>960121253</t>
  </si>
  <si>
    <t>201 chemin de la Pointe-Sud (VRD) # 605</t>
  </si>
  <si>
    <t>05155873</t>
  </si>
  <si>
    <t>960120797</t>
  </si>
  <si>
    <t>1395 boulevard Alexis-Nihon (SLR) # 103</t>
  </si>
  <si>
    <t>05208323</t>
  </si>
  <si>
    <t>960123218</t>
  </si>
  <si>
    <t>11652 boulevard O'Brien (MTL) # 102</t>
  </si>
  <si>
    <t>05164809</t>
  </si>
  <si>
    <t>960124523</t>
  </si>
  <si>
    <t>5099 rue Jeanne-Mance (MTL) # 316</t>
  </si>
  <si>
    <t>05012025</t>
  </si>
  <si>
    <t>960125653</t>
  </si>
  <si>
    <t>8765 boulevard Perras (MTL) # 301</t>
  </si>
  <si>
    <t>02104648</t>
  </si>
  <si>
    <t>960125634</t>
  </si>
  <si>
    <t>3080 avenue du Mont-Royal Est (MTL)</t>
  </si>
  <si>
    <t>05091605</t>
  </si>
  <si>
    <t>960121249</t>
  </si>
  <si>
    <t>3810 rue Saint-Antoine Ouest (MTL) # 112</t>
  </si>
  <si>
    <t>05208697</t>
  </si>
  <si>
    <t>960124474</t>
  </si>
  <si>
    <t>340 rue Sainte-Madeleine (MTL) # 4</t>
  </si>
  <si>
    <t>05199774</t>
  </si>
  <si>
    <t>960121853</t>
  </si>
  <si>
    <t>1717 boulevard Alexis-Nihon (SLR)</t>
  </si>
  <si>
    <t>05063956</t>
  </si>
  <si>
    <t>960119394</t>
  </si>
  <si>
    <t>6870 25e Avenue (MTL) # 8</t>
  </si>
  <si>
    <t>05193996</t>
  </si>
  <si>
    <t>960121240</t>
  </si>
  <si>
    <t>5331 rue Garnier (MTL)</t>
  </si>
  <si>
    <t>05037164</t>
  </si>
  <si>
    <t>960122994</t>
  </si>
  <si>
    <t>686 rue De Courcelle (MTL)</t>
  </si>
  <si>
    <t>960124473</t>
  </si>
  <si>
    <t>53 rue Berlioz (VRD) # 102</t>
  </si>
  <si>
    <t>01095361</t>
  </si>
  <si>
    <t>960124334</t>
  </si>
  <si>
    <t>10550 place de l' Acadie (MTL) # 513</t>
  </si>
  <si>
    <t>05202790</t>
  </si>
  <si>
    <t>960119396</t>
  </si>
  <si>
    <t>7813 rue Bourdeau (LSL)</t>
  </si>
  <si>
    <t>04041480</t>
  </si>
  <si>
    <t>960126678</t>
  </si>
  <si>
    <t>4650 rue Jean-Talon Est  # 1012</t>
  </si>
  <si>
    <t>05154746</t>
  </si>
  <si>
    <t>960125428</t>
  </si>
  <si>
    <t>5372 rue Snowdon (MTL)</t>
  </si>
  <si>
    <t>05075099</t>
  </si>
  <si>
    <t>960125317</t>
  </si>
  <si>
    <t>2103 rue Léger (LSL)</t>
  </si>
  <si>
    <t>05018660</t>
  </si>
  <si>
    <t>960128154</t>
  </si>
  <si>
    <t>1940 rue Augustin-Cantin (MTL)</t>
  </si>
  <si>
    <t>01004728</t>
  </si>
  <si>
    <t>960126676</t>
  </si>
  <si>
    <t>10100 rue Paul-Comtois (MTL) # 704</t>
  </si>
  <si>
    <t>03118669</t>
  </si>
  <si>
    <t>960123133</t>
  </si>
  <si>
    <t>1042 place Pierre-Dupaigne (MTL)</t>
  </si>
  <si>
    <t>03109444</t>
  </si>
  <si>
    <t>960120315</t>
  </si>
  <si>
    <t>3035 avenue Ernest-Hemingway (SLR) # 303</t>
  </si>
  <si>
    <t>05156444</t>
  </si>
  <si>
    <t>960124413</t>
  </si>
  <si>
    <t>4792 rue De Chambly (MTL) # 2</t>
  </si>
  <si>
    <t>05067476</t>
  </si>
  <si>
    <t>960121534</t>
  </si>
  <si>
    <t>2279 rue des Migrations (SLR)</t>
  </si>
  <si>
    <t>05197096</t>
  </si>
  <si>
    <t>960125424</t>
  </si>
  <si>
    <t>3252 rue Dalbé-Viau (LCH)</t>
  </si>
  <si>
    <t>05061763</t>
  </si>
  <si>
    <t>960120884</t>
  </si>
  <si>
    <t>2601 avenue du Mont-Royal Est (MTL) # 10</t>
  </si>
  <si>
    <t>05238316</t>
  </si>
  <si>
    <t>960122813</t>
  </si>
  <si>
    <t>3700 rue Saint-Antoine Ouest (MTL) # 337</t>
  </si>
  <si>
    <t>05194937</t>
  </si>
  <si>
    <t>960125774</t>
  </si>
  <si>
    <t>4651 2e Avenue (MTL) # 302</t>
  </si>
  <si>
    <t>05250430</t>
  </si>
  <si>
    <t>960119316</t>
  </si>
  <si>
    <t>2503 avenue Desjardins (MTL) # 8</t>
  </si>
  <si>
    <t>05240743</t>
  </si>
  <si>
    <t>960122799</t>
  </si>
  <si>
    <t>2817 boulevard Rosemont (MTL)</t>
  </si>
  <si>
    <t>02157538</t>
  </si>
  <si>
    <t>960121716</t>
  </si>
  <si>
    <t>7155 avenue M.-B.-Jodoin (ANJ) # 207</t>
  </si>
  <si>
    <t>05102837</t>
  </si>
  <si>
    <t>960123173</t>
  </si>
  <si>
    <t xml:space="preserve">555 boulevard René-Lévesque Est (MTL) # </t>
  </si>
  <si>
    <t>05194323</t>
  </si>
  <si>
    <t>960121260</t>
  </si>
  <si>
    <t>2305 rue Remembrance (LCH) # 501</t>
  </si>
  <si>
    <t>05213433</t>
  </si>
  <si>
    <t>960125316</t>
  </si>
  <si>
    <t>3527 avenue du Mont-Royal Est (MTL)</t>
  </si>
  <si>
    <t>05034241</t>
  </si>
  <si>
    <t>960128073</t>
  </si>
  <si>
    <t>14389 rue Jolicoeur (PFD) # 304</t>
  </si>
  <si>
    <t>05171508</t>
  </si>
  <si>
    <t>960121536</t>
  </si>
  <si>
    <t>4467 avenue De Lorimier (MTL)</t>
  </si>
  <si>
    <t>05152065</t>
  </si>
  <si>
    <t>960125531</t>
  </si>
  <si>
    <t xml:space="preserve">6724 place Beaubien </t>
  </si>
  <si>
    <t>02056470</t>
  </si>
  <si>
    <t>960125422</t>
  </si>
  <si>
    <t>5310 rue Gabriele-Frascadore (MTL)</t>
  </si>
  <si>
    <t>05229313</t>
  </si>
  <si>
    <t>960126200</t>
  </si>
  <si>
    <t>730 boulevard Montpellier (SLR) # 611</t>
  </si>
  <si>
    <t>04022009</t>
  </si>
  <si>
    <t>960125527</t>
  </si>
  <si>
    <t>7621 rue De Lanaudière (MTL) # 201</t>
  </si>
  <si>
    <t>05228400</t>
  </si>
  <si>
    <t>960123695</t>
  </si>
  <si>
    <t xml:space="preserve">4332A avenue Pierre-De Coubertin </t>
  </si>
  <si>
    <t>05016220</t>
  </si>
  <si>
    <t>960122701</t>
  </si>
  <si>
    <t>2372 rue du Parc-Garneau (MTL)</t>
  </si>
  <si>
    <t>05234674</t>
  </si>
  <si>
    <t>960122700</t>
  </si>
  <si>
    <t>5054 rue De Lanaudière (MTL)</t>
  </si>
  <si>
    <t>05033448</t>
  </si>
  <si>
    <t>960120875</t>
  </si>
  <si>
    <t>999 boulevard Montpellier (SLR) # 306</t>
  </si>
  <si>
    <t>04135986</t>
  </si>
  <si>
    <t>960123738</t>
  </si>
  <si>
    <t>9615 avenue Papineau (MTL) # 404</t>
  </si>
  <si>
    <t>05239224</t>
  </si>
  <si>
    <t>960121133</t>
  </si>
  <si>
    <t>1021 rue Allard (VRD)</t>
  </si>
  <si>
    <t>05197055</t>
  </si>
  <si>
    <t>960124497</t>
  </si>
  <si>
    <t>12246 rue Ranger (MTL) # 103</t>
  </si>
  <si>
    <t>05220534</t>
  </si>
  <si>
    <t>960123536</t>
  </si>
  <si>
    <t>795 1e Avenue (LCH) # 207</t>
  </si>
  <si>
    <t>05062604</t>
  </si>
  <si>
    <t>960121696</t>
  </si>
  <si>
    <t>2273 rue du Borée (SLR)</t>
  </si>
  <si>
    <t>05235644</t>
  </si>
  <si>
    <t>960121703</t>
  </si>
  <si>
    <t>7156 rue Mazarin (MTL)</t>
  </si>
  <si>
    <t>05177479</t>
  </si>
  <si>
    <t>960123194</t>
  </si>
  <si>
    <t>335 boulevard Marcel-Laurin (SLR) # 116</t>
  </si>
  <si>
    <t>05204434</t>
  </si>
  <si>
    <t>960123773</t>
  </si>
  <si>
    <t>1090 avenue Fairmount Ouest  # 1</t>
  </si>
  <si>
    <t>03104656</t>
  </si>
  <si>
    <t>960121499</t>
  </si>
  <si>
    <t>180 rue Gary-Carter (MTL) # 101</t>
  </si>
  <si>
    <t>05093894</t>
  </si>
  <si>
    <t>960120973</t>
  </si>
  <si>
    <t>1020 rue Melatti (LSL) # 104</t>
  </si>
  <si>
    <t>04149786</t>
  </si>
  <si>
    <t>960126680</t>
  </si>
  <si>
    <t>1510 rue Saint-Jacques (MTL) # 11</t>
  </si>
  <si>
    <t>01044398</t>
  </si>
  <si>
    <t>960122702</t>
  </si>
  <si>
    <t>1177 rue Baxter (LSL) # 4</t>
  </si>
  <si>
    <t>04041448</t>
  </si>
  <si>
    <t>960120877</t>
  </si>
  <si>
    <t>811 rue Rielle (VRD) # 409</t>
  </si>
  <si>
    <t>05196947</t>
  </si>
  <si>
    <t>960120878</t>
  </si>
  <si>
    <t>4061 rue Joliette (MTL) # 2</t>
  </si>
  <si>
    <t>02152842</t>
  </si>
  <si>
    <t>960120454</t>
  </si>
  <si>
    <t>1360 rue Hébert (LSL)</t>
  </si>
  <si>
    <t>04040492</t>
  </si>
  <si>
    <t>960129442</t>
  </si>
  <si>
    <t>3431 avenue De Lorimier (MTL)</t>
  </si>
  <si>
    <t>05005331</t>
  </si>
  <si>
    <t>960123736</t>
  </si>
  <si>
    <t>5129 rue de Bordeaux (MTL)</t>
  </si>
  <si>
    <t>05032196</t>
  </si>
  <si>
    <t>960121494</t>
  </si>
  <si>
    <t>375 boulevard Décarie (SLR) # 210</t>
  </si>
  <si>
    <t>05205094</t>
  </si>
  <si>
    <t>960123735</t>
  </si>
  <si>
    <t>4548 rue De Chambly (MTL)</t>
  </si>
  <si>
    <t>05020012</t>
  </si>
  <si>
    <t>960119153</t>
  </si>
  <si>
    <t>2362 rue Préville (LSL)</t>
  </si>
  <si>
    <t>04141522</t>
  </si>
  <si>
    <t>960119058</t>
  </si>
  <si>
    <t>721 avenue George-V (LCH)</t>
  </si>
  <si>
    <t>05221605</t>
  </si>
  <si>
    <t>960123193</t>
  </si>
  <si>
    <t>4019 avenue De Lorimier (MTL) # 7</t>
  </si>
  <si>
    <t>01022483</t>
  </si>
  <si>
    <t>960128173</t>
  </si>
  <si>
    <t>5808 avenue des Érables (MTL)</t>
  </si>
  <si>
    <t>05226665</t>
  </si>
  <si>
    <t>960122096</t>
  </si>
  <si>
    <t>6620 avenue de Monkland (MTL)</t>
  </si>
  <si>
    <t>05162030</t>
  </si>
  <si>
    <t>960123474</t>
  </si>
  <si>
    <t>7186 15e Avenue (MTL)</t>
  </si>
  <si>
    <t>05143668</t>
  </si>
  <si>
    <t>960122636</t>
  </si>
  <si>
    <t>175 rue William-Paul (VRD) # 904</t>
  </si>
  <si>
    <t>01101242</t>
  </si>
  <si>
    <t>960125053</t>
  </si>
  <si>
    <t>433 avenue Édouard-Charles (OUT)</t>
  </si>
  <si>
    <t>05166776</t>
  </si>
  <si>
    <t>960123433</t>
  </si>
  <si>
    <t>1400 rue Hyman  # 301</t>
  </si>
  <si>
    <t>04144115</t>
  </si>
  <si>
    <t>960127855</t>
  </si>
  <si>
    <t>16045 rue Eugénie-Tessier (MTL) # 301</t>
  </si>
  <si>
    <t>05134948</t>
  </si>
  <si>
    <t>960121434</t>
  </si>
  <si>
    <t>384 rue Crépeau (SLR) # 701</t>
  </si>
  <si>
    <t>05188040</t>
  </si>
  <si>
    <t>960120747</t>
  </si>
  <si>
    <t xml:space="preserve">9629 boulevard LaSalle </t>
  </si>
  <si>
    <t>04153010</t>
  </si>
  <si>
    <t>960130778</t>
  </si>
  <si>
    <t>2500 place Chassé (MTL) # 304</t>
  </si>
  <si>
    <t>05234216</t>
  </si>
  <si>
    <t>960127082</t>
  </si>
  <si>
    <t>760 chemin Marie-Le Ber (VRD) # 302</t>
  </si>
  <si>
    <t>01126218</t>
  </si>
  <si>
    <t>960120753</t>
  </si>
  <si>
    <t>157 rue Saint-Paul Ouest (MTL) # 36</t>
  </si>
  <si>
    <t>05032942</t>
  </si>
  <si>
    <t>960122616</t>
  </si>
  <si>
    <t>790 boulevard Rosemont (MTL) # 801</t>
  </si>
  <si>
    <t>05191879</t>
  </si>
  <si>
    <t>960120754</t>
  </si>
  <si>
    <t>8330 rue Sainte-Claire (MTL)</t>
  </si>
  <si>
    <t>02160782</t>
  </si>
  <si>
    <t>960121627</t>
  </si>
  <si>
    <t>4950 rue de la Savane (MTL) # 413</t>
  </si>
  <si>
    <t>05168221</t>
  </si>
  <si>
    <t>960122615</t>
  </si>
  <si>
    <t>4270 rue De Chambly (MTL) # 302</t>
  </si>
  <si>
    <t>02141271</t>
  </si>
  <si>
    <t>960122093</t>
  </si>
  <si>
    <t>1930 rue Victoria (LCH)</t>
  </si>
  <si>
    <t>05122831</t>
  </si>
  <si>
    <t>960125079</t>
  </si>
  <si>
    <t>12542 rue Raîche (PFD)</t>
  </si>
  <si>
    <t>04153904</t>
  </si>
  <si>
    <t>960127093</t>
  </si>
  <si>
    <t>2671 avenue du Mont-Royal Est (MTL) # 30</t>
  </si>
  <si>
    <t>05245408</t>
  </si>
  <si>
    <t>960127653</t>
  </si>
  <si>
    <t>3781 rue Céline-Marier (SLR)</t>
  </si>
  <si>
    <t>05169986</t>
  </si>
  <si>
    <t>960120546</t>
  </si>
  <si>
    <t>5334 12e Avenue (MTL) # 402</t>
  </si>
  <si>
    <t>05217389</t>
  </si>
  <si>
    <t>960118810</t>
  </si>
  <si>
    <t>10924 boulevard Saint-Laurent (MTL)</t>
  </si>
  <si>
    <t>05238060</t>
  </si>
  <si>
    <t>960119413</t>
  </si>
  <si>
    <t>5417 rue Chabot (MTL) # 2</t>
  </si>
  <si>
    <t>05199554</t>
  </si>
  <si>
    <t>960119550</t>
  </si>
  <si>
    <t>125 rue Chabanel Ouest (MTL) # 230</t>
  </si>
  <si>
    <t>05219544</t>
  </si>
  <si>
    <t>960122663</t>
  </si>
  <si>
    <t>3202 avenue du Mont-Royal Est (MTL)</t>
  </si>
  <si>
    <t>05080814</t>
  </si>
  <si>
    <t>960126993</t>
  </si>
  <si>
    <t>653 rue Villeray  # 203</t>
  </si>
  <si>
    <t>05216075</t>
  </si>
  <si>
    <t>960119625</t>
  </si>
  <si>
    <t>9425 rue Hochelaga  # 210</t>
  </si>
  <si>
    <t>05244498</t>
  </si>
  <si>
    <t>960119624</t>
  </si>
  <si>
    <t>1870 rue Mullins (MTL) # 7</t>
  </si>
  <si>
    <t>05174263</t>
  </si>
  <si>
    <t>960119542</t>
  </si>
  <si>
    <t>6323 21e Avenue (MTL)</t>
  </si>
  <si>
    <t>960119543</t>
  </si>
  <si>
    <t>7721 rue Louis-Quilico (SLN) # 302</t>
  </si>
  <si>
    <t>05137665</t>
  </si>
  <si>
    <t>960119623</t>
  </si>
  <si>
    <t>3074 rue Guillaume-Lahaise (MTL)</t>
  </si>
  <si>
    <t>05163208</t>
  </si>
  <si>
    <t>960119621</t>
  </si>
  <si>
    <t>6840 avenue Fielding (MTL) # 105</t>
  </si>
  <si>
    <t>05136931</t>
  </si>
  <si>
    <t>960118935</t>
  </si>
  <si>
    <t>1451 rue Parthenais (MTL) # 433</t>
  </si>
  <si>
    <t>05156843</t>
  </si>
  <si>
    <t>960127173</t>
  </si>
  <si>
    <t>4655 boulevard Henri-Bourassa Ouest  # 2</t>
  </si>
  <si>
    <t>04135303</t>
  </si>
  <si>
    <t>960122638</t>
  </si>
  <si>
    <t>320 chemin de la Rive-Boisée (PFD) # 301</t>
  </si>
  <si>
    <t>05109911</t>
  </si>
  <si>
    <t>960127013</t>
  </si>
  <si>
    <t>27 rue de la Poudrière (VRD) # 104</t>
  </si>
  <si>
    <t>01043336</t>
  </si>
  <si>
    <t>960127935</t>
  </si>
  <si>
    <t>10334 rue Paul-Comtois (MTL) # 307</t>
  </si>
  <si>
    <t>03109108</t>
  </si>
  <si>
    <t>960125066</t>
  </si>
  <si>
    <t>4551 rue Messier (MTL) # 202</t>
  </si>
  <si>
    <t>05204766</t>
  </si>
  <si>
    <t>960119974</t>
  </si>
  <si>
    <t>7905 rue Saint-Hubert (MTL) # 301</t>
  </si>
  <si>
    <t>05191499</t>
  </si>
  <si>
    <t>960122773</t>
  </si>
  <si>
    <t>8316 rue Saint-Dominique (MTL)</t>
  </si>
  <si>
    <t>03117487</t>
  </si>
  <si>
    <t>960125061</t>
  </si>
  <si>
    <t>5230 rue Riviera (PFD) # 201</t>
  </si>
  <si>
    <t>04002980</t>
  </si>
  <si>
    <t>960120756</t>
  </si>
  <si>
    <t>3625 rue Jean-Gascon (SLR) # 414</t>
  </si>
  <si>
    <t>05235469</t>
  </si>
  <si>
    <t>960127854</t>
  </si>
  <si>
    <t>203 rue Terry-Fox (VRD)</t>
  </si>
  <si>
    <t>01054158</t>
  </si>
  <si>
    <t>960121576</t>
  </si>
  <si>
    <t>4244 avenue des Érables (MTL)</t>
  </si>
  <si>
    <t>01108557</t>
  </si>
  <si>
    <t>960120755</t>
  </si>
  <si>
    <t>2655 rue Sainte-Cunégonde (MTL) # A02</t>
  </si>
  <si>
    <t>01116107</t>
  </si>
  <si>
    <t>960125058</t>
  </si>
  <si>
    <t>288 rue Ann (MTL) # 810</t>
  </si>
  <si>
    <t>05222305</t>
  </si>
  <si>
    <t>960122376</t>
  </si>
  <si>
    <t>4621 rue De Chambly (MTL) # 3</t>
  </si>
  <si>
    <t>05031296</t>
  </si>
  <si>
    <t>960123513</t>
  </si>
  <si>
    <t>680 rue De Courcelle (MTL) # 405</t>
  </si>
  <si>
    <t>05201763</t>
  </si>
  <si>
    <t>960130573</t>
  </si>
  <si>
    <t>6080 rue Renoir (MTN) # 201</t>
  </si>
  <si>
    <t>05178280</t>
  </si>
  <si>
    <t>960120376</t>
  </si>
  <si>
    <t xml:space="preserve">1476 boulevard Pie-IX </t>
  </si>
  <si>
    <t>05256606</t>
  </si>
  <si>
    <t>960120375</t>
  </si>
  <si>
    <t>5168 rue Chambord (MTL)</t>
  </si>
  <si>
    <t>05133455</t>
  </si>
  <si>
    <t>960122104</t>
  </si>
  <si>
    <t xml:space="preserve">7151 avenue Pierre-De Coubertin </t>
  </si>
  <si>
    <t>05164868</t>
  </si>
  <si>
    <t>960124373</t>
  </si>
  <si>
    <t>4291 rue Ernest-Gendreau (MTL)</t>
  </si>
  <si>
    <t>02150386</t>
  </si>
  <si>
    <t>960120097</t>
  </si>
  <si>
    <t>650 boulevard Marcel-Laurin (SLR) # 122</t>
  </si>
  <si>
    <t>05154180</t>
  </si>
  <si>
    <t>960124035</t>
  </si>
  <si>
    <t>1010 boulevard Rosemont (MTL) # 204</t>
  </si>
  <si>
    <t>05106837</t>
  </si>
  <si>
    <t>960120001</t>
  </si>
  <si>
    <t>5340 15e Avenue (MTL) # 103</t>
  </si>
  <si>
    <t>02038365</t>
  </si>
  <si>
    <t>960122373</t>
  </si>
  <si>
    <t xml:space="preserve">15945 rue Forsyth </t>
  </si>
  <si>
    <t>02161451</t>
  </si>
  <si>
    <t>960119999</t>
  </si>
  <si>
    <t>5007 rue Turcot (MTL)</t>
  </si>
  <si>
    <t>05236182</t>
  </si>
  <si>
    <t>960123505</t>
  </si>
  <si>
    <t>4877 avenue Wilson (MTL) # 102</t>
  </si>
  <si>
    <t>05031757</t>
  </si>
  <si>
    <t>960120213</t>
  </si>
  <si>
    <t>2667 rue des Équinoxes (SLR)</t>
  </si>
  <si>
    <t>05190348</t>
  </si>
  <si>
    <t>960120015</t>
  </si>
  <si>
    <t>10698 rue J.-J.-Gagnier (MTL)</t>
  </si>
  <si>
    <t>03016375</t>
  </si>
  <si>
    <t>960122234</t>
  </si>
  <si>
    <t>730 boulevard Montpellier (SLR) # 602</t>
  </si>
  <si>
    <t>04021991</t>
  </si>
  <si>
    <t>960120255</t>
  </si>
  <si>
    <t>670 rue De Courcelle (MTL) # 109</t>
  </si>
  <si>
    <t>05201720</t>
  </si>
  <si>
    <t>960120254</t>
  </si>
  <si>
    <t>2110 rue Caroline-Béique (MTL) # 806</t>
  </si>
  <si>
    <t>05205628</t>
  </si>
  <si>
    <t>960120406</t>
  </si>
  <si>
    <t>1672 rue Saint-André (MTL)</t>
  </si>
  <si>
    <t>01003720</t>
  </si>
  <si>
    <t>960129593</t>
  </si>
  <si>
    <t>5435 rue Saint-Denis (MTL) # 1</t>
  </si>
  <si>
    <t>05207346</t>
  </si>
  <si>
    <t>960120252</t>
  </si>
  <si>
    <t>5020 rue Dickson (MTL)</t>
  </si>
  <si>
    <t>02021189</t>
  </si>
  <si>
    <t>960120404</t>
  </si>
  <si>
    <t>3408 rue Marie-Le Franc (MTL)</t>
  </si>
  <si>
    <t>05091377</t>
  </si>
  <si>
    <t>960122133</t>
  </si>
  <si>
    <t>1425 rue de Louvain Est (MTL) # 2</t>
  </si>
  <si>
    <t>03083154</t>
  </si>
  <si>
    <t>960120093</t>
  </si>
  <si>
    <t>1340 rue Olier (MTL) # 1304</t>
  </si>
  <si>
    <t>05249847</t>
  </si>
  <si>
    <t>960127453</t>
  </si>
  <si>
    <t>1585 rue Louis-Carrier (MTL) # 102</t>
  </si>
  <si>
    <t>03109262</t>
  </si>
  <si>
    <t>960120545</t>
  </si>
  <si>
    <t>4249 rue Ernest-Gendreau (MTL)</t>
  </si>
  <si>
    <t>02154826</t>
  </si>
  <si>
    <t>960123784</t>
  </si>
  <si>
    <t>8787 rue René-Labelle (MTL)</t>
  </si>
  <si>
    <t>03051310</t>
  </si>
  <si>
    <t>960118803</t>
  </si>
  <si>
    <t>470 rue Brault (VRD)</t>
  </si>
  <si>
    <t>05142613</t>
  </si>
  <si>
    <t>960123776</t>
  </si>
  <si>
    <t>875 rue Saint-Louis (LCH) # 202</t>
  </si>
  <si>
    <t>05060430</t>
  </si>
  <si>
    <t>960119500</t>
  </si>
  <si>
    <t xml:space="preserve">10400 boulevard de l' Acadie </t>
  </si>
  <si>
    <t>03021595</t>
  </si>
  <si>
    <t>960130575</t>
  </si>
  <si>
    <t>725 avenue Bloomfield (OUT)</t>
  </si>
  <si>
    <t>03030491</t>
  </si>
  <si>
    <t>960123495</t>
  </si>
  <si>
    <t>7060 avenue Giraud (ANJ) # 306</t>
  </si>
  <si>
    <t>02039645</t>
  </si>
  <si>
    <t>960121584</t>
  </si>
  <si>
    <t>427 21e Avenue (LCH) # 7</t>
  </si>
  <si>
    <t>05193217</t>
  </si>
  <si>
    <t>960125091</t>
  </si>
  <si>
    <t>2030 avenue Aird (MTL) # 201</t>
  </si>
  <si>
    <t>05089395</t>
  </si>
  <si>
    <t>960120378</t>
  </si>
  <si>
    <t>7050 27e Avenue  # 102</t>
  </si>
  <si>
    <t>05145676</t>
  </si>
  <si>
    <t>960127693</t>
  </si>
  <si>
    <t>17785 boulevard de Pierrefonds (PFD) # 1</t>
  </si>
  <si>
    <t>05169415</t>
  </si>
  <si>
    <t>960125056</t>
  </si>
  <si>
    <t>4153 rue de Mentana (MTL)</t>
  </si>
  <si>
    <t>05157640</t>
  </si>
  <si>
    <t>960119996</t>
  </si>
  <si>
    <t>2200 boulevard Thimens (SLR) # 406</t>
  </si>
  <si>
    <t>05224122</t>
  </si>
  <si>
    <t>960125080</t>
  </si>
  <si>
    <t>8811 boulevard des Galeries-d'Anjou (ANJ</t>
  </si>
  <si>
    <t>02040259</t>
  </si>
  <si>
    <t>960118817</t>
  </si>
  <si>
    <t>5313 avenue Henri-Julien (MTL) # 101</t>
  </si>
  <si>
    <t>05002269</t>
  </si>
  <si>
    <t>960120724</t>
  </si>
  <si>
    <t xml:space="preserve">15649 rue Victoria </t>
  </si>
  <si>
    <t>02157216</t>
  </si>
  <si>
    <t>960120723</t>
  </si>
  <si>
    <t>15854 rue Victoria  # 1</t>
  </si>
  <si>
    <t>05191056</t>
  </si>
  <si>
    <t>960120109</t>
  </si>
  <si>
    <t>4035 rue Cool (VRD)</t>
  </si>
  <si>
    <t>05191207</t>
  </si>
  <si>
    <t>960120383</t>
  </si>
  <si>
    <t>7309 rue de Marseille (MTL)</t>
  </si>
  <si>
    <t>05165610</t>
  </si>
  <si>
    <t>960120234</t>
  </si>
  <si>
    <t>1871 rue Gauthier (MTL)</t>
  </si>
  <si>
    <t>05218439</t>
  </si>
  <si>
    <t>960127533</t>
  </si>
  <si>
    <t>3573 rue Cartier (MTL)</t>
  </si>
  <si>
    <t>960125089</t>
  </si>
  <si>
    <t>3658 rue Evelyn (VRD)</t>
  </si>
  <si>
    <t>05150844</t>
  </si>
  <si>
    <t>960120014</t>
  </si>
  <si>
    <t>350 rue Caisse (VRD) # 402</t>
  </si>
  <si>
    <t>01003862</t>
  </si>
  <si>
    <t>960124385</t>
  </si>
  <si>
    <t>758 avenue Bloomfield (OUT)</t>
  </si>
  <si>
    <t>05199022</t>
  </si>
  <si>
    <t>960118895</t>
  </si>
  <si>
    <t>2177 rue du Borée (SLR)</t>
  </si>
  <si>
    <t>05234951</t>
  </si>
  <si>
    <t>960123739</t>
  </si>
  <si>
    <t>1457 avenue Laurier Est  # 2</t>
  </si>
  <si>
    <t>05018186</t>
  </si>
  <si>
    <t>960126893</t>
  </si>
  <si>
    <t>8546 avenue André-Grasset (MTL)</t>
  </si>
  <si>
    <t>03052916</t>
  </si>
  <si>
    <t>960122453</t>
  </si>
  <si>
    <t>995 rue Jules-Poitras (SLR) # 602</t>
  </si>
  <si>
    <t>05138290</t>
  </si>
  <si>
    <t>960122876</t>
  </si>
  <si>
    <t>12705 rue Gertrude-Gendreau (MTL)</t>
  </si>
  <si>
    <t>05000546</t>
  </si>
  <si>
    <t>960121454</t>
  </si>
  <si>
    <t>4619 avenue de Kensington (MTL)</t>
  </si>
  <si>
    <t>03063022</t>
  </si>
  <si>
    <t>960123898</t>
  </si>
  <si>
    <t>4515 rue Drolet (MTL) # 2</t>
  </si>
  <si>
    <t>05018219</t>
  </si>
  <si>
    <t>960118993</t>
  </si>
  <si>
    <t>2600 place Chassé (MTL) # 308</t>
  </si>
  <si>
    <t>05234220</t>
  </si>
  <si>
    <t>960123895</t>
  </si>
  <si>
    <t>4930 rue Bannantyne (VRD) # 5</t>
  </si>
  <si>
    <t>05218248</t>
  </si>
  <si>
    <t>960120182</t>
  </si>
  <si>
    <t>1590 rue Louis-Carrier (MTL) # 301</t>
  </si>
  <si>
    <t>03072193</t>
  </si>
  <si>
    <t>960122874</t>
  </si>
  <si>
    <t>4888-4890 rue De La Peltrie (MTL)</t>
  </si>
  <si>
    <t>03007509</t>
  </si>
  <si>
    <t>960120997</t>
  </si>
  <si>
    <t>4400 rue Becket (PFD) # 5</t>
  </si>
  <si>
    <t>04142417</t>
  </si>
  <si>
    <t>960118994</t>
  </si>
  <si>
    <t>3439 rue William-Tremblay (MTL) # 201</t>
  </si>
  <si>
    <t>02144136</t>
  </si>
  <si>
    <t>960121459</t>
  </si>
  <si>
    <t>12305 rue André-Michaux (MTL)</t>
  </si>
  <si>
    <t>02166794</t>
  </si>
  <si>
    <t>960119173</t>
  </si>
  <si>
    <t xml:space="preserve">4920 rue Hutchison </t>
  </si>
  <si>
    <t>05089505</t>
  </si>
  <si>
    <t>960122854</t>
  </si>
  <si>
    <t>2100 avenue Aird (MTL) # 105</t>
  </si>
  <si>
    <t>05234681</t>
  </si>
  <si>
    <t>960122875</t>
  </si>
  <si>
    <t>2050 avenue Aird (MTL) # 402</t>
  </si>
  <si>
    <t>05088804</t>
  </si>
  <si>
    <t>960123859</t>
  </si>
  <si>
    <t>5457 avenue d' Orléans (MTL)</t>
  </si>
  <si>
    <t>05152085</t>
  </si>
  <si>
    <t>960121463</t>
  </si>
  <si>
    <t>2061 avenue Goulet (MTL)</t>
  </si>
  <si>
    <t>05255058</t>
  </si>
  <si>
    <t>960122956</t>
  </si>
  <si>
    <t>6360 rue Boyer (MTL)</t>
  </si>
  <si>
    <t>960118908</t>
  </si>
  <si>
    <t>11911 rue Pavillon (PFD)</t>
  </si>
  <si>
    <t>04018508</t>
  </si>
  <si>
    <t>960129415</t>
  </si>
  <si>
    <t>4151 rue De Salaberry (MTL) # 305</t>
  </si>
  <si>
    <t>05221877</t>
  </si>
  <si>
    <t>960120993</t>
  </si>
  <si>
    <t>930 boulevard Marcel-Laurin (SLR) # 104</t>
  </si>
  <si>
    <t>05150115</t>
  </si>
  <si>
    <t>960119180</t>
  </si>
  <si>
    <t>1045 rue Willibrord (VRD)</t>
  </si>
  <si>
    <t>01120111</t>
  </si>
  <si>
    <t>960119675</t>
  </si>
  <si>
    <t xml:space="preserve">88 rue Galt </t>
  </si>
  <si>
    <t>01121379</t>
  </si>
  <si>
    <t>960124381</t>
  </si>
  <si>
    <t>250 chemin de la Pointe-Sud (VRD) # 605</t>
  </si>
  <si>
    <t>05199009</t>
  </si>
  <si>
    <t>960128374</t>
  </si>
  <si>
    <t>5406 rue Gabriele-Frascadore (MTL)</t>
  </si>
  <si>
    <t>05212015</t>
  </si>
  <si>
    <t>960122913</t>
  </si>
  <si>
    <t xml:space="preserve">5103 rue Wellington </t>
  </si>
  <si>
    <t>05099782</t>
  </si>
  <si>
    <t>960127076</t>
  </si>
  <si>
    <t>7705 rue Sherbrooke Est  # 303</t>
  </si>
  <si>
    <t>05105942</t>
  </si>
  <si>
    <t>960120176</t>
  </si>
  <si>
    <t>4965 chemin Queen-Mary  # 206</t>
  </si>
  <si>
    <t>05217987</t>
  </si>
  <si>
    <t>960120177</t>
  </si>
  <si>
    <t>4642 avenue Jeanne-d'Arc (MTL)</t>
  </si>
  <si>
    <t>05202070</t>
  </si>
  <si>
    <t>960128313</t>
  </si>
  <si>
    <t>3284 rue Lacordaire (MTL)</t>
  </si>
  <si>
    <t>02144825</t>
  </si>
  <si>
    <t>960119174</t>
  </si>
  <si>
    <t>900 avenue de l' Épée (OUT) # 6</t>
  </si>
  <si>
    <t>05072646</t>
  </si>
  <si>
    <t>960122914</t>
  </si>
  <si>
    <t>4690 rue Henri-Deslongchamps (MTL) # 2</t>
  </si>
  <si>
    <t>05006434</t>
  </si>
  <si>
    <t>960118898</t>
  </si>
  <si>
    <t>1114 51e Avenue (PAT)</t>
  </si>
  <si>
    <t>02168465</t>
  </si>
  <si>
    <t>960120899</t>
  </si>
  <si>
    <t>9853 boulevard LaSalle  # 6</t>
  </si>
  <si>
    <t>05134373</t>
  </si>
  <si>
    <t>960126853</t>
  </si>
  <si>
    <t>8870 rue Marcel-Cadieux (MTL)</t>
  </si>
  <si>
    <t>03050948</t>
  </si>
  <si>
    <t>960119680</t>
  </si>
  <si>
    <t>905 avenue Sainte-Croix (SLR) # 205</t>
  </si>
  <si>
    <t>05129816</t>
  </si>
  <si>
    <t>960128495</t>
  </si>
  <si>
    <t>1400 rue Tillemont (MTL) # 309</t>
  </si>
  <si>
    <t>03115768</t>
  </si>
  <si>
    <t>960121794</t>
  </si>
  <si>
    <t>14041 boulevard Cavendish (SLR) # 306</t>
  </si>
  <si>
    <t>05123685</t>
  </si>
  <si>
    <t>960127414</t>
  </si>
  <si>
    <t>1090 rue Rielle (VRD)</t>
  </si>
  <si>
    <t>01121732</t>
  </si>
  <si>
    <t>960129393</t>
  </si>
  <si>
    <t>3913 rue Dandurand (MTL)</t>
  </si>
  <si>
    <t>05077466</t>
  </si>
  <si>
    <t>960120033</t>
  </si>
  <si>
    <t>5494 rue de Mentana (MTL)</t>
  </si>
  <si>
    <t>05128145</t>
  </si>
  <si>
    <t>960121795</t>
  </si>
  <si>
    <t>3026 avenue du Mont-Royal Est (MTL)</t>
  </si>
  <si>
    <t>05096945</t>
  </si>
  <si>
    <t>960119756</t>
  </si>
  <si>
    <t>550 rue de la Métairie (VRD)</t>
  </si>
  <si>
    <t>01102682</t>
  </si>
  <si>
    <t>960123519</t>
  </si>
  <si>
    <t>2456 avenue Bennett (MTL)</t>
  </si>
  <si>
    <t>05064311</t>
  </si>
  <si>
    <t>960119682</t>
  </si>
  <si>
    <t>9435 boulevard LaSalle  # 13</t>
  </si>
  <si>
    <t>04025679</t>
  </si>
  <si>
    <t>960119761</t>
  </si>
  <si>
    <t>1550 rue Saint-Louis (SLR) # 405</t>
  </si>
  <si>
    <t>05163127</t>
  </si>
  <si>
    <t>960120053</t>
  </si>
  <si>
    <t>6675 boulevard Joseph-Renaud (ANJ) # 401</t>
  </si>
  <si>
    <t>05071503</t>
  </si>
  <si>
    <t>960124014</t>
  </si>
  <si>
    <t>123 avenue Richardson (LCH)</t>
  </si>
  <si>
    <t>05062025</t>
  </si>
  <si>
    <t>960119626</t>
  </si>
  <si>
    <t>873 boulevard De Maisonneuve Est  # 203</t>
  </si>
  <si>
    <t>05217884</t>
  </si>
  <si>
    <t>960130773</t>
  </si>
  <si>
    <t>4331 rue Moïse-Picard (MTL)</t>
  </si>
  <si>
    <t>02150362</t>
  </si>
  <si>
    <t>960119754</t>
  </si>
  <si>
    <t>14805 rue Sherbrooke Est  # 4</t>
  </si>
  <si>
    <t>05158217</t>
  </si>
  <si>
    <t>960124193</t>
  </si>
  <si>
    <t>6980 chemin de la Côte-Saint-Luc  # 608</t>
  </si>
  <si>
    <t>03105881</t>
  </si>
  <si>
    <t>960119594</t>
  </si>
  <si>
    <t>4678 rue Henri-Deslongchamps (MTL) # 2</t>
  </si>
  <si>
    <t>05010229</t>
  </si>
  <si>
    <t>960121996</t>
  </si>
  <si>
    <t>5211 rue Philippe-Lalonde (MTL) # 6</t>
  </si>
  <si>
    <t>05191200</t>
  </si>
  <si>
    <t>960127073</t>
  </si>
  <si>
    <t>2310 rue Saint-Jacques (MTL)</t>
  </si>
  <si>
    <t>05221108</t>
  </si>
  <si>
    <t>960118996</t>
  </si>
  <si>
    <t>3185 boulevard Rosemont (MTL) # 205</t>
  </si>
  <si>
    <t>05161171</t>
  </si>
  <si>
    <t>960129435</t>
  </si>
  <si>
    <t>3220-3222 boulevard Lapointe (MTL)</t>
  </si>
  <si>
    <t>02007121</t>
  </si>
  <si>
    <t>960129175</t>
  </si>
  <si>
    <t>1935-1937 rue de Beaurivage (MTL)</t>
  </si>
  <si>
    <t>02006178</t>
  </si>
  <si>
    <t>960124477</t>
  </si>
  <si>
    <t>8260-8262 rue Durocher (MTL)</t>
  </si>
  <si>
    <t>03077776</t>
  </si>
  <si>
    <t>960122996</t>
  </si>
  <si>
    <t>6847-6849 rue Hurteau (MTL)</t>
  </si>
  <si>
    <t>01015153</t>
  </si>
  <si>
    <t>960119635</t>
  </si>
  <si>
    <t xml:space="preserve">6215-6217 boulevard Langelier </t>
  </si>
  <si>
    <t>02029100</t>
  </si>
  <si>
    <t>960125673</t>
  </si>
  <si>
    <t>6741-6743 rue Pierre-Gaulin (MTL)</t>
  </si>
  <si>
    <t>02057064</t>
  </si>
  <si>
    <t>960120243</t>
  </si>
  <si>
    <t>5631-5633 17e Avenue (MTL)</t>
  </si>
  <si>
    <t>02031815</t>
  </si>
  <si>
    <t>960125414</t>
  </si>
  <si>
    <t>8238-8240 rue Boyer (MTL)</t>
  </si>
  <si>
    <t>03043259</t>
  </si>
  <si>
    <t>960125076</t>
  </si>
  <si>
    <t>5425-5427 rue Paul-Pau (MTL)</t>
  </si>
  <si>
    <t>02048045</t>
  </si>
  <si>
    <t>960120398</t>
  </si>
  <si>
    <t>2234-2236 rue Lise (LSL)</t>
  </si>
  <si>
    <t>04028291</t>
  </si>
  <si>
    <t>960120413</t>
  </si>
  <si>
    <t xml:space="preserve">6590-6592 boulevard Langelier </t>
  </si>
  <si>
    <t>02029003</t>
  </si>
  <si>
    <t>960120194</t>
  </si>
  <si>
    <t>2383-2385 rue Bourgoin (SLR)</t>
  </si>
  <si>
    <t>04102448</t>
  </si>
  <si>
    <t>960119064</t>
  </si>
  <si>
    <t>727-729 rue Pilon (LSL)</t>
  </si>
  <si>
    <t>04049449</t>
  </si>
  <si>
    <t>960122674</t>
  </si>
  <si>
    <t>2930-2932 rue Létang (SLR)</t>
  </si>
  <si>
    <t>04100625</t>
  </si>
  <si>
    <t>960126197</t>
  </si>
  <si>
    <t>11269-11271 avenue Jules-Paul-Tardivel (</t>
  </si>
  <si>
    <t>02078839</t>
  </si>
  <si>
    <t>960120235</t>
  </si>
  <si>
    <t>7215-7217 avenue Papineau (MTL)</t>
  </si>
  <si>
    <t>03065553</t>
  </si>
  <si>
    <t>960126594</t>
  </si>
  <si>
    <t>3040-3042 rue Paul-Pau (MTL)</t>
  </si>
  <si>
    <t>02047625</t>
  </si>
  <si>
    <t>960131693</t>
  </si>
  <si>
    <t>9409-9411 rue Sackville (MTL)</t>
  </si>
  <si>
    <t>03016931</t>
  </si>
  <si>
    <t>960124479</t>
  </si>
  <si>
    <t>575-577 rue Honoré-Beaugrand (MTL)</t>
  </si>
  <si>
    <t>02145500</t>
  </si>
  <si>
    <t>960121262</t>
  </si>
  <si>
    <t>8325-8327 boulevard Viau (SLN)</t>
  </si>
  <si>
    <t>02089549</t>
  </si>
  <si>
    <t>960116287</t>
  </si>
  <si>
    <t>6535-6537 avenue Coolbrook (MTL)</t>
  </si>
  <si>
    <t>03001656</t>
  </si>
  <si>
    <t>960125083</t>
  </si>
  <si>
    <t>610-612 rue Saint-Germain (SLR)</t>
  </si>
  <si>
    <t>04035097</t>
  </si>
  <si>
    <t>960120320</t>
  </si>
  <si>
    <t>7746-7748 1re Avenue (MTL)</t>
  </si>
  <si>
    <t>02060730</t>
  </si>
  <si>
    <t>960121653</t>
  </si>
  <si>
    <t>2850-2852 rue De Cadillac (MTL)</t>
  </si>
  <si>
    <t>02025403</t>
  </si>
  <si>
    <t>960123503</t>
  </si>
  <si>
    <t>5763-5765 rue Hadley (MTL)</t>
  </si>
  <si>
    <t>01010365</t>
  </si>
  <si>
    <t>960120319</t>
  </si>
  <si>
    <t>9192-9194 2e Avenue (MTL)</t>
  </si>
  <si>
    <t>02025305</t>
  </si>
  <si>
    <t>960122193</t>
  </si>
  <si>
    <t>6200-6204 rue Eadie (MTL)</t>
  </si>
  <si>
    <t>01010090</t>
  </si>
  <si>
    <t>960129773</t>
  </si>
  <si>
    <t>7811-7813 avenue Stuart (MTL)</t>
  </si>
  <si>
    <t>03109521</t>
  </si>
  <si>
    <t>960125069</t>
  </si>
  <si>
    <t>11236-11238 avenue Jules-Dorion (MTN)</t>
  </si>
  <si>
    <t>02078097</t>
  </si>
  <si>
    <t>960120187</t>
  </si>
  <si>
    <t>8885-8887 rue Ghislaine (LSL)</t>
  </si>
  <si>
    <t>04036060</t>
  </si>
  <si>
    <t>960124397</t>
  </si>
  <si>
    <t>8587-8589A rue Centrale (LSL)</t>
  </si>
  <si>
    <t>04037015</t>
  </si>
  <si>
    <t>960120099</t>
  </si>
  <si>
    <t>7455-7459 rue D'Iberville (MTL)</t>
  </si>
  <si>
    <t>02014873</t>
  </si>
  <si>
    <t>960120189</t>
  </si>
  <si>
    <t>9051-9055 rue Tiffin (MTL)</t>
  </si>
  <si>
    <t>02058254</t>
  </si>
  <si>
    <t>960118981</t>
  </si>
  <si>
    <t>9832-9834 rue Saint-Hubert (MTL)</t>
  </si>
  <si>
    <t>03047116</t>
  </si>
  <si>
    <t>960119065</t>
  </si>
  <si>
    <t>8761-8763 rue Dubé (LSL)</t>
  </si>
  <si>
    <t>04035658</t>
  </si>
  <si>
    <t>960125073</t>
  </si>
  <si>
    <t>8465-8467 place Choquette (SLN)</t>
  </si>
  <si>
    <t>02089066</t>
  </si>
  <si>
    <t>960120104</t>
  </si>
  <si>
    <t>6121-6125 place Des Groseilliers (ANJ)</t>
  </si>
  <si>
    <t>02036657</t>
  </si>
  <si>
    <t>960119764</t>
  </si>
  <si>
    <t>5805-5807 rue Chardin (SLN)</t>
  </si>
  <si>
    <t>02085426</t>
  </si>
  <si>
    <t>960123897</t>
  </si>
  <si>
    <t>6916-6920 rue Cartier (MTL)</t>
  </si>
  <si>
    <t>03066069</t>
  </si>
  <si>
    <t>960125323</t>
  </si>
  <si>
    <t>8769-8771 rue Lithuania (LSL)</t>
  </si>
  <si>
    <t>04035603</t>
  </si>
  <si>
    <t>960127813</t>
  </si>
  <si>
    <t>5450-5452 avenue De Repentigny (MTL)</t>
  </si>
  <si>
    <t>02028183</t>
  </si>
  <si>
    <t>960118995</t>
  </si>
  <si>
    <t>6719-6721 rue Louis-Hémon (MTL)</t>
  </si>
  <si>
    <t>02012593</t>
  </si>
  <si>
    <t>960119096</t>
  </si>
  <si>
    <t xml:space="preserve">7020A-7022 rue Bélanger </t>
  </si>
  <si>
    <t>02057343</t>
  </si>
  <si>
    <t>960124513</t>
  </si>
  <si>
    <t>9211-9213 9e Avenue (MTL)</t>
  </si>
  <si>
    <t>02023839</t>
  </si>
  <si>
    <t>960119395</t>
  </si>
  <si>
    <t>9699-9701 rue Jeannette (LSL)</t>
  </si>
  <si>
    <t>04023570</t>
  </si>
  <si>
    <t>960119016</t>
  </si>
  <si>
    <t>310-312 rue Moffat (VRD)</t>
  </si>
  <si>
    <t>01051643</t>
  </si>
  <si>
    <t>960126553</t>
  </si>
  <si>
    <t>6105A-6107 rue de Louvois (SLN)</t>
  </si>
  <si>
    <t>02093915</t>
  </si>
  <si>
    <t>960124173</t>
  </si>
  <si>
    <t>2556-2560 rue Saint-Émile (MTL)</t>
  </si>
  <si>
    <t>02006866</t>
  </si>
  <si>
    <t>960123778</t>
  </si>
  <si>
    <t>8857-8859 rue Ghislaine (LSL)</t>
  </si>
  <si>
    <t>04036048</t>
  </si>
  <si>
    <t>960124456</t>
  </si>
  <si>
    <t>10727-10729 boulevard Sainte-Gertrude (M</t>
  </si>
  <si>
    <t>02075101</t>
  </si>
  <si>
    <t>960125153</t>
  </si>
  <si>
    <t>10432-10434 avenue Lausanne (MTN)</t>
  </si>
  <si>
    <t>02068782</t>
  </si>
  <si>
    <t>960119055</t>
  </si>
  <si>
    <t>10511-10513 avenue Armand-Lavergne (MTN)</t>
  </si>
  <si>
    <t>02072097</t>
  </si>
  <si>
    <t>960118573</t>
  </si>
  <si>
    <t>11475-11477 avenue de London (MTN)</t>
  </si>
  <si>
    <t>02070707</t>
  </si>
  <si>
    <t>960122656</t>
  </si>
  <si>
    <t>7321-7323 avenue Cellier (ANJ)</t>
  </si>
  <si>
    <t>02031486</t>
  </si>
  <si>
    <t>960118858</t>
  </si>
  <si>
    <t>5456-5458 avenue Coolbrook (MTL)</t>
  </si>
  <si>
    <t>03001874</t>
  </si>
  <si>
    <t>960117662</t>
  </si>
  <si>
    <t>1060-1064 avenue Sainte-Croix (SLR)</t>
  </si>
  <si>
    <t>04033472</t>
  </si>
  <si>
    <t>960118234</t>
  </si>
  <si>
    <t>283-285 avenue Desmarchais (VRD)</t>
  </si>
  <si>
    <t>01050003</t>
  </si>
  <si>
    <t>960119853</t>
  </si>
  <si>
    <t>6894-6896 avenue Lamont (MTL)</t>
  </si>
  <si>
    <t>01016795</t>
  </si>
  <si>
    <t>960118243</t>
  </si>
  <si>
    <t>8101-8103A rue de l' Aunis (SLN)</t>
  </si>
  <si>
    <t>02090176</t>
  </si>
  <si>
    <t>960120896</t>
  </si>
  <si>
    <t>8378-8380 avenue Querbes (MTL)</t>
  </si>
  <si>
    <t>03077150</t>
  </si>
  <si>
    <t>960122661</t>
  </si>
  <si>
    <t>2143-2145 rue Denonville (MTL)</t>
  </si>
  <si>
    <t>01006821</t>
  </si>
  <si>
    <t>960123673</t>
  </si>
  <si>
    <t>9210 rue Saint-Urbain (MTL)</t>
  </si>
  <si>
    <t>03053763</t>
  </si>
  <si>
    <t>960118974</t>
  </si>
  <si>
    <t>11728-11732 boulevard O'Brien (MTL)</t>
  </si>
  <si>
    <t>03027632</t>
  </si>
  <si>
    <t>960122865</t>
  </si>
  <si>
    <t>5540-5542 rue Baldwin (MTL)</t>
  </si>
  <si>
    <t>02044496</t>
  </si>
  <si>
    <t>960116617</t>
  </si>
  <si>
    <t>3052-3054 chemin de Bedford (MTL)</t>
  </si>
  <si>
    <t>03042383</t>
  </si>
  <si>
    <t>960123541</t>
  </si>
  <si>
    <t>670-672 rue Godin (VRD)</t>
  </si>
  <si>
    <t>01052377</t>
  </si>
  <si>
    <t>960120897</t>
  </si>
  <si>
    <t>8354-8356 rue de Reims (MTL)</t>
  </si>
  <si>
    <t>03043205</t>
  </si>
  <si>
    <t>960122620</t>
  </si>
  <si>
    <t>5800-5802 boulevard Roi-René (ANJ)</t>
  </si>
  <si>
    <t>02030528</t>
  </si>
  <si>
    <t>960121715</t>
  </si>
  <si>
    <t>1690-1692 rue De Maricourt (MTL)</t>
  </si>
  <si>
    <t>01008159</t>
  </si>
  <si>
    <t>960117829</t>
  </si>
  <si>
    <t>5819-5821 avenue Azilda (ANJ)</t>
  </si>
  <si>
    <t>02030304</t>
  </si>
  <si>
    <t>960116976</t>
  </si>
  <si>
    <t>8220-8222 rue Durocher (MTL)</t>
  </si>
  <si>
    <t>03077785</t>
  </si>
  <si>
    <t>960118553</t>
  </si>
  <si>
    <t>2140-2142 rue Desmarteau (MTL)</t>
  </si>
  <si>
    <t>02046746</t>
  </si>
  <si>
    <t>960118638</t>
  </si>
  <si>
    <t>8460-8464 avenue Henri-Julien (MTL)</t>
  </si>
  <si>
    <t>03115843</t>
  </si>
  <si>
    <t>960122015</t>
  </si>
  <si>
    <t>5680-5684 avenue Charlemagne (MTL)</t>
  </si>
  <si>
    <t>02032811</t>
  </si>
  <si>
    <t>960118641</t>
  </si>
  <si>
    <t>1972-1974 place Arthur-Buies (MTL)</t>
  </si>
  <si>
    <t>02052114</t>
  </si>
  <si>
    <t>960116053</t>
  </si>
  <si>
    <t>2720-2722 boulevard Keller (SLR)</t>
  </si>
  <si>
    <t>04100802</t>
  </si>
  <si>
    <t>960121711</t>
  </si>
  <si>
    <t>7007-7009 1re Avenue (MTL)</t>
  </si>
  <si>
    <t>02060585</t>
  </si>
  <si>
    <t>960118254</t>
  </si>
  <si>
    <t>8793-8795 rue de Saguenay (LSL)</t>
  </si>
  <si>
    <t>04035495</t>
  </si>
  <si>
    <t>960122098</t>
  </si>
  <si>
    <t>9345-9347 avenue Millen (MTL)</t>
  </si>
  <si>
    <t>03046177</t>
  </si>
  <si>
    <t>960121999</t>
  </si>
  <si>
    <t>1422-1426 avenue William-David (MTL)</t>
  </si>
  <si>
    <t>02165953</t>
  </si>
  <si>
    <t>960119113</t>
  </si>
  <si>
    <t>280-282 36e Avenue (LCH)</t>
  </si>
  <si>
    <t>05053482</t>
  </si>
  <si>
    <t>960117463</t>
  </si>
  <si>
    <t>74-76 8e Avenue (PAT)</t>
  </si>
  <si>
    <t>02041585</t>
  </si>
  <si>
    <t>960122377</t>
  </si>
  <si>
    <t>5804-5804B 2e Avenue (MTL)</t>
  </si>
  <si>
    <t>02016508</t>
  </si>
  <si>
    <t>960117791</t>
  </si>
  <si>
    <t>5583-5585 rue Hadley (MTL)</t>
  </si>
  <si>
    <t>01010397</t>
  </si>
  <si>
    <t>960118383</t>
  </si>
  <si>
    <t>5460-5464 rue de Bellechasse (MTL)</t>
  </si>
  <si>
    <t>02055525</t>
  </si>
  <si>
    <t>960121706</t>
  </si>
  <si>
    <t>6554-6556 31e Avenue (MTL)</t>
  </si>
  <si>
    <t>02036207</t>
  </si>
  <si>
    <t>960116414</t>
  </si>
  <si>
    <t>7980-7982 rue Napoléon-Desmarchais (SLN)</t>
  </si>
  <si>
    <t>02091589</t>
  </si>
  <si>
    <t>960125373</t>
  </si>
  <si>
    <t>3952-3956 rue Adam (MTL)</t>
  </si>
  <si>
    <t>02069085</t>
  </si>
  <si>
    <t>960118804</t>
  </si>
  <si>
    <t>405-407 rue Dawn (LSL)</t>
  </si>
  <si>
    <t>04035353</t>
  </si>
  <si>
    <t>960123781</t>
  </si>
  <si>
    <t>5740-5742 avenue De Repentigny (MTL)</t>
  </si>
  <si>
    <t>02028214</t>
  </si>
  <si>
    <t>960123780</t>
  </si>
  <si>
    <t>2200-2202 rue Saint-Donat (MTL)</t>
  </si>
  <si>
    <t>02007298</t>
  </si>
  <si>
    <t>960128333</t>
  </si>
  <si>
    <t>6280-6282 rue Beurling (VRD)</t>
  </si>
  <si>
    <t>01052219</t>
  </si>
  <si>
    <t>960121139</t>
  </si>
  <si>
    <t xml:space="preserve">7045-7047 rue Bélanger </t>
  </si>
  <si>
    <t>02057348</t>
  </si>
  <si>
    <t>960120534</t>
  </si>
  <si>
    <t>10368 avenue des Récollets (MTN)</t>
  </si>
  <si>
    <t>02070732</t>
  </si>
  <si>
    <t>960122114</t>
  </si>
  <si>
    <t>1962-1964 place Arthur-Buies (MTL)</t>
  </si>
  <si>
    <t>02052110</t>
  </si>
  <si>
    <t>960128953</t>
  </si>
  <si>
    <t>7622-7624 rue Broadway (LSL)</t>
  </si>
  <si>
    <t>04048420</t>
  </si>
  <si>
    <t>960125427</t>
  </si>
  <si>
    <t xml:space="preserve">2290-2294 boulevard Pie-IX </t>
  </si>
  <si>
    <t>02064528</t>
  </si>
  <si>
    <t>960125090</t>
  </si>
  <si>
    <t>6911-6913 rue Hurteau (MTL)</t>
  </si>
  <si>
    <t>01015138</t>
  </si>
  <si>
    <t>960125088</t>
  </si>
  <si>
    <t>6689A-6689B rue Cartier (MTL)</t>
  </si>
  <si>
    <t>960123219</t>
  </si>
  <si>
    <t>10388-10390 avenue Audoin (MTN)</t>
  </si>
  <si>
    <t>02068283</t>
  </si>
  <si>
    <t>960125324</t>
  </si>
  <si>
    <t>5982-5984 rue Beurling (VRD)</t>
  </si>
  <si>
    <t>01052206</t>
  </si>
  <si>
    <t>960120614</t>
  </si>
  <si>
    <t>8270-8272 avenue Querbes (MTL)</t>
  </si>
  <si>
    <t>03077179</t>
  </si>
  <si>
    <t>960125087</t>
  </si>
  <si>
    <t>1171-1173 rue Rolland (VRD)</t>
  </si>
  <si>
    <t>01052767</t>
  </si>
  <si>
    <t>960125086</t>
  </si>
  <si>
    <t>7970-7972 rue Saint-Dominique (MTL)</t>
  </si>
  <si>
    <t>03015905</t>
  </si>
  <si>
    <t>960123195</t>
  </si>
  <si>
    <t>2133-2135 rue Montgomery (MTL)</t>
  </si>
  <si>
    <t>01025012</t>
  </si>
  <si>
    <t>960120718</t>
  </si>
  <si>
    <t>1307-1309 rue Patrice (LSL)</t>
  </si>
  <si>
    <t>04038518</t>
  </si>
  <si>
    <t>960124453</t>
  </si>
  <si>
    <t>10780-10782 avenue du Parc-Georges (MTN)</t>
  </si>
  <si>
    <t>02156947</t>
  </si>
  <si>
    <t>960120745</t>
  </si>
  <si>
    <t>10971-10973 avenue Racette (MTN)</t>
  </si>
  <si>
    <t>02076177</t>
  </si>
  <si>
    <t>960123214</t>
  </si>
  <si>
    <t>2561 rue De Cadillac (MTL)</t>
  </si>
  <si>
    <t>02025877</t>
  </si>
  <si>
    <t>960121113</t>
  </si>
  <si>
    <t>7966-7968 10e Avenue (MTL)</t>
  </si>
  <si>
    <t>02059235</t>
  </si>
  <si>
    <t>960118515</t>
  </si>
  <si>
    <t>8195-8197 rue de l' Aunis (SLN)</t>
  </si>
  <si>
    <t>02090202</t>
  </si>
  <si>
    <t>960117993</t>
  </si>
  <si>
    <t xml:space="preserve">8080-8084 boulevard Maurice-Duplessis </t>
  </si>
  <si>
    <t>02106524</t>
  </si>
  <si>
    <t>960122614</t>
  </si>
  <si>
    <t xml:space="preserve">5705-5709 rue Bélanger </t>
  </si>
  <si>
    <t>02057463</t>
  </si>
  <si>
    <t>960118805</t>
  </si>
  <si>
    <t>401-403 rue Red Cross (LSL)</t>
  </si>
  <si>
    <t>04035247</t>
  </si>
  <si>
    <t>960121755</t>
  </si>
  <si>
    <t>1748-1750 rue Remembrance (LCH)</t>
  </si>
  <si>
    <t>05056690</t>
  </si>
  <si>
    <t>960120317</t>
  </si>
  <si>
    <t>6300-6302 36e Avenue (MTL)</t>
  </si>
  <si>
    <t>02036854</t>
  </si>
  <si>
    <t>960120717</t>
  </si>
  <si>
    <t>7470-7474 avenue Mousseau (ANJ)</t>
  </si>
  <si>
    <t>02029539</t>
  </si>
  <si>
    <t>960123273</t>
  </si>
  <si>
    <t>2399-2401 rue Gervais (LSL)</t>
  </si>
  <si>
    <t>04032170</t>
  </si>
  <si>
    <t>960123713</t>
  </si>
  <si>
    <t>7393-7395 1re Avenue (MTL)</t>
  </si>
  <si>
    <t>02060657</t>
  </si>
  <si>
    <t>960116655</t>
  </si>
  <si>
    <t>10150-10152 rue Verville (MTL)</t>
  </si>
  <si>
    <t>03057312</t>
  </si>
  <si>
    <t>960122915</t>
  </si>
  <si>
    <t>4885-4887 5e Avenue (MTL)</t>
  </si>
  <si>
    <t>02014632</t>
  </si>
  <si>
    <t>960125426</t>
  </si>
  <si>
    <t xml:space="preserve">5695-5697 boulevard Langelier </t>
  </si>
  <si>
    <t>02029153</t>
  </si>
  <si>
    <t>960116256</t>
  </si>
  <si>
    <t>4299-4301 avenue De Lorimier (MTL)</t>
  </si>
  <si>
    <t>01032223</t>
  </si>
  <si>
    <t>960118119</t>
  </si>
  <si>
    <t>3476-3478 rue Dézéry (MTL)</t>
  </si>
  <si>
    <t>02059394</t>
  </si>
  <si>
    <t>960129441</t>
  </si>
  <si>
    <t>8450-8452 boulevard du Haut-Anjou (ANJ)</t>
  </si>
  <si>
    <t>02038500</t>
  </si>
  <si>
    <t>960122034</t>
  </si>
  <si>
    <t>434-434A rue Bourbonnais (LSL)</t>
  </si>
  <si>
    <t>04027126</t>
  </si>
  <si>
    <t>960124653</t>
  </si>
  <si>
    <t>3439-3443 rue Bercy (MTL)</t>
  </si>
  <si>
    <t>01024373</t>
  </si>
  <si>
    <t>960121235</t>
  </si>
  <si>
    <t>2039-2041 rue Norman (SLR)</t>
  </si>
  <si>
    <t>04031440</t>
  </si>
  <si>
    <t>960121442</t>
  </si>
  <si>
    <t>186-190 94e Avenue (PAT)</t>
  </si>
  <si>
    <t>02078675</t>
  </si>
  <si>
    <t>960121585</t>
  </si>
  <si>
    <t>575-577 avenue Fletcher (MTL)</t>
  </si>
  <si>
    <t>02050156</t>
  </si>
  <si>
    <t>960125521</t>
  </si>
  <si>
    <t>5930-5932 rue de Meaux (MTL)</t>
  </si>
  <si>
    <t>02053226</t>
  </si>
  <si>
    <t>960122413</t>
  </si>
  <si>
    <t>413-415 8e Avenue (LSL)</t>
  </si>
  <si>
    <t>04045644</t>
  </si>
  <si>
    <t>960119499</t>
  </si>
  <si>
    <t>8936-8938 25e Avenue (MTL)</t>
  </si>
  <si>
    <t>02017968</t>
  </si>
  <si>
    <t>960130477</t>
  </si>
  <si>
    <t>11302-11306 boulevard Saint-Vital (MTN)</t>
  </si>
  <si>
    <t>02069829</t>
  </si>
  <si>
    <t>960143413</t>
  </si>
  <si>
    <t>9740-9742 avenue du Sacré-Coeur (MTL)</t>
  </si>
  <si>
    <t>960123014</t>
  </si>
  <si>
    <t>2156-2158 rue Saint-Donat (MTL)</t>
  </si>
  <si>
    <t>02007282</t>
  </si>
  <si>
    <t>960126674</t>
  </si>
  <si>
    <t>10746-10748 rue Berri (MTL)</t>
  </si>
  <si>
    <t>03017913</t>
  </si>
  <si>
    <t>960126194</t>
  </si>
  <si>
    <t>8925-8929 rue Berlinguet (MTL)</t>
  </si>
  <si>
    <t>02057719</t>
  </si>
  <si>
    <t>960143253</t>
  </si>
  <si>
    <t>11244-11248 avenue Jean-Meunier (MTN)</t>
  </si>
  <si>
    <t>02078511</t>
  </si>
  <si>
    <t>960126133</t>
  </si>
  <si>
    <t>308-310 5e Avenue (LSL)</t>
  </si>
  <si>
    <t>04045050</t>
  </si>
  <si>
    <t>960121458</t>
  </si>
  <si>
    <t>6595-6599 boulevard Monk (MTL)</t>
  </si>
  <si>
    <t>01012935</t>
  </si>
  <si>
    <t>960124495</t>
  </si>
  <si>
    <t>6243-6247 3e Avenue (MTL)</t>
  </si>
  <si>
    <t>02016297</t>
  </si>
  <si>
    <t>960124485</t>
  </si>
  <si>
    <t>10610-10612 avenue Georges-Baril (MTL)</t>
  </si>
  <si>
    <t>03023345</t>
  </si>
  <si>
    <t>960127313</t>
  </si>
  <si>
    <t>587-589 rue Paul-Pau (MTL)</t>
  </si>
  <si>
    <t>02048248</t>
  </si>
  <si>
    <t>960128774</t>
  </si>
  <si>
    <t>8985-8987 rue de Beauport (LSL)</t>
  </si>
  <si>
    <t>04037818</t>
  </si>
  <si>
    <t>960121444</t>
  </si>
  <si>
    <t>12401-12407 avenue Désy (MTN)</t>
  </si>
  <si>
    <t>02080135</t>
  </si>
  <si>
    <t>960121443</t>
  </si>
  <si>
    <t>7615-7619 rue Rousselot (MTL)</t>
  </si>
  <si>
    <t>03012179</t>
  </si>
  <si>
    <t>960125100</t>
  </si>
  <si>
    <t>5310-5312 rue Jules-Fournier (MTN)</t>
  </si>
  <si>
    <t>02085168</t>
  </si>
  <si>
    <t>960119679</t>
  </si>
  <si>
    <t>5870-5872 rue de Toulouse (MTL)</t>
  </si>
  <si>
    <t>02053261</t>
  </si>
  <si>
    <t>960119393</t>
  </si>
  <si>
    <t>7107-7109 rue Beaulieu (MTL)</t>
  </si>
  <si>
    <t>01013462</t>
  </si>
  <si>
    <t>960121714</t>
  </si>
  <si>
    <t>3527-3529 rue Cuvillier (MTL)</t>
  </si>
  <si>
    <t>02060600</t>
  </si>
  <si>
    <t>960124615</t>
  </si>
  <si>
    <t>6213-6215 boulevard Pierre-Bernard (MTL)</t>
  </si>
  <si>
    <t>02046416</t>
  </si>
  <si>
    <t>960121693</t>
  </si>
  <si>
    <t>7145-7147 rue de Vannes (SLN)</t>
  </si>
  <si>
    <t>02085813</t>
  </si>
  <si>
    <t>960119916</t>
  </si>
  <si>
    <t>10638-10640 avenue Audoin (MTN)</t>
  </si>
  <si>
    <t>02068337</t>
  </si>
  <si>
    <t>960129073</t>
  </si>
  <si>
    <t>8857-8859 rue Leroux (LSL)</t>
  </si>
  <si>
    <t>04043579</t>
  </si>
  <si>
    <t>960119048</t>
  </si>
  <si>
    <t>11901-11905 avenue Balzac (MTN)</t>
  </si>
  <si>
    <t>02072725</t>
  </si>
  <si>
    <t>960122699</t>
  </si>
  <si>
    <t>4605-4607 avenue de Carignan (MTL)</t>
  </si>
  <si>
    <t>02027918</t>
  </si>
  <si>
    <t>960122698</t>
  </si>
  <si>
    <t>6284-6288 rue Huot (MTN)</t>
  </si>
  <si>
    <t>02081013</t>
  </si>
  <si>
    <t>960127853</t>
  </si>
  <si>
    <t>1430-1432 rue Serre (LSL)</t>
  </si>
  <si>
    <t>04039167</t>
  </si>
  <si>
    <t>960126093</t>
  </si>
  <si>
    <t>28-28A 1re Avenue (LSL)</t>
  </si>
  <si>
    <t>04044424</t>
  </si>
  <si>
    <t>960119953</t>
  </si>
  <si>
    <t>6394-6396 rue D'Iberville (MTL)</t>
  </si>
  <si>
    <t>02014517</t>
  </si>
  <si>
    <t>960125109</t>
  </si>
  <si>
    <t>6557-6561 rue Fabre (MTL)</t>
  </si>
  <si>
    <t>03013002</t>
  </si>
  <si>
    <t>960126274</t>
  </si>
  <si>
    <t xml:space="preserve">3812 avenue Van Horne </t>
  </si>
  <si>
    <t>05011106</t>
  </si>
  <si>
    <t>960125535</t>
  </si>
  <si>
    <t>7790-7792 avenue Henri-Julien (MTL)</t>
  </si>
  <si>
    <t>03014512</t>
  </si>
  <si>
    <t>960127153</t>
  </si>
  <si>
    <t>5520-5524 avenue Bourbonnière (MTL)</t>
  </si>
  <si>
    <t>02032126</t>
  </si>
  <si>
    <t>960124033</t>
  </si>
  <si>
    <t xml:space="preserve">7145-7147 boulevard Lacordaire </t>
  </si>
  <si>
    <t>02085151</t>
  </si>
  <si>
    <t>960127075</t>
  </si>
  <si>
    <t xml:space="preserve">3810-3812 rue Fleury Est </t>
  </si>
  <si>
    <t>02081521</t>
  </si>
  <si>
    <t>960119540</t>
  </si>
  <si>
    <t>5372-5374 avenue Omer-Héroux (MTN)</t>
  </si>
  <si>
    <t>02078258</t>
  </si>
  <si>
    <t>960119474</t>
  </si>
  <si>
    <t>1515-1517 rue Leprohon (MTL)</t>
  </si>
  <si>
    <t>01007268</t>
  </si>
  <si>
    <t>960126208</t>
  </si>
  <si>
    <t>4864-4866 avenue Mariette (MTL)</t>
  </si>
  <si>
    <t>03003571</t>
  </si>
  <si>
    <t>960121520</t>
  </si>
  <si>
    <t>5389-5391 avenue Montclair (MTL)</t>
  </si>
  <si>
    <t>03075776</t>
  </si>
  <si>
    <t>960121522</t>
  </si>
  <si>
    <t>6970-6972 24e Avenue (MTL)</t>
  </si>
  <si>
    <t>02034293</t>
  </si>
  <si>
    <t>960122533</t>
  </si>
  <si>
    <t>140-142 boulevard Thompson (SLR)</t>
  </si>
  <si>
    <t>05169934</t>
  </si>
  <si>
    <t>960118934</t>
  </si>
  <si>
    <t>7918-7924 rue Thelma (LSL)</t>
  </si>
  <si>
    <t>04048277</t>
  </si>
  <si>
    <t>960125915</t>
  </si>
  <si>
    <t>10660 avenue Hamelin (MTL) # 1</t>
  </si>
  <si>
    <t>960128753</t>
  </si>
  <si>
    <t>351-353 5e Avenue (LSL)</t>
  </si>
  <si>
    <t>04044962</t>
  </si>
  <si>
    <t>960121439</t>
  </si>
  <si>
    <t>4426-4428 avenue de Kent (MTL)</t>
  </si>
  <si>
    <t>03006659</t>
  </si>
  <si>
    <t>960124386</t>
  </si>
  <si>
    <t>9150-9152 2e Avenue (MTL)</t>
  </si>
  <si>
    <t>02025319</t>
  </si>
  <si>
    <t>960119498</t>
  </si>
  <si>
    <t>7544-7546 avenue d' Outremont (MTL)</t>
  </si>
  <si>
    <t>03010023</t>
  </si>
  <si>
    <t>960119981</t>
  </si>
  <si>
    <t>5880-5882 rue Bourdaloue (SLN)</t>
  </si>
  <si>
    <t>02085554</t>
  </si>
  <si>
    <t>960126333</t>
  </si>
  <si>
    <t>5334-5336 rue Jules-Fournier (MTN)</t>
  </si>
  <si>
    <t>02085178</t>
  </si>
  <si>
    <t>960127776</t>
  </si>
  <si>
    <t>8404-8406 boulevard Wilfrid-Pelletier (A</t>
  </si>
  <si>
    <t>02031408</t>
  </si>
  <si>
    <t>960119977</t>
  </si>
  <si>
    <t>8829-8831 8e Avenue (MTL)</t>
  </si>
  <si>
    <t>02024274</t>
  </si>
  <si>
    <t>960123913</t>
  </si>
  <si>
    <t>5620-5622 rue des Becquets (SLN)</t>
  </si>
  <si>
    <t>02084752</t>
  </si>
  <si>
    <t>960123545</t>
  </si>
  <si>
    <t>9199-9201 9e Avenue (MTL)</t>
  </si>
  <si>
    <t>02023835</t>
  </si>
  <si>
    <t>960121581</t>
  </si>
  <si>
    <t>1195-1197 rue Bossuet (MTL)</t>
  </si>
  <si>
    <t>02025066</t>
  </si>
  <si>
    <t>960126033</t>
  </si>
  <si>
    <t>10480 avenue Saint-Charles (MTL)</t>
  </si>
  <si>
    <t>03016792</t>
  </si>
  <si>
    <t>960119495</t>
  </si>
  <si>
    <t>5772-5774 avenue Bourbonnière (MTL)</t>
  </si>
  <si>
    <t>02032174</t>
  </si>
  <si>
    <t>960127017</t>
  </si>
  <si>
    <t xml:space="preserve">8388-8390 avenue du Mail </t>
  </si>
  <si>
    <t>02030878</t>
  </si>
  <si>
    <t>960124733</t>
  </si>
  <si>
    <t>635-637 8e Avenue (LCH)</t>
  </si>
  <si>
    <t>05057506</t>
  </si>
  <si>
    <t>960121833</t>
  </si>
  <si>
    <t>8795-8797 rue Jeanne-Mance (MTL)</t>
  </si>
  <si>
    <t>03056066</t>
  </si>
  <si>
    <t>960121438</t>
  </si>
  <si>
    <t>2619-2621 rue Du Quesne (MTL)</t>
  </si>
  <si>
    <t>02026657</t>
  </si>
  <si>
    <t>960121492</t>
  </si>
  <si>
    <t>9281-9283 rue Waverly (MTL)</t>
  </si>
  <si>
    <t>03054135</t>
  </si>
  <si>
    <t>960119767</t>
  </si>
  <si>
    <t>5200-5202 7e Avenue (MTL)</t>
  </si>
  <si>
    <t>02017303</t>
  </si>
  <si>
    <t>960127061</t>
  </si>
  <si>
    <t>5005-5007 boulevard Pierre-Bernard (MTL)</t>
  </si>
  <si>
    <t>02046561</t>
  </si>
  <si>
    <t>960124483</t>
  </si>
  <si>
    <t>332-334 rue Mousseau (MTL)</t>
  </si>
  <si>
    <t>02045533</t>
  </si>
  <si>
    <t>960125530</t>
  </si>
  <si>
    <t>4408-4412 avenue d' Orléans (MTL)</t>
  </si>
  <si>
    <t>02062707</t>
  </si>
  <si>
    <t>960126013</t>
  </si>
  <si>
    <t>8840-8842 rue Tolhurst (MTL)</t>
  </si>
  <si>
    <t>03056034</t>
  </si>
  <si>
    <t>960124573</t>
  </si>
  <si>
    <t>213-213A 4e Avenue (LSL)</t>
  </si>
  <si>
    <t>04121488</t>
  </si>
  <si>
    <t>960127786</t>
  </si>
  <si>
    <t>5639-5641 avenue Bourbonnière (MTL)</t>
  </si>
  <si>
    <t>02032213</t>
  </si>
  <si>
    <t>960127314</t>
  </si>
  <si>
    <t>4891-4893 avenue de Mayfair (MTL)</t>
  </si>
  <si>
    <t>03003822</t>
  </si>
  <si>
    <t>960127534</t>
  </si>
  <si>
    <t>6216-6218 avenue Faribault (MTL)</t>
  </si>
  <si>
    <t>02056608</t>
  </si>
  <si>
    <t>960128433</t>
  </si>
  <si>
    <t>8801-8803 avenue De Chateaubriand (MTL)</t>
  </si>
  <si>
    <t>03046828</t>
  </si>
  <si>
    <t>960119769</t>
  </si>
  <si>
    <t>11154-11156 boulevard Sainte-Gertrude (M</t>
  </si>
  <si>
    <t>02075244</t>
  </si>
  <si>
    <t>960119576</t>
  </si>
  <si>
    <t>12075-12077 place Deschamps (MTL)</t>
  </si>
  <si>
    <t>03058870</t>
  </si>
  <si>
    <t>960128594</t>
  </si>
  <si>
    <t>8739-8741 rue de Saguenay (LSL)</t>
  </si>
  <si>
    <t>04035477</t>
  </si>
  <si>
    <t>960121489</t>
  </si>
  <si>
    <t>6360-6362 rue Hurteau (MTL)</t>
  </si>
  <si>
    <t>01014970</t>
  </si>
  <si>
    <t>960126134</t>
  </si>
  <si>
    <t>6478-6482 rue Bonneville (MTN)</t>
  </si>
  <si>
    <t>02088288</t>
  </si>
  <si>
    <t>960127034</t>
  </si>
  <si>
    <t>5505-5507 18e Avenue (MTL)</t>
  </si>
  <si>
    <t>02032011</t>
  </si>
  <si>
    <t>960124375</t>
  </si>
  <si>
    <t>7604-7606 rue Fabre (MTL)</t>
  </si>
  <si>
    <t>03012461</t>
  </si>
  <si>
    <t>960119673</t>
  </si>
  <si>
    <t>7920-7924 boulevard Wilfrid-Pelletier (A</t>
  </si>
  <si>
    <t>02034850</t>
  </si>
  <si>
    <t>960117816</t>
  </si>
  <si>
    <t>154-156 2e Avenue (LSL)</t>
  </si>
  <si>
    <t>04156746</t>
  </si>
  <si>
    <t>960124355</t>
  </si>
  <si>
    <t xml:space="preserve">4415-4417 rue Saint-Zotique Est </t>
  </si>
  <si>
    <t>02012556</t>
  </si>
  <si>
    <t>960124379</t>
  </si>
  <si>
    <t>8337-8339 25e Avenue (MTL)</t>
  </si>
  <si>
    <t>02017628</t>
  </si>
  <si>
    <t>960120635</t>
  </si>
  <si>
    <t>6515-6517 26e Avenue (MTL)</t>
  </si>
  <si>
    <t>02035054</t>
  </si>
  <si>
    <t>960120833</t>
  </si>
  <si>
    <t>2357-2359 avenue Gascon (MTL)</t>
  </si>
  <si>
    <t>01024142</t>
  </si>
  <si>
    <t>960121453</t>
  </si>
  <si>
    <t>1970-1972 rue Sabatier (MTL)</t>
  </si>
  <si>
    <t>02052257</t>
  </si>
  <si>
    <t>960119993</t>
  </si>
  <si>
    <t>8240-8242 rue de Guyenne (SLN)</t>
  </si>
  <si>
    <t>02091079</t>
  </si>
  <si>
    <t>960124356</t>
  </si>
  <si>
    <t>1689-1691 rue Leprohon (MTL)</t>
  </si>
  <si>
    <t>01007243</t>
  </si>
  <si>
    <t>960140033</t>
  </si>
  <si>
    <t>12091-12093 avenue Paul-Contant (MTL)</t>
  </si>
  <si>
    <t>03069828</t>
  </si>
  <si>
    <t>960124520</t>
  </si>
  <si>
    <t>3615-3617 rue Aylwin (MTL)</t>
  </si>
  <si>
    <t>02060960</t>
  </si>
  <si>
    <t>960123506</t>
  </si>
  <si>
    <t>9763-9765 rue Chambord (MTL)</t>
  </si>
  <si>
    <t>03048940</t>
  </si>
  <si>
    <t>960128013</t>
  </si>
  <si>
    <t>6590 rue Beaulieu (MTL)</t>
  </si>
  <si>
    <t>960125103</t>
  </si>
  <si>
    <t>4337-4339 rue De Roquebrune (SLN)</t>
  </si>
  <si>
    <t>02092071</t>
  </si>
  <si>
    <t>960127374</t>
  </si>
  <si>
    <t>2276 avenue Regent (MTL)</t>
  </si>
  <si>
    <t>03002197</t>
  </si>
  <si>
    <t>960118859</t>
  </si>
  <si>
    <t>12685 53e Avenue (RDP)</t>
  </si>
  <si>
    <t>02048358</t>
  </si>
  <si>
    <t>960121467</t>
  </si>
  <si>
    <t xml:space="preserve">1980 rue Filion </t>
  </si>
  <si>
    <t>04032015</t>
  </si>
  <si>
    <t>960129437</t>
  </si>
  <si>
    <t>6740 avenue Newman (MTL)</t>
  </si>
  <si>
    <t>960119917</t>
  </si>
  <si>
    <t>8990 rue Asselin (SLN)</t>
  </si>
  <si>
    <t>02095374</t>
  </si>
  <si>
    <t>960126453</t>
  </si>
  <si>
    <t>2047 rue Saint-Germain (MTL)</t>
  </si>
  <si>
    <t>02059885</t>
  </si>
  <si>
    <t>960127057</t>
  </si>
  <si>
    <t>7659 avenue Curé-Clermont (ANJ)</t>
  </si>
  <si>
    <t>02035830</t>
  </si>
  <si>
    <t>960126914</t>
  </si>
  <si>
    <t>6239 23e Avenue (MTL)</t>
  </si>
  <si>
    <t>02034080</t>
  </si>
  <si>
    <t>960129436</t>
  </si>
  <si>
    <t>12620 52e Avenue (RDP)</t>
  </si>
  <si>
    <t>02048166</t>
  </si>
  <si>
    <t>960129493</t>
  </si>
  <si>
    <t>7541 2e Avenue (MTL)</t>
  </si>
  <si>
    <t>02060409</t>
  </si>
  <si>
    <t>960119583</t>
  </si>
  <si>
    <t>17722 rue Arthur-Hooper (PFD)</t>
  </si>
  <si>
    <t>04131441</t>
  </si>
  <si>
    <t>960119774</t>
  </si>
  <si>
    <t>4854 rue Edward (PFD)</t>
  </si>
  <si>
    <t>04001347</t>
  </si>
  <si>
    <t>960119593</t>
  </si>
  <si>
    <t>4997 rue Fredmir (PFD)</t>
  </si>
  <si>
    <t>05110759</t>
  </si>
  <si>
    <t>960119582</t>
  </si>
  <si>
    <t>8025 rue De Lanaudière (MTL)</t>
  </si>
  <si>
    <t>03011436</t>
  </si>
  <si>
    <t>960118857</t>
  </si>
  <si>
    <t>8094 avenue de La Roche-sur-Yon (ANJ)</t>
  </si>
  <si>
    <t>02034613</t>
  </si>
  <si>
    <t>960119541</t>
  </si>
  <si>
    <t>10851 avenue L'Archevêque (MTN)</t>
  </si>
  <si>
    <t>02073817</t>
  </si>
  <si>
    <t>960127615</t>
  </si>
  <si>
    <t>17710 rue Antoine-Faucon (PFD)</t>
  </si>
  <si>
    <t>04021085</t>
  </si>
  <si>
    <t>960119617</t>
  </si>
  <si>
    <t>650 40e Avenue (LCH)</t>
  </si>
  <si>
    <t>05052889</t>
  </si>
  <si>
    <t>960127616</t>
  </si>
  <si>
    <t>4965 rue Normand (PFD)</t>
  </si>
  <si>
    <t>04006371</t>
  </si>
  <si>
    <t>960121998</t>
  </si>
  <si>
    <t>4265 rue Becket (PFD)</t>
  </si>
  <si>
    <t>04012925</t>
  </si>
  <si>
    <t>960119476</t>
  </si>
  <si>
    <t>1115 rue Crawford (VRD)</t>
  </si>
  <si>
    <t>05032003</t>
  </si>
  <si>
    <t>960127055</t>
  </si>
  <si>
    <t xml:space="preserve">6405 boulevard Louis-H.-La Fontaine </t>
  </si>
  <si>
    <t>02035989</t>
  </si>
  <si>
    <t>960122013</t>
  </si>
  <si>
    <t>4909 rue du Cameroun (PFD)</t>
  </si>
  <si>
    <t>04028663</t>
  </si>
  <si>
    <t>960119779</t>
  </si>
  <si>
    <t xml:space="preserve">10125 boulevard Gouin Ouest </t>
  </si>
  <si>
    <t>05107227</t>
  </si>
  <si>
    <t>960119778</t>
  </si>
  <si>
    <t>8209 rue Marquette (MTL)</t>
  </si>
  <si>
    <t>03013450</t>
  </si>
  <si>
    <t>960122110</t>
  </si>
  <si>
    <t>1654 5e Avenue (PAT)</t>
  </si>
  <si>
    <t>02041178</t>
  </si>
  <si>
    <t>960118866</t>
  </si>
  <si>
    <t>7070 10e Avenue (MTL)</t>
  </si>
  <si>
    <t>02059324</t>
  </si>
  <si>
    <t>960119893</t>
  </si>
  <si>
    <t>13785 rue Albéric-Gélinas (MTL)</t>
  </si>
  <si>
    <t>02144080</t>
  </si>
  <si>
    <t>960124154</t>
  </si>
  <si>
    <t>20 rue Legault (IBZ)</t>
  </si>
  <si>
    <t>04054767</t>
  </si>
  <si>
    <t>960123594</t>
  </si>
  <si>
    <t>4272 rue Hugo (PFD)</t>
  </si>
  <si>
    <t>04132290</t>
  </si>
  <si>
    <t>960118855</t>
  </si>
  <si>
    <t>7433 avenue Guy (ANJ)</t>
  </si>
  <si>
    <t>02028974</t>
  </si>
  <si>
    <t>960122111</t>
  </si>
  <si>
    <t>2813 avenue Haig (MTL)</t>
  </si>
  <si>
    <t>05026493</t>
  </si>
  <si>
    <t>960122112</t>
  </si>
  <si>
    <t>1665 rue Lyall (MTL)</t>
  </si>
  <si>
    <t>02001622</t>
  </si>
  <si>
    <t>960121460</t>
  </si>
  <si>
    <t>4931 rue Geneviève (PFD)</t>
  </si>
  <si>
    <t>04153183</t>
  </si>
  <si>
    <t>960119628</t>
  </si>
  <si>
    <t>7421 2e Avenue (MTL)</t>
  </si>
  <si>
    <t>02060396</t>
  </si>
  <si>
    <t>960119616</t>
  </si>
  <si>
    <t>9231 boulevard Châteauneuf (ANJ)</t>
  </si>
  <si>
    <t>02028059</t>
  </si>
  <si>
    <t>960123517</t>
  </si>
  <si>
    <t>2321-2323 rue De Villiers (MTL)</t>
  </si>
  <si>
    <t>01006558</t>
  </si>
  <si>
    <t>960121456</t>
  </si>
  <si>
    <t>1103 rue Gordon (VRD)</t>
  </si>
  <si>
    <t>01047359</t>
  </si>
  <si>
    <t>960123518</t>
  </si>
  <si>
    <t>11755 19e Avenue (RDP)</t>
  </si>
  <si>
    <t>02005169</t>
  </si>
  <si>
    <t>960118893</t>
  </si>
  <si>
    <t>590 rue Marlatt (SLR)</t>
  </si>
  <si>
    <t>04042276</t>
  </si>
  <si>
    <t>960118867</t>
  </si>
  <si>
    <t>4750 rue Anthime (PFD)</t>
  </si>
  <si>
    <t>04021604</t>
  </si>
  <si>
    <t>960118905</t>
  </si>
  <si>
    <t xml:space="preserve">7833 boulevard Maurice-Duplessis </t>
  </si>
  <si>
    <t>02106499</t>
  </si>
  <si>
    <t>960119400</t>
  </si>
  <si>
    <t>1830 5e Avenue (PAT)</t>
  </si>
  <si>
    <t>02041195</t>
  </si>
  <si>
    <t>960120181</t>
  </si>
  <si>
    <t>3860 rue Céline-Marier (SLR)</t>
  </si>
  <si>
    <t>05157069</t>
  </si>
  <si>
    <t>960127078</t>
  </si>
  <si>
    <t>4939 rue Saint-Barnabas (PFD)</t>
  </si>
  <si>
    <t>04022516</t>
  </si>
  <si>
    <t>960119536</t>
  </si>
  <si>
    <t>13852 rue Prince-Arthur (PAT)</t>
  </si>
  <si>
    <t>02079032</t>
  </si>
  <si>
    <t>960123533</t>
  </si>
  <si>
    <t>38 rue Raoul-Jobin (MTL)</t>
  </si>
  <si>
    <t>02101057</t>
  </si>
  <si>
    <t>960118907</t>
  </si>
  <si>
    <t>4993 rue Fredmir (PFD)</t>
  </si>
  <si>
    <t>05110758</t>
  </si>
  <si>
    <t>960119537</t>
  </si>
  <si>
    <t>11895 38e Avenue (RDP)</t>
  </si>
  <si>
    <t>02158421</t>
  </si>
  <si>
    <t>960128353</t>
  </si>
  <si>
    <t>12185 rue Emmanuel-Briffa (MTL)</t>
  </si>
  <si>
    <t>05095895</t>
  </si>
  <si>
    <t>960122953</t>
  </si>
  <si>
    <t>9365 avenue André-Grasset (MTL)</t>
  </si>
  <si>
    <t>03047888</t>
  </si>
  <si>
    <t>960119915</t>
  </si>
  <si>
    <t>3210 rue Monsabré (MTL)</t>
  </si>
  <si>
    <t>02022469</t>
  </si>
  <si>
    <t>960120180</t>
  </si>
  <si>
    <t>1714 5e Avenue (PAT)</t>
  </si>
  <si>
    <t>02041189</t>
  </si>
  <si>
    <t>960124253</t>
  </si>
  <si>
    <t>5930-5932 rue Cartier (MTL)</t>
  </si>
  <si>
    <t>03065866</t>
  </si>
  <si>
    <t>960119681</t>
  </si>
  <si>
    <t>5463-5465 14e Avenue (MTL)</t>
  </si>
  <si>
    <t>02030736</t>
  </si>
  <si>
    <t>960120186</t>
  </si>
  <si>
    <t>7044 rue Marius-Barbeau (MTL)</t>
  </si>
  <si>
    <t>02103630</t>
  </si>
  <si>
    <t>960122893</t>
  </si>
  <si>
    <t>2320 rue Noël (SLR)</t>
  </si>
  <si>
    <t>04028633</t>
  </si>
  <si>
    <t>960119773</t>
  </si>
  <si>
    <t>5004 rue Saint-Barnabas (PFD)</t>
  </si>
  <si>
    <t>04028424</t>
  </si>
  <si>
    <t>960119398</t>
  </si>
  <si>
    <t>31 rue Provost (LCH)</t>
  </si>
  <si>
    <t>05262576</t>
  </si>
  <si>
    <t>960119257</t>
  </si>
  <si>
    <t>12441 avenue Primat-Paré (MTL)</t>
  </si>
  <si>
    <t>02146071</t>
  </si>
  <si>
    <t>960121465</t>
  </si>
  <si>
    <t xml:space="preserve">13365 rue Forsyth </t>
  </si>
  <si>
    <t>02101250</t>
  </si>
  <si>
    <t>960119676</t>
  </si>
  <si>
    <t>7250 20e Avenue (MTL)</t>
  </si>
  <si>
    <t>02009371</t>
  </si>
  <si>
    <t>960119677</t>
  </si>
  <si>
    <t>945 rue Kennedy (SLR)</t>
  </si>
  <si>
    <t>04098010</t>
  </si>
  <si>
    <t>960121464</t>
  </si>
  <si>
    <t>480 rue Tait (SLR)</t>
  </si>
  <si>
    <t>04041573</t>
  </si>
  <si>
    <t>960125133</t>
  </si>
  <si>
    <t>10518 avenue de Cobourg (MTN)</t>
  </si>
  <si>
    <t>02069457</t>
  </si>
  <si>
    <t>960123854</t>
  </si>
  <si>
    <t>11994 avenue Laurier (MTN)</t>
  </si>
  <si>
    <t>02080220</t>
  </si>
  <si>
    <t>960128113</t>
  </si>
  <si>
    <t>11826 avenue Robert-Giffard (MTL)</t>
  </si>
  <si>
    <t>03028545</t>
  </si>
  <si>
    <t>960123864</t>
  </si>
  <si>
    <t>4559 rue de Monaco (PFD)</t>
  </si>
  <si>
    <t>04014756</t>
  </si>
  <si>
    <t>960118856</t>
  </si>
  <si>
    <t>1420 rue Holy Cross (MTL)</t>
  </si>
  <si>
    <t>01009000</t>
  </si>
  <si>
    <t>960119534</t>
  </si>
  <si>
    <t>4351 rue Eastview (PFD)</t>
  </si>
  <si>
    <t>04010668</t>
  </si>
  <si>
    <t>960123874</t>
  </si>
  <si>
    <t>5469 rue Taillon (MTL)</t>
  </si>
  <si>
    <t>02048531</t>
  </si>
  <si>
    <t>960118776</t>
  </si>
  <si>
    <t>7681 avenue de la Seine (ANJ)</t>
  </si>
  <si>
    <t>02035936</t>
  </si>
  <si>
    <t>960118860</t>
  </si>
  <si>
    <t>11835 avenue Paul-Émile-Lamarche (MTL)</t>
  </si>
  <si>
    <t>05022143</t>
  </si>
  <si>
    <t>960119913</t>
  </si>
  <si>
    <t>35 rue du Buisson (PFD)</t>
  </si>
  <si>
    <t>04002572</t>
  </si>
  <si>
    <t>960123855</t>
  </si>
  <si>
    <t>10646 avenue des Laurentides (MTN)</t>
  </si>
  <si>
    <t>02069620</t>
  </si>
  <si>
    <t>960127333</t>
  </si>
  <si>
    <t>250 56e Avenue (LCH)</t>
  </si>
  <si>
    <t>05050560</t>
  </si>
  <si>
    <t>960130754</t>
  </si>
  <si>
    <t>2272 rue Leclaire (MTL)</t>
  </si>
  <si>
    <t>02067030</t>
  </si>
  <si>
    <t>960123901</t>
  </si>
  <si>
    <t>142 rue Monette (LSL)</t>
  </si>
  <si>
    <t>04026011</t>
  </si>
  <si>
    <t>960123861</t>
  </si>
  <si>
    <t xml:space="preserve">3590 boulevard Toupin </t>
  </si>
  <si>
    <t>04100194</t>
  </si>
  <si>
    <t>960122864</t>
  </si>
  <si>
    <t>6580 34e Avenue (MTL)</t>
  </si>
  <si>
    <t>02036533</t>
  </si>
  <si>
    <t>960119613</t>
  </si>
  <si>
    <t>12453 rue Gascon (PFD)</t>
  </si>
  <si>
    <t>04004495</t>
  </si>
  <si>
    <t>960129414</t>
  </si>
  <si>
    <t>645 avenue de l' Épée (OUT)</t>
  </si>
  <si>
    <t>05237985</t>
  </si>
  <si>
    <t>960127320</t>
  </si>
  <si>
    <t>8208 rue Pagé (LSL)</t>
  </si>
  <si>
    <t>04049239</t>
  </si>
  <si>
    <t>960123862</t>
  </si>
  <si>
    <t>9241 avenue Justine-Lacoste (ANJ)</t>
  </si>
  <si>
    <t>02040849</t>
  </si>
  <si>
    <t>960119276</t>
  </si>
  <si>
    <t>1885 50e Avenue (PAT)</t>
  </si>
  <si>
    <t>02162411</t>
  </si>
  <si>
    <t>960120178</t>
  </si>
  <si>
    <t>11585 19e Avenue (RDP)</t>
  </si>
  <si>
    <t>02005116</t>
  </si>
  <si>
    <t>960125273</t>
  </si>
  <si>
    <t>5182 rue Perras (MTN)</t>
  </si>
  <si>
    <t>02085379</t>
  </si>
  <si>
    <t>960122866</t>
  </si>
  <si>
    <t>17 avenue Jean-Brillant (ROX)</t>
  </si>
  <si>
    <t>04075955</t>
  </si>
  <si>
    <t>960128394</t>
  </si>
  <si>
    <t>18782 rue Manthet (PFD)</t>
  </si>
  <si>
    <t>04143665</t>
  </si>
  <si>
    <t>960122974</t>
  </si>
  <si>
    <t>1410 rue Saint-Germain (SLR)</t>
  </si>
  <si>
    <t>04035262</t>
  </si>
  <si>
    <t>960121462</t>
  </si>
  <si>
    <t>11792 boulevard Saint-Germain (MTL)</t>
  </si>
  <si>
    <t>03027975</t>
  </si>
  <si>
    <t>960120898</t>
  </si>
  <si>
    <t>12547 rue Edmond-Archambault (MTL)</t>
  </si>
  <si>
    <t>02160083</t>
  </si>
  <si>
    <t>960120173</t>
  </si>
  <si>
    <t>4675 avenue Trenholme (MTL)</t>
  </si>
  <si>
    <t>03005907</t>
  </si>
  <si>
    <t>960129496</t>
  </si>
  <si>
    <t>7111 rue Bélanger  # 205</t>
  </si>
  <si>
    <t>05015175</t>
  </si>
  <si>
    <t>960120134</t>
  </si>
  <si>
    <t>1 croissant Thibaudeau (IBZ)</t>
  </si>
  <si>
    <t>04133674</t>
  </si>
  <si>
    <t>960120247</t>
  </si>
  <si>
    <t>3429 rue des Outardes (SLR)</t>
  </si>
  <si>
    <t>05202056</t>
  </si>
  <si>
    <t>960120244</t>
  </si>
  <si>
    <t>11965 rue Frigon (MTL)</t>
  </si>
  <si>
    <t>03021916</t>
  </si>
  <si>
    <t>960120399</t>
  </si>
  <si>
    <t>4480 rue Dumas (PFD)</t>
  </si>
  <si>
    <t>04019400</t>
  </si>
  <si>
    <t>960120242</t>
  </si>
  <si>
    <t>1281 rue Clemenceau (VRD)</t>
  </si>
  <si>
    <t>01053413</t>
  </si>
  <si>
    <t>960120396</t>
  </si>
  <si>
    <t xml:space="preserve">5103 rue Radisson </t>
  </si>
  <si>
    <t>02002652</t>
  </si>
  <si>
    <t>960120000</t>
  </si>
  <si>
    <t>7290 21e Avenue (MTL)</t>
  </si>
  <si>
    <t>02009167</t>
  </si>
  <si>
    <t>960120653</t>
  </si>
  <si>
    <t>1905 59e Avenue (PAT)</t>
  </si>
  <si>
    <t>02077255</t>
  </si>
  <si>
    <t>960120249</t>
  </si>
  <si>
    <t>12515 94e Avenue (RDP)</t>
  </si>
  <si>
    <t>02019234</t>
  </si>
  <si>
    <t>960120241</t>
  </si>
  <si>
    <t xml:space="preserve">4680 rue Saint-Zotique Est </t>
  </si>
  <si>
    <t>02012313</t>
  </si>
  <si>
    <t>960120236</t>
  </si>
  <si>
    <t>6033 avenue du Bocage (ANJ)</t>
  </si>
  <si>
    <t>02037157</t>
  </si>
  <si>
    <t>960119766</t>
  </si>
  <si>
    <t xml:space="preserve">14135 rue Forsyth </t>
  </si>
  <si>
    <t>05029249</t>
  </si>
  <si>
    <t>960120108</t>
  </si>
  <si>
    <t>18627 rue Venne (PFD)</t>
  </si>
  <si>
    <t>04134900</t>
  </si>
  <si>
    <t>960120381</t>
  </si>
  <si>
    <t>920 54e Avenue (LCH)</t>
  </si>
  <si>
    <t>05050853</t>
  </si>
  <si>
    <t>960125051</t>
  </si>
  <si>
    <t>1009 34e Avenue (LSL)</t>
  </si>
  <si>
    <t>04046740</t>
  </si>
  <si>
    <t>960120117</t>
  </si>
  <si>
    <t>5585 rue Pierre-Tétreault (MTL)</t>
  </si>
  <si>
    <t>02163396</t>
  </si>
  <si>
    <t>960118819</t>
  </si>
  <si>
    <t>3975 chemin du Bois-Franc (SLR)</t>
  </si>
  <si>
    <t>05120362</t>
  </si>
  <si>
    <t>960127014</t>
  </si>
  <si>
    <t>5903 rue Anne-Courtemanche (MTL)</t>
  </si>
  <si>
    <t>05220740</t>
  </si>
  <si>
    <t>960120573</t>
  </si>
  <si>
    <t>4626 avenue Madison (MTL)</t>
  </si>
  <si>
    <t>03063297</t>
  </si>
  <si>
    <t>960127077</t>
  </si>
  <si>
    <t>6309 rue Jogues (MTL)</t>
  </si>
  <si>
    <t>01016124</t>
  </si>
  <si>
    <t>960125049</t>
  </si>
  <si>
    <t xml:space="preserve">14701 rue Notre-Dame Est </t>
  </si>
  <si>
    <t>02042677</t>
  </si>
  <si>
    <t>960125085</t>
  </si>
  <si>
    <t>26 rue Onésime-Brossoit (LCH)</t>
  </si>
  <si>
    <t>05061329</t>
  </si>
  <si>
    <t>960125084</t>
  </si>
  <si>
    <t>925 25e Avenue (LCH)</t>
  </si>
  <si>
    <t>05056249</t>
  </si>
  <si>
    <t>960120400</t>
  </si>
  <si>
    <t>4240 rue Parnier (PFD)</t>
  </si>
  <si>
    <t>04134833</t>
  </si>
  <si>
    <t>960125082</t>
  </si>
  <si>
    <t>9051 place De Montgolfier (MTL)</t>
  </si>
  <si>
    <t>03047526</t>
  </si>
  <si>
    <t>960120401</t>
  </si>
  <si>
    <t>4762 rue Louis-Fréchette (PFD)</t>
  </si>
  <si>
    <t>04023227</t>
  </si>
  <si>
    <t>960125045</t>
  </si>
  <si>
    <t>1250 avenue O'Brien (SLR)</t>
  </si>
  <si>
    <t>04034454</t>
  </si>
  <si>
    <t>960119997</t>
  </si>
  <si>
    <t>25 avenue Bélanger (LSL)</t>
  </si>
  <si>
    <t>04024803</t>
  </si>
  <si>
    <t>960122101</t>
  </si>
  <si>
    <t>5125 avenue Westmore (MTL)</t>
  </si>
  <si>
    <t>03005423</t>
  </si>
  <si>
    <t>960129555</t>
  </si>
  <si>
    <t>4924 rue Fox (PFD)</t>
  </si>
  <si>
    <t>04018127</t>
  </si>
  <si>
    <t>960120140</t>
  </si>
  <si>
    <t>12315 avenue Armand-Chaput (MTL)</t>
  </si>
  <si>
    <t>02104825</t>
  </si>
  <si>
    <t>960129553</t>
  </si>
  <si>
    <t>782 rue Pierre-Marc-Masson (IBZ)</t>
  </si>
  <si>
    <t>05193957</t>
  </si>
  <si>
    <t>960130613</t>
  </si>
  <si>
    <t>817 rue Gameroff (LCH)</t>
  </si>
  <si>
    <t>05146597</t>
  </si>
  <si>
    <t>960119574</t>
  </si>
  <si>
    <t>815 24e Avenue (LCH)</t>
  </si>
  <si>
    <t>05056377</t>
  </si>
  <si>
    <t>960119049</t>
  </si>
  <si>
    <t>609 40e Avenue (LSL)</t>
  </si>
  <si>
    <t>04047254</t>
  </si>
  <si>
    <t>960120414</t>
  </si>
  <si>
    <t>1884 5e Avenue (PAT)</t>
  </si>
  <si>
    <t>02041206</t>
  </si>
  <si>
    <t>960122105</t>
  </si>
  <si>
    <t>2465 rue Valade (SLR)</t>
  </si>
  <si>
    <t>04029466</t>
  </si>
  <si>
    <t>960122253</t>
  </si>
  <si>
    <t>917 rue Thibaudeau (IBZ)</t>
  </si>
  <si>
    <t>04142115</t>
  </si>
  <si>
    <t>960123833</t>
  </si>
  <si>
    <t>2023 31e Avenue (PAT)</t>
  </si>
  <si>
    <t>02100197</t>
  </si>
  <si>
    <t>960124374</t>
  </si>
  <si>
    <t>3233-3235 avenue Mercier (MTL)</t>
  </si>
  <si>
    <t>02007946</t>
  </si>
  <si>
    <t>960130395</t>
  </si>
  <si>
    <t xml:space="preserve">6014 boulevard Gouin Est </t>
  </si>
  <si>
    <t>02083013</t>
  </si>
  <si>
    <t>960130480</t>
  </si>
  <si>
    <t>6840 avenue Lionel-Daunais (ANJ)</t>
  </si>
  <si>
    <t>02027925</t>
  </si>
  <si>
    <t>960128595</t>
  </si>
  <si>
    <t>12308 avenue Copernic (MTL)</t>
  </si>
  <si>
    <t>02005533</t>
  </si>
  <si>
    <t>960120415</t>
  </si>
  <si>
    <t>7785 place Chambon (ANJ)</t>
  </si>
  <si>
    <t>02034011</t>
  </si>
  <si>
    <t>960130513</t>
  </si>
  <si>
    <t>34 rue Joly (IBZ)</t>
  </si>
  <si>
    <t>04142094</t>
  </si>
  <si>
    <t>960119579</t>
  </si>
  <si>
    <t xml:space="preserve">11596 rue De La Gauchetière </t>
  </si>
  <si>
    <t>02039612</t>
  </si>
  <si>
    <t>960129439</t>
  </si>
  <si>
    <t>4410 rue Byron (PFD)</t>
  </si>
  <si>
    <t>04009901</t>
  </si>
  <si>
    <t>960120233</t>
  </si>
  <si>
    <t>4545 rue West Broadway (MTL)</t>
  </si>
  <si>
    <t>03005064</t>
  </si>
  <si>
    <t>960122173</t>
  </si>
  <si>
    <t>2118 rue Bercy (MTL)</t>
  </si>
  <si>
    <t>01024254</t>
  </si>
  <si>
    <t>960130393</t>
  </si>
  <si>
    <t>12211 rue Deschamps (PFD)</t>
  </si>
  <si>
    <t>960123501</t>
  </si>
  <si>
    <t>660 rue André-Jobin (IBZ)</t>
  </si>
  <si>
    <t>04058807</t>
  </si>
  <si>
    <t>960127794</t>
  </si>
  <si>
    <t>2699 rue de Chamonix (SLR)</t>
  </si>
  <si>
    <t>05026539</t>
  </si>
  <si>
    <t>960122103</t>
  </si>
  <si>
    <t>985 45e Avenue (LCH)</t>
  </si>
  <si>
    <t>05052153</t>
  </si>
  <si>
    <t>960120101</t>
  </si>
  <si>
    <t>8183 rue Mongeau (LSL)</t>
  </si>
  <si>
    <t>04049140</t>
  </si>
  <si>
    <t>960120100</t>
  </si>
  <si>
    <t>6706 rue Daveluy (SLN)</t>
  </si>
  <si>
    <t>02087956</t>
  </si>
  <si>
    <t>960119837</t>
  </si>
  <si>
    <t>4857 rue de Giverny (PFD)</t>
  </si>
  <si>
    <t>05099147</t>
  </si>
  <si>
    <t>960122574</t>
  </si>
  <si>
    <t>1139 rue Henri-M.-Perrault (MTL)</t>
  </si>
  <si>
    <t>02157250</t>
  </si>
  <si>
    <t>960126973</t>
  </si>
  <si>
    <t>5604 rue des Marguerites (MTN)</t>
  </si>
  <si>
    <t>02085789</t>
  </si>
  <si>
    <t>960122274</t>
  </si>
  <si>
    <t>5582 rue des Marguerites (MTN)</t>
  </si>
  <si>
    <t>02085765</t>
  </si>
  <si>
    <t>960124034</t>
  </si>
  <si>
    <t>12073 avenue Camille-Tessier (MTL)</t>
  </si>
  <si>
    <t>02004716</t>
  </si>
  <si>
    <t>960119577</t>
  </si>
  <si>
    <t>166 rue Régnier (MTL)</t>
  </si>
  <si>
    <t>02099969</t>
  </si>
  <si>
    <t>960118933</t>
  </si>
  <si>
    <t>4524 rue Dugas (PFD)</t>
  </si>
  <si>
    <t>04017446</t>
  </si>
  <si>
    <t>960120002</t>
  </si>
  <si>
    <t>3988 rue Claude-Mouton (MTL)</t>
  </si>
  <si>
    <t>05098217</t>
  </si>
  <si>
    <t>960120095</t>
  </si>
  <si>
    <t>15175 rue Saint-Hyacinthe (SGV)</t>
  </si>
  <si>
    <t>04083985</t>
  </si>
  <si>
    <t>960122334</t>
  </si>
  <si>
    <t>2554 rue Lyall (MTL)</t>
  </si>
  <si>
    <t>05080850</t>
  </si>
  <si>
    <t>960124793</t>
  </si>
  <si>
    <t>8150 avenue André-Ampère (MTL)</t>
  </si>
  <si>
    <t>02139464</t>
  </si>
  <si>
    <t>960124357</t>
  </si>
  <si>
    <t>12416 rue Bedford (PFD)</t>
  </si>
  <si>
    <t>05127278</t>
  </si>
  <si>
    <t>960125054</t>
  </si>
  <si>
    <t>1083 rue Crawford (VRD)</t>
  </si>
  <si>
    <t>05031994</t>
  </si>
  <si>
    <t>960127175</t>
  </si>
  <si>
    <t>6497 avenue Des Ormeaux (ANJ)</t>
  </si>
  <si>
    <t>02028905</t>
  </si>
  <si>
    <t>960127193</t>
  </si>
  <si>
    <t>5759 avenue Baldwin (ANJ)</t>
  </si>
  <si>
    <t>02030324</t>
  </si>
  <si>
    <t>960130777</t>
  </si>
  <si>
    <t>10960 avenue Drapeau (MTN)</t>
  </si>
  <si>
    <t>02072846</t>
  </si>
  <si>
    <t>960127617</t>
  </si>
  <si>
    <t>5514 rue Shumack (PFD)</t>
  </si>
  <si>
    <t>04009253</t>
  </si>
  <si>
    <t>960130422</t>
  </si>
  <si>
    <t>8230 place du Haut-Anjou (ANJ) # 3</t>
  </si>
  <si>
    <t>02040610</t>
  </si>
  <si>
    <t>960125107</t>
  </si>
  <si>
    <t>5 5e Nord Avenue (ROX)</t>
  </si>
  <si>
    <t>05121659</t>
  </si>
  <si>
    <t>960120746</t>
  </si>
  <si>
    <t>750 46e Avenue (LCH)</t>
  </si>
  <si>
    <t>05052055</t>
  </si>
  <si>
    <t>960122633</t>
  </si>
  <si>
    <t>1527 rue Perras (LSL)</t>
  </si>
  <si>
    <t>04040036</t>
  </si>
  <si>
    <t>960121433</t>
  </si>
  <si>
    <t>12090 rue Ranger (MTL)</t>
  </si>
  <si>
    <t>03029479</t>
  </si>
  <si>
    <t>960120750</t>
  </si>
  <si>
    <t>12379 avenue Anselme-Baril (MTL)</t>
  </si>
  <si>
    <t>02101570</t>
  </si>
  <si>
    <t>960122621</t>
  </si>
  <si>
    <t>12310 avenue Wilfrid-Ouellette (MTL)</t>
  </si>
  <si>
    <t>02139081</t>
  </si>
  <si>
    <t>960121579</t>
  </si>
  <si>
    <t>10224 avenue Merritt (MTL)</t>
  </si>
  <si>
    <t>03019722</t>
  </si>
  <si>
    <t>960121435</t>
  </si>
  <si>
    <t>1924 54e Avenue (PAT)</t>
  </si>
  <si>
    <t>02157111</t>
  </si>
  <si>
    <t>960122100</t>
  </si>
  <si>
    <t>11805 rue Saint-Évariste (MTL)</t>
  </si>
  <si>
    <t>03028049</t>
  </si>
  <si>
    <t>960119573</t>
  </si>
  <si>
    <t>14 34e Avenue (PAT)</t>
  </si>
  <si>
    <t>02079452</t>
  </si>
  <si>
    <t>960119548</t>
  </si>
  <si>
    <t>4980 rue Wilfrid (PFD)</t>
  </si>
  <si>
    <t>04023362</t>
  </si>
  <si>
    <t>960120775</t>
  </si>
  <si>
    <t>5160 avenue O'Bryan (MTL)</t>
  </si>
  <si>
    <t>03005022</t>
  </si>
  <si>
    <t>960127079</t>
  </si>
  <si>
    <t>5029 rue Roméo (PFD)</t>
  </si>
  <si>
    <t>04008774</t>
  </si>
  <si>
    <t>960122664</t>
  </si>
  <si>
    <t>1693 5e Avenue (PAT)</t>
  </si>
  <si>
    <t>02041280</t>
  </si>
  <si>
    <t>960122374</t>
  </si>
  <si>
    <t>792 rue Pierre-Marc-Masson (IBZ)</t>
  </si>
  <si>
    <t>05193950</t>
  </si>
  <si>
    <t>960130420</t>
  </si>
  <si>
    <t>5937 rue Louis-Hémon (MTL)</t>
  </si>
  <si>
    <t>960119545</t>
  </si>
  <si>
    <t xml:space="preserve">8785 boulevard Lacordaire </t>
  </si>
  <si>
    <t>02093069</t>
  </si>
  <si>
    <t>960119547</t>
  </si>
  <si>
    <t>7651 rue Goldsbrough (LSL)</t>
  </si>
  <si>
    <t>04041616</t>
  </si>
  <si>
    <t>960122641</t>
  </si>
  <si>
    <t>8550 avenue Fernand-Forest (MTL)</t>
  </si>
  <si>
    <t>02103362</t>
  </si>
  <si>
    <t>960125063</t>
  </si>
  <si>
    <t>15588 rue Sainte-Croix (PFD)</t>
  </si>
  <si>
    <t>04021303</t>
  </si>
  <si>
    <t>960121617</t>
  </si>
  <si>
    <t xml:space="preserve">12234 rue De Montigny </t>
  </si>
  <si>
    <t>02097411</t>
  </si>
  <si>
    <t>960119478</t>
  </si>
  <si>
    <t>16092 rue Bellerive (MTL)</t>
  </si>
  <si>
    <t>02143338</t>
  </si>
  <si>
    <t>960122655</t>
  </si>
  <si>
    <t xml:space="preserve">12378 rue Forsyth </t>
  </si>
  <si>
    <t>02097814</t>
  </si>
  <si>
    <t>960125062</t>
  </si>
  <si>
    <t>989 rue Rochon (SLR)</t>
  </si>
  <si>
    <t>04040666</t>
  </si>
  <si>
    <t>960123394</t>
  </si>
  <si>
    <t>2520-2522 rue Baldwin (MTL)</t>
  </si>
  <si>
    <t>02044116</t>
  </si>
  <si>
    <t>960120774</t>
  </si>
  <si>
    <t xml:space="preserve">1000 rue Galt </t>
  </si>
  <si>
    <t>05081015</t>
  </si>
  <si>
    <t>960125060</t>
  </si>
  <si>
    <t>1380 rue Saint-Germain (SLR)</t>
  </si>
  <si>
    <t>04035256</t>
  </si>
  <si>
    <t>960122619</t>
  </si>
  <si>
    <t>11902 rue Pavillon (PFD)</t>
  </si>
  <si>
    <t>04003213</t>
  </si>
  <si>
    <t>960125064</t>
  </si>
  <si>
    <t>86 rue Deslauriers (PFD)</t>
  </si>
  <si>
    <t>04001429</t>
  </si>
  <si>
    <t>960118797</t>
  </si>
  <si>
    <t>135 rue Colbert (MTL)</t>
  </si>
  <si>
    <t>02074273</t>
  </si>
  <si>
    <t>960121583</t>
  </si>
  <si>
    <t>4801 rue Honoré-Beaugrand (MTL)</t>
  </si>
  <si>
    <t>02005699</t>
  </si>
  <si>
    <t>960118806</t>
  </si>
  <si>
    <t>6001 avenue Portage (ANJ)</t>
  </si>
  <si>
    <t>02030812</t>
  </si>
  <si>
    <t>960121440</t>
  </si>
  <si>
    <t>2990 rue Beauclerk (MTL)</t>
  </si>
  <si>
    <t>02002310</t>
  </si>
  <si>
    <t>960130818</t>
  </si>
  <si>
    <t>4965 rue Hortie (PFD)</t>
  </si>
  <si>
    <t>04017536</t>
  </si>
  <si>
    <t>960127674</t>
  </si>
  <si>
    <t>8741 avenue René-Descartes (MTL)</t>
  </si>
  <si>
    <t>02105715</t>
  </si>
  <si>
    <t>960121215</t>
  </si>
  <si>
    <t>13241 rue Huntington (PFD)</t>
  </si>
  <si>
    <t>04007066</t>
  </si>
  <si>
    <t>960127213</t>
  </si>
  <si>
    <t>6015 rue Clark (PFD)</t>
  </si>
  <si>
    <t>04004395</t>
  </si>
  <si>
    <t>960119994</t>
  </si>
  <si>
    <t>4537 rue Dugas (PFD)</t>
  </si>
  <si>
    <t>04017422</t>
  </si>
  <si>
    <t>960119982</t>
  </si>
  <si>
    <t>13162 rue Edison (PFD)</t>
  </si>
  <si>
    <t>04007398</t>
  </si>
  <si>
    <t>960127953</t>
  </si>
  <si>
    <t>720 40e Avenue (LSL)</t>
  </si>
  <si>
    <t>04047367</t>
  </si>
  <si>
    <t>960120533</t>
  </si>
  <si>
    <t>11965 avenue Salk (MTN)</t>
  </si>
  <si>
    <t>02077706</t>
  </si>
  <si>
    <t>960123774</t>
  </si>
  <si>
    <t>7187 rue Boyer (MTL)</t>
  </si>
  <si>
    <t>03015140</t>
  </si>
  <si>
    <t>960121441</t>
  </si>
  <si>
    <t>3450 rue Garneys (SLR)</t>
  </si>
  <si>
    <t>04101186</t>
  </si>
  <si>
    <t>960128233</t>
  </si>
  <si>
    <t>12110 50e Avenue (RDP)</t>
  </si>
  <si>
    <t>02161341</t>
  </si>
  <si>
    <t>960127779</t>
  </si>
  <si>
    <t>351 38e Avenue (LCH)</t>
  </si>
  <si>
    <t>05053123</t>
  </si>
  <si>
    <t>960120538</t>
  </si>
  <si>
    <t>12432 avenue du Fief-Carion (MTL)</t>
  </si>
  <si>
    <t>05166944</t>
  </si>
  <si>
    <t>960123453</t>
  </si>
  <si>
    <t>4939 rue Wilfrid (PFD)</t>
  </si>
  <si>
    <t>04023410</t>
  </si>
  <si>
    <t>960122618</t>
  </si>
  <si>
    <t>12140 avenue Desaulniers (MTN)</t>
  </si>
  <si>
    <t>02076084</t>
  </si>
  <si>
    <t>960127016</t>
  </si>
  <si>
    <t>454 rue Closse (IBZ)</t>
  </si>
  <si>
    <t>04057558</t>
  </si>
  <si>
    <t>960121629</t>
  </si>
  <si>
    <t>6818 1re Avenue (MTL)</t>
  </si>
  <si>
    <t>02015854</t>
  </si>
  <si>
    <t>960121628</t>
  </si>
  <si>
    <t>7010 rue Cartier (MTL)</t>
  </si>
  <si>
    <t>03066085</t>
  </si>
  <si>
    <t>960122617</t>
  </si>
  <si>
    <t>5055 rue Joseph-A.-Rodier (MTL)</t>
  </si>
  <si>
    <t>02158865</t>
  </si>
  <si>
    <t>960119978</t>
  </si>
  <si>
    <t>6541 23e Avenue (MTL)</t>
  </si>
  <si>
    <t>02034030</t>
  </si>
  <si>
    <t>960123785</t>
  </si>
  <si>
    <t xml:space="preserve">10145 boulevard Gouin Ouest </t>
  </si>
  <si>
    <t>960119496</t>
  </si>
  <si>
    <t>1171 rue Henri-M.-Perrault (MTL)</t>
  </si>
  <si>
    <t>02157246</t>
  </si>
  <si>
    <t>960121582</t>
  </si>
  <si>
    <t>12309 avenue Élie-Beauregard (MTL)</t>
  </si>
  <si>
    <t>02004478</t>
  </si>
  <si>
    <t>960122095</t>
  </si>
  <si>
    <t>17055 rue Valentine (PFD)</t>
  </si>
  <si>
    <t>04121167</t>
  </si>
  <si>
    <t>960121624</t>
  </si>
  <si>
    <t xml:space="preserve">7891 boulevard Maurice-Duplessis </t>
  </si>
  <si>
    <t>02106640</t>
  </si>
  <si>
    <t>960130473</t>
  </si>
  <si>
    <t>2630 chemin de Bedford (MTL)</t>
  </si>
  <si>
    <t>03042342</t>
  </si>
  <si>
    <t>960130474</t>
  </si>
  <si>
    <t>940 boulevard Alexis-Nihon (SLR)</t>
  </si>
  <si>
    <t>04098157</t>
  </si>
  <si>
    <t>960120715</t>
  </si>
  <si>
    <t>9700 avenue du Sacré-Coeur (MTL)</t>
  </si>
  <si>
    <t>03049038</t>
  </si>
  <si>
    <t>960120713</t>
  </si>
  <si>
    <t>11360 avenue du Bois-de-Boulogne (MTL)</t>
  </si>
  <si>
    <t>03020738</t>
  </si>
  <si>
    <t>960120139</t>
  </si>
  <si>
    <t>2150 rue de Cologne (SLR)</t>
  </si>
  <si>
    <t>05097809</t>
  </si>
  <si>
    <t>960120743</t>
  </si>
  <si>
    <t>5812 avenue Des Ormeaux (ANJ)</t>
  </si>
  <si>
    <t>02028851</t>
  </si>
  <si>
    <t>960121533</t>
  </si>
  <si>
    <t>4508 rue des Cageux (PFD)</t>
  </si>
  <si>
    <t>04020938</t>
  </si>
  <si>
    <t>960123547</t>
  </si>
  <si>
    <t>12228 rue René-Lévesque (PAT)</t>
  </si>
  <si>
    <t>02097187</t>
  </si>
  <si>
    <t>960121135</t>
  </si>
  <si>
    <t>11563 rue des Narcisses (MTN)</t>
  </si>
  <si>
    <t>02079012</t>
  </si>
  <si>
    <t>960120318</t>
  </si>
  <si>
    <t>12475 rue René-Lévesque (PAT)</t>
  </si>
  <si>
    <t>02097272</t>
  </si>
  <si>
    <t>960121495</t>
  </si>
  <si>
    <t>5661 rue Chabot (MTL)</t>
  </si>
  <si>
    <t>03067775</t>
  </si>
  <si>
    <t>960121496</t>
  </si>
  <si>
    <t>12500 42e Avenue (RDP)</t>
  </si>
  <si>
    <t>02144296</t>
  </si>
  <si>
    <t>960123714</t>
  </si>
  <si>
    <t>3711-3713 rue Bélair (MTL)</t>
  </si>
  <si>
    <t>02061421</t>
  </si>
  <si>
    <t>960121535</t>
  </si>
  <si>
    <t>9211 avenue Thérèse-Casgrain (ANJ)</t>
  </si>
  <si>
    <t>02038885</t>
  </si>
  <si>
    <t>960123113</t>
  </si>
  <si>
    <t>1968 39e Avenue (PAT)</t>
  </si>
  <si>
    <t>02073428</t>
  </si>
  <si>
    <t>960125320</t>
  </si>
  <si>
    <t>485 rue Gratton (SLR)</t>
  </si>
  <si>
    <t>04042418</t>
  </si>
  <si>
    <t>960126675</t>
  </si>
  <si>
    <t>240 rue Pierre-Mercure (MTL)</t>
  </si>
  <si>
    <t>02071780</t>
  </si>
  <si>
    <t>960128153</t>
  </si>
  <si>
    <t>12465 4e Avenue (RDP)</t>
  </si>
  <si>
    <t>02000391</t>
  </si>
  <si>
    <t>960123542</t>
  </si>
  <si>
    <t>11910 38e Avenue (RDP)</t>
  </si>
  <si>
    <t>02044926</t>
  </si>
  <si>
    <t>960120453</t>
  </si>
  <si>
    <t>4974 rue Victor-Marchand (PFD)</t>
  </si>
  <si>
    <t>04142842</t>
  </si>
  <si>
    <t>960123134</t>
  </si>
  <si>
    <t>870 rue Hodge (SLR)</t>
  </si>
  <si>
    <t>04021327</t>
  </si>
  <si>
    <t>960120880</t>
  </si>
  <si>
    <t>365 9e Avenue (LSL)</t>
  </si>
  <si>
    <t>04045859</t>
  </si>
  <si>
    <t>960143495</t>
  </si>
  <si>
    <t>11660 39e Avenue (RDP)</t>
  </si>
  <si>
    <t>02147229</t>
  </si>
  <si>
    <t>960119047</t>
  </si>
  <si>
    <t>10616 boulevard Perras (MTL)</t>
  </si>
  <si>
    <t>05016436</t>
  </si>
  <si>
    <t>960123080</t>
  </si>
  <si>
    <t xml:space="preserve">10067 boulevard Saint-Michel </t>
  </si>
  <si>
    <t>02067922</t>
  </si>
  <si>
    <t>960123550</t>
  </si>
  <si>
    <t>4660 avenue Belmore (MTL)</t>
  </si>
  <si>
    <t>03004530</t>
  </si>
  <si>
    <t>960123549</t>
  </si>
  <si>
    <t>9040 rue d' Anjou (MTL)</t>
  </si>
  <si>
    <t>02058517</t>
  </si>
  <si>
    <t>960120457</t>
  </si>
  <si>
    <t>8265 rue Aimé-Renaud (SLN)</t>
  </si>
  <si>
    <t>02090676</t>
  </si>
  <si>
    <t>960123535</t>
  </si>
  <si>
    <t>9520 3e Rue (RDP)</t>
  </si>
  <si>
    <t>02103926</t>
  </si>
  <si>
    <t>960124454</t>
  </si>
  <si>
    <t>1635 avenue De Queylus (MTL)</t>
  </si>
  <si>
    <t>03048009</t>
  </si>
  <si>
    <t>960121710</t>
  </si>
  <si>
    <t xml:space="preserve">2679 rue Wellington </t>
  </si>
  <si>
    <t>01021572</t>
  </si>
  <si>
    <t>960120913</t>
  </si>
  <si>
    <t>111 14e Rue (ROX)</t>
  </si>
  <si>
    <t>04076976</t>
  </si>
  <si>
    <t>960125319</t>
  </si>
  <si>
    <t>4551 avenue Bessborough (MTL)</t>
  </si>
  <si>
    <t>03063815</t>
  </si>
  <si>
    <t>960120876</t>
  </si>
  <si>
    <t>1470 rue Barré (SLR)</t>
  </si>
  <si>
    <t>04029759</t>
  </si>
  <si>
    <t>960123737</t>
  </si>
  <si>
    <t>1851 39e Avenue (PAT)</t>
  </si>
  <si>
    <t>02073591</t>
  </si>
  <si>
    <t>960121114</t>
  </si>
  <si>
    <t>12440 5e Avenue (RDP)</t>
  </si>
  <si>
    <t>02000598</t>
  </si>
  <si>
    <t>960119062</t>
  </si>
  <si>
    <t>17643 rue Gowdridge (PFD)</t>
  </si>
  <si>
    <t>04020809</t>
  </si>
  <si>
    <t>960119061</t>
  </si>
  <si>
    <t>315 rue Harris (SLR)</t>
  </si>
  <si>
    <t>04028694</t>
  </si>
  <si>
    <t>960121704</t>
  </si>
  <si>
    <t>5549 6e Avenue (MTL)</t>
  </si>
  <si>
    <t>02017253</t>
  </si>
  <si>
    <t>960120885</t>
  </si>
  <si>
    <t>3190 rue Du Quesne (MTL)</t>
  </si>
  <si>
    <t>05129322</t>
  </si>
  <si>
    <t>960121694</t>
  </si>
  <si>
    <t>10000 rue Jeanne-Mance (MTL)</t>
  </si>
  <si>
    <t>03056587</t>
  </si>
  <si>
    <t>960123538</t>
  </si>
  <si>
    <t>4240 rue Kimber (PFD)</t>
  </si>
  <si>
    <t>04151944</t>
  </si>
  <si>
    <t>960120883</t>
  </si>
  <si>
    <t>9231 avenue Justine-Lacoste (ANJ)</t>
  </si>
  <si>
    <t>02040847</t>
  </si>
  <si>
    <t>960123693</t>
  </si>
  <si>
    <t>11925 rue Guertin (MTL)</t>
  </si>
  <si>
    <t>03026413</t>
  </si>
  <si>
    <t>960125894</t>
  </si>
  <si>
    <t>11840 rue Lavigne (MTL)</t>
  </si>
  <si>
    <t>03027209</t>
  </si>
  <si>
    <t>960126679</t>
  </si>
  <si>
    <t>1663 5e Avenue (PAT)</t>
  </si>
  <si>
    <t>02041275</t>
  </si>
  <si>
    <t>960122796</t>
  </si>
  <si>
    <t>1524 rue Palmieri (MTL)</t>
  </si>
  <si>
    <t>03052272</t>
  </si>
  <si>
    <t>960122795</t>
  </si>
  <si>
    <t>5247 rue de l' Armoise (PFD)</t>
  </si>
  <si>
    <t>05160493</t>
  </si>
  <si>
    <t>960119318</t>
  </si>
  <si>
    <t>12680 avenue Paul-Dufault (MTL)</t>
  </si>
  <si>
    <t>02043434</t>
  </si>
  <si>
    <t>960123539</t>
  </si>
  <si>
    <t>12030 87e Avenue (RDP)</t>
  </si>
  <si>
    <t>02104425</t>
  </si>
  <si>
    <t>960119875</t>
  </si>
  <si>
    <t>14900 rue Sigma (PFD)</t>
  </si>
  <si>
    <t>04011138</t>
  </si>
  <si>
    <t>960123084</t>
  </si>
  <si>
    <t>7450 6e Avenue (MTL)</t>
  </si>
  <si>
    <t>02060222</t>
  </si>
  <si>
    <t>960123083</t>
  </si>
  <si>
    <t>8000 6e Avenue (MTL)</t>
  </si>
  <si>
    <t>02060155</t>
  </si>
  <si>
    <t>960121538</t>
  </si>
  <si>
    <t xml:space="preserve">4402 boulevard Saint-Michel </t>
  </si>
  <si>
    <t>05078506</t>
  </si>
  <si>
    <t>960121138</t>
  </si>
  <si>
    <t>13229 rue de Bristol (PFD)</t>
  </si>
  <si>
    <t>04008103</t>
  </si>
  <si>
    <t>960121137</t>
  </si>
  <si>
    <t xml:space="preserve">6686 27e Avenue </t>
  </si>
  <si>
    <t>02035218</t>
  </si>
  <si>
    <t>960118979</t>
  </si>
  <si>
    <t>2875 rue William-Tremblay (MTL)</t>
  </si>
  <si>
    <t>05068181</t>
  </si>
  <si>
    <t>960119323</t>
  </si>
  <si>
    <t xml:space="preserve">12305 rue De Montigny </t>
  </si>
  <si>
    <t>02097525</t>
  </si>
  <si>
    <t>960119320</t>
  </si>
  <si>
    <t>2031 avenue Mercier (MTL)</t>
  </si>
  <si>
    <t>02008043</t>
  </si>
  <si>
    <t>960121501</t>
  </si>
  <si>
    <t>1563 rue de l' Everest (SLR)</t>
  </si>
  <si>
    <t>05023492</t>
  </si>
  <si>
    <t>960126196</t>
  </si>
  <si>
    <t>1518 rue Perras (LSL)</t>
  </si>
  <si>
    <t>04039901</t>
  </si>
  <si>
    <t>960125713</t>
  </si>
  <si>
    <t>535 rue Gohier (SLR)</t>
  </si>
  <si>
    <t>04036173</t>
  </si>
  <si>
    <t>960123694</t>
  </si>
  <si>
    <t>17936 rue Foster (PFD)</t>
  </si>
  <si>
    <t>04138646</t>
  </si>
  <si>
    <t>960122016</t>
  </si>
  <si>
    <t>3470 rue Joliette (MTL)</t>
  </si>
  <si>
    <t>02061274</t>
  </si>
  <si>
    <t>960122798</t>
  </si>
  <si>
    <t>9200 rue de Reims (MTL)</t>
  </si>
  <si>
    <t>03054001</t>
  </si>
  <si>
    <t>960126199</t>
  </si>
  <si>
    <t>4970 rue Wilfrid (PFD)</t>
  </si>
  <si>
    <t>04023370</t>
  </si>
  <si>
    <t>960121261</t>
  </si>
  <si>
    <t>4582 avenue Coronation (MTL)</t>
  </si>
  <si>
    <t>03004286</t>
  </si>
  <si>
    <t>960121513</t>
  </si>
  <si>
    <t>4758 rue Meloche (PFD)</t>
  </si>
  <si>
    <t>04014582</t>
  </si>
  <si>
    <t>960119321</t>
  </si>
  <si>
    <t>699 rue Saint-Maurice (MTL) # 304</t>
  </si>
  <si>
    <t>05074687</t>
  </si>
  <si>
    <t>960125315</t>
  </si>
  <si>
    <t>15837 rue Willow (PFD)</t>
  </si>
  <si>
    <t>04129673</t>
  </si>
  <si>
    <t>960121537</t>
  </si>
  <si>
    <t>7091 boulevard Monk (MTL)</t>
  </si>
  <si>
    <t>01012844</t>
  </si>
  <si>
    <t>960121514</t>
  </si>
  <si>
    <t>12215 42e Avenue (RDP)</t>
  </si>
  <si>
    <t>02046389</t>
  </si>
  <si>
    <t>960123540</t>
  </si>
  <si>
    <t>12235 62e Avenue (RDP)</t>
  </si>
  <si>
    <t>02102028</t>
  </si>
  <si>
    <t>960125039</t>
  </si>
  <si>
    <t>11331 avenue Balzac (MTN)</t>
  </si>
  <si>
    <t>02072610</t>
  </si>
  <si>
    <t>960125193</t>
  </si>
  <si>
    <t>9261 avenue Émile-Legault (ANJ)</t>
  </si>
  <si>
    <t>02027747</t>
  </si>
  <si>
    <t>960123153</t>
  </si>
  <si>
    <t>11851 avenue Alfred (MTN)</t>
  </si>
  <si>
    <t>02077073</t>
  </si>
  <si>
    <t>960124522</t>
  </si>
  <si>
    <t>2347 rue Baldwin (MTL)</t>
  </si>
  <si>
    <t>02044367</t>
  </si>
  <si>
    <t>960121757</t>
  </si>
  <si>
    <t>229 27e Avenue (LCH)</t>
  </si>
  <si>
    <t>05062602</t>
  </si>
  <si>
    <t>960126633</t>
  </si>
  <si>
    <t>70 49e Avenue (LCH)</t>
  </si>
  <si>
    <t>05051663</t>
  </si>
  <si>
    <t>960124480</t>
  </si>
  <si>
    <t>1865 36e Avenue (PAT)</t>
  </si>
  <si>
    <t>02073245</t>
  </si>
  <si>
    <t>960126573</t>
  </si>
  <si>
    <t>12328 rue des Iris (MTL)</t>
  </si>
  <si>
    <t>02166035</t>
  </si>
  <si>
    <t>960122665</t>
  </si>
  <si>
    <t>12570 avenue Beauchatel (MTL)</t>
  </si>
  <si>
    <t>02001576</t>
  </si>
  <si>
    <t>960123074</t>
  </si>
  <si>
    <t>5115 rue Cadillac (PFD)</t>
  </si>
  <si>
    <t>04019871</t>
  </si>
  <si>
    <t>960123213</t>
  </si>
  <si>
    <t>4833 rue Rachel (PFD)</t>
  </si>
  <si>
    <t>04000925</t>
  </si>
  <si>
    <t>960124602</t>
  </si>
  <si>
    <t>4754 rue Gaston (PFD)</t>
  </si>
  <si>
    <t>04014548</t>
  </si>
  <si>
    <t>960120793</t>
  </si>
  <si>
    <t>660 place du Parc (MTL)</t>
  </si>
  <si>
    <t>02100875</t>
  </si>
  <si>
    <t>960121243</t>
  </si>
  <si>
    <t>17992 rue d' Amalfi (PFD)</t>
  </si>
  <si>
    <t>04147965</t>
  </si>
  <si>
    <t>960121242</t>
  </si>
  <si>
    <t>4457 rue Cedar (PFD)</t>
  </si>
  <si>
    <t>04010935</t>
  </si>
  <si>
    <t>960121248</t>
  </si>
  <si>
    <t xml:space="preserve">11980 rue Filion </t>
  </si>
  <si>
    <t>03026263</t>
  </si>
  <si>
    <t>960124516</t>
  </si>
  <si>
    <t>3127 rue Carroll (SLR)</t>
  </si>
  <si>
    <t>04100453</t>
  </si>
  <si>
    <t>960124515</t>
  </si>
  <si>
    <t>317 rue Léo-Grenier (IBZ)</t>
  </si>
  <si>
    <t>05148854</t>
  </si>
  <si>
    <t>960123937</t>
  </si>
  <si>
    <t>11948 avenue Albert-Duquesne (MTN)</t>
  </si>
  <si>
    <t>02077907</t>
  </si>
  <si>
    <t>960124601</t>
  </si>
  <si>
    <t>5048 rue Cadillac (PFD)</t>
  </si>
  <si>
    <t>04019985</t>
  </si>
  <si>
    <t>960119037</t>
  </si>
  <si>
    <t>12025 61e Avenue (RDP)</t>
  </si>
  <si>
    <t>02149676</t>
  </si>
  <si>
    <t>960124600</t>
  </si>
  <si>
    <t>12 rue Glenn (PFD)</t>
  </si>
  <si>
    <t>04001092</t>
  </si>
  <si>
    <t>960124478</t>
  </si>
  <si>
    <t>400 rue Fraser (SLR)</t>
  </si>
  <si>
    <t>04098454</t>
  </si>
  <si>
    <t>960126595</t>
  </si>
  <si>
    <t>5342 rue des Maçons (PFD)</t>
  </si>
  <si>
    <t>05018415</t>
  </si>
  <si>
    <t>960121247</t>
  </si>
  <si>
    <t>388 rue des Bouleaux (MTL)</t>
  </si>
  <si>
    <t>02099099</t>
  </si>
  <si>
    <t>960122666</t>
  </si>
  <si>
    <t>12490 rue Lucas (PFD)</t>
  </si>
  <si>
    <t>04005635</t>
  </si>
  <si>
    <t>960121336</t>
  </si>
  <si>
    <t>285 33e Avenue (LCH)</t>
  </si>
  <si>
    <t>05054646</t>
  </si>
  <si>
    <t>960121333</t>
  </si>
  <si>
    <t xml:space="preserve">3270 boulevard Toupin </t>
  </si>
  <si>
    <t>04100166</t>
  </si>
  <si>
    <t>960127476</t>
  </si>
  <si>
    <t>9110 rue D'Iberville (MTL)</t>
  </si>
  <si>
    <t>02025696</t>
  </si>
  <si>
    <t>960119397</t>
  </si>
  <si>
    <t>12429 rue Ferdinand-Bastien (MTL)</t>
  </si>
  <si>
    <t>02103513</t>
  </si>
  <si>
    <t>960121244</t>
  </si>
  <si>
    <t>4897 rue Oka (PFD)</t>
  </si>
  <si>
    <t>04022010</t>
  </si>
  <si>
    <t>960125674</t>
  </si>
  <si>
    <t>12280 rue Lavigne (MTL)</t>
  </si>
  <si>
    <t>03027093</t>
  </si>
  <si>
    <t>960121756</t>
  </si>
  <si>
    <t>3969 chemin du Bois-Franc (SLR)</t>
  </si>
  <si>
    <t>05120360</t>
  </si>
  <si>
    <t>960124518</t>
  </si>
  <si>
    <t xml:space="preserve">11566 rue Prince-Albert </t>
  </si>
  <si>
    <t>02138796</t>
  </si>
  <si>
    <t>960120794</t>
  </si>
  <si>
    <t>2506 rue des Équinoxes (SLR)</t>
  </si>
  <si>
    <t>05245691</t>
  </si>
  <si>
    <t>960119041</t>
  </si>
  <si>
    <t>4270 rue Sunset (PFD)</t>
  </si>
  <si>
    <t>04011112</t>
  </si>
  <si>
    <t>960121334</t>
  </si>
  <si>
    <t>1025 rue Gameroff (LCH)</t>
  </si>
  <si>
    <t>05157648</t>
  </si>
  <si>
    <t>960126638</t>
  </si>
  <si>
    <t>1569 rue Fayolle (VRD)</t>
  </si>
  <si>
    <t>01053523</t>
  </si>
  <si>
    <t>960127473</t>
  </si>
  <si>
    <t>9240 15e Avenue (MTL)</t>
  </si>
  <si>
    <t>02020811</t>
  </si>
  <si>
    <t>960118999</t>
  </si>
  <si>
    <t>1110 rue Beaulieu (SLR)</t>
  </si>
  <si>
    <t>04037120</t>
  </si>
  <si>
    <t>960119095</t>
  </si>
  <si>
    <t xml:space="preserve">1570 rue Filion </t>
  </si>
  <si>
    <t>04031963</t>
  </si>
  <si>
    <t>960123508</t>
  </si>
  <si>
    <t>9425 boulevard Perras (MTL)</t>
  </si>
  <si>
    <t>02048800</t>
  </si>
  <si>
    <t>960119043</t>
  </si>
  <si>
    <t>4074 rue Miquet (PFD)</t>
  </si>
  <si>
    <t>04029702</t>
  </si>
  <si>
    <t>960138313</t>
  </si>
  <si>
    <t>2423-2425 rue Saint-Émile (MTL)</t>
  </si>
  <si>
    <t>02007014</t>
  </si>
  <si>
    <t>960124604</t>
  </si>
  <si>
    <t>4437 rue Benoit (PFD)</t>
  </si>
  <si>
    <t>04016022</t>
  </si>
  <si>
    <t>960121013</t>
  </si>
  <si>
    <t>781 rue Pierre-Marc-Masson (IBZ)</t>
  </si>
  <si>
    <t>05230219</t>
  </si>
  <si>
    <t>960124603</t>
  </si>
  <si>
    <t>4306 rue Marlin (PFD)</t>
  </si>
  <si>
    <t>04017703</t>
  </si>
  <si>
    <t>960123077</t>
  </si>
  <si>
    <t xml:space="preserve">4072 rue Kuchiran </t>
  </si>
  <si>
    <t>04018693</t>
  </si>
  <si>
    <t>960123078</t>
  </si>
  <si>
    <t>5109 rue de Savoie (PFD)</t>
  </si>
  <si>
    <t>04003356</t>
  </si>
  <si>
    <t>960121273</t>
  </si>
  <si>
    <t>7319 rue Truman (VRD)</t>
  </si>
  <si>
    <t>01053645</t>
  </si>
  <si>
    <t>960124613</t>
  </si>
  <si>
    <t>5101 rue Legault (PFD)</t>
  </si>
  <si>
    <t>04014870</t>
  </si>
  <si>
    <t>960124333</t>
  </si>
  <si>
    <t>1212 rue Clemenceau (VRD)</t>
  </si>
  <si>
    <t>01115255</t>
  </si>
  <si>
    <t>960124293</t>
  </si>
  <si>
    <t>5 16e Rue (ROX)</t>
  </si>
  <si>
    <t>04077176</t>
  </si>
  <si>
    <t>960121553</t>
  </si>
  <si>
    <t>7217 rue Chouinard (LSL) # G</t>
  </si>
  <si>
    <t>05025814</t>
  </si>
  <si>
    <t>960122693</t>
  </si>
  <si>
    <t>1558 rue de la Visitation (MTL)</t>
  </si>
  <si>
    <t>01095136</t>
  </si>
  <si>
    <t>960119213</t>
  </si>
  <si>
    <t>11716 rue Édith-Serei (MTL)</t>
  </si>
  <si>
    <t>05184878</t>
  </si>
  <si>
    <t>960121053</t>
  </si>
  <si>
    <t>4331 rue Gilles (PFD)</t>
  </si>
  <si>
    <t>04011613</t>
  </si>
  <si>
    <t>960121337</t>
  </si>
  <si>
    <t>9034 rue de Belmont (SLN)</t>
  </si>
  <si>
    <t>02095985</t>
  </si>
  <si>
    <t>960121873</t>
  </si>
  <si>
    <t>4556 rue Grilli (PFD)</t>
  </si>
  <si>
    <t>04017391</t>
  </si>
  <si>
    <t>960121915</t>
  </si>
  <si>
    <t>2259 boulevard Shevchenko (LSL)</t>
  </si>
  <si>
    <t>04150742</t>
  </si>
  <si>
    <t>960124395</t>
  </si>
  <si>
    <t>11605 rue Guertin (MTL)</t>
  </si>
  <si>
    <t>03026377</t>
  </si>
  <si>
    <t>960124394</t>
  </si>
  <si>
    <t>18423 rue Meloche (PFD)</t>
  </si>
  <si>
    <t>04138371</t>
  </si>
  <si>
    <t>960121255</t>
  </si>
  <si>
    <t>700 49e Avenue (LCH)</t>
  </si>
  <si>
    <t>05051629</t>
  </si>
  <si>
    <t>960125418</t>
  </si>
  <si>
    <t>1825 rue Fayolle (VRD)</t>
  </si>
  <si>
    <t>01053551</t>
  </si>
  <si>
    <t>960124594</t>
  </si>
  <si>
    <t>3056 rue Saint-Charles (SLR)</t>
  </si>
  <si>
    <t>04100391</t>
  </si>
  <si>
    <t>960119000</t>
  </si>
  <si>
    <t>7059 avenue Giraud (ANJ)</t>
  </si>
  <si>
    <t>02039499</t>
  </si>
  <si>
    <t>960124593</t>
  </si>
  <si>
    <t>5874 avenue Azilda (ANJ)</t>
  </si>
  <si>
    <t>02030262</t>
  </si>
  <si>
    <t>960126635</t>
  </si>
  <si>
    <t>32 1re Nord Avenue (ROX)</t>
  </si>
  <si>
    <t>04075271</t>
  </si>
  <si>
    <t>960123935</t>
  </si>
  <si>
    <t>7776 place Bayeaux (ANJ)</t>
  </si>
  <si>
    <t>02033267</t>
  </si>
  <si>
    <t>960123075</t>
  </si>
  <si>
    <t>14410 rue Mayo (PFD)</t>
  </si>
  <si>
    <t>04010341</t>
  </si>
  <si>
    <t>960123076</t>
  </si>
  <si>
    <t>4295 rue Ferncrest (PFD)</t>
  </si>
  <si>
    <t>04009549</t>
  </si>
  <si>
    <t>960126533</t>
  </si>
  <si>
    <t>4949 rue Olympia (PFD)</t>
  </si>
  <si>
    <t>04016830</t>
  </si>
  <si>
    <t>960125420</t>
  </si>
  <si>
    <t>6265 avenue des Jalesnes (ANJ)</t>
  </si>
  <si>
    <t>02037371</t>
  </si>
  <si>
    <t>960128857</t>
  </si>
  <si>
    <t>12860 rue Plaisance (PFD)</t>
  </si>
  <si>
    <t>04006195</t>
  </si>
  <si>
    <t>960125523</t>
  </si>
  <si>
    <t>2910 rue Des Ormeaux (MTL)</t>
  </si>
  <si>
    <t>02045186</t>
  </si>
  <si>
    <t>960117873</t>
  </si>
  <si>
    <t xml:space="preserve">3785 avenue Van Horne </t>
  </si>
  <si>
    <t>03006824</t>
  </si>
  <si>
    <t>960121484</t>
  </si>
  <si>
    <t>4830 avenue du Château-Pierrefonds (PFD)</t>
  </si>
  <si>
    <t>04022229</t>
  </si>
  <si>
    <t>960118274</t>
  </si>
  <si>
    <t>726 9e Avenue (LCH)</t>
  </si>
  <si>
    <t>05057464</t>
  </si>
  <si>
    <t>960126056</t>
  </si>
  <si>
    <t>6670 23e Avenue (MTL)</t>
  </si>
  <si>
    <t>05028868</t>
  </si>
  <si>
    <t>960116333</t>
  </si>
  <si>
    <t>5076 rue Léo-Ouellet (SLN)</t>
  </si>
  <si>
    <t>05078043</t>
  </si>
  <si>
    <t>960124121</t>
  </si>
  <si>
    <t>5036 rue Chestnut (PFD)</t>
  </si>
  <si>
    <t>04003268</t>
  </si>
  <si>
    <t>960125101</t>
  </si>
  <si>
    <t>11261 avenue Armand-Lavergne (MTN)</t>
  </si>
  <si>
    <t>05089722</t>
  </si>
  <si>
    <t>960118093</t>
  </si>
  <si>
    <t>7739 place Arundel (ANJ)</t>
  </si>
  <si>
    <t>02034061</t>
  </si>
  <si>
    <t>960129275</t>
  </si>
  <si>
    <t>469 19e Avenue (LCH)</t>
  </si>
  <si>
    <t>05143463</t>
  </si>
  <si>
    <t>960129473</t>
  </si>
  <si>
    <t>9371 avenue Tourelles (ANJ)</t>
  </si>
  <si>
    <t>02038838</t>
  </si>
  <si>
    <t>960118991</t>
  </si>
  <si>
    <t>845 4e Avenue (PAT)</t>
  </si>
  <si>
    <t>02041088</t>
  </si>
  <si>
    <t>960124122</t>
  </si>
  <si>
    <t>13257 rue Desjardins (PFD)</t>
  </si>
  <si>
    <t>04017658</t>
  </si>
  <si>
    <t>960129273</t>
  </si>
  <si>
    <t>5065 avenue Prince-of-Wales (MTL)</t>
  </si>
  <si>
    <t>03064375</t>
  </si>
  <si>
    <t>960120881</t>
  </si>
  <si>
    <t>17771 rue Arthur-Hooper (PFD)</t>
  </si>
  <si>
    <t>04022757</t>
  </si>
  <si>
    <t>960116295</t>
  </si>
  <si>
    <t>7940 avenue Wiseman (MTL)</t>
  </si>
  <si>
    <t>03009443</t>
  </si>
  <si>
    <t>960116692</t>
  </si>
  <si>
    <t>1890 51e Avenue (PAT)</t>
  </si>
  <si>
    <t>02162423</t>
  </si>
  <si>
    <t>960116239</t>
  </si>
  <si>
    <t>11545 avenue du Bois-de-Boulogne (MTL)</t>
  </si>
  <si>
    <t>03020460</t>
  </si>
  <si>
    <t>960129014</t>
  </si>
  <si>
    <t>5073 rue Woodland (PFD)</t>
  </si>
  <si>
    <t>04003181</t>
  </si>
  <si>
    <t>960118434</t>
  </si>
  <si>
    <t>5607 rue des Chrysanthèmes (MTN)</t>
  </si>
  <si>
    <t>02085818</t>
  </si>
  <si>
    <t>960118257</t>
  </si>
  <si>
    <t xml:space="preserve">11950 rue Filion </t>
  </si>
  <si>
    <t>03026270</t>
  </si>
  <si>
    <t>960116673</t>
  </si>
  <si>
    <t xml:space="preserve">8865 boulevard Provencher </t>
  </si>
  <si>
    <t>02092171</t>
  </si>
  <si>
    <t>960116553</t>
  </si>
  <si>
    <t>12120 avenue Pierre-Baillargeon (MTL)</t>
  </si>
  <si>
    <t>02045781</t>
  </si>
  <si>
    <t>960116534</t>
  </si>
  <si>
    <t>8420 avenue Bloomfield (MTL)</t>
  </si>
  <si>
    <t>03041275</t>
  </si>
  <si>
    <t>960127233</t>
  </si>
  <si>
    <t>570 boulevard Chevremont (IBZ)</t>
  </si>
  <si>
    <t>04057784</t>
  </si>
  <si>
    <t>960118275</t>
  </si>
  <si>
    <t>8611 23e Avenue (MTL)</t>
  </si>
  <si>
    <t>02018569</t>
  </si>
  <si>
    <t>960118500</t>
  </si>
  <si>
    <t>17225 rue Marcel-Libersan (PFD)</t>
  </si>
  <si>
    <t>04029603</t>
  </si>
  <si>
    <t>960126053</t>
  </si>
  <si>
    <t>7535 rue Sagard (MTL)</t>
  </si>
  <si>
    <t>02011988</t>
  </si>
  <si>
    <t>960126335</t>
  </si>
  <si>
    <t>10960 avenue Racette (MTN)</t>
  </si>
  <si>
    <t>02076169</t>
  </si>
  <si>
    <t>960125257</t>
  </si>
  <si>
    <t>5048 rue Chestnut (PFD)</t>
  </si>
  <si>
    <t>04003272</t>
  </si>
  <si>
    <t>960118241</t>
  </si>
  <si>
    <t>12770 48e Avenue (RDP)</t>
  </si>
  <si>
    <t>02047025</t>
  </si>
  <si>
    <t>960143494</t>
  </si>
  <si>
    <t>11890 avenue Patricia (MTN)</t>
  </si>
  <si>
    <t>02072741</t>
  </si>
  <si>
    <t>960129233</t>
  </si>
  <si>
    <t>3215 rue Taillon (MTL)</t>
  </si>
  <si>
    <t>02048683</t>
  </si>
  <si>
    <t>960129033</t>
  </si>
  <si>
    <t>14355 rue Harry-Worth (PFD)</t>
  </si>
  <si>
    <t>04154639</t>
  </si>
  <si>
    <t>960128453</t>
  </si>
  <si>
    <t>5420 avenue Doherty (MTL)</t>
  </si>
  <si>
    <t>03004876</t>
  </si>
  <si>
    <t>960130413</t>
  </si>
  <si>
    <t xml:space="preserve">11981 rue Filion </t>
  </si>
  <si>
    <t>03026093</t>
  </si>
  <si>
    <t>960127717</t>
  </si>
  <si>
    <t>6290 rue Labrie (SLN)</t>
  </si>
  <si>
    <t>02087977</t>
  </si>
  <si>
    <t>960119763</t>
  </si>
  <si>
    <t>10630 rue Sophie-de-Grouchy (MTL)</t>
  </si>
  <si>
    <t>05009282</t>
  </si>
  <si>
    <t>960119762</t>
  </si>
  <si>
    <t>11790 rue Guertin (MTL)</t>
  </si>
  <si>
    <t>03026532</t>
  </si>
  <si>
    <t>960120011</t>
  </si>
  <si>
    <t>4981 rue Wilfrid (PFD)</t>
  </si>
  <si>
    <t>04023313</t>
  </si>
  <si>
    <t>960120012</t>
  </si>
  <si>
    <t>1570 rue Victor-E.-Beaupré (MTL)</t>
  </si>
  <si>
    <t>02097426</t>
  </si>
  <si>
    <t>960125094</t>
  </si>
  <si>
    <t>9168 rue Robitaille (MTL)</t>
  </si>
  <si>
    <t>02058736</t>
  </si>
  <si>
    <t>960119631</t>
  </si>
  <si>
    <t>125 rue Willibrord (VRD)</t>
  </si>
  <si>
    <t>01047860</t>
  </si>
  <si>
    <t>960124493</t>
  </si>
  <si>
    <t>2284 rue Viau (MTL)</t>
  </si>
  <si>
    <t>02067853</t>
  </si>
  <si>
    <t>960118902</t>
  </si>
  <si>
    <t>780 rue MacFarlane (SLR)</t>
  </si>
  <si>
    <t>04030276</t>
  </si>
  <si>
    <t>960119759</t>
  </si>
  <si>
    <t>6828 avenue Charles-Goulet (ANJ)</t>
  </si>
  <si>
    <t>02164334</t>
  </si>
  <si>
    <t>960121445</t>
  </si>
  <si>
    <t>120 rue Richelieu (PAT)</t>
  </si>
  <si>
    <t>02074324</t>
  </si>
  <si>
    <t>960124533</t>
  </si>
  <si>
    <t xml:space="preserve">7460 boulevard Champlain </t>
  </si>
  <si>
    <t>01053689</t>
  </si>
  <si>
    <t>960127618</t>
  </si>
  <si>
    <t>15680 rue des Capucins (MTL)</t>
  </si>
  <si>
    <t>02142666</t>
  </si>
  <si>
    <t>960119001</t>
  </si>
  <si>
    <t>7437 rue François-Perrault (MTL)</t>
  </si>
  <si>
    <t>02062315</t>
  </si>
  <si>
    <t>960119632</t>
  </si>
  <si>
    <t>8390 avenue André-Laurendeau (ANJ)</t>
  </si>
  <si>
    <t>02038913</t>
  </si>
  <si>
    <t>960124113</t>
  </si>
  <si>
    <t>5100 rue de Boulogne (PFD)</t>
  </si>
  <si>
    <t>05143297</t>
  </si>
  <si>
    <t>960118987</t>
  </si>
  <si>
    <t>3060 rue Cirier (MTL)</t>
  </si>
  <si>
    <t>02006412</t>
  </si>
  <si>
    <t>960118986</t>
  </si>
  <si>
    <t>10986 avenue Lamoureux (MTN)</t>
  </si>
  <si>
    <t>02075559</t>
  </si>
  <si>
    <t>960125528</t>
  </si>
  <si>
    <t>48 11e Avenue (ROX)</t>
  </si>
  <si>
    <t>04078480</t>
  </si>
  <si>
    <t>960124117</t>
  </si>
  <si>
    <t>5066 rue Cadillac (PFD)</t>
  </si>
  <si>
    <t>04019953</t>
  </si>
  <si>
    <t>960125529</t>
  </si>
  <si>
    <t>7376 rue Truman (VRD)</t>
  </si>
  <si>
    <t>01053638</t>
  </si>
  <si>
    <t>960128913</t>
  </si>
  <si>
    <t>1005 rue Guillaume-Chartier (MTL)</t>
  </si>
  <si>
    <t>02118458</t>
  </si>
  <si>
    <t>960130414</t>
  </si>
  <si>
    <t>724 39e Avenue (LCH)</t>
  </si>
  <si>
    <t>960121491</t>
  </si>
  <si>
    <t xml:space="preserve">6555 boulevard de l' Assomption </t>
  </si>
  <si>
    <t>02020494</t>
  </si>
  <si>
    <t>960118976</t>
  </si>
  <si>
    <t>8376 place Fonteneau (MTL)</t>
  </si>
  <si>
    <t>02057974</t>
  </si>
  <si>
    <t>960123053</t>
  </si>
  <si>
    <t>3204 rue Dalbé-Viau (LCH)</t>
  </si>
  <si>
    <t>05062076</t>
  </si>
  <si>
    <t>960123313</t>
  </si>
  <si>
    <t>1085 rue Rochon (SLR)</t>
  </si>
  <si>
    <t>04040691</t>
  </si>
  <si>
    <t>960123553</t>
  </si>
  <si>
    <t>15957 rue Sainte-Croix (PFD)</t>
  </si>
  <si>
    <t>04012699</t>
  </si>
  <si>
    <t>960118978</t>
  </si>
  <si>
    <t>11561 avenue des Violettes (MTN)</t>
  </si>
  <si>
    <t>02079107</t>
  </si>
  <si>
    <t>960121656</t>
  </si>
  <si>
    <t>815 39e Avenue (LCH)</t>
  </si>
  <si>
    <t>05052970</t>
  </si>
  <si>
    <t>960123515</t>
  </si>
  <si>
    <t>6928 avenue Champagneur (MTL)</t>
  </si>
  <si>
    <t>03010674</t>
  </si>
  <si>
    <t>960116680</t>
  </si>
  <si>
    <t>12081 63e Avenue (RDP)</t>
  </si>
  <si>
    <t>05155060</t>
  </si>
  <si>
    <t>960125173</t>
  </si>
  <si>
    <t>7766 rue Fabre (MTL)</t>
  </si>
  <si>
    <t>03012504</t>
  </si>
  <si>
    <t>960125494</t>
  </si>
  <si>
    <t>12375 rue La Galissonnière (MTL)</t>
  </si>
  <si>
    <t>02152456</t>
  </si>
  <si>
    <t>960118376</t>
  </si>
  <si>
    <t>1500 5e Avenue (PAT)</t>
  </si>
  <si>
    <t>02041161</t>
  </si>
  <si>
    <t>960118377</t>
  </si>
  <si>
    <t>5911 rue Anne-Courtemanche (MTL)</t>
  </si>
  <si>
    <t>05220557</t>
  </si>
  <si>
    <t>960125113</t>
  </si>
  <si>
    <t>1666 rue Leclair (VRD)</t>
  </si>
  <si>
    <t>01053215</t>
  </si>
  <si>
    <t>960118373</t>
  </si>
  <si>
    <t>12336 15e Avenue (RDP)</t>
  </si>
  <si>
    <t>02003819</t>
  </si>
  <si>
    <t>960125916</t>
  </si>
  <si>
    <t>12324 5e Avenue (RDP)</t>
  </si>
  <si>
    <t>02000626</t>
  </si>
  <si>
    <t>960126688</t>
  </si>
  <si>
    <t>1305 36e Avenue (PAT)</t>
  </si>
  <si>
    <t>05001236</t>
  </si>
  <si>
    <t>960125256</t>
  </si>
  <si>
    <t>6073 boulevard des Galeries-d'Anjou (ANJ</t>
  </si>
  <si>
    <t>02036790</t>
  </si>
  <si>
    <t>960116448</t>
  </si>
  <si>
    <t xml:space="preserve">7701 avenue du Mail </t>
  </si>
  <si>
    <t>02035262</t>
  </si>
  <si>
    <t>960119329</t>
  </si>
  <si>
    <t>1215 rue Muir (SLR)</t>
  </si>
  <si>
    <t>04020652</t>
  </si>
  <si>
    <t>960125495</t>
  </si>
  <si>
    <t>4368 rue Beysse (PFD)</t>
  </si>
  <si>
    <t>04143882</t>
  </si>
  <si>
    <t>960121558</t>
  </si>
  <si>
    <t>11527 avenue des Violettes (MTN)</t>
  </si>
  <si>
    <t>02079051</t>
  </si>
  <si>
    <t>960121521</t>
  </si>
  <si>
    <t xml:space="preserve">13827 rue De Montigny </t>
  </si>
  <si>
    <t>02072374</t>
  </si>
  <si>
    <t>960117575</t>
  </si>
  <si>
    <t>12275 87e Avenue (RDP)</t>
  </si>
  <si>
    <t>02165663</t>
  </si>
  <si>
    <t>960117353</t>
  </si>
  <si>
    <t>4759 rue Anthime (PFD)</t>
  </si>
  <si>
    <t>04021560</t>
  </si>
  <si>
    <t>960117574</t>
  </si>
  <si>
    <t>12532 rue D'Alembert (MTL)</t>
  </si>
  <si>
    <t>05001308</t>
  </si>
  <si>
    <t>960118253</t>
  </si>
  <si>
    <t>2975 rue Liébert (MTL)</t>
  </si>
  <si>
    <t>02006652</t>
  </si>
  <si>
    <t>960126685</t>
  </si>
  <si>
    <t>1500 rue Victor-E.-Beaupré (MTL)</t>
  </si>
  <si>
    <t>02097433</t>
  </si>
  <si>
    <t>960123994</t>
  </si>
  <si>
    <t>12117 avenue Fernand-Gauthier (MTL)</t>
  </si>
  <si>
    <t>02143524</t>
  </si>
  <si>
    <t>960122794</t>
  </si>
  <si>
    <t xml:space="preserve">4052 rue Kuchiran </t>
  </si>
  <si>
    <t>04018702</t>
  </si>
  <si>
    <t>960119324</t>
  </si>
  <si>
    <t>2315 avenue Lebrun (MTL)</t>
  </si>
  <si>
    <t>02043910</t>
  </si>
  <si>
    <t>960121554</t>
  </si>
  <si>
    <t>12331 rue Louise-Dechêne (MTL)</t>
  </si>
  <si>
    <t>05095262</t>
  </si>
  <si>
    <t>960121700</t>
  </si>
  <si>
    <t>2242 rue Kaufman (SLR)</t>
  </si>
  <si>
    <t>04100840</t>
  </si>
  <si>
    <t>960121698</t>
  </si>
  <si>
    <t>835 5e Avenue (PAT)</t>
  </si>
  <si>
    <t>02041234</t>
  </si>
  <si>
    <t>960126393</t>
  </si>
  <si>
    <t>2408-2410 rue Saint-Germain (MTL)</t>
  </si>
  <si>
    <t>02059687</t>
  </si>
  <si>
    <t>960116633</t>
  </si>
  <si>
    <t>618 rue Pilon (LSL)</t>
  </si>
  <si>
    <t>04049481</t>
  </si>
  <si>
    <t>960119330</t>
  </si>
  <si>
    <t>12271 avenue Fernand-Gauthier (MTL)</t>
  </si>
  <si>
    <t>02003435</t>
  </si>
  <si>
    <t>960118397</t>
  </si>
  <si>
    <t>4020 rue de la Paix (MTL)</t>
  </si>
  <si>
    <t>03070624</t>
  </si>
  <si>
    <t>960116623</t>
  </si>
  <si>
    <t>580 rue Maugue (IBZ)</t>
  </si>
  <si>
    <t>04061720</t>
  </si>
  <si>
    <t>960115833</t>
  </si>
  <si>
    <t>4973 rue Hortie (PFD)</t>
  </si>
  <si>
    <t>04017544</t>
  </si>
  <si>
    <t>960119629</t>
  </si>
  <si>
    <t>705 50e Avenue (LCH)</t>
  </si>
  <si>
    <t>05051413</t>
  </si>
  <si>
    <t>960123997</t>
  </si>
  <si>
    <t>4280 rue Jean-Renou (LCH)</t>
  </si>
  <si>
    <t>05052555</t>
  </si>
  <si>
    <t>960117777</t>
  </si>
  <si>
    <t>1290 terrasse Louis-Basile-Pigeon (LCH)</t>
  </si>
  <si>
    <t>05061929</t>
  </si>
  <si>
    <t>960116419</t>
  </si>
  <si>
    <t>439 rue J.-O.-Nantel (IBZ)</t>
  </si>
  <si>
    <t>04057466</t>
  </si>
  <si>
    <t>960116274</t>
  </si>
  <si>
    <t>225 47e Avenue (LCH)</t>
  </si>
  <si>
    <t>05051868</t>
  </si>
  <si>
    <t>960125954</t>
  </si>
  <si>
    <t>3477 croissant Paul-Émile-Côté (MTL)</t>
  </si>
  <si>
    <t>01102447</t>
  </si>
  <si>
    <t>960117573</t>
  </si>
  <si>
    <t>1301 7e Avenue (PAT)</t>
  </si>
  <si>
    <t>02041559</t>
  </si>
  <si>
    <t>960116719</t>
  </si>
  <si>
    <t>220 54e Avenue (LCH)</t>
  </si>
  <si>
    <t>05050815</t>
  </si>
  <si>
    <t>960121474</t>
  </si>
  <si>
    <t>1115 rue Lloyd-George (VRD)</t>
  </si>
  <si>
    <t>01115245</t>
  </si>
  <si>
    <t>960117822</t>
  </si>
  <si>
    <t>7891 avenue Auguste-Piccard (MTL)</t>
  </si>
  <si>
    <t>02106446</t>
  </si>
  <si>
    <t>960116873</t>
  </si>
  <si>
    <t>13270 rue de Bristol (PFD)</t>
  </si>
  <si>
    <t>04019530</t>
  </si>
  <si>
    <t>960118235</t>
  </si>
  <si>
    <t>7645 rue Claire-Fauteux (MTL)</t>
  </si>
  <si>
    <t>02158759</t>
  </si>
  <si>
    <t>960128975</t>
  </si>
  <si>
    <t>3472 rue Garneys (SLR)</t>
  </si>
  <si>
    <t>04101177</t>
  </si>
  <si>
    <t>960117659</t>
  </si>
  <si>
    <t xml:space="preserve">4430 rue Sainte-Anne </t>
  </si>
  <si>
    <t>04018364</t>
  </si>
  <si>
    <t>960125937</t>
  </si>
  <si>
    <t>457 rue Roumefort (IBZ)</t>
  </si>
  <si>
    <t>04061505</t>
  </si>
  <si>
    <t>960118217</t>
  </si>
  <si>
    <t xml:space="preserve">2915 rue Jean-Talon Ouest </t>
  </si>
  <si>
    <t>03040547</t>
  </si>
  <si>
    <t>960129013</t>
  </si>
  <si>
    <t xml:space="preserve">1650 boulevard Gouin Est </t>
  </si>
  <si>
    <t>03052178</t>
  </si>
  <si>
    <t>960118266</t>
  </si>
  <si>
    <t>5241 rue de l' Achillée (PFD)</t>
  </si>
  <si>
    <t>05160563</t>
  </si>
  <si>
    <t>960116259</t>
  </si>
  <si>
    <t>7381 avenue Baldwin (ANJ)</t>
  </si>
  <si>
    <t>05172309</t>
  </si>
  <si>
    <t>960125255</t>
  </si>
  <si>
    <t>350 terrasse Fleurie (MTL)</t>
  </si>
  <si>
    <t>02100789</t>
  </si>
  <si>
    <t>960116258</t>
  </si>
  <si>
    <t>3295 rue Savard (SLR)</t>
  </si>
  <si>
    <t>04099610</t>
  </si>
  <si>
    <t>960124378</t>
  </si>
  <si>
    <t>12757 rue Monk (PFD)</t>
  </si>
  <si>
    <t>04005269</t>
  </si>
  <si>
    <t>960125253</t>
  </si>
  <si>
    <t>10419 rue Louis-Galipeau (MTL)</t>
  </si>
  <si>
    <t>02103534</t>
  </si>
  <si>
    <t>960116746</t>
  </si>
  <si>
    <t>7148 2e Avenue (MTL)</t>
  </si>
  <si>
    <t>02060565</t>
  </si>
  <si>
    <t>960116679</t>
  </si>
  <si>
    <t>805 rue André-Jobin (IBZ)</t>
  </si>
  <si>
    <t>04060894</t>
  </si>
  <si>
    <t>960126694</t>
  </si>
  <si>
    <t>7164 16e Avenue (MTL)</t>
  </si>
  <si>
    <t>02057495</t>
  </si>
  <si>
    <t>960124015</t>
  </si>
  <si>
    <t>2400 rue Noël (SLR)</t>
  </si>
  <si>
    <t>04028650</t>
  </si>
  <si>
    <t>960117454</t>
  </si>
  <si>
    <t>10085 5e Rue (RDP)</t>
  </si>
  <si>
    <t>05138432</t>
  </si>
  <si>
    <t>960121523</t>
  </si>
  <si>
    <t>285 avenue Dupras (LSL)</t>
  </si>
  <si>
    <t>04023732</t>
  </si>
  <si>
    <t>960121524</t>
  </si>
  <si>
    <t>6357 avenue Chartrand (MTN)</t>
  </si>
  <si>
    <t>02089536</t>
  </si>
  <si>
    <t>960125516</t>
  </si>
  <si>
    <t>11909 avenue Paul-Émile-Lamarche (MTL)</t>
  </si>
  <si>
    <t>02167242</t>
  </si>
  <si>
    <t>960117316</t>
  </si>
  <si>
    <t>9411 rue Rousseau (MTL)</t>
  </si>
  <si>
    <t>05191664</t>
  </si>
  <si>
    <t>960118380</t>
  </si>
  <si>
    <t>12323 rue Emmanuel-Briffa (MTL)</t>
  </si>
  <si>
    <t>05139440</t>
  </si>
  <si>
    <t>960118153</t>
  </si>
  <si>
    <t>7068 14e Avenue (MTL)</t>
  </si>
  <si>
    <t>02058051</t>
  </si>
  <si>
    <t>960126254</t>
  </si>
  <si>
    <t>12301 avenue Clément-Ader (MTL)</t>
  </si>
  <si>
    <t>02006504</t>
  </si>
  <si>
    <t>960117314</t>
  </si>
  <si>
    <t>7770 place Bayeaux (ANJ)</t>
  </si>
  <si>
    <t>02033968</t>
  </si>
  <si>
    <t>960118294</t>
  </si>
  <si>
    <t>5035 rue des Cageux (PFD)</t>
  </si>
  <si>
    <t>04028923</t>
  </si>
  <si>
    <t>960117933</t>
  </si>
  <si>
    <t>5214 rue Perron (PFD)</t>
  </si>
  <si>
    <t>05093776</t>
  </si>
  <si>
    <t>960117514</t>
  </si>
  <si>
    <t>2715 rue Curatteau (MTL)</t>
  </si>
  <si>
    <t>02003983</t>
  </si>
  <si>
    <t>960116900</t>
  </si>
  <si>
    <t>4631 rue de Mobile (MTL)</t>
  </si>
  <si>
    <t>02013070</t>
  </si>
  <si>
    <t>960114658</t>
  </si>
  <si>
    <t>940 91e Avenue (PAT)</t>
  </si>
  <si>
    <t>02169639</t>
  </si>
  <si>
    <t xml:space="preserve">    7.a) Sélectionner une clientèle     (cellule E2)</t>
  </si>
  <si>
    <t>Étape 4) éliminée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</si>
</sst>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_$_ ;_ * \(#,##0.00\)\ _$_ ;_ * &quot;-&quot;??_)\ _$_ ;_ @_ "/>
    <numFmt numFmtId="165" formatCode="_ * #,##0_)\ _$_ ;_ * \(#,##0\)\ _$_ ;_ * &quot;-&quot;??_)\ _$_ ;_ @_ "/>
  </numFmts>
  <fonts count="19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8"/>
      <color theme="1"/>
      <name val="Arial"/>
      <family val="2"/>
    </font>
    <font>
      <sz val="10"/>
      <color rgb="FF000000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141414"/>
      <name val="Arial"/>
      <family val="2"/>
    </font>
    <font>
      <sz val="10"/>
      <color rgb="FF0070C0"/>
      <name val="Calibri"/>
      <family val="2"/>
      <scheme val="minor"/>
    </font>
    <font>
      <sz val="11"/>
      <color theme="1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u/>
      <sz val="10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theme="1"/>
      <name val="Calibri"/>
      <family val="2"/>
    </font>
    <font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double">
        <color indexed="64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71">
    <xf numFmtId="0" fontId="0" fillId="0" borderId="0" xfId="0"/>
    <xf numFmtId="0" fontId="2" fillId="0" borderId="0" xfId="0" applyFont="1"/>
    <xf numFmtId="0" fontId="0" fillId="0" borderId="0" xfId="0" applyAlignment="1">
      <alignment horizontal="left"/>
    </xf>
    <xf numFmtId="22" fontId="0" fillId="0" borderId="0" xfId="0" applyNumberFormat="1"/>
    <xf numFmtId="0" fontId="0" fillId="0" borderId="0" xfId="0" applyAlignment="1">
      <alignment horizontal="right"/>
    </xf>
    <xf numFmtId="0" fontId="0" fillId="0" borderId="0" xfId="0" quotePrefix="1"/>
    <xf numFmtId="0" fontId="5" fillId="0" borderId="0" xfId="0" applyFont="1"/>
    <xf numFmtId="0" fontId="5" fillId="0" borderId="0" xfId="0" applyFont="1" applyBorder="1"/>
    <xf numFmtId="9" fontId="5" fillId="0" borderId="0" xfId="1" applyFont="1" applyBorder="1"/>
    <xf numFmtId="0" fontId="5" fillId="0" borderId="0" xfId="0" applyFont="1" applyBorder="1" applyAlignment="1">
      <alignment horizontal="left"/>
    </xf>
    <xf numFmtId="0" fontId="8" fillId="0" borderId="0" xfId="0" applyFont="1"/>
    <xf numFmtId="0" fontId="0" fillId="0" borderId="5" xfId="0" applyBorder="1"/>
    <xf numFmtId="0" fontId="0" fillId="0" borderId="4" xfId="0" applyBorder="1"/>
    <xf numFmtId="0" fontId="0" fillId="0" borderId="7" xfId="0" applyBorder="1"/>
    <xf numFmtId="0" fontId="0" fillId="0" borderId="6" xfId="0" applyBorder="1"/>
    <xf numFmtId="0" fontId="0" fillId="0" borderId="3" xfId="0" applyBorder="1"/>
    <xf numFmtId="0" fontId="6" fillId="4" borderId="0" xfId="0" applyFont="1" applyFill="1" applyAlignment="1">
      <alignment horizontal="right"/>
    </xf>
    <xf numFmtId="0" fontId="9" fillId="0" borderId="0" xfId="0" applyFont="1" applyBorder="1"/>
    <xf numFmtId="0" fontId="4" fillId="0" borderId="0" xfId="0" applyFont="1" applyAlignment="1">
      <alignment horizontal="right"/>
    </xf>
    <xf numFmtId="0" fontId="0" fillId="0" borderId="0" xfId="0" applyBorder="1"/>
    <xf numFmtId="0" fontId="0" fillId="0" borderId="0" xfId="0" quotePrefix="1" applyBorder="1"/>
    <xf numFmtId="0" fontId="8" fillId="0" borderId="0" xfId="0" applyFont="1" applyBorder="1"/>
    <xf numFmtId="0" fontId="0" fillId="0" borderId="0" xfId="0" applyFont="1"/>
    <xf numFmtId="0" fontId="10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11" fillId="0" borderId="0" xfId="0" applyFont="1" applyAlignment="1">
      <alignment horizontal="left" vertical="center"/>
    </xf>
    <xf numFmtId="0" fontId="12" fillId="0" borderId="0" xfId="0" applyFon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9" xfId="0" applyBorder="1"/>
    <xf numFmtId="0" fontId="0" fillId="4" borderId="9" xfId="0" applyFill="1" applyBorder="1"/>
    <xf numFmtId="0" fontId="0" fillId="0" borderId="10" xfId="0" applyBorder="1"/>
    <xf numFmtId="0" fontId="0" fillId="4" borderId="10" xfId="0" applyFill="1" applyBorder="1"/>
    <xf numFmtId="14" fontId="0" fillId="0" borderId="0" xfId="0" applyNumberFormat="1"/>
    <xf numFmtId="165" fontId="0" fillId="0" borderId="0" xfId="2" applyNumberFormat="1" applyFont="1"/>
    <xf numFmtId="0" fontId="13" fillId="0" borderId="0" xfId="0" applyFont="1" applyAlignment="1">
      <alignment horizontal="center" vertical="center" wrapText="1"/>
    </xf>
    <xf numFmtId="165" fontId="13" fillId="0" borderId="0" xfId="2" applyNumberFormat="1" applyFont="1" applyAlignment="1">
      <alignment horizontal="center" vertical="center" wrapText="1"/>
    </xf>
    <xf numFmtId="14" fontId="13" fillId="0" borderId="0" xfId="0" applyNumberFormat="1" applyFont="1" applyAlignment="1">
      <alignment horizontal="center" vertical="center" wrapText="1"/>
    </xf>
    <xf numFmtId="14" fontId="0" fillId="0" borderId="10" xfId="0" applyNumberFormat="1" applyBorder="1"/>
    <xf numFmtId="165" fontId="0" fillId="0" borderId="10" xfId="2" applyNumberFormat="1" applyFont="1" applyBorder="1"/>
    <xf numFmtId="0" fontId="0" fillId="0" borderId="8" xfId="0" applyBorder="1" applyAlignment="1">
      <alignment vertical="top"/>
    </xf>
    <xf numFmtId="0" fontId="14" fillId="0" borderId="0" xfId="0" applyFont="1"/>
    <xf numFmtId="0" fontId="5" fillId="0" borderId="0" xfId="0" applyFont="1" applyBorder="1" applyAlignment="1">
      <alignment horizontal="center"/>
    </xf>
    <xf numFmtId="0" fontId="5" fillId="3" borderId="0" xfId="0" applyFont="1" applyFill="1" applyBorder="1"/>
    <xf numFmtId="0" fontId="5" fillId="0" borderId="0" xfId="0" applyFont="1" applyBorder="1" applyAlignment="1">
      <alignment horizontal="right"/>
    </xf>
    <xf numFmtId="0" fontId="5" fillId="0" borderId="0" xfId="0" applyFont="1" applyFill="1" applyBorder="1" applyAlignment="1">
      <alignment horizontal="center"/>
    </xf>
    <xf numFmtId="0" fontId="5" fillId="0" borderId="0" xfId="0" quotePrefix="1" applyFont="1" applyBorder="1" applyAlignment="1">
      <alignment horizontal="left"/>
    </xf>
    <xf numFmtId="9" fontId="5" fillId="0" borderId="0" xfId="1" applyFont="1" applyBorder="1" applyAlignment="1">
      <alignment horizontal="right"/>
    </xf>
    <xf numFmtId="0" fontId="5" fillId="0" borderId="2" xfId="0" applyFont="1" applyBorder="1"/>
    <xf numFmtId="0" fontId="5" fillId="0" borderId="1" xfId="0" quotePrefix="1" applyFont="1" applyBorder="1" applyAlignment="1">
      <alignment horizontal="left"/>
    </xf>
    <xf numFmtId="0" fontId="5" fillId="0" borderId="1" xfId="0" applyFont="1" applyBorder="1"/>
    <xf numFmtId="0" fontId="7" fillId="2" borderId="1" xfId="0" applyFont="1" applyFill="1" applyBorder="1"/>
    <xf numFmtId="0" fontId="5" fillId="0" borderId="2" xfId="0" applyFont="1" applyBorder="1" applyAlignment="1">
      <alignment horizontal="right"/>
    </xf>
    <xf numFmtId="0" fontId="15" fillId="0" borderId="0" xfId="0" applyFont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165" fontId="0" fillId="0" borderId="1" xfId="2" applyNumberFormat="1" applyFont="1" applyBorder="1" applyAlignment="1">
      <alignment horizontal="center" vertical="center" wrapText="1"/>
    </xf>
    <xf numFmtId="14" fontId="0" fillId="0" borderId="10" xfId="2" applyNumberFormat="1" applyFont="1" applyBorder="1"/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/>
    <xf numFmtId="0" fontId="17" fillId="0" borderId="0" xfId="0" applyFont="1" applyAlignment="1">
      <alignment horizontal="left" vertical="center"/>
    </xf>
    <xf numFmtId="0" fontId="18" fillId="0" borderId="0" xfId="0" applyFont="1" applyAlignment="1">
      <alignment horizontal="left" vertical="center"/>
    </xf>
    <xf numFmtId="0" fontId="0" fillId="0" borderId="0" xfId="0" applyBorder="1" applyAlignment="1">
      <alignment horizontal="center" wrapText="1"/>
    </xf>
    <xf numFmtId="0" fontId="0" fillId="0" borderId="11" xfId="0" applyBorder="1" applyAlignment="1">
      <alignment horizontal="center"/>
    </xf>
    <xf numFmtId="0" fontId="0" fillId="0" borderId="0" xfId="0" applyAlignment="1"/>
    <xf numFmtId="0" fontId="0" fillId="0" borderId="0" xfId="2" applyNumberFormat="1" applyFont="1" applyAlignment="1"/>
    <xf numFmtId="165" fontId="0" fillId="0" borderId="0" xfId="0" applyNumberFormat="1" applyAlignment="1"/>
    <xf numFmtId="14" fontId="0" fillId="0" borderId="0" xfId="0" applyNumberFormat="1" applyAlignment="1"/>
    <xf numFmtId="165" fontId="0" fillId="0" borderId="0" xfId="2" applyNumberFormat="1" applyFont="1" applyAlignment="1"/>
  </cellXfs>
  <cellStyles count="3">
    <cellStyle name="Comma" xfId="2" builtinId="3"/>
    <cellStyle name="Normal" xfId="0" builtinId="0"/>
    <cellStyle name="Percent" xfId="1" builtinId="5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166" formatCode="yyyy/mm/dd\ hh:mm"/>
    </dxf>
    <dxf>
      <numFmt numFmtId="166" formatCode="yyyy/mm/dd\ hh:mm"/>
    </dxf>
    <dxf>
      <numFmt numFmtId="166" formatCode="yyyy/mm/dd\ hh:mm"/>
    </dxf>
    <dxf>
      <numFmt numFmtId="166" formatCode="yyyy/mm/dd\ hh:mm"/>
    </dxf>
    <dxf>
      <numFmt numFmtId="166" formatCode="yyyy/mm/dd\ hh:mm"/>
    </dxf>
    <dxf>
      <numFmt numFmtId="166" formatCode="yyyy/mm/dd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161925</xdr:colOff>
      <xdr:row>28</xdr:row>
      <xdr:rowOff>57150</xdr:rowOff>
    </xdr:from>
    <xdr:to>
      <xdr:col>6</xdr:col>
      <xdr:colOff>514350</xdr:colOff>
      <xdr:row>57</xdr:row>
      <xdr:rowOff>104775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4950" y="3752850"/>
          <a:ext cx="4210050" cy="4743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57150</xdr:rowOff>
    </xdr:from>
    <xdr:to>
      <xdr:col>2</xdr:col>
      <xdr:colOff>114300</xdr:colOff>
      <xdr:row>42</xdr:row>
      <xdr:rowOff>19050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5267325" cy="2228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114300</xdr:colOff>
          <xdr:row>0</xdr:row>
          <xdr:rowOff>28575</xdr:rowOff>
        </xdr:from>
        <xdr:to>
          <xdr:col>2</xdr:col>
          <xdr:colOff>723900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4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Genere 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0</xdr:row>
          <xdr:rowOff>38100</xdr:rowOff>
        </xdr:from>
        <xdr:to>
          <xdr:col>4</xdr:col>
          <xdr:colOff>666750</xdr:colOff>
          <xdr:row>2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4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Filtrer_selection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800100</xdr:colOff>
      <xdr:row>0</xdr:row>
      <xdr:rowOff>66675</xdr:rowOff>
    </xdr:from>
    <xdr:to>
      <xdr:col>5</xdr:col>
      <xdr:colOff>9525</xdr:colOff>
      <xdr:row>2</xdr:row>
      <xdr:rowOff>133350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3848100" y="66675"/>
          <a:ext cx="1828800" cy="628650"/>
        </a:xfrm>
        <a:prstGeom prst="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8</xdr:row>
          <xdr:rowOff>38100</xdr:rowOff>
        </xdr:from>
        <xdr:to>
          <xdr:col>11</xdr:col>
          <xdr:colOff>666750</xdr:colOff>
          <xdr:row>12</xdr:row>
          <xdr:rowOff>66675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4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Coller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BD Prive" connectionId="2" xr16:uid="{00000000-0016-0000-0100-000000000000}" autoFormatId="16" applyNumberFormats="0" applyBorderFormats="0" applyFontFormats="0" applyPatternFormats="0" applyAlignmentFormats="0" applyWidthHeightFormats="0">
  <queryTableRefresh nextId="18">
    <queryTableFields count="17">
      <queryTableField id="1" name="CODACTIVBUDG" tableColumnId="1"/>
      <queryTableField id="2" name="CODTYPESUBV_PR" tableColumnId="2"/>
      <queryTableField id="3" name="NODOSSUBV" tableColumnId="3"/>
      <queryTableField id="4" name="ADRLIBEL" tableColumnId="4"/>
      <queryTableField id="5" name="PAAR" tableColumnId="5"/>
      <queryTableField id="6" name="Clientèle" tableColumnId="6"/>
      <queryTableField id="7" name="Acheteur Expérimenté" tableColumnId="7"/>
      <queryTableField id="8" name="Centre-Ville" tableColumnId="8"/>
      <queryTableField id="9" name="Type batiment" tableColumnId="9"/>
      <queryTableField id="10" name="Abordable" tableColumnId="10"/>
      <queryTableField id="11" name="DATACHATBATIM" tableColumnId="11"/>
      <queryTableField id="12" name="DATRECO" tableColumnId="12"/>
      <queryTableField id="13" name="DATFERM" tableColumnId="13"/>
      <queryTableField id="14" name="MNTTOTTRAVRECO" tableColumnId="14"/>
      <queryTableField id="15" name="SUBV" tableColumnId="15"/>
      <queryTableField id="16" name="CODNATUREPROJ" tableColumnId="16"/>
      <queryTableField id="17" name="NOIDENTUEV" tableColumnId="17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BD Prive" connectionId="1" xr16:uid="{00000000-0016-0000-0200-000001000000}" autoFormatId="16" applyNumberFormats="0" applyBorderFormats="0" applyFontFormats="0" applyPatternFormats="0" applyAlignmentFormats="0" applyWidthHeightFormats="0">
  <queryTableRefresh nextId="18">
    <queryTableFields count="17">
      <queryTableField id="1" name="CODACTIVBUDG" tableColumnId="1"/>
      <queryTableField id="2" name="CODTYPESUBV_PR" tableColumnId="2"/>
      <queryTableField id="3" name="NODOSSUBV" tableColumnId="3"/>
      <queryTableField id="4" name="ADRLIBEL" tableColumnId="4"/>
      <queryTableField id="5" name="PAAR" tableColumnId="5"/>
      <queryTableField id="6" name="Clientèle" tableColumnId="6"/>
      <queryTableField id="7" name="Acheteur Expérimenté" tableColumnId="7"/>
      <queryTableField id="8" name="Centre-Ville" tableColumnId="8"/>
      <queryTableField id="9" name="Type batiment" tableColumnId="9"/>
      <queryTableField id="10" name="Abordable" tableColumnId="10"/>
      <queryTableField id="11" name="DATACHATBATIM" tableColumnId="11"/>
      <queryTableField id="12" name="DATRECO" tableColumnId="12"/>
      <queryTableField id="13" name="DATFERM" tableColumnId="13"/>
      <queryTableField id="14" name="MNTTOTTRAVRECO" tableColumnId="14"/>
      <queryTableField id="15" name="SUBV" tableColumnId="15"/>
      <queryTableField id="16" name="CODNATUREPROJ" tableColumnId="16"/>
      <queryTableField id="17" name="NOIDENTUEV" tableColumnId="1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Data_SAP" displayName="Data_SAP" ref="B1:R170" tableType="queryTable" totalsRowShown="0">
  <autoFilter ref="B1:R170" xr:uid="{00000000-0009-0000-0100-000002000000}"/>
  <tableColumns count="17">
    <tableColumn id="1" xr3:uid="{00000000-0010-0000-0000-000001000000}" uniqueName="1" name="CODACTIVBUDG" queryTableFieldId="1"/>
    <tableColumn id="2" xr3:uid="{00000000-0010-0000-0000-000002000000}" uniqueName="2" name="CODTYPESUBV_PR" queryTableFieldId="2"/>
    <tableColumn id="3" xr3:uid="{00000000-0010-0000-0000-000003000000}" uniqueName="3" name="NODOSSUBV" queryTableFieldId="3"/>
    <tableColumn id="4" xr3:uid="{00000000-0010-0000-0000-000004000000}" uniqueName="4" name="ADRLIBEL" queryTableFieldId="4"/>
    <tableColumn id="5" xr3:uid="{00000000-0010-0000-0000-000005000000}" uniqueName="5" name="PAAR" queryTableFieldId="5"/>
    <tableColumn id="6" xr3:uid="{00000000-0010-0000-0000-000006000000}" uniqueName="6" name="Clientèle" queryTableFieldId="6"/>
    <tableColumn id="7" xr3:uid="{00000000-0010-0000-0000-000007000000}" uniqueName="7" name="Acheteur Expérimenté" queryTableFieldId="7"/>
    <tableColumn id="8" xr3:uid="{00000000-0010-0000-0000-000008000000}" uniqueName="8" name="Centre-Ville" queryTableFieldId="8"/>
    <tableColumn id="9" xr3:uid="{00000000-0010-0000-0000-000009000000}" uniqueName="9" name="Type batiment" queryTableFieldId="9"/>
    <tableColumn id="10" xr3:uid="{00000000-0010-0000-0000-00000A000000}" uniqueName="10" name="Abordable" queryTableFieldId="10"/>
    <tableColumn id="11" xr3:uid="{00000000-0010-0000-0000-00000B000000}" uniqueName="11" name="DATACHATBATIM" queryTableFieldId="11" dataDxfId="8"/>
    <tableColumn id="12" xr3:uid="{00000000-0010-0000-0000-00000C000000}" uniqueName="12" name="DATRECO" queryTableFieldId="12" dataDxfId="7"/>
    <tableColumn id="13" xr3:uid="{00000000-0010-0000-0000-00000D000000}" uniqueName="13" name="DATFERM" queryTableFieldId="13" dataDxfId="6"/>
    <tableColumn id="14" xr3:uid="{00000000-0010-0000-0000-00000E000000}" uniqueName="14" name="MNTTOTTRAVRECO" queryTableFieldId="14"/>
    <tableColumn id="15" xr3:uid="{00000000-0010-0000-0000-00000F000000}" uniqueName="15" name="SUBV" queryTableFieldId="15"/>
    <tableColumn id="16" xr3:uid="{00000000-0010-0000-0000-000010000000}" uniqueName="16" name="CODNATUREPROJ" queryTableFieldId="16"/>
    <tableColumn id="17" xr3:uid="{00000000-0010-0000-0000-000011000000}" uniqueName="17" name="NOIDENTUEV" queryTableField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Data_Muta" displayName="Data_Muta" ref="B1:R1096" tableType="queryTable" totalsRowShown="0">
  <autoFilter ref="B1:R1096" xr:uid="{00000000-0009-0000-0100-000003000000}"/>
  <tableColumns count="17">
    <tableColumn id="1" xr3:uid="{00000000-0010-0000-0100-000001000000}" uniqueName="1" name="CODACTIVBUDG" queryTableFieldId="1"/>
    <tableColumn id="2" xr3:uid="{00000000-0010-0000-0100-000002000000}" uniqueName="2" name="CODTYPESUBV_PR" queryTableFieldId="2"/>
    <tableColumn id="3" xr3:uid="{00000000-0010-0000-0100-000003000000}" uniqueName="3" name="NODOSSUBV" queryTableFieldId="3"/>
    <tableColumn id="4" xr3:uid="{00000000-0010-0000-0100-000004000000}" uniqueName="4" name="ADRLIBEL" queryTableFieldId="4"/>
    <tableColumn id="5" xr3:uid="{00000000-0010-0000-0100-000005000000}" uniqueName="5" name="PAAR" queryTableFieldId="5"/>
    <tableColumn id="6" xr3:uid="{00000000-0010-0000-0100-000006000000}" uniqueName="6" name="Clientèle" queryTableFieldId="6"/>
    <tableColumn id="7" xr3:uid="{00000000-0010-0000-0100-000007000000}" uniqueName="7" name="Acheteur Expérimenté" queryTableFieldId="7"/>
    <tableColumn id="8" xr3:uid="{00000000-0010-0000-0100-000008000000}" uniqueName="8" name="Centre-Ville" queryTableFieldId="8"/>
    <tableColumn id="9" xr3:uid="{00000000-0010-0000-0100-000009000000}" uniqueName="9" name="Type batiment" queryTableFieldId="9"/>
    <tableColumn id="10" xr3:uid="{00000000-0010-0000-0100-00000A000000}" uniqueName="10" name="Abordable" queryTableFieldId="10"/>
    <tableColumn id="11" xr3:uid="{00000000-0010-0000-0100-00000B000000}" uniqueName="11" name="DATACHATBATIM" queryTableFieldId="11" dataDxfId="5"/>
    <tableColumn id="12" xr3:uid="{00000000-0010-0000-0100-00000C000000}" uniqueName="12" name="DATRECO" queryTableFieldId="12" dataDxfId="4"/>
    <tableColumn id="13" xr3:uid="{00000000-0010-0000-0100-00000D000000}" uniqueName="13" name="DATFERM" queryTableFieldId="13" dataDxfId="3"/>
    <tableColumn id="14" xr3:uid="{00000000-0010-0000-0100-00000E000000}" uniqueName="14" name="MNTTOTTRAVRECO" queryTableFieldId="14"/>
    <tableColumn id="15" xr3:uid="{00000000-0010-0000-0100-00000F000000}" uniqueName="15" name="SUBV" queryTableFieldId="15"/>
    <tableColumn id="16" xr3:uid="{00000000-0010-0000-0100-000010000000}" uniqueName="16" name="CODNATUREPROJ" queryTableFieldId="16"/>
    <tableColumn id="17" xr3:uid="{00000000-0010-0000-0100-000011000000}" uniqueName="17" name="NOIDENTUEV" queryTableFieldId="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au6" displayName="Tableau6" ref="D2:D6" totalsRowShown="0" headerRowDxfId="2" dataDxfId="1">
  <autoFilter ref="D2:D6" xr:uid="{00000000-0009-0000-0100-000006000000}"/>
  <tableColumns count="1">
    <tableColumn id="1" xr3:uid="{00000000-0010-0000-0200-000001000000}" name="Eta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M28"/>
  <sheetViews>
    <sheetView topLeftCell="A31" workbookViewId="0">
      <selection activeCell="E19" sqref="E19"/>
    </sheetView>
  </sheetViews>
  <sheetFormatPr defaultColWidth="11.42578125" defaultRowHeight="12.75" x14ac:dyDescent="0.2"/>
  <cols>
    <col min="1" max="1" width="65.85546875" customWidth="1"/>
    <col min="3" max="3" width="23.5703125" customWidth="1"/>
    <col min="13" max="13" width="11.42578125" style="22"/>
  </cols>
  <sheetData>
    <row r="1" spans="1:3" x14ac:dyDescent="0.2">
      <c r="A1" s="19"/>
      <c r="B1" s="19"/>
      <c r="C1" s="19"/>
    </row>
    <row r="2" spans="1:3" x14ac:dyDescent="0.2">
      <c r="A2" s="19"/>
      <c r="B2" s="19"/>
      <c r="C2" s="20"/>
    </row>
    <row r="3" spans="1:3" ht="18.75" x14ac:dyDescent="0.2">
      <c r="A3" s="25" t="s">
        <v>148</v>
      </c>
      <c r="B3" s="19"/>
      <c r="C3" s="20"/>
    </row>
    <row r="4" spans="1:3" ht="15" x14ac:dyDescent="0.2">
      <c r="A4" s="23" t="s">
        <v>149</v>
      </c>
      <c r="B4" s="19"/>
      <c r="C4" s="20"/>
    </row>
    <row r="5" spans="1:3" ht="15" x14ac:dyDescent="0.2">
      <c r="A5" s="23" t="s">
        <v>150</v>
      </c>
      <c r="B5" s="19"/>
      <c r="C5" s="19"/>
    </row>
    <row r="6" spans="1:3" ht="15" x14ac:dyDescent="0.2">
      <c r="A6" s="23" t="s">
        <v>151</v>
      </c>
      <c r="B6" s="19"/>
      <c r="C6" s="19"/>
    </row>
    <row r="7" spans="1:3" ht="15" x14ac:dyDescent="0.2">
      <c r="A7" s="23" t="s">
        <v>152</v>
      </c>
      <c r="B7" s="19"/>
      <c r="C7" s="19"/>
    </row>
    <row r="8" spans="1:3" ht="15" x14ac:dyDescent="0.2">
      <c r="A8" s="63" t="s">
        <v>3938</v>
      </c>
      <c r="B8" s="19"/>
      <c r="C8" s="19"/>
    </row>
    <row r="9" spans="1:3" ht="15" x14ac:dyDescent="0.2">
      <c r="A9" s="23" t="s">
        <v>153</v>
      </c>
      <c r="B9" s="19"/>
      <c r="C9" s="19"/>
    </row>
    <row r="10" spans="1:3" ht="15" x14ac:dyDescent="0.2">
      <c r="A10" s="23" t="s">
        <v>154</v>
      </c>
      <c r="B10" s="21"/>
      <c r="C10" s="19"/>
    </row>
    <row r="11" spans="1:3" ht="15" x14ac:dyDescent="0.2">
      <c r="A11" s="23" t="s">
        <v>155</v>
      </c>
      <c r="B11" s="21"/>
      <c r="C11" s="19"/>
    </row>
    <row r="12" spans="1:3" ht="15" x14ac:dyDescent="0.2">
      <c r="A12" s="23" t="s">
        <v>3937</v>
      </c>
      <c r="B12" s="19"/>
      <c r="C12" s="19"/>
    </row>
    <row r="13" spans="1:3" ht="15" x14ac:dyDescent="0.2">
      <c r="A13" s="23" t="s">
        <v>156</v>
      </c>
    </row>
    <row r="14" spans="1:3" ht="15" x14ac:dyDescent="0.2">
      <c r="A14" s="23" t="s">
        <v>157</v>
      </c>
    </row>
    <row r="15" spans="1:3" ht="15" x14ac:dyDescent="0.2">
      <c r="A15" s="23" t="s">
        <v>193</v>
      </c>
    </row>
    <row r="16" spans="1:3" ht="15" x14ac:dyDescent="0.2">
      <c r="A16" s="23" t="s">
        <v>158</v>
      </c>
    </row>
    <row r="17" spans="1:3" ht="15" x14ac:dyDescent="0.2">
      <c r="A17" s="23" t="s">
        <v>159</v>
      </c>
    </row>
    <row r="18" spans="1:3" ht="15" x14ac:dyDescent="0.2">
      <c r="A18" s="23"/>
    </row>
    <row r="19" spans="1:3" ht="15" x14ac:dyDescent="0.2">
      <c r="A19" s="62" t="s">
        <v>194</v>
      </c>
    </row>
    <row r="20" spans="1:3" ht="15" x14ac:dyDescent="0.2">
      <c r="A20" s="23" t="s">
        <v>200</v>
      </c>
    </row>
    <row r="21" spans="1:3" ht="15" x14ac:dyDescent="0.2">
      <c r="A21" s="23" t="s">
        <v>199</v>
      </c>
    </row>
    <row r="22" spans="1:3" ht="15" x14ac:dyDescent="0.2">
      <c r="A22" s="23" t="s">
        <v>195</v>
      </c>
    </row>
    <row r="23" spans="1:3" ht="15" x14ac:dyDescent="0.2">
      <c r="A23" s="23" t="s">
        <v>196</v>
      </c>
    </row>
    <row r="24" spans="1:3" ht="15" x14ac:dyDescent="0.2">
      <c r="A24" s="23" t="s">
        <v>197</v>
      </c>
    </row>
    <row r="25" spans="1:3" ht="15" x14ac:dyDescent="0.2">
      <c r="A25" s="23" t="s">
        <v>198</v>
      </c>
    </row>
    <row r="26" spans="1:3" ht="15" x14ac:dyDescent="0.2">
      <c r="A26" s="23"/>
    </row>
    <row r="28" spans="1:3" x14ac:dyDescent="0.2">
      <c r="A28" s="24" t="s">
        <v>146</v>
      </c>
      <c r="C28" s="18" t="s">
        <v>147</v>
      </c>
    </row>
  </sheetData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R170"/>
  <sheetViews>
    <sheetView topLeftCell="F1" workbookViewId="0">
      <selection activeCell="R5" sqref="R5"/>
    </sheetView>
  </sheetViews>
  <sheetFormatPr defaultColWidth="11.42578125" defaultRowHeight="12.75" x14ac:dyDescent="0.2"/>
  <cols>
    <col min="2" max="2" width="18.140625" bestFit="1" customWidth="1"/>
    <col min="3" max="3" width="20.85546875" bestFit="1" customWidth="1"/>
    <col min="4" max="4" width="15.140625" bestFit="1" customWidth="1"/>
    <col min="5" max="5" width="38" bestFit="1" customWidth="1"/>
    <col min="6" max="6" width="8.42578125" bestFit="1" customWidth="1"/>
    <col min="7" max="7" width="12.85546875" bestFit="1" customWidth="1"/>
    <col min="8" max="8" width="23.85546875" bestFit="1" customWidth="1"/>
    <col min="9" max="9" width="15" bestFit="1" customWidth="1"/>
    <col min="10" max="10" width="16.28515625" bestFit="1" customWidth="1"/>
    <col min="11" max="11" width="12.7109375" customWidth="1"/>
    <col min="12" max="12" width="19.28515625" bestFit="1" customWidth="1"/>
    <col min="13" max="14" width="15.28515625" bestFit="1" customWidth="1"/>
    <col min="15" max="15" width="21.28515625" bestFit="1" customWidth="1"/>
    <col min="16" max="16" width="8.42578125" bestFit="1" customWidth="1"/>
    <col min="17" max="17" width="19.85546875" bestFit="1" customWidth="1"/>
    <col min="18" max="18" width="15.140625" bestFit="1" customWidth="1"/>
  </cols>
  <sheetData>
    <row r="1" spans="1:18" x14ac:dyDescent="0.2">
      <c r="B1" t="s">
        <v>32</v>
      </c>
      <c r="C1" t="s">
        <v>31</v>
      </c>
      <c r="D1" t="s">
        <v>30</v>
      </c>
      <c r="E1" t="s">
        <v>29</v>
      </c>
      <c r="F1" t="s">
        <v>8</v>
      </c>
      <c r="G1" t="s">
        <v>28</v>
      </c>
      <c r="H1" t="s">
        <v>27</v>
      </c>
      <c r="I1" t="s">
        <v>26</v>
      </c>
      <c r="J1" t="s">
        <v>25</v>
      </c>
      <c r="K1" t="s">
        <v>4</v>
      </c>
      <c r="L1" t="s">
        <v>24</v>
      </c>
      <c r="M1" t="s">
        <v>23</v>
      </c>
      <c r="N1" t="s">
        <v>22</v>
      </c>
      <c r="O1" t="s">
        <v>21</v>
      </c>
      <c r="P1" t="s">
        <v>20</v>
      </c>
      <c r="Q1" t="s">
        <v>19</v>
      </c>
      <c r="R1" t="s">
        <v>18</v>
      </c>
    </row>
    <row r="2" spans="1:18" x14ac:dyDescent="0.2">
      <c r="A2">
        <v>1</v>
      </c>
      <c r="B2" t="s">
        <v>10</v>
      </c>
      <c r="C2" t="s">
        <v>9</v>
      </c>
      <c r="D2" t="s">
        <v>333</v>
      </c>
      <c r="E2" t="s">
        <v>334</v>
      </c>
      <c r="F2" t="s">
        <v>8</v>
      </c>
      <c r="G2" t="s">
        <v>7</v>
      </c>
      <c r="H2" t="s">
        <v>6</v>
      </c>
      <c r="I2" t="s">
        <v>5</v>
      </c>
      <c r="J2" t="s">
        <v>5</v>
      </c>
      <c r="K2" t="s">
        <v>4</v>
      </c>
      <c r="L2" s="3">
        <v>43272</v>
      </c>
      <c r="M2" s="3">
        <v>43523</v>
      </c>
      <c r="N2" s="3">
        <v>43523</v>
      </c>
      <c r="O2">
        <v>202205</v>
      </c>
      <c r="P2">
        <v>5000</v>
      </c>
      <c r="Q2" t="s">
        <v>3</v>
      </c>
    </row>
    <row r="3" spans="1:18" x14ac:dyDescent="0.2">
      <c r="A3">
        <v>2</v>
      </c>
      <c r="B3" t="s">
        <v>10</v>
      </c>
      <c r="C3" t="s">
        <v>9</v>
      </c>
      <c r="D3" t="s">
        <v>282</v>
      </c>
      <c r="E3" t="s">
        <v>283</v>
      </c>
      <c r="F3" t="s">
        <v>8</v>
      </c>
      <c r="G3" t="s">
        <v>11</v>
      </c>
      <c r="H3" t="s">
        <v>6</v>
      </c>
      <c r="I3" t="s">
        <v>5</v>
      </c>
      <c r="J3" t="s">
        <v>5</v>
      </c>
      <c r="K3" t="s">
        <v>4</v>
      </c>
      <c r="L3" s="3">
        <v>43252</v>
      </c>
      <c r="M3" s="3">
        <v>43594</v>
      </c>
      <c r="N3" s="3">
        <v>43595</v>
      </c>
      <c r="O3">
        <v>222533</v>
      </c>
      <c r="P3">
        <v>5000</v>
      </c>
      <c r="Q3" t="s">
        <v>3</v>
      </c>
      <c r="R3" t="s">
        <v>284</v>
      </c>
    </row>
    <row r="4" spans="1:18" x14ac:dyDescent="0.2">
      <c r="A4">
        <v>3</v>
      </c>
      <c r="B4" t="s">
        <v>10</v>
      </c>
      <c r="C4" t="s">
        <v>9</v>
      </c>
      <c r="D4" t="s">
        <v>361</v>
      </c>
      <c r="E4" t="s">
        <v>362</v>
      </c>
      <c r="F4" t="s">
        <v>8</v>
      </c>
      <c r="G4" t="s">
        <v>7</v>
      </c>
      <c r="H4" t="s">
        <v>6</v>
      </c>
      <c r="I4" t="s">
        <v>5</v>
      </c>
      <c r="J4" t="s">
        <v>5</v>
      </c>
      <c r="K4" t="s">
        <v>4</v>
      </c>
      <c r="L4" s="3">
        <v>43360</v>
      </c>
      <c r="M4" s="3">
        <v>43661</v>
      </c>
      <c r="N4" s="3">
        <v>43661</v>
      </c>
      <c r="O4">
        <v>271918</v>
      </c>
      <c r="P4">
        <v>5000</v>
      </c>
      <c r="Q4" t="s">
        <v>3</v>
      </c>
      <c r="R4" t="s">
        <v>363</v>
      </c>
    </row>
    <row r="5" spans="1:18" x14ac:dyDescent="0.2">
      <c r="A5">
        <v>4</v>
      </c>
      <c r="B5" t="s">
        <v>10</v>
      </c>
      <c r="C5" t="s">
        <v>9</v>
      </c>
      <c r="D5" t="s">
        <v>443</v>
      </c>
      <c r="E5" t="s">
        <v>444</v>
      </c>
      <c r="F5" t="s">
        <v>8</v>
      </c>
      <c r="G5" t="s">
        <v>11</v>
      </c>
      <c r="H5" t="s">
        <v>6</v>
      </c>
      <c r="I5" t="s">
        <v>5</v>
      </c>
      <c r="J5" t="s">
        <v>5</v>
      </c>
      <c r="K5" t="s">
        <v>4</v>
      </c>
      <c r="L5" s="3">
        <v>43431</v>
      </c>
      <c r="M5" s="3">
        <v>43661</v>
      </c>
      <c r="N5" s="3">
        <v>43661</v>
      </c>
      <c r="O5">
        <v>145000</v>
      </c>
      <c r="P5">
        <v>5000</v>
      </c>
      <c r="Q5" t="s">
        <v>3</v>
      </c>
      <c r="R5" t="s">
        <v>445</v>
      </c>
    </row>
    <row r="6" spans="1:18" x14ac:dyDescent="0.2">
      <c r="A6">
        <v>5</v>
      </c>
      <c r="B6" t="s">
        <v>10</v>
      </c>
      <c r="C6" t="s">
        <v>9</v>
      </c>
      <c r="D6" t="s">
        <v>322</v>
      </c>
      <c r="E6" t="s">
        <v>323</v>
      </c>
      <c r="F6" t="s">
        <v>8</v>
      </c>
      <c r="G6" t="s">
        <v>11</v>
      </c>
      <c r="H6" t="s">
        <v>6</v>
      </c>
      <c r="I6" t="s">
        <v>5</v>
      </c>
      <c r="J6" t="s">
        <v>5</v>
      </c>
      <c r="K6" t="s">
        <v>4</v>
      </c>
      <c r="L6" s="3">
        <v>43383</v>
      </c>
      <c r="M6" s="3">
        <v>43542</v>
      </c>
      <c r="N6" s="3">
        <v>43542</v>
      </c>
      <c r="O6">
        <v>186414</v>
      </c>
      <c r="P6">
        <v>5000</v>
      </c>
      <c r="Q6" t="s">
        <v>3</v>
      </c>
      <c r="R6" t="s">
        <v>324</v>
      </c>
    </row>
    <row r="7" spans="1:18" x14ac:dyDescent="0.2">
      <c r="A7">
        <v>6</v>
      </c>
      <c r="B7" t="s">
        <v>10</v>
      </c>
      <c r="C7" t="s">
        <v>9</v>
      </c>
      <c r="D7" t="s">
        <v>408</v>
      </c>
      <c r="E7" t="s">
        <v>409</v>
      </c>
      <c r="F7" t="s">
        <v>8</v>
      </c>
      <c r="G7" t="s">
        <v>11</v>
      </c>
      <c r="H7" t="s">
        <v>6</v>
      </c>
      <c r="I7" t="s">
        <v>5</v>
      </c>
      <c r="J7" t="s">
        <v>5</v>
      </c>
      <c r="K7" t="s">
        <v>4</v>
      </c>
      <c r="L7" s="3">
        <v>43376</v>
      </c>
      <c r="M7" s="3">
        <v>43671</v>
      </c>
      <c r="N7" s="3">
        <v>43671</v>
      </c>
      <c r="O7">
        <v>206530</v>
      </c>
      <c r="P7">
        <v>5000</v>
      </c>
      <c r="Q7" t="s">
        <v>3</v>
      </c>
      <c r="R7" t="s">
        <v>410</v>
      </c>
    </row>
    <row r="8" spans="1:18" x14ac:dyDescent="0.2">
      <c r="A8">
        <v>7</v>
      </c>
      <c r="B8" t="s">
        <v>10</v>
      </c>
      <c r="C8" t="s">
        <v>9</v>
      </c>
      <c r="D8" t="s">
        <v>451</v>
      </c>
      <c r="E8" t="s">
        <v>452</v>
      </c>
      <c r="F8" t="s">
        <v>8</v>
      </c>
      <c r="G8" t="s">
        <v>11</v>
      </c>
      <c r="H8" t="s">
        <v>6</v>
      </c>
      <c r="I8" t="s">
        <v>5</v>
      </c>
      <c r="J8" t="s">
        <v>5</v>
      </c>
      <c r="K8" t="s">
        <v>4</v>
      </c>
      <c r="L8" s="3">
        <v>43256</v>
      </c>
      <c r="M8" s="3">
        <v>43565</v>
      </c>
      <c r="N8" s="3">
        <v>43565</v>
      </c>
      <c r="O8">
        <v>190063</v>
      </c>
      <c r="P8">
        <v>5000</v>
      </c>
      <c r="Q8" t="s">
        <v>3</v>
      </c>
      <c r="R8" t="s">
        <v>453</v>
      </c>
    </row>
    <row r="9" spans="1:18" x14ac:dyDescent="0.2">
      <c r="A9">
        <v>8</v>
      </c>
      <c r="B9" t="s">
        <v>10</v>
      </c>
      <c r="C9" t="s">
        <v>9</v>
      </c>
      <c r="D9" t="s">
        <v>341</v>
      </c>
      <c r="E9" t="s">
        <v>342</v>
      </c>
      <c r="F9" t="s">
        <v>8</v>
      </c>
      <c r="G9" t="s">
        <v>11</v>
      </c>
      <c r="H9" t="s">
        <v>6</v>
      </c>
      <c r="I9" t="s">
        <v>5</v>
      </c>
      <c r="J9" t="s">
        <v>5</v>
      </c>
      <c r="K9" t="s">
        <v>4</v>
      </c>
      <c r="L9" s="3">
        <v>43650</v>
      </c>
      <c r="M9" s="3">
        <v>43643</v>
      </c>
      <c r="N9" s="3">
        <v>43677</v>
      </c>
      <c r="O9">
        <v>216177</v>
      </c>
      <c r="P9">
        <v>5000</v>
      </c>
      <c r="Q9" t="s">
        <v>3</v>
      </c>
    </row>
    <row r="10" spans="1:18" x14ac:dyDescent="0.2">
      <c r="A10">
        <v>9</v>
      </c>
      <c r="B10" t="s">
        <v>10</v>
      </c>
      <c r="C10" t="s">
        <v>9</v>
      </c>
      <c r="D10" t="s">
        <v>422</v>
      </c>
      <c r="E10" t="s">
        <v>423</v>
      </c>
      <c r="F10" t="s">
        <v>8</v>
      </c>
      <c r="G10" t="s">
        <v>11</v>
      </c>
      <c r="H10" t="s">
        <v>6</v>
      </c>
      <c r="I10" t="s">
        <v>5</v>
      </c>
      <c r="J10" t="s">
        <v>5</v>
      </c>
      <c r="K10" t="s">
        <v>4</v>
      </c>
      <c r="L10" s="3">
        <v>43480</v>
      </c>
      <c r="M10" s="3">
        <v>43671</v>
      </c>
      <c r="N10" s="3">
        <v>43671</v>
      </c>
      <c r="O10">
        <v>189328</v>
      </c>
      <c r="P10">
        <v>5000</v>
      </c>
      <c r="Q10" t="s">
        <v>3</v>
      </c>
    </row>
    <row r="11" spans="1:18" x14ac:dyDescent="0.2">
      <c r="A11">
        <v>10</v>
      </c>
      <c r="B11" t="s">
        <v>10</v>
      </c>
      <c r="C11" t="s">
        <v>9</v>
      </c>
      <c r="D11" t="s">
        <v>420</v>
      </c>
      <c r="E11" t="s">
        <v>421</v>
      </c>
      <c r="F11" t="s">
        <v>8</v>
      </c>
      <c r="G11" t="s">
        <v>11</v>
      </c>
      <c r="H11" t="s">
        <v>6</v>
      </c>
      <c r="I11" t="s">
        <v>5</v>
      </c>
      <c r="J11" t="s">
        <v>5</v>
      </c>
      <c r="K11" t="s">
        <v>4</v>
      </c>
      <c r="L11" s="3">
        <v>43643</v>
      </c>
      <c r="M11" s="3">
        <v>43679</v>
      </c>
      <c r="N11" s="3">
        <v>43679</v>
      </c>
      <c r="O11">
        <v>220164</v>
      </c>
      <c r="P11">
        <v>5000</v>
      </c>
      <c r="Q11" t="s">
        <v>3</v>
      </c>
    </row>
    <row r="12" spans="1:18" x14ac:dyDescent="0.2">
      <c r="A12">
        <v>11</v>
      </c>
      <c r="B12" t="s">
        <v>10</v>
      </c>
      <c r="C12" t="s">
        <v>9</v>
      </c>
      <c r="D12" t="s">
        <v>397</v>
      </c>
      <c r="E12" t="s">
        <v>398</v>
      </c>
      <c r="F12" t="s">
        <v>8</v>
      </c>
      <c r="G12" t="s">
        <v>11</v>
      </c>
      <c r="H12" t="s">
        <v>6</v>
      </c>
      <c r="I12" t="s">
        <v>5</v>
      </c>
      <c r="J12" t="s">
        <v>5</v>
      </c>
      <c r="K12" t="s">
        <v>4</v>
      </c>
      <c r="L12" s="3">
        <v>43349</v>
      </c>
      <c r="M12" s="3">
        <v>43536</v>
      </c>
      <c r="N12" s="3">
        <v>43536</v>
      </c>
      <c r="O12">
        <v>214000</v>
      </c>
      <c r="P12">
        <v>5000</v>
      </c>
      <c r="Q12" t="s">
        <v>3</v>
      </c>
      <c r="R12" t="s">
        <v>399</v>
      </c>
    </row>
    <row r="13" spans="1:18" x14ac:dyDescent="0.2">
      <c r="A13">
        <v>12</v>
      </c>
      <c r="B13" t="s">
        <v>10</v>
      </c>
      <c r="C13" t="s">
        <v>9</v>
      </c>
      <c r="D13" t="s">
        <v>405</v>
      </c>
      <c r="E13" t="s">
        <v>406</v>
      </c>
      <c r="F13" t="s">
        <v>8</v>
      </c>
      <c r="G13" t="s">
        <v>7</v>
      </c>
      <c r="H13" t="s">
        <v>6</v>
      </c>
      <c r="I13" t="s">
        <v>5</v>
      </c>
      <c r="J13" t="s">
        <v>5</v>
      </c>
      <c r="K13" t="s">
        <v>4</v>
      </c>
      <c r="L13" s="3">
        <v>43444</v>
      </c>
      <c r="M13" s="3">
        <v>43661</v>
      </c>
      <c r="N13" s="3">
        <v>43661</v>
      </c>
      <c r="O13">
        <v>198124</v>
      </c>
      <c r="P13">
        <v>5000</v>
      </c>
      <c r="Q13" t="s">
        <v>3</v>
      </c>
      <c r="R13" t="s">
        <v>407</v>
      </c>
    </row>
    <row r="14" spans="1:18" x14ac:dyDescent="0.2">
      <c r="A14">
        <v>13</v>
      </c>
      <c r="B14" t="s">
        <v>10</v>
      </c>
      <c r="C14" t="s">
        <v>9</v>
      </c>
      <c r="D14" t="s">
        <v>298</v>
      </c>
      <c r="E14" t="s">
        <v>299</v>
      </c>
      <c r="F14" t="s">
        <v>8</v>
      </c>
      <c r="G14" t="s">
        <v>11</v>
      </c>
      <c r="H14" t="s">
        <v>6</v>
      </c>
      <c r="I14" t="s">
        <v>5</v>
      </c>
      <c r="J14" t="s">
        <v>5</v>
      </c>
      <c r="K14" t="s">
        <v>4</v>
      </c>
      <c r="L14" s="3">
        <v>43354</v>
      </c>
      <c r="M14" s="3">
        <v>43507</v>
      </c>
      <c r="N14" s="3">
        <v>43507</v>
      </c>
      <c r="O14">
        <v>204466</v>
      </c>
      <c r="P14">
        <v>5000</v>
      </c>
      <c r="Q14" t="s">
        <v>3</v>
      </c>
      <c r="R14" t="s">
        <v>300</v>
      </c>
    </row>
    <row r="15" spans="1:18" x14ac:dyDescent="0.2">
      <c r="A15">
        <v>14</v>
      </c>
      <c r="B15" t="s">
        <v>10</v>
      </c>
      <c r="C15" t="s">
        <v>9</v>
      </c>
      <c r="D15" t="s">
        <v>211</v>
      </c>
      <c r="E15" t="s">
        <v>212</v>
      </c>
      <c r="F15" t="s">
        <v>8</v>
      </c>
      <c r="G15" t="s">
        <v>7</v>
      </c>
      <c r="H15" t="s">
        <v>6</v>
      </c>
      <c r="I15" t="s">
        <v>5</v>
      </c>
      <c r="J15" t="s">
        <v>5</v>
      </c>
      <c r="K15" t="s">
        <v>4</v>
      </c>
      <c r="L15" s="3">
        <v>43297</v>
      </c>
      <c r="M15" s="3">
        <v>43532</v>
      </c>
      <c r="N15" s="3">
        <v>43532</v>
      </c>
      <c r="O15">
        <v>238419</v>
      </c>
      <c r="P15">
        <v>5000</v>
      </c>
      <c r="Q15" t="s">
        <v>3</v>
      </c>
      <c r="R15" t="s">
        <v>213</v>
      </c>
    </row>
    <row r="16" spans="1:18" x14ac:dyDescent="0.2">
      <c r="A16">
        <v>15</v>
      </c>
      <c r="B16" t="s">
        <v>10</v>
      </c>
      <c r="C16" t="s">
        <v>9</v>
      </c>
      <c r="D16" t="s">
        <v>311</v>
      </c>
      <c r="E16" t="s">
        <v>312</v>
      </c>
      <c r="F16" t="s">
        <v>8</v>
      </c>
      <c r="G16" t="s">
        <v>11</v>
      </c>
      <c r="H16" t="s">
        <v>6</v>
      </c>
      <c r="I16" t="s">
        <v>5</v>
      </c>
      <c r="J16" t="s">
        <v>5</v>
      </c>
      <c r="K16" t="s">
        <v>4</v>
      </c>
      <c r="L16" s="3">
        <v>43363</v>
      </c>
      <c r="M16" s="3">
        <v>43542</v>
      </c>
      <c r="N16" s="3">
        <v>43542</v>
      </c>
      <c r="O16">
        <v>212154</v>
      </c>
      <c r="P16">
        <v>5000</v>
      </c>
      <c r="Q16" t="s">
        <v>3</v>
      </c>
      <c r="R16" t="s">
        <v>313</v>
      </c>
    </row>
    <row r="17" spans="1:18" x14ac:dyDescent="0.2">
      <c r="A17">
        <v>16</v>
      </c>
      <c r="B17" t="s">
        <v>10</v>
      </c>
      <c r="C17" t="s">
        <v>9</v>
      </c>
      <c r="D17" t="s">
        <v>330</v>
      </c>
      <c r="E17" t="s">
        <v>331</v>
      </c>
      <c r="F17" t="s">
        <v>8</v>
      </c>
      <c r="G17" t="s">
        <v>11</v>
      </c>
      <c r="H17" t="s">
        <v>6</v>
      </c>
      <c r="I17" t="s">
        <v>5</v>
      </c>
      <c r="J17" t="s">
        <v>5</v>
      </c>
      <c r="K17" t="s">
        <v>4</v>
      </c>
      <c r="L17" s="3">
        <v>43312</v>
      </c>
      <c r="M17" s="3">
        <v>43643</v>
      </c>
      <c r="N17" s="3">
        <v>43643</v>
      </c>
      <c r="O17">
        <v>177233</v>
      </c>
      <c r="P17">
        <v>5000</v>
      </c>
      <c r="Q17" t="s">
        <v>3</v>
      </c>
      <c r="R17" t="s">
        <v>332</v>
      </c>
    </row>
    <row r="18" spans="1:18" x14ac:dyDescent="0.2">
      <c r="A18">
        <v>17</v>
      </c>
      <c r="B18" t="s">
        <v>10</v>
      </c>
      <c r="C18" t="s">
        <v>9</v>
      </c>
      <c r="D18" t="s">
        <v>411</v>
      </c>
      <c r="E18" t="s">
        <v>412</v>
      </c>
      <c r="F18" t="s">
        <v>8</v>
      </c>
      <c r="G18" t="s">
        <v>11</v>
      </c>
      <c r="H18" t="s">
        <v>6</v>
      </c>
      <c r="I18" t="s">
        <v>5</v>
      </c>
      <c r="J18" t="s">
        <v>5</v>
      </c>
      <c r="K18" t="s">
        <v>4</v>
      </c>
      <c r="L18" s="3">
        <v>43332</v>
      </c>
      <c r="M18" s="3">
        <v>43578</v>
      </c>
      <c r="N18" s="3">
        <v>43578</v>
      </c>
      <c r="O18">
        <v>180044</v>
      </c>
      <c r="P18">
        <v>5000</v>
      </c>
      <c r="Q18" t="s">
        <v>3</v>
      </c>
      <c r="R18" t="s">
        <v>413</v>
      </c>
    </row>
    <row r="19" spans="1:18" x14ac:dyDescent="0.2">
      <c r="A19">
        <v>18</v>
      </c>
      <c r="B19" t="s">
        <v>10</v>
      </c>
      <c r="C19" t="s">
        <v>9</v>
      </c>
      <c r="D19" t="s">
        <v>400</v>
      </c>
      <c r="E19" t="s">
        <v>401</v>
      </c>
      <c r="F19" t="s">
        <v>8</v>
      </c>
      <c r="G19" t="s">
        <v>11</v>
      </c>
      <c r="H19" t="s">
        <v>6</v>
      </c>
      <c r="I19" t="s">
        <v>5</v>
      </c>
      <c r="J19" t="s">
        <v>5</v>
      </c>
      <c r="K19" t="s">
        <v>4</v>
      </c>
      <c r="L19" s="3">
        <v>43396</v>
      </c>
      <c r="M19" s="3">
        <v>43606</v>
      </c>
      <c r="N19" s="3">
        <v>43606</v>
      </c>
      <c r="O19">
        <v>148433</v>
      </c>
      <c r="P19">
        <v>5000</v>
      </c>
      <c r="Q19" t="s">
        <v>3</v>
      </c>
    </row>
    <row r="20" spans="1:18" x14ac:dyDescent="0.2">
      <c r="A20">
        <v>19</v>
      </c>
      <c r="B20" t="s">
        <v>10</v>
      </c>
      <c r="C20" t="s">
        <v>9</v>
      </c>
      <c r="D20" t="s">
        <v>328</v>
      </c>
      <c r="E20" t="s">
        <v>329</v>
      </c>
      <c r="F20" t="s">
        <v>8</v>
      </c>
      <c r="G20" t="s">
        <v>7</v>
      </c>
      <c r="H20" t="s">
        <v>6</v>
      </c>
      <c r="I20" t="s">
        <v>5</v>
      </c>
      <c r="J20" t="s">
        <v>5</v>
      </c>
      <c r="K20" t="s">
        <v>4</v>
      </c>
      <c r="L20" s="3">
        <v>43405</v>
      </c>
      <c r="M20" s="3">
        <v>43609</v>
      </c>
      <c r="N20" s="3">
        <v>43609</v>
      </c>
      <c r="O20">
        <v>270102</v>
      </c>
      <c r="P20">
        <v>5000</v>
      </c>
      <c r="Q20" t="s">
        <v>3</v>
      </c>
    </row>
    <row r="21" spans="1:18" x14ac:dyDescent="0.2">
      <c r="A21">
        <v>20</v>
      </c>
      <c r="B21" t="s">
        <v>10</v>
      </c>
      <c r="C21" t="s">
        <v>9</v>
      </c>
      <c r="D21" t="s">
        <v>417</v>
      </c>
      <c r="E21" t="s">
        <v>418</v>
      </c>
      <c r="F21" t="s">
        <v>8</v>
      </c>
      <c r="G21" t="s">
        <v>11</v>
      </c>
      <c r="H21" t="s">
        <v>6</v>
      </c>
      <c r="I21" t="s">
        <v>5</v>
      </c>
      <c r="J21" t="s">
        <v>5</v>
      </c>
      <c r="K21" t="s">
        <v>4</v>
      </c>
      <c r="L21" s="3">
        <v>43286</v>
      </c>
      <c r="M21" s="3">
        <v>43532</v>
      </c>
      <c r="N21" s="3">
        <v>43532</v>
      </c>
      <c r="O21">
        <v>178363</v>
      </c>
      <c r="P21">
        <v>5000</v>
      </c>
      <c r="Q21" t="s">
        <v>3</v>
      </c>
      <c r="R21" t="s">
        <v>419</v>
      </c>
    </row>
    <row r="22" spans="1:18" x14ac:dyDescent="0.2">
      <c r="A22">
        <v>21</v>
      </c>
      <c r="B22" t="s">
        <v>10</v>
      </c>
      <c r="C22" t="s">
        <v>9</v>
      </c>
      <c r="D22" t="s">
        <v>374</v>
      </c>
      <c r="E22" t="s">
        <v>375</v>
      </c>
      <c r="F22" t="s">
        <v>8</v>
      </c>
      <c r="G22" t="s">
        <v>11</v>
      </c>
      <c r="H22" t="s">
        <v>6</v>
      </c>
      <c r="I22" t="s">
        <v>5</v>
      </c>
      <c r="J22" t="s">
        <v>5</v>
      </c>
      <c r="K22" t="s">
        <v>4</v>
      </c>
      <c r="L22" s="3">
        <v>43236</v>
      </c>
      <c r="M22" s="3">
        <v>43532</v>
      </c>
      <c r="N22" s="3">
        <v>43532</v>
      </c>
      <c r="O22">
        <v>199950</v>
      </c>
      <c r="P22">
        <v>5000</v>
      </c>
      <c r="Q22" t="s">
        <v>3</v>
      </c>
      <c r="R22" t="s">
        <v>376</v>
      </c>
    </row>
    <row r="23" spans="1:18" x14ac:dyDescent="0.2">
      <c r="A23">
        <v>22</v>
      </c>
      <c r="B23" t="s">
        <v>10</v>
      </c>
      <c r="C23" t="s">
        <v>9</v>
      </c>
      <c r="D23" t="s">
        <v>385</v>
      </c>
      <c r="E23" t="s">
        <v>386</v>
      </c>
      <c r="F23" t="s">
        <v>8</v>
      </c>
      <c r="G23" t="s">
        <v>11</v>
      </c>
      <c r="H23" t="s">
        <v>6</v>
      </c>
      <c r="I23" t="s">
        <v>5</v>
      </c>
      <c r="J23" t="s">
        <v>5</v>
      </c>
      <c r="K23" t="s">
        <v>4</v>
      </c>
      <c r="L23" s="3">
        <v>43353</v>
      </c>
      <c r="M23" s="3">
        <v>43552</v>
      </c>
      <c r="N23" s="3">
        <v>43552</v>
      </c>
      <c r="O23">
        <v>176582</v>
      </c>
      <c r="P23">
        <v>5000</v>
      </c>
      <c r="Q23" t="s">
        <v>3</v>
      </c>
      <c r="R23" t="s">
        <v>387</v>
      </c>
    </row>
    <row r="24" spans="1:18" x14ac:dyDescent="0.2">
      <c r="A24">
        <v>23</v>
      </c>
      <c r="B24" t="s">
        <v>10</v>
      </c>
      <c r="C24" t="s">
        <v>9</v>
      </c>
      <c r="D24" t="s">
        <v>240</v>
      </c>
      <c r="E24" t="s">
        <v>241</v>
      </c>
      <c r="F24" t="s">
        <v>8</v>
      </c>
      <c r="G24" t="s">
        <v>11</v>
      </c>
      <c r="H24" t="s">
        <v>6</v>
      </c>
      <c r="I24" t="s">
        <v>5</v>
      </c>
      <c r="J24" t="s">
        <v>5</v>
      </c>
      <c r="K24" t="s">
        <v>4</v>
      </c>
      <c r="L24" s="3">
        <v>43272</v>
      </c>
      <c r="M24" s="3">
        <v>43602</v>
      </c>
      <c r="N24" s="3">
        <v>43602</v>
      </c>
      <c r="O24">
        <v>184522</v>
      </c>
      <c r="P24">
        <v>5000</v>
      </c>
      <c r="Q24" t="s">
        <v>3</v>
      </c>
      <c r="R24" t="s">
        <v>242</v>
      </c>
    </row>
    <row r="25" spans="1:18" x14ac:dyDescent="0.2">
      <c r="A25">
        <v>24</v>
      </c>
      <c r="B25" t="s">
        <v>10</v>
      </c>
      <c r="C25" t="s">
        <v>9</v>
      </c>
      <c r="D25" t="s">
        <v>394</v>
      </c>
      <c r="E25" t="s">
        <v>395</v>
      </c>
      <c r="F25" t="s">
        <v>8</v>
      </c>
      <c r="G25" t="s">
        <v>7</v>
      </c>
      <c r="H25" t="s">
        <v>6</v>
      </c>
      <c r="I25" t="s">
        <v>5</v>
      </c>
      <c r="J25" t="s">
        <v>5</v>
      </c>
      <c r="K25" t="s">
        <v>4</v>
      </c>
      <c r="L25" s="3">
        <v>43440</v>
      </c>
      <c r="M25" s="3">
        <v>43679</v>
      </c>
      <c r="N25" s="3">
        <v>43679</v>
      </c>
      <c r="O25">
        <v>201121</v>
      </c>
      <c r="P25">
        <v>5000</v>
      </c>
      <c r="Q25" t="s">
        <v>3</v>
      </c>
      <c r="R25" t="s">
        <v>396</v>
      </c>
    </row>
    <row r="26" spans="1:18" x14ac:dyDescent="0.2">
      <c r="A26">
        <v>25</v>
      </c>
      <c r="B26" t="s">
        <v>10</v>
      </c>
      <c r="C26" t="s">
        <v>9</v>
      </c>
      <c r="D26" t="s">
        <v>437</v>
      </c>
      <c r="E26" t="s">
        <v>438</v>
      </c>
      <c r="F26" t="s">
        <v>8</v>
      </c>
      <c r="G26" t="s">
        <v>7</v>
      </c>
      <c r="H26" t="s">
        <v>6</v>
      </c>
      <c r="I26" t="s">
        <v>5</v>
      </c>
      <c r="J26" t="s">
        <v>5</v>
      </c>
      <c r="K26" t="s">
        <v>4</v>
      </c>
      <c r="L26" s="3">
        <v>43364</v>
      </c>
      <c r="M26" s="3">
        <v>43584</v>
      </c>
      <c r="N26" s="3">
        <v>43584</v>
      </c>
      <c r="O26">
        <v>230752</v>
      </c>
      <c r="P26">
        <v>5000</v>
      </c>
      <c r="Q26" t="s">
        <v>3</v>
      </c>
      <c r="R26" t="s">
        <v>439</v>
      </c>
    </row>
    <row r="27" spans="1:18" x14ac:dyDescent="0.2">
      <c r="A27">
        <v>26</v>
      </c>
      <c r="B27" t="s">
        <v>10</v>
      </c>
      <c r="C27" t="s">
        <v>9</v>
      </c>
      <c r="D27" t="s">
        <v>449</v>
      </c>
      <c r="E27" t="s">
        <v>450</v>
      </c>
      <c r="F27" t="s">
        <v>8</v>
      </c>
      <c r="G27" t="s">
        <v>11</v>
      </c>
      <c r="H27" t="s">
        <v>6</v>
      </c>
      <c r="I27" t="s">
        <v>5</v>
      </c>
      <c r="J27" t="s">
        <v>5</v>
      </c>
      <c r="K27" t="s">
        <v>4</v>
      </c>
      <c r="L27" s="3">
        <v>43403</v>
      </c>
      <c r="M27" s="3">
        <v>43643</v>
      </c>
      <c r="N27" s="3">
        <v>43643</v>
      </c>
      <c r="O27">
        <v>193000</v>
      </c>
      <c r="P27">
        <v>5000</v>
      </c>
      <c r="Q27" t="s">
        <v>3</v>
      </c>
    </row>
    <row r="28" spans="1:18" x14ac:dyDescent="0.2">
      <c r="A28">
        <v>27</v>
      </c>
      <c r="B28" t="s">
        <v>10</v>
      </c>
      <c r="C28" t="s">
        <v>9</v>
      </c>
      <c r="D28" t="s">
        <v>446</v>
      </c>
      <c r="E28" t="s">
        <v>447</v>
      </c>
      <c r="F28" t="s">
        <v>8</v>
      </c>
      <c r="G28" t="s">
        <v>7</v>
      </c>
      <c r="H28" t="s">
        <v>6</v>
      </c>
      <c r="I28" t="s">
        <v>5</v>
      </c>
      <c r="J28" t="s">
        <v>5</v>
      </c>
      <c r="K28" t="s">
        <v>4</v>
      </c>
      <c r="L28" s="3">
        <v>43420</v>
      </c>
      <c r="M28" s="3">
        <v>43532</v>
      </c>
      <c r="N28" s="3">
        <v>43532</v>
      </c>
      <c r="O28">
        <v>250000</v>
      </c>
      <c r="P28">
        <v>5000</v>
      </c>
      <c r="Q28" t="s">
        <v>3</v>
      </c>
      <c r="R28" t="s">
        <v>448</v>
      </c>
    </row>
    <row r="29" spans="1:18" x14ac:dyDescent="0.2">
      <c r="A29">
        <v>28</v>
      </c>
      <c r="B29" t="s">
        <v>10</v>
      </c>
      <c r="C29" t="s">
        <v>9</v>
      </c>
      <c r="D29" t="s">
        <v>432</v>
      </c>
      <c r="E29" t="s">
        <v>433</v>
      </c>
      <c r="F29" t="s">
        <v>8</v>
      </c>
      <c r="G29" t="s">
        <v>7</v>
      </c>
      <c r="H29" t="s">
        <v>6</v>
      </c>
      <c r="I29" t="s">
        <v>5</v>
      </c>
      <c r="J29" t="s">
        <v>5</v>
      </c>
      <c r="K29" t="s">
        <v>4</v>
      </c>
      <c r="L29" s="3">
        <v>43451</v>
      </c>
      <c r="M29" s="3">
        <v>43671</v>
      </c>
      <c r="N29" s="3">
        <v>43671</v>
      </c>
      <c r="O29">
        <v>200000</v>
      </c>
      <c r="P29">
        <v>5000</v>
      </c>
      <c r="Q29" t="s">
        <v>3</v>
      </c>
    </row>
    <row r="30" spans="1:18" x14ac:dyDescent="0.2">
      <c r="A30">
        <v>29</v>
      </c>
      <c r="B30" t="s">
        <v>10</v>
      </c>
      <c r="C30" t="s">
        <v>9</v>
      </c>
      <c r="D30" t="s">
        <v>309</v>
      </c>
      <c r="E30" t="s">
        <v>310</v>
      </c>
      <c r="F30" t="s">
        <v>8</v>
      </c>
      <c r="G30" t="s">
        <v>7</v>
      </c>
      <c r="H30" t="s">
        <v>6</v>
      </c>
      <c r="I30" t="s">
        <v>5</v>
      </c>
      <c r="J30" t="s">
        <v>5</v>
      </c>
      <c r="K30" t="s">
        <v>4</v>
      </c>
      <c r="L30" s="3">
        <v>43551</v>
      </c>
      <c r="M30" s="3">
        <v>43579</v>
      </c>
      <c r="N30" s="3">
        <v>43579</v>
      </c>
      <c r="O30">
        <v>191055</v>
      </c>
      <c r="P30">
        <v>5000</v>
      </c>
      <c r="Q30" t="s">
        <v>3</v>
      </c>
    </row>
    <row r="31" spans="1:18" x14ac:dyDescent="0.2">
      <c r="A31">
        <v>30</v>
      </c>
      <c r="B31" t="s">
        <v>10</v>
      </c>
      <c r="C31" t="s">
        <v>9</v>
      </c>
      <c r="D31" t="s">
        <v>434</v>
      </c>
      <c r="E31" t="s">
        <v>435</v>
      </c>
      <c r="F31" t="s">
        <v>8</v>
      </c>
      <c r="G31" t="s">
        <v>11</v>
      </c>
      <c r="H31" t="s">
        <v>6</v>
      </c>
      <c r="I31" t="s">
        <v>5</v>
      </c>
      <c r="J31" t="s">
        <v>5</v>
      </c>
      <c r="K31" t="s">
        <v>4</v>
      </c>
      <c r="L31" s="3">
        <v>43297</v>
      </c>
      <c r="M31" s="3">
        <v>43593</v>
      </c>
      <c r="N31" s="3">
        <v>43593</v>
      </c>
      <c r="O31">
        <v>199638</v>
      </c>
      <c r="P31">
        <v>5000</v>
      </c>
      <c r="Q31" t="s">
        <v>3</v>
      </c>
      <c r="R31" t="s">
        <v>436</v>
      </c>
    </row>
    <row r="32" spans="1:18" x14ac:dyDescent="0.2">
      <c r="A32">
        <v>31</v>
      </c>
      <c r="B32" t="s">
        <v>10</v>
      </c>
      <c r="C32" t="s">
        <v>9</v>
      </c>
      <c r="D32" t="s">
        <v>232</v>
      </c>
      <c r="E32" t="s">
        <v>233</v>
      </c>
      <c r="F32" t="s">
        <v>8</v>
      </c>
      <c r="G32" t="s">
        <v>7</v>
      </c>
      <c r="H32" t="s">
        <v>6</v>
      </c>
      <c r="I32" t="s">
        <v>5</v>
      </c>
      <c r="J32" t="s">
        <v>5</v>
      </c>
      <c r="K32" t="s">
        <v>4</v>
      </c>
      <c r="L32" s="3">
        <v>43507</v>
      </c>
      <c r="M32" s="3">
        <v>43677</v>
      </c>
      <c r="N32" s="3">
        <v>43677</v>
      </c>
      <c r="O32">
        <v>263816</v>
      </c>
      <c r="P32">
        <v>5000</v>
      </c>
      <c r="Q32" t="s">
        <v>3</v>
      </c>
    </row>
    <row r="33" spans="1:18" x14ac:dyDescent="0.2">
      <c r="A33">
        <v>32</v>
      </c>
      <c r="B33" t="s">
        <v>10</v>
      </c>
      <c r="C33" t="s">
        <v>9</v>
      </c>
      <c r="D33" t="s">
        <v>301</v>
      </c>
      <c r="E33" t="s">
        <v>302</v>
      </c>
      <c r="F33" t="s">
        <v>8</v>
      </c>
      <c r="G33" t="s">
        <v>7</v>
      </c>
      <c r="H33" t="s">
        <v>6</v>
      </c>
      <c r="I33" t="s">
        <v>5</v>
      </c>
      <c r="J33" t="s">
        <v>5</v>
      </c>
      <c r="K33" t="s">
        <v>4</v>
      </c>
      <c r="L33" s="3">
        <v>43284</v>
      </c>
      <c r="M33" s="3">
        <v>43490</v>
      </c>
      <c r="N33" s="3">
        <v>43490</v>
      </c>
      <c r="O33">
        <v>164000</v>
      </c>
      <c r="P33">
        <v>5000</v>
      </c>
      <c r="Q33" t="s">
        <v>3</v>
      </c>
      <c r="R33" t="s">
        <v>303</v>
      </c>
    </row>
    <row r="34" spans="1:18" x14ac:dyDescent="0.2">
      <c r="A34">
        <v>33</v>
      </c>
      <c r="B34" t="s">
        <v>10</v>
      </c>
      <c r="C34" t="s">
        <v>9</v>
      </c>
      <c r="D34" t="s">
        <v>414</v>
      </c>
      <c r="E34" t="s">
        <v>415</v>
      </c>
      <c r="F34" t="s">
        <v>8</v>
      </c>
      <c r="G34" t="s">
        <v>11</v>
      </c>
      <c r="H34" t="s">
        <v>6</v>
      </c>
      <c r="I34" t="s">
        <v>5</v>
      </c>
      <c r="J34" t="s">
        <v>5</v>
      </c>
      <c r="K34" t="s">
        <v>4</v>
      </c>
      <c r="L34" s="3">
        <v>43382</v>
      </c>
      <c r="M34" s="3">
        <v>43661</v>
      </c>
      <c r="N34" s="3">
        <v>43661</v>
      </c>
      <c r="O34">
        <v>199999</v>
      </c>
      <c r="P34">
        <v>5000</v>
      </c>
      <c r="Q34" t="s">
        <v>3</v>
      </c>
      <c r="R34" t="s">
        <v>416</v>
      </c>
    </row>
    <row r="35" spans="1:18" x14ac:dyDescent="0.2">
      <c r="A35">
        <v>34</v>
      </c>
      <c r="B35" t="s">
        <v>10</v>
      </c>
      <c r="C35" t="s">
        <v>9</v>
      </c>
      <c r="D35" t="s">
        <v>377</v>
      </c>
      <c r="E35" t="s">
        <v>378</v>
      </c>
      <c r="F35" t="s">
        <v>8</v>
      </c>
      <c r="G35" t="s">
        <v>11</v>
      </c>
      <c r="H35" t="s">
        <v>6</v>
      </c>
      <c r="I35" t="s">
        <v>5</v>
      </c>
      <c r="J35" t="s">
        <v>5</v>
      </c>
      <c r="K35" t="s">
        <v>4</v>
      </c>
      <c r="L35" s="3">
        <v>43368</v>
      </c>
      <c r="M35" s="3">
        <v>43615</v>
      </c>
      <c r="N35" s="3">
        <v>43615</v>
      </c>
      <c r="O35">
        <v>185617</v>
      </c>
      <c r="P35">
        <v>5000</v>
      </c>
      <c r="Q35" t="s">
        <v>3</v>
      </c>
      <c r="R35" t="s">
        <v>379</v>
      </c>
    </row>
    <row r="36" spans="1:18" x14ac:dyDescent="0.2">
      <c r="A36">
        <v>35</v>
      </c>
      <c r="B36" t="s">
        <v>10</v>
      </c>
      <c r="C36" t="s">
        <v>9</v>
      </c>
      <c r="D36" t="s">
        <v>366</v>
      </c>
      <c r="E36" t="s">
        <v>367</v>
      </c>
      <c r="F36" t="s">
        <v>8</v>
      </c>
      <c r="G36" t="s">
        <v>11</v>
      </c>
      <c r="H36" t="s">
        <v>6</v>
      </c>
      <c r="I36" t="s">
        <v>5</v>
      </c>
      <c r="J36" t="s">
        <v>5</v>
      </c>
      <c r="K36" t="s">
        <v>4</v>
      </c>
      <c r="L36" s="3">
        <v>43455</v>
      </c>
      <c r="M36" s="3">
        <v>43629</v>
      </c>
      <c r="N36" s="3">
        <v>43629</v>
      </c>
      <c r="O36">
        <v>200000</v>
      </c>
      <c r="P36">
        <v>5000</v>
      </c>
      <c r="Q36" t="s">
        <v>3</v>
      </c>
      <c r="R36" t="s">
        <v>368</v>
      </c>
    </row>
    <row r="37" spans="1:18" x14ac:dyDescent="0.2">
      <c r="A37">
        <v>36</v>
      </c>
      <c r="B37" t="s">
        <v>10</v>
      </c>
      <c r="C37" t="s">
        <v>9</v>
      </c>
      <c r="D37" t="s">
        <v>382</v>
      </c>
      <c r="E37" t="s">
        <v>383</v>
      </c>
      <c r="F37" t="s">
        <v>8</v>
      </c>
      <c r="G37" t="s">
        <v>11</v>
      </c>
      <c r="H37" t="s">
        <v>6</v>
      </c>
      <c r="I37" t="s">
        <v>5</v>
      </c>
      <c r="J37" t="s">
        <v>5</v>
      </c>
      <c r="K37" t="s">
        <v>4</v>
      </c>
      <c r="L37" s="3">
        <v>43272</v>
      </c>
      <c r="M37" s="3">
        <v>43546</v>
      </c>
      <c r="N37" s="3">
        <v>43546</v>
      </c>
      <c r="O37">
        <v>181402</v>
      </c>
      <c r="P37">
        <v>5000</v>
      </c>
      <c r="Q37" t="s">
        <v>3</v>
      </c>
      <c r="R37" t="s">
        <v>384</v>
      </c>
    </row>
    <row r="38" spans="1:18" x14ac:dyDescent="0.2">
      <c r="A38">
        <v>37</v>
      </c>
      <c r="B38" t="s">
        <v>10</v>
      </c>
      <c r="C38" t="s">
        <v>9</v>
      </c>
      <c r="D38" t="s">
        <v>429</v>
      </c>
      <c r="E38" t="s">
        <v>430</v>
      </c>
      <c r="F38" t="s">
        <v>8</v>
      </c>
      <c r="G38" t="s">
        <v>11</v>
      </c>
      <c r="H38" t="s">
        <v>6</v>
      </c>
      <c r="I38" t="s">
        <v>5</v>
      </c>
      <c r="J38" t="s">
        <v>5</v>
      </c>
      <c r="K38" t="s">
        <v>4</v>
      </c>
      <c r="L38" s="3">
        <v>43238</v>
      </c>
      <c r="M38" s="3">
        <v>43531</v>
      </c>
      <c r="N38" s="3">
        <v>43531</v>
      </c>
      <c r="O38">
        <v>201170</v>
      </c>
      <c r="P38">
        <v>5000</v>
      </c>
      <c r="Q38" t="s">
        <v>3</v>
      </c>
      <c r="R38" t="s">
        <v>431</v>
      </c>
    </row>
    <row r="39" spans="1:18" x14ac:dyDescent="0.2">
      <c r="A39">
        <v>38</v>
      </c>
      <c r="B39" t="s">
        <v>10</v>
      </c>
      <c r="C39" t="s">
        <v>9</v>
      </c>
      <c r="D39" t="s">
        <v>307</v>
      </c>
      <c r="E39" t="s">
        <v>308</v>
      </c>
      <c r="F39" t="s">
        <v>8</v>
      </c>
      <c r="G39" t="s">
        <v>7</v>
      </c>
      <c r="H39" t="s">
        <v>6</v>
      </c>
      <c r="I39" t="s">
        <v>5</v>
      </c>
      <c r="J39" t="s">
        <v>5</v>
      </c>
      <c r="K39" t="s">
        <v>4</v>
      </c>
      <c r="L39" s="3">
        <v>43272</v>
      </c>
      <c r="M39" s="3">
        <v>43609</v>
      </c>
      <c r="N39" s="3">
        <v>43609</v>
      </c>
      <c r="O39">
        <v>242316</v>
      </c>
      <c r="P39">
        <v>5000</v>
      </c>
      <c r="Q39" t="s">
        <v>3</v>
      </c>
    </row>
    <row r="40" spans="1:18" x14ac:dyDescent="0.2">
      <c r="A40">
        <v>39</v>
      </c>
      <c r="B40" t="s">
        <v>10</v>
      </c>
      <c r="C40" t="s">
        <v>9</v>
      </c>
      <c r="D40" t="s">
        <v>254</v>
      </c>
      <c r="E40" t="s">
        <v>255</v>
      </c>
      <c r="F40" t="s">
        <v>8</v>
      </c>
      <c r="G40" t="s">
        <v>11</v>
      </c>
      <c r="H40" t="s">
        <v>6</v>
      </c>
      <c r="I40" t="s">
        <v>5</v>
      </c>
      <c r="J40" t="s">
        <v>5</v>
      </c>
      <c r="K40" t="s">
        <v>4</v>
      </c>
      <c r="L40" s="3">
        <v>43445</v>
      </c>
      <c r="M40" s="3">
        <v>43629</v>
      </c>
      <c r="N40" s="3">
        <v>43629</v>
      </c>
      <c r="O40">
        <v>203190</v>
      </c>
      <c r="P40">
        <v>5000</v>
      </c>
      <c r="Q40" t="s">
        <v>3</v>
      </c>
      <c r="R40" t="s">
        <v>256</v>
      </c>
    </row>
    <row r="41" spans="1:18" x14ac:dyDescent="0.2">
      <c r="A41">
        <v>40</v>
      </c>
      <c r="B41" t="s">
        <v>10</v>
      </c>
      <c r="C41" t="s">
        <v>9</v>
      </c>
      <c r="D41" t="s">
        <v>273</v>
      </c>
      <c r="E41" t="s">
        <v>274</v>
      </c>
      <c r="F41" t="s">
        <v>8</v>
      </c>
      <c r="G41" t="s">
        <v>7</v>
      </c>
      <c r="H41" t="s">
        <v>6</v>
      </c>
      <c r="I41" t="s">
        <v>5</v>
      </c>
      <c r="J41" t="s">
        <v>5</v>
      </c>
      <c r="K41" t="s">
        <v>4</v>
      </c>
      <c r="L41" s="3">
        <v>43410</v>
      </c>
      <c r="M41" s="3">
        <v>43546</v>
      </c>
      <c r="N41" s="3">
        <v>43546</v>
      </c>
      <c r="O41">
        <v>272901</v>
      </c>
      <c r="P41">
        <v>5000</v>
      </c>
      <c r="Q41" t="s">
        <v>3</v>
      </c>
      <c r="R41" t="s">
        <v>275</v>
      </c>
    </row>
    <row r="42" spans="1:18" x14ac:dyDescent="0.2">
      <c r="A42">
        <v>41</v>
      </c>
      <c r="B42" t="s">
        <v>10</v>
      </c>
      <c r="C42" t="s">
        <v>9</v>
      </c>
      <c r="D42" t="s">
        <v>304</v>
      </c>
      <c r="E42" t="s">
        <v>305</v>
      </c>
      <c r="F42" t="s">
        <v>8</v>
      </c>
      <c r="G42" t="s">
        <v>11</v>
      </c>
      <c r="H42" t="s">
        <v>6</v>
      </c>
      <c r="I42" t="s">
        <v>5</v>
      </c>
      <c r="J42" t="s">
        <v>5</v>
      </c>
      <c r="K42" t="s">
        <v>4</v>
      </c>
      <c r="L42" s="3">
        <v>43404</v>
      </c>
      <c r="M42" s="3">
        <v>43584</v>
      </c>
      <c r="N42" s="3">
        <v>43584</v>
      </c>
      <c r="O42">
        <v>168900</v>
      </c>
      <c r="P42">
        <v>5000</v>
      </c>
      <c r="Q42" t="s">
        <v>3</v>
      </c>
      <c r="R42" t="s">
        <v>306</v>
      </c>
    </row>
    <row r="43" spans="1:18" x14ac:dyDescent="0.2">
      <c r="A43">
        <v>42</v>
      </c>
      <c r="B43" t="s">
        <v>10</v>
      </c>
      <c r="C43" t="s">
        <v>9</v>
      </c>
      <c r="D43" t="s">
        <v>237</v>
      </c>
      <c r="E43" t="s">
        <v>238</v>
      </c>
      <c r="F43" t="s">
        <v>8</v>
      </c>
      <c r="G43" t="s">
        <v>11</v>
      </c>
      <c r="H43" t="s">
        <v>6</v>
      </c>
      <c r="I43" t="s">
        <v>5</v>
      </c>
      <c r="J43" t="s">
        <v>5</v>
      </c>
      <c r="K43" t="s">
        <v>4</v>
      </c>
      <c r="L43" s="3">
        <v>43395</v>
      </c>
      <c r="M43" s="3">
        <v>43629</v>
      </c>
      <c r="N43" s="3">
        <v>43629</v>
      </c>
      <c r="O43">
        <v>212457</v>
      </c>
      <c r="P43">
        <v>5000</v>
      </c>
      <c r="Q43" t="s">
        <v>3</v>
      </c>
      <c r="R43" t="s">
        <v>239</v>
      </c>
    </row>
    <row r="44" spans="1:18" x14ac:dyDescent="0.2">
      <c r="A44">
        <v>43</v>
      </c>
      <c r="B44" t="s">
        <v>10</v>
      </c>
      <c r="C44" t="s">
        <v>9</v>
      </c>
      <c r="D44" t="s">
        <v>201</v>
      </c>
      <c r="E44" t="s">
        <v>202</v>
      </c>
      <c r="F44" t="s">
        <v>8</v>
      </c>
      <c r="G44" t="s">
        <v>11</v>
      </c>
      <c r="H44" t="s">
        <v>6</v>
      </c>
      <c r="I44" t="s">
        <v>5</v>
      </c>
      <c r="J44" t="s">
        <v>5</v>
      </c>
      <c r="K44" t="s">
        <v>4</v>
      </c>
      <c r="L44" s="3">
        <v>43424</v>
      </c>
      <c r="M44" s="3">
        <v>43615</v>
      </c>
      <c r="N44" s="3">
        <v>43616</v>
      </c>
      <c r="O44">
        <v>225000</v>
      </c>
      <c r="P44">
        <v>5000</v>
      </c>
      <c r="Q44" t="s">
        <v>3</v>
      </c>
    </row>
    <row r="45" spans="1:18" x14ac:dyDescent="0.2">
      <c r="A45">
        <v>44</v>
      </c>
      <c r="B45" t="s">
        <v>10</v>
      </c>
      <c r="C45" t="s">
        <v>9</v>
      </c>
      <c r="D45" t="s">
        <v>217</v>
      </c>
      <c r="E45" t="s">
        <v>218</v>
      </c>
      <c r="F45" t="s">
        <v>8</v>
      </c>
      <c r="G45" t="s">
        <v>7</v>
      </c>
      <c r="H45" t="s">
        <v>6</v>
      </c>
      <c r="I45" t="s">
        <v>5</v>
      </c>
      <c r="J45" t="s">
        <v>5</v>
      </c>
      <c r="K45" t="s">
        <v>4</v>
      </c>
      <c r="L45" s="3">
        <v>43304</v>
      </c>
      <c r="M45" s="3">
        <v>43532</v>
      </c>
      <c r="N45" s="3">
        <v>43532</v>
      </c>
      <c r="O45">
        <v>218000</v>
      </c>
      <c r="P45">
        <v>5000</v>
      </c>
      <c r="Q45" t="s">
        <v>3</v>
      </c>
      <c r="R45" t="s">
        <v>219</v>
      </c>
    </row>
    <row r="46" spans="1:18" x14ac:dyDescent="0.2">
      <c r="A46">
        <v>45</v>
      </c>
      <c r="B46" t="s">
        <v>10</v>
      </c>
      <c r="C46" t="s">
        <v>9</v>
      </c>
      <c r="D46" t="s">
        <v>424</v>
      </c>
      <c r="E46" t="s">
        <v>425</v>
      </c>
      <c r="F46" t="s">
        <v>8</v>
      </c>
      <c r="G46" t="s">
        <v>11</v>
      </c>
      <c r="H46" t="s">
        <v>6</v>
      </c>
      <c r="I46" t="s">
        <v>5</v>
      </c>
      <c r="J46" t="s">
        <v>5</v>
      </c>
      <c r="K46" t="s">
        <v>4</v>
      </c>
      <c r="L46" s="3">
        <v>43374</v>
      </c>
      <c r="M46" s="3">
        <v>43602</v>
      </c>
      <c r="N46" s="3">
        <v>43602</v>
      </c>
      <c r="O46">
        <v>170000</v>
      </c>
      <c r="P46">
        <v>5000</v>
      </c>
      <c r="Q46" t="s">
        <v>3</v>
      </c>
      <c r="R46" t="s">
        <v>426</v>
      </c>
    </row>
    <row r="47" spans="1:18" x14ac:dyDescent="0.2">
      <c r="A47">
        <v>46</v>
      </c>
      <c r="B47" t="s">
        <v>10</v>
      </c>
      <c r="C47" t="s">
        <v>9</v>
      </c>
      <c r="D47" t="s">
        <v>427</v>
      </c>
      <c r="E47" t="s">
        <v>428</v>
      </c>
      <c r="F47" t="s">
        <v>8</v>
      </c>
      <c r="G47" t="s">
        <v>11</v>
      </c>
      <c r="H47" t="s">
        <v>6</v>
      </c>
      <c r="I47" t="s">
        <v>5</v>
      </c>
      <c r="J47" t="s">
        <v>5</v>
      </c>
      <c r="K47" t="s">
        <v>4</v>
      </c>
      <c r="L47" s="3">
        <v>43397</v>
      </c>
      <c r="M47" s="3">
        <v>43661</v>
      </c>
      <c r="N47" s="3">
        <v>43661</v>
      </c>
      <c r="O47">
        <v>215000</v>
      </c>
      <c r="P47">
        <v>5000</v>
      </c>
      <c r="Q47" t="s">
        <v>3</v>
      </c>
    </row>
    <row r="48" spans="1:18" x14ac:dyDescent="0.2">
      <c r="A48">
        <v>47</v>
      </c>
      <c r="B48" t="s">
        <v>10</v>
      </c>
      <c r="C48" t="s">
        <v>9</v>
      </c>
      <c r="D48" t="s">
        <v>391</v>
      </c>
      <c r="E48" t="s">
        <v>392</v>
      </c>
      <c r="F48" t="s">
        <v>8</v>
      </c>
      <c r="G48" t="s">
        <v>7</v>
      </c>
      <c r="H48" t="s">
        <v>6</v>
      </c>
      <c r="I48" t="s">
        <v>5</v>
      </c>
      <c r="J48" t="s">
        <v>5</v>
      </c>
      <c r="K48" t="s">
        <v>4</v>
      </c>
      <c r="L48" s="3">
        <v>43269</v>
      </c>
      <c r="M48" s="3">
        <v>43552</v>
      </c>
      <c r="N48" s="3">
        <v>43552</v>
      </c>
      <c r="O48">
        <v>235578</v>
      </c>
      <c r="P48">
        <v>5000</v>
      </c>
      <c r="Q48" t="s">
        <v>3</v>
      </c>
      <c r="R48" t="s">
        <v>393</v>
      </c>
    </row>
    <row r="49" spans="1:18" x14ac:dyDescent="0.2">
      <c r="A49">
        <v>48</v>
      </c>
      <c r="B49" t="s">
        <v>10</v>
      </c>
      <c r="C49" t="s">
        <v>9</v>
      </c>
      <c r="D49" t="s">
        <v>440</v>
      </c>
      <c r="E49" t="s">
        <v>441</v>
      </c>
      <c r="F49" t="s">
        <v>8</v>
      </c>
      <c r="G49" t="s">
        <v>11</v>
      </c>
      <c r="H49" t="s">
        <v>6</v>
      </c>
      <c r="I49" t="s">
        <v>5</v>
      </c>
      <c r="J49" t="s">
        <v>5</v>
      </c>
      <c r="K49" t="s">
        <v>4</v>
      </c>
      <c r="L49" s="3">
        <v>43377</v>
      </c>
      <c r="M49" s="3">
        <v>43634</v>
      </c>
      <c r="N49" s="3">
        <v>43635</v>
      </c>
      <c r="O49">
        <v>216267</v>
      </c>
      <c r="P49">
        <v>5000</v>
      </c>
      <c r="Q49" t="s">
        <v>3</v>
      </c>
      <c r="R49" t="s">
        <v>442</v>
      </c>
    </row>
    <row r="50" spans="1:18" x14ac:dyDescent="0.2">
      <c r="A50">
        <v>49</v>
      </c>
      <c r="B50" t="s">
        <v>10</v>
      </c>
      <c r="C50" t="s">
        <v>9</v>
      </c>
      <c r="D50" t="s">
        <v>402</v>
      </c>
      <c r="E50" t="s">
        <v>403</v>
      </c>
      <c r="F50" t="s">
        <v>8</v>
      </c>
      <c r="G50" t="s">
        <v>11</v>
      </c>
      <c r="H50" t="s">
        <v>6</v>
      </c>
      <c r="I50" t="s">
        <v>5</v>
      </c>
      <c r="J50" t="s">
        <v>5</v>
      </c>
      <c r="K50" t="s">
        <v>4</v>
      </c>
      <c r="L50" s="3">
        <v>43552</v>
      </c>
      <c r="M50" s="3">
        <v>43594</v>
      </c>
      <c r="N50" s="3">
        <v>43595</v>
      </c>
      <c r="O50">
        <v>173811</v>
      </c>
      <c r="P50">
        <v>5000</v>
      </c>
      <c r="Q50" t="s">
        <v>3</v>
      </c>
      <c r="R50" t="s">
        <v>404</v>
      </c>
    </row>
    <row r="51" spans="1:18" x14ac:dyDescent="0.2">
      <c r="A51">
        <v>50</v>
      </c>
      <c r="B51" t="s">
        <v>10</v>
      </c>
      <c r="C51" t="s">
        <v>9</v>
      </c>
      <c r="D51" t="s">
        <v>371</v>
      </c>
      <c r="E51" t="s">
        <v>372</v>
      </c>
      <c r="F51" t="s">
        <v>8</v>
      </c>
      <c r="G51" t="s">
        <v>11</v>
      </c>
      <c r="H51" t="s">
        <v>6</v>
      </c>
      <c r="I51" t="s">
        <v>5</v>
      </c>
      <c r="J51" t="s">
        <v>5</v>
      </c>
      <c r="K51" t="s">
        <v>4</v>
      </c>
      <c r="L51" s="3">
        <v>43382</v>
      </c>
      <c r="M51" s="3">
        <v>43671</v>
      </c>
      <c r="N51" s="3">
        <v>43671</v>
      </c>
      <c r="O51">
        <v>194629</v>
      </c>
      <c r="P51">
        <v>5000</v>
      </c>
      <c r="Q51" t="s">
        <v>3</v>
      </c>
      <c r="R51" t="s">
        <v>373</v>
      </c>
    </row>
    <row r="52" spans="1:18" x14ac:dyDescent="0.2">
      <c r="A52">
        <v>51</v>
      </c>
      <c r="B52" t="s">
        <v>10</v>
      </c>
      <c r="C52" t="s">
        <v>9</v>
      </c>
      <c r="D52" t="s">
        <v>369</v>
      </c>
      <c r="E52" t="s">
        <v>370</v>
      </c>
      <c r="F52" t="s">
        <v>8</v>
      </c>
      <c r="G52" t="s">
        <v>11</v>
      </c>
      <c r="H52" t="s">
        <v>6</v>
      </c>
      <c r="I52" t="s">
        <v>5</v>
      </c>
      <c r="J52" t="s">
        <v>5</v>
      </c>
      <c r="K52" t="s">
        <v>4</v>
      </c>
      <c r="L52" s="3">
        <v>43538</v>
      </c>
      <c r="M52" s="3">
        <v>43609</v>
      </c>
      <c r="N52" s="3">
        <v>43609</v>
      </c>
      <c r="O52">
        <v>180000</v>
      </c>
      <c r="P52">
        <v>5000</v>
      </c>
      <c r="Q52" t="s">
        <v>3</v>
      </c>
    </row>
    <row r="53" spans="1:18" x14ac:dyDescent="0.2">
      <c r="A53">
        <v>52</v>
      </c>
      <c r="B53" t="s">
        <v>10</v>
      </c>
      <c r="C53" t="s">
        <v>9</v>
      </c>
      <c r="D53" t="s">
        <v>380</v>
      </c>
      <c r="E53" t="s">
        <v>381</v>
      </c>
      <c r="F53" t="s">
        <v>8</v>
      </c>
      <c r="G53" t="s">
        <v>11</v>
      </c>
      <c r="H53" t="s">
        <v>6</v>
      </c>
      <c r="I53" t="s">
        <v>5</v>
      </c>
      <c r="J53" t="s">
        <v>5</v>
      </c>
      <c r="K53" t="s">
        <v>4</v>
      </c>
      <c r="L53" s="3">
        <v>43341</v>
      </c>
      <c r="M53" s="3">
        <v>43609</v>
      </c>
      <c r="N53" s="3">
        <v>43609</v>
      </c>
      <c r="O53">
        <v>218000</v>
      </c>
      <c r="P53">
        <v>5000</v>
      </c>
      <c r="Q53" t="s">
        <v>3</v>
      </c>
    </row>
    <row r="54" spans="1:18" x14ac:dyDescent="0.2">
      <c r="A54">
        <v>53</v>
      </c>
      <c r="B54" t="s">
        <v>10</v>
      </c>
      <c r="C54" t="s">
        <v>9</v>
      </c>
      <c r="D54" t="s">
        <v>319</v>
      </c>
      <c r="E54" t="s">
        <v>320</v>
      </c>
      <c r="F54" t="s">
        <v>8</v>
      </c>
      <c r="G54" t="s">
        <v>11</v>
      </c>
      <c r="H54" t="s">
        <v>6</v>
      </c>
      <c r="I54" t="s">
        <v>5</v>
      </c>
      <c r="J54" t="s">
        <v>5</v>
      </c>
      <c r="K54" t="s">
        <v>4</v>
      </c>
      <c r="L54" s="3">
        <v>43298</v>
      </c>
      <c r="M54" s="3">
        <v>43553</v>
      </c>
      <c r="N54" s="3">
        <v>43595</v>
      </c>
      <c r="O54">
        <v>188870</v>
      </c>
      <c r="P54">
        <v>5000</v>
      </c>
      <c r="Q54" t="s">
        <v>3</v>
      </c>
      <c r="R54" t="s">
        <v>321</v>
      </c>
    </row>
    <row r="55" spans="1:18" x14ac:dyDescent="0.2">
      <c r="A55">
        <v>54</v>
      </c>
      <c r="B55" t="s">
        <v>10</v>
      </c>
      <c r="C55" t="s">
        <v>9</v>
      </c>
      <c r="D55" t="s">
        <v>203</v>
      </c>
      <c r="E55" t="s">
        <v>204</v>
      </c>
      <c r="F55" t="s">
        <v>8</v>
      </c>
      <c r="G55" t="s">
        <v>11</v>
      </c>
      <c r="H55" t="s">
        <v>6</v>
      </c>
      <c r="I55" t="s">
        <v>5</v>
      </c>
      <c r="J55" t="s">
        <v>5</v>
      </c>
      <c r="K55" t="s">
        <v>4</v>
      </c>
      <c r="L55" s="3">
        <v>43249</v>
      </c>
      <c r="M55" s="3">
        <v>43517</v>
      </c>
      <c r="N55" s="3">
        <v>43517</v>
      </c>
      <c r="O55">
        <v>178325</v>
      </c>
      <c r="P55">
        <v>5000</v>
      </c>
      <c r="Q55" t="s">
        <v>3</v>
      </c>
    </row>
    <row r="56" spans="1:18" x14ac:dyDescent="0.2">
      <c r="A56">
        <v>55</v>
      </c>
      <c r="B56" t="s">
        <v>10</v>
      </c>
      <c r="C56" t="s">
        <v>9</v>
      </c>
      <c r="D56" t="s">
        <v>205</v>
      </c>
      <c r="E56" t="s">
        <v>206</v>
      </c>
      <c r="F56" t="s">
        <v>8</v>
      </c>
      <c r="G56" t="s">
        <v>11</v>
      </c>
      <c r="H56" t="s">
        <v>6</v>
      </c>
      <c r="I56" t="s">
        <v>5</v>
      </c>
      <c r="J56" t="s">
        <v>5</v>
      </c>
      <c r="K56" t="s">
        <v>4</v>
      </c>
      <c r="L56" s="3">
        <v>43236</v>
      </c>
      <c r="M56" s="3">
        <v>43490</v>
      </c>
      <c r="N56" s="3">
        <v>43490</v>
      </c>
      <c r="O56">
        <v>199995</v>
      </c>
      <c r="P56">
        <v>5000</v>
      </c>
      <c r="Q56" t="s">
        <v>3</v>
      </c>
      <c r="R56" t="s">
        <v>207</v>
      </c>
    </row>
    <row r="57" spans="1:18" x14ac:dyDescent="0.2">
      <c r="A57">
        <v>56</v>
      </c>
      <c r="B57" t="s">
        <v>10</v>
      </c>
      <c r="C57" t="s">
        <v>9</v>
      </c>
      <c r="D57" t="s">
        <v>208</v>
      </c>
      <c r="E57" t="s">
        <v>209</v>
      </c>
      <c r="F57" t="s">
        <v>8</v>
      </c>
      <c r="G57" t="s">
        <v>11</v>
      </c>
      <c r="H57" t="s">
        <v>6</v>
      </c>
      <c r="I57" t="s">
        <v>5</v>
      </c>
      <c r="J57" t="s">
        <v>5</v>
      </c>
      <c r="K57" t="s">
        <v>4</v>
      </c>
      <c r="L57" s="3">
        <v>43277</v>
      </c>
      <c r="M57" s="3">
        <v>43480</v>
      </c>
      <c r="N57" s="3">
        <v>43480</v>
      </c>
      <c r="O57">
        <v>214926</v>
      </c>
      <c r="P57">
        <v>5000</v>
      </c>
      <c r="Q57" t="s">
        <v>3</v>
      </c>
      <c r="R57" t="s">
        <v>210</v>
      </c>
    </row>
    <row r="58" spans="1:18" x14ac:dyDescent="0.2">
      <c r="A58">
        <v>57</v>
      </c>
      <c r="B58" t="s">
        <v>10</v>
      </c>
      <c r="C58" t="s">
        <v>9</v>
      </c>
      <c r="D58" t="s">
        <v>214</v>
      </c>
      <c r="E58" t="s">
        <v>215</v>
      </c>
      <c r="F58" t="s">
        <v>8</v>
      </c>
      <c r="G58" t="s">
        <v>7</v>
      </c>
      <c r="H58" t="s">
        <v>6</v>
      </c>
      <c r="I58" t="s">
        <v>5</v>
      </c>
      <c r="J58" t="s">
        <v>5</v>
      </c>
      <c r="K58" t="s">
        <v>4</v>
      </c>
      <c r="L58" s="3">
        <v>43314</v>
      </c>
      <c r="M58" s="3">
        <v>43523</v>
      </c>
      <c r="N58" s="3">
        <v>43523</v>
      </c>
      <c r="O58">
        <v>232500</v>
      </c>
      <c r="P58">
        <v>5000</v>
      </c>
      <c r="Q58" t="s">
        <v>3</v>
      </c>
      <c r="R58" t="s">
        <v>216</v>
      </c>
    </row>
    <row r="59" spans="1:18" x14ac:dyDescent="0.2">
      <c r="A59">
        <v>58</v>
      </c>
      <c r="B59" t="s">
        <v>10</v>
      </c>
      <c r="C59" t="s">
        <v>9</v>
      </c>
      <c r="D59" t="s">
        <v>364</v>
      </c>
      <c r="E59" t="s">
        <v>365</v>
      </c>
      <c r="F59" t="s">
        <v>8</v>
      </c>
      <c r="G59" t="s">
        <v>11</v>
      </c>
      <c r="H59" t="s">
        <v>6</v>
      </c>
      <c r="I59" t="s">
        <v>5</v>
      </c>
      <c r="J59" t="s">
        <v>5</v>
      </c>
      <c r="K59" t="s">
        <v>4</v>
      </c>
      <c r="L59" s="3">
        <v>43448</v>
      </c>
      <c r="M59" s="3">
        <v>43661</v>
      </c>
      <c r="N59" s="3">
        <v>43661</v>
      </c>
      <c r="O59">
        <v>180000</v>
      </c>
      <c r="P59">
        <v>5000</v>
      </c>
      <c r="Q59" t="s">
        <v>3</v>
      </c>
    </row>
    <row r="60" spans="1:18" x14ac:dyDescent="0.2">
      <c r="A60">
        <v>59</v>
      </c>
      <c r="B60" t="s">
        <v>10</v>
      </c>
      <c r="C60" t="s">
        <v>9</v>
      </c>
      <c r="D60" t="s">
        <v>335</v>
      </c>
      <c r="E60" t="s">
        <v>336</v>
      </c>
      <c r="F60" t="s">
        <v>8</v>
      </c>
      <c r="G60" t="s">
        <v>11</v>
      </c>
      <c r="H60" t="s">
        <v>6</v>
      </c>
      <c r="I60" t="s">
        <v>5</v>
      </c>
      <c r="J60" t="s">
        <v>5</v>
      </c>
      <c r="K60" t="s">
        <v>4</v>
      </c>
      <c r="L60" s="3">
        <v>43245</v>
      </c>
      <c r="M60" s="3">
        <v>43545</v>
      </c>
      <c r="N60" s="3">
        <v>43546</v>
      </c>
      <c r="O60">
        <v>198053</v>
      </c>
      <c r="P60">
        <v>5000</v>
      </c>
      <c r="Q60" t="s">
        <v>3</v>
      </c>
      <c r="R60" t="s">
        <v>337</v>
      </c>
    </row>
    <row r="61" spans="1:18" x14ac:dyDescent="0.2">
      <c r="A61">
        <v>60</v>
      </c>
      <c r="B61" t="s">
        <v>10</v>
      </c>
      <c r="C61" t="s">
        <v>9</v>
      </c>
      <c r="D61" t="s">
        <v>257</v>
      </c>
      <c r="E61" t="s">
        <v>258</v>
      </c>
      <c r="F61" t="s">
        <v>8</v>
      </c>
      <c r="G61" t="s">
        <v>11</v>
      </c>
      <c r="H61" t="s">
        <v>6</v>
      </c>
      <c r="I61" t="s">
        <v>5</v>
      </c>
      <c r="J61" t="s">
        <v>5</v>
      </c>
      <c r="K61" t="s">
        <v>4</v>
      </c>
      <c r="L61" s="3">
        <v>43356</v>
      </c>
      <c r="M61" s="3">
        <v>43641</v>
      </c>
      <c r="N61" s="3">
        <v>43642</v>
      </c>
      <c r="O61">
        <v>206357</v>
      </c>
      <c r="P61">
        <v>5000</v>
      </c>
      <c r="Q61" t="s">
        <v>3</v>
      </c>
    </row>
    <row r="62" spans="1:18" x14ac:dyDescent="0.2">
      <c r="A62">
        <v>61</v>
      </c>
      <c r="B62" t="s">
        <v>10</v>
      </c>
      <c r="C62" t="s">
        <v>9</v>
      </c>
      <c r="D62" t="s">
        <v>317</v>
      </c>
      <c r="E62" t="s">
        <v>318</v>
      </c>
      <c r="F62" t="s">
        <v>8</v>
      </c>
      <c r="G62" t="s">
        <v>7</v>
      </c>
      <c r="H62" t="s">
        <v>6</v>
      </c>
      <c r="I62" t="s">
        <v>5</v>
      </c>
      <c r="J62" t="s">
        <v>5</v>
      </c>
      <c r="K62" t="s">
        <v>4</v>
      </c>
      <c r="L62" s="3">
        <v>43452</v>
      </c>
      <c r="M62" s="3">
        <v>43542</v>
      </c>
      <c r="N62" s="3">
        <v>43542</v>
      </c>
      <c r="O62">
        <v>228900</v>
      </c>
      <c r="P62">
        <v>5000</v>
      </c>
      <c r="Q62" t="s">
        <v>3</v>
      </c>
    </row>
    <row r="63" spans="1:18" x14ac:dyDescent="0.2">
      <c r="A63">
        <v>62</v>
      </c>
      <c r="B63" t="s">
        <v>10</v>
      </c>
      <c r="C63" t="s">
        <v>9</v>
      </c>
      <c r="D63" t="s">
        <v>227</v>
      </c>
      <c r="E63" t="s">
        <v>228</v>
      </c>
      <c r="F63" t="s">
        <v>8</v>
      </c>
      <c r="G63" t="s">
        <v>11</v>
      </c>
      <c r="H63" t="s">
        <v>6</v>
      </c>
      <c r="I63" t="s">
        <v>5</v>
      </c>
      <c r="J63" t="s">
        <v>5</v>
      </c>
      <c r="K63" t="s">
        <v>4</v>
      </c>
      <c r="L63" s="3">
        <v>43370</v>
      </c>
      <c r="M63" s="3">
        <v>43549</v>
      </c>
      <c r="N63" s="3">
        <v>43550</v>
      </c>
      <c r="O63">
        <v>150000</v>
      </c>
      <c r="P63">
        <v>5000</v>
      </c>
      <c r="Q63" t="s">
        <v>3</v>
      </c>
      <c r="R63" t="s">
        <v>229</v>
      </c>
    </row>
    <row r="64" spans="1:18" x14ac:dyDescent="0.2">
      <c r="A64">
        <v>63</v>
      </c>
      <c r="B64" t="s">
        <v>10</v>
      </c>
      <c r="C64" t="s">
        <v>9</v>
      </c>
      <c r="D64" t="s">
        <v>245</v>
      </c>
      <c r="E64" t="s">
        <v>246</v>
      </c>
      <c r="F64" t="s">
        <v>8</v>
      </c>
      <c r="G64" t="s">
        <v>11</v>
      </c>
      <c r="H64" t="s">
        <v>6</v>
      </c>
      <c r="I64" t="s">
        <v>5</v>
      </c>
      <c r="J64" t="s">
        <v>5</v>
      </c>
      <c r="K64" t="s">
        <v>4</v>
      </c>
      <c r="L64" s="3">
        <v>43341</v>
      </c>
      <c r="M64" s="3">
        <v>43486</v>
      </c>
      <c r="N64" s="3">
        <v>43486</v>
      </c>
      <c r="O64">
        <v>187705</v>
      </c>
      <c r="P64">
        <v>5000</v>
      </c>
      <c r="Q64" t="s">
        <v>3</v>
      </c>
      <c r="R64" t="s">
        <v>247</v>
      </c>
    </row>
    <row r="65" spans="1:18" x14ac:dyDescent="0.2">
      <c r="A65">
        <v>64</v>
      </c>
      <c r="B65" t="s">
        <v>10</v>
      </c>
      <c r="C65" t="s">
        <v>9</v>
      </c>
      <c r="D65" t="s">
        <v>338</v>
      </c>
      <c r="E65" t="s">
        <v>339</v>
      </c>
      <c r="F65" t="s">
        <v>8</v>
      </c>
      <c r="G65" t="s">
        <v>7</v>
      </c>
      <c r="H65" t="s">
        <v>6</v>
      </c>
      <c r="I65" t="s">
        <v>5</v>
      </c>
      <c r="J65" t="s">
        <v>5</v>
      </c>
      <c r="K65" t="s">
        <v>4</v>
      </c>
      <c r="L65" s="3">
        <v>43245</v>
      </c>
      <c r="M65" s="3">
        <v>43593</v>
      </c>
      <c r="N65" s="3">
        <v>43593</v>
      </c>
      <c r="O65">
        <v>235000</v>
      </c>
      <c r="P65">
        <v>5000</v>
      </c>
      <c r="Q65" t="s">
        <v>3</v>
      </c>
      <c r="R65" t="s">
        <v>340</v>
      </c>
    </row>
    <row r="66" spans="1:18" x14ac:dyDescent="0.2">
      <c r="A66">
        <v>65</v>
      </c>
      <c r="B66" t="s">
        <v>10</v>
      </c>
      <c r="C66" t="s">
        <v>9</v>
      </c>
      <c r="D66" t="s">
        <v>230</v>
      </c>
      <c r="E66" t="s">
        <v>231</v>
      </c>
      <c r="F66" t="s">
        <v>8</v>
      </c>
      <c r="G66" t="s">
        <v>11</v>
      </c>
      <c r="H66" t="s">
        <v>6</v>
      </c>
      <c r="I66" t="s">
        <v>5</v>
      </c>
      <c r="J66" t="s">
        <v>5</v>
      </c>
      <c r="K66" t="s">
        <v>4</v>
      </c>
      <c r="L66" s="3">
        <v>43437</v>
      </c>
      <c r="M66" s="3">
        <v>43504</v>
      </c>
      <c r="N66" s="3">
        <v>43504</v>
      </c>
      <c r="O66">
        <v>214000</v>
      </c>
      <c r="P66">
        <v>5000</v>
      </c>
      <c r="Q66" t="s">
        <v>3</v>
      </c>
    </row>
    <row r="67" spans="1:18" x14ac:dyDescent="0.2">
      <c r="A67">
        <v>66</v>
      </c>
      <c r="B67" t="s">
        <v>10</v>
      </c>
      <c r="C67" t="s">
        <v>9</v>
      </c>
      <c r="D67" t="s">
        <v>352</v>
      </c>
      <c r="E67" t="s">
        <v>353</v>
      </c>
      <c r="F67" t="s">
        <v>8</v>
      </c>
      <c r="G67" t="s">
        <v>7</v>
      </c>
      <c r="H67" t="s">
        <v>6</v>
      </c>
      <c r="I67" t="s">
        <v>5</v>
      </c>
      <c r="J67" t="s">
        <v>5</v>
      </c>
      <c r="K67" t="s">
        <v>4</v>
      </c>
      <c r="L67" s="3">
        <v>43290</v>
      </c>
      <c r="M67" s="3">
        <v>43629</v>
      </c>
      <c r="N67" s="3">
        <v>43629</v>
      </c>
      <c r="O67">
        <v>205205</v>
      </c>
      <c r="P67">
        <v>5000</v>
      </c>
      <c r="Q67" t="s">
        <v>3</v>
      </c>
      <c r="R67" t="s">
        <v>354</v>
      </c>
    </row>
    <row r="68" spans="1:18" x14ac:dyDescent="0.2">
      <c r="A68">
        <v>67</v>
      </c>
      <c r="B68" t="s">
        <v>10</v>
      </c>
      <c r="C68" t="s">
        <v>9</v>
      </c>
      <c r="D68" t="s">
        <v>276</v>
      </c>
      <c r="E68" t="s">
        <v>277</v>
      </c>
      <c r="F68" t="s">
        <v>8</v>
      </c>
      <c r="G68" t="s">
        <v>11</v>
      </c>
      <c r="H68" t="s">
        <v>6</v>
      </c>
      <c r="I68" t="s">
        <v>5</v>
      </c>
      <c r="J68" t="s">
        <v>5</v>
      </c>
      <c r="K68" t="s">
        <v>4</v>
      </c>
      <c r="L68" s="3">
        <v>43248</v>
      </c>
      <c r="M68" s="3">
        <v>43508</v>
      </c>
      <c r="N68" s="3">
        <v>43508</v>
      </c>
      <c r="O68">
        <v>167544</v>
      </c>
      <c r="P68">
        <v>5000</v>
      </c>
      <c r="Q68" t="s">
        <v>3</v>
      </c>
      <c r="R68" t="s">
        <v>278</v>
      </c>
    </row>
    <row r="69" spans="1:18" x14ac:dyDescent="0.2">
      <c r="A69">
        <v>68</v>
      </c>
      <c r="B69" t="s">
        <v>10</v>
      </c>
      <c r="C69" t="s">
        <v>9</v>
      </c>
      <c r="D69" t="s">
        <v>388</v>
      </c>
      <c r="E69" t="s">
        <v>389</v>
      </c>
      <c r="F69" t="s">
        <v>8</v>
      </c>
      <c r="G69" t="s">
        <v>7</v>
      </c>
      <c r="H69" t="s">
        <v>6</v>
      </c>
      <c r="I69" t="s">
        <v>5</v>
      </c>
      <c r="J69" t="s">
        <v>5</v>
      </c>
      <c r="K69" t="s">
        <v>4</v>
      </c>
      <c r="L69" s="3">
        <v>43403</v>
      </c>
      <c r="M69" s="3">
        <v>43542</v>
      </c>
      <c r="N69" s="3">
        <v>43542</v>
      </c>
      <c r="O69">
        <v>247754</v>
      </c>
      <c r="P69">
        <v>5000</v>
      </c>
      <c r="Q69" t="s">
        <v>3</v>
      </c>
      <c r="R69" t="s">
        <v>390</v>
      </c>
    </row>
    <row r="70" spans="1:18" x14ac:dyDescent="0.2">
      <c r="A70">
        <v>69</v>
      </c>
      <c r="B70" t="s">
        <v>10</v>
      </c>
      <c r="C70" t="s">
        <v>9</v>
      </c>
      <c r="D70" t="s">
        <v>285</v>
      </c>
      <c r="E70" t="s">
        <v>286</v>
      </c>
      <c r="F70" t="s">
        <v>8</v>
      </c>
      <c r="G70" t="s">
        <v>11</v>
      </c>
      <c r="H70" t="s">
        <v>6</v>
      </c>
      <c r="I70" t="s">
        <v>5</v>
      </c>
      <c r="J70" t="s">
        <v>5</v>
      </c>
      <c r="K70" t="s">
        <v>4</v>
      </c>
      <c r="L70" s="3">
        <v>43294</v>
      </c>
      <c r="M70" s="3">
        <v>43546</v>
      </c>
      <c r="N70" s="3">
        <v>43546</v>
      </c>
      <c r="O70">
        <v>212315</v>
      </c>
      <c r="P70">
        <v>5000</v>
      </c>
      <c r="Q70" t="s">
        <v>3</v>
      </c>
      <c r="R70" t="s">
        <v>287</v>
      </c>
    </row>
    <row r="71" spans="1:18" x14ac:dyDescent="0.2">
      <c r="A71">
        <v>70</v>
      </c>
      <c r="B71" t="s">
        <v>10</v>
      </c>
      <c r="C71" t="s">
        <v>9</v>
      </c>
      <c r="D71" t="s">
        <v>355</v>
      </c>
      <c r="E71" t="s">
        <v>356</v>
      </c>
      <c r="F71" t="s">
        <v>8</v>
      </c>
      <c r="G71" t="s">
        <v>11</v>
      </c>
      <c r="H71" t="s">
        <v>6</v>
      </c>
      <c r="I71" t="s">
        <v>5</v>
      </c>
      <c r="J71" t="s">
        <v>5</v>
      </c>
      <c r="K71" t="s">
        <v>4</v>
      </c>
      <c r="L71" s="3">
        <v>43371</v>
      </c>
      <c r="M71" s="3">
        <v>43542</v>
      </c>
      <c r="N71" s="3">
        <v>43542</v>
      </c>
      <c r="O71">
        <v>176229</v>
      </c>
      <c r="P71">
        <v>5000</v>
      </c>
      <c r="Q71" t="s">
        <v>3</v>
      </c>
      <c r="R71" t="s">
        <v>357</v>
      </c>
    </row>
    <row r="72" spans="1:18" x14ac:dyDescent="0.2">
      <c r="A72">
        <v>71</v>
      </c>
      <c r="B72" t="s">
        <v>10</v>
      </c>
      <c r="C72" t="s">
        <v>9</v>
      </c>
      <c r="D72" t="s">
        <v>279</v>
      </c>
      <c r="E72" t="s">
        <v>280</v>
      </c>
      <c r="F72" t="s">
        <v>8</v>
      </c>
      <c r="G72" t="s">
        <v>7</v>
      </c>
      <c r="H72" t="s">
        <v>6</v>
      </c>
      <c r="I72" t="s">
        <v>5</v>
      </c>
      <c r="J72" t="s">
        <v>5</v>
      </c>
      <c r="K72" t="s">
        <v>4</v>
      </c>
      <c r="L72" s="3">
        <v>43410</v>
      </c>
      <c r="M72" s="3">
        <v>43585</v>
      </c>
      <c r="N72" s="3">
        <v>43585</v>
      </c>
      <c r="O72">
        <v>238791</v>
      </c>
      <c r="P72">
        <v>5000</v>
      </c>
      <c r="Q72" t="s">
        <v>3</v>
      </c>
      <c r="R72" t="s">
        <v>281</v>
      </c>
    </row>
    <row r="73" spans="1:18" x14ac:dyDescent="0.2">
      <c r="A73">
        <v>72</v>
      </c>
      <c r="B73" t="s">
        <v>10</v>
      </c>
      <c r="C73" t="s">
        <v>9</v>
      </c>
      <c r="D73" t="s">
        <v>325</v>
      </c>
      <c r="E73" t="s">
        <v>326</v>
      </c>
      <c r="F73" t="s">
        <v>8</v>
      </c>
      <c r="G73" t="s">
        <v>11</v>
      </c>
      <c r="H73" t="s">
        <v>6</v>
      </c>
      <c r="I73" t="s">
        <v>5</v>
      </c>
      <c r="J73" t="s">
        <v>5</v>
      </c>
      <c r="K73" t="s">
        <v>4</v>
      </c>
      <c r="L73" s="3">
        <v>43363</v>
      </c>
      <c r="M73" s="3">
        <v>43584</v>
      </c>
      <c r="N73" s="3">
        <v>43584</v>
      </c>
      <c r="O73">
        <v>203844</v>
      </c>
      <c r="P73">
        <v>5000</v>
      </c>
      <c r="Q73" t="s">
        <v>3</v>
      </c>
      <c r="R73" t="s">
        <v>327</v>
      </c>
    </row>
    <row r="74" spans="1:18" x14ac:dyDescent="0.2">
      <c r="A74">
        <v>73</v>
      </c>
      <c r="B74" t="s">
        <v>10</v>
      </c>
      <c r="C74" t="s">
        <v>9</v>
      </c>
      <c r="D74" t="s">
        <v>295</v>
      </c>
      <c r="E74" t="s">
        <v>296</v>
      </c>
      <c r="F74" t="s">
        <v>8</v>
      </c>
      <c r="G74" t="s">
        <v>11</v>
      </c>
      <c r="H74" t="s">
        <v>6</v>
      </c>
      <c r="I74" t="s">
        <v>5</v>
      </c>
      <c r="J74" t="s">
        <v>5</v>
      </c>
      <c r="K74" t="s">
        <v>4</v>
      </c>
      <c r="L74" s="3">
        <v>43300</v>
      </c>
      <c r="M74" s="3">
        <v>43542</v>
      </c>
      <c r="N74" s="3">
        <v>43542</v>
      </c>
      <c r="O74">
        <v>169854</v>
      </c>
      <c r="P74">
        <v>5000</v>
      </c>
      <c r="Q74" t="s">
        <v>3</v>
      </c>
      <c r="R74" t="s">
        <v>297</v>
      </c>
    </row>
    <row r="75" spans="1:18" x14ac:dyDescent="0.2">
      <c r="A75">
        <v>74</v>
      </c>
      <c r="B75" t="s">
        <v>10</v>
      </c>
      <c r="C75" t="s">
        <v>9</v>
      </c>
      <c r="D75" t="s">
        <v>293</v>
      </c>
      <c r="E75" t="s">
        <v>294</v>
      </c>
      <c r="F75" t="s">
        <v>8</v>
      </c>
      <c r="G75" t="s">
        <v>11</v>
      </c>
      <c r="H75" t="s">
        <v>6</v>
      </c>
      <c r="I75" t="s">
        <v>5</v>
      </c>
      <c r="J75" t="s">
        <v>5</v>
      </c>
      <c r="K75" t="s">
        <v>4</v>
      </c>
      <c r="L75" s="3">
        <v>43650</v>
      </c>
      <c r="M75" s="3">
        <v>43677</v>
      </c>
      <c r="N75" s="3">
        <v>43677</v>
      </c>
      <c r="O75">
        <v>218200</v>
      </c>
      <c r="P75">
        <v>5000</v>
      </c>
      <c r="Q75" t="s">
        <v>3</v>
      </c>
    </row>
    <row r="76" spans="1:18" x14ac:dyDescent="0.2">
      <c r="A76">
        <v>75</v>
      </c>
      <c r="B76" t="s">
        <v>10</v>
      </c>
      <c r="C76" t="s">
        <v>9</v>
      </c>
      <c r="D76" t="s">
        <v>243</v>
      </c>
      <c r="E76" t="s">
        <v>244</v>
      </c>
      <c r="F76" t="s">
        <v>8</v>
      </c>
      <c r="G76" t="s">
        <v>11</v>
      </c>
      <c r="H76" t="s">
        <v>6</v>
      </c>
      <c r="I76" t="s">
        <v>5</v>
      </c>
      <c r="J76" t="s">
        <v>5</v>
      </c>
      <c r="K76" t="s">
        <v>4</v>
      </c>
      <c r="L76" s="3">
        <v>43291</v>
      </c>
      <c r="M76" s="3">
        <v>43542</v>
      </c>
      <c r="N76" s="3">
        <v>43542</v>
      </c>
      <c r="O76">
        <v>224472</v>
      </c>
      <c r="P76">
        <v>5000</v>
      </c>
      <c r="Q76" t="s">
        <v>3</v>
      </c>
      <c r="R76" t="s">
        <v>38</v>
      </c>
    </row>
    <row r="77" spans="1:18" x14ac:dyDescent="0.2">
      <c r="A77">
        <v>76</v>
      </c>
      <c r="B77" t="s">
        <v>10</v>
      </c>
      <c r="C77" t="s">
        <v>9</v>
      </c>
      <c r="D77" t="s">
        <v>346</v>
      </c>
      <c r="E77" t="s">
        <v>347</v>
      </c>
      <c r="F77" t="s">
        <v>8</v>
      </c>
      <c r="G77" t="s">
        <v>11</v>
      </c>
      <c r="H77" t="s">
        <v>6</v>
      </c>
      <c r="I77" t="s">
        <v>5</v>
      </c>
      <c r="J77" t="s">
        <v>5</v>
      </c>
      <c r="K77" t="s">
        <v>4</v>
      </c>
      <c r="L77" s="3">
        <v>43376</v>
      </c>
      <c r="M77" s="3">
        <v>43594</v>
      </c>
      <c r="N77" s="3">
        <v>43595</v>
      </c>
      <c r="O77">
        <v>170580</v>
      </c>
      <c r="P77">
        <v>5000</v>
      </c>
      <c r="Q77" t="s">
        <v>3</v>
      </c>
      <c r="R77" t="s">
        <v>348</v>
      </c>
    </row>
    <row r="78" spans="1:18" x14ac:dyDescent="0.2">
      <c r="A78">
        <v>77</v>
      </c>
      <c r="B78" t="s">
        <v>10</v>
      </c>
      <c r="C78" t="s">
        <v>9</v>
      </c>
      <c r="D78" t="s">
        <v>270</v>
      </c>
      <c r="E78" t="s">
        <v>271</v>
      </c>
      <c r="F78" t="s">
        <v>8</v>
      </c>
      <c r="G78" t="s">
        <v>11</v>
      </c>
      <c r="H78" t="s">
        <v>6</v>
      </c>
      <c r="I78" t="s">
        <v>5</v>
      </c>
      <c r="J78" t="s">
        <v>5</v>
      </c>
      <c r="K78" t="s">
        <v>4</v>
      </c>
      <c r="L78" s="3">
        <v>43382</v>
      </c>
      <c r="M78" s="3">
        <v>43609</v>
      </c>
      <c r="N78" s="3">
        <v>43609</v>
      </c>
      <c r="O78">
        <v>214103</v>
      </c>
      <c r="P78">
        <v>5000</v>
      </c>
      <c r="Q78" t="s">
        <v>3</v>
      </c>
      <c r="R78" t="s">
        <v>272</v>
      </c>
    </row>
    <row r="79" spans="1:18" x14ac:dyDescent="0.2">
      <c r="A79">
        <v>78</v>
      </c>
      <c r="B79" t="s">
        <v>10</v>
      </c>
      <c r="C79" t="s">
        <v>9</v>
      </c>
      <c r="D79" t="s">
        <v>251</v>
      </c>
      <c r="E79" t="s">
        <v>252</v>
      </c>
      <c r="F79" t="s">
        <v>8</v>
      </c>
      <c r="G79" t="s">
        <v>11</v>
      </c>
      <c r="H79" t="s">
        <v>6</v>
      </c>
      <c r="I79" t="s">
        <v>5</v>
      </c>
      <c r="J79" t="s">
        <v>5</v>
      </c>
      <c r="K79" t="s">
        <v>4</v>
      </c>
      <c r="L79" s="3">
        <v>43411</v>
      </c>
      <c r="M79" s="3">
        <v>43609</v>
      </c>
      <c r="N79" s="3">
        <v>43609</v>
      </c>
      <c r="O79">
        <v>201264</v>
      </c>
      <c r="P79">
        <v>5000</v>
      </c>
      <c r="Q79" t="s">
        <v>3</v>
      </c>
      <c r="R79" t="s">
        <v>253</v>
      </c>
    </row>
    <row r="80" spans="1:18" x14ac:dyDescent="0.2">
      <c r="A80">
        <v>79</v>
      </c>
      <c r="B80" t="s">
        <v>10</v>
      </c>
      <c r="C80" t="s">
        <v>9</v>
      </c>
      <c r="D80" t="s">
        <v>264</v>
      </c>
      <c r="E80" t="s">
        <v>265</v>
      </c>
      <c r="F80" t="s">
        <v>8</v>
      </c>
      <c r="G80" t="s">
        <v>7</v>
      </c>
      <c r="H80" t="s">
        <v>6</v>
      </c>
      <c r="I80" t="s">
        <v>5</v>
      </c>
      <c r="J80" t="s">
        <v>5</v>
      </c>
      <c r="K80" t="s">
        <v>4</v>
      </c>
      <c r="L80" s="3">
        <v>43377</v>
      </c>
      <c r="M80" s="3">
        <v>43615</v>
      </c>
      <c r="N80" s="3">
        <v>43615</v>
      </c>
      <c r="O80">
        <v>279559</v>
      </c>
      <c r="P80">
        <v>5000</v>
      </c>
      <c r="Q80" t="s">
        <v>3</v>
      </c>
      <c r="R80" t="s">
        <v>266</v>
      </c>
    </row>
    <row r="81" spans="1:18" x14ac:dyDescent="0.2">
      <c r="A81">
        <v>80</v>
      </c>
      <c r="B81" t="s">
        <v>10</v>
      </c>
      <c r="C81" t="s">
        <v>9</v>
      </c>
      <c r="D81" t="s">
        <v>224</v>
      </c>
      <c r="E81" t="s">
        <v>225</v>
      </c>
      <c r="F81" t="s">
        <v>8</v>
      </c>
      <c r="G81" t="s">
        <v>11</v>
      </c>
      <c r="H81" t="s">
        <v>6</v>
      </c>
      <c r="I81" t="s">
        <v>5</v>
      </c>
      <c r="J81" t="s">
        <v>5</v>
      </c>
      <c r="K81" t="s">
        <v>4</v>
      </c>
      <c r="L81" s="3">
        <v>43343</v>
      </c>
      <c r="M81" s="3">
        <v>43552</v>
      </c>
      <c r="N81" s="3">
        <v>43564</v>
      </c>
      <c r="O81">
        <v>149000</v>
      </c>
      <c r="P81">
        <v>5000</v>
      </c>
      <c r="Q81" t="s">
        <v>3</v>
      </c>
      <c r="R81" t="s">
        <v>226</v>
      </c>
    </row>
    <row r="82" spans="1:18" x14ac:dyDescent="0.2">
      <c r="A82">
        <v>81</v>
      </c>
      <c r="B82" t="s">
        <v>10</v>
      </c>
      <c r="C82" t="s">
        <v>9</v>
      </c>
      <c r="D82" t="s">
        <v>291</v>
      </c>
      <c r="E82" t="s">
        <v>292</v>
      </c>
      <c r="F82" t="s">
        <v>8</v>
      </c>
      <c r="G82" t="s">
        <v>11</v>
      </c>
      <c r="H82" t="s">
        <v>6</v>
      </c>
      <c r="I82" t="s">
        <v>5</v>
      </c>
      <c r="J82" t="s">
        <v>5</v>
      </c>
      <c r="K82" t="s">
        <v>4</v>
      </c>
      <c r="L82" s="3">
        <v>43224</v>
      </c>
      <c r="M82" s="3">
        <v>43546</v>
      </c>
      <c r="N82" s="3">
        <v>43546</v>
      </c>
      <c r="O82">
        <v>199900</v>
      </c>
      <c r="P82">
        <v>5000</v>
      </c>
      <c r="Q82" t="s">
        <v>3</v>
      </c>
    </row>
    <row r="83" spans="1:18" x14ac:dyDescent="0.2">
      <c r="A83">
        <v>82</v>
      </c>
      <c r="B83" t="s">
        <v>10</v>
      </c>
      <c r="C83" t="s">
        <v>9</v>
      </c>
      <c r="D83" t="s">
        <v>222</v>
      </c>
      <c r="E83" t="s">
        <v>223</v>
      </c>
      <c r="F83" t="s">
        <v>8</v>
      </c>
      <c r="G83" t="s">
        <v>7</v>
      </c>
      <c r="H83" t="s">
        <v>6</v>
      </c>
      <c r="I83" t="s">
        <v>5</v>
      </c>
      <c r="J83" t="s">
        <v>5</v>
      </c>
      <c r="K83" t="s">
        <v>4</v>
      </c>
      <c r="L83" s="3">
        <v>43284</v>
      </c>
      <c r="M83" s="3">
        <v>43480</v>
      </c>
      <c r="N83" s="3">
        <v>43480</v>
      </c>
      <c r="O83">
        <v>259900</v>
      </c>
      <c r="P83">
        <v>5000</v>
      </c>
      <c r="Q83" t="s">
        <v>3</v>
      </c>
    </row>
    <row r="84" spans="1:18" x14ac:dyDescent="0.2">
      <c r="A84">
        <v>83</v>
      </c>
      <c r="B84" t="s">
        <v>10</v>
      </c>
      <c r="C84" t="s">
        <v>9</v>
      </c>
      <c r="D84" t="s">
        <v>262</v>
      </c>
      <c r="E84" t="s">
        <v>263</v>
      </c>
      <c r="F84" t="s">
        <v>8</v>
      </c>
      <c r="G84" t="s">
        <v>11</v>
      </c>
      <c r="H84" t="s">
        <v>6</v>
      </c>
      <c r="I84" t="s">
        <v>5</v>
      </c>
      <c r="J84" t="s">
        <v>5</v>
      </c>
      <c r="K84" t="s">
        <v>4</v>
      </c>
      <c r="L84" s="3">
        <v>43446</v>
      </c>
      <c r="M84" s="3">
        <v>43641</v>
      </c>
      <c r="N84" s="3">
        <v>43642</v>
      </c>
      <c r="O84">
        <v>199900</v>
      </c>
      <c r="P84">
        <v>5000</v>
      </c>
      <c r="Q84" t="s">
        <v>3</v>
      </c>
    </row>
    <row r="85" spans="1:18" x14ac:dyDescent="0.2">
      <c r="A85">
        <v>84</v>
      </c>
      <c r="B85" t="s">
        <v>10</v>
      </c>
      <c r="C85" t="s">
        <v>9</v>
      </c>
      <c r="D85" t="s">
        <v>343</v>
      </c>
      <c r="E85" t="s">
        <v>344</v>
      </c>
      <c r="F85" t="s">
        <v>8</v>
      </c>
      <c r="G85" t="s">
        <v>11</v>
      </c>
      <c r="H85" t="s">
        <v>6</v>
      </c>
      <c r="I85" t="s">
        <v>5</v>
      </c>
      <c r="J85" t="s">
        <v>5</v>
      </c>
      <c r="K85" t="s">
        <v>4</v>
      </c>
      <c r="L85" s="3">
        <v>43280</v>
      </c>
      <c r="M85" s="3">
        <v>43532</v>
      </c>
      <c r="N85" s="3">
        <v>43532</v>
      </c>
      <c r="O85">
        <v>212480</v>
      </c>
      <c r="P85">
        <v>5000</v>
      </c>
      <c r="Q85" t="s">
        <v>3</v>
      </c>
      <c r="R85" t="s">
        <v>345</v>
      </c>
    </row>
    <row r="86" spans="1:18" x14ac:dyDescent="0.2">
      <c r="A86">
        <v>85</v>
      </c>
      <c r="B86" t="s">
        <v>10</v>
      </c>
      <c r="C86" t="s">
        <v>9</v>
      </c>
      <c r="D86" t="s">
        <v>259</v>
      </c>
      <c r="E86" t="s">
        <v>260</v>
      </c>
      <c r="F86" t="s">
        <v>8</v>
      </c>
      <c r="G86" t="s">
        <v>11</v>
      </c>
      <c r="H86" t="s">
        <v>6</v>
      </c>
      <c r="I86" t="s">
        <v>5</v>
      </c>
      <c r="J86" t="s">
        <v>5</v>
      </c>
      <c r="K86" t="s">
        <v>4</v>
      </c>
      <c r="L86" s="3">
        <v>43419</v>
      </c>
      <c r="M86" s="3">
        <v>43551</v>
      </c>
      <c r="N86" s="3">
        <v>43551</v>
      </c>
      <c r="O86">
        <v>223764</v>
      </c>
      <c r="P86">
        <v>5000</v>
      </c>
      <c r="Q86" t="s">
        <v>3</v>
      </c>
      <c r="R86" t="s">
        <v>261</v>
      </c>
    </row>
    <row r="87" spans="1:18" x14ac:dyDescent="0.2">
      <c r="A87">
        <v>86</v>
      </c>
      <c r="B87" t="s">
        <v>10</v>
      </c>
      <c r="C87" t="s">
        <v>9</v>
      </c>
      <c r="D87" t="s">
        <v>349</v>
      </c>
      <c r="E87" t="s">
        <v>350</v>
      </c>
      <c r="F87" t="s">
        <v>8</v>
      </c>
      <c r="G87" t="s">
        <v>11</v>
      </c>
      <c r="H87" t="s">
        <v>6</v>
      </c>
      <c r="I87" t="s">
        <v>5</v>
      </c>
      <c r="J87" t="s">
        <v>5</v>
      </c>
      <c r="K87" t="s">
        <v>4</v>
      </c>
      <c r="L87" s="3">
        <v>43455</v>
      </c>
      <c r="M87" s="3">
        <v>43578</v>
      </c>
      <c r="N87" s="3">
        <v>43578</v>
      </c>
      <c r="O87">
        <v>223377</v>
      </c>
      <c r="P87">
        <v>5000</v>
      </c>
      <c r="Q87" t="s">
        <v>3</v>
      </c>
      <c r="R87" t="s">
        <v>351</v>
      </c>
    </row>
    <row r="88" spans="1:18" x14ac:dyDescent="0.2">
      <c r="A88">
        <v>87</v>
      </c>
      <c r="B88" t="s">
        <v>10</v>
      </c>
      <c r="C88" t="s">
        <v>9</v>
      </c>
      <c r="D88" t="s">
        <v>314</v>
      </c>
      <c r="E88" t="s">
        <v>315</v>
      </c>
      <c r="F88" t="s">
        <v>8</v>
      </c>
      <c r="G88" t="s">
        <v>11</v>
      </c>
      <c r="H88" t="s">
        <v>6</v>
      </c>
      <c r="I88" t="s">
        <v>5</v>
      </c>
      <c r="J88" t="s">
        <v>5</v>
      </c>
      <c r="K88" t="s">
        <v>4</v>
      </c>
      <c r="L88" s="3">
        <v>43409</v>
      </c>
      <c r="M88" s="3">
        <v>43629</v>
      </c>
      <c r="N88" s="3">
        <v>43629</v>
      </c>
      <c r="O88">
        <v>220000</v>
      </c>
      <c r="P88">
        <v>5000</v>
      </c>
      <c r="Q88" t="s">
        <v>3</v>
      </c>
      <c r="R88" t="s">
        <v>316</v>
      </c>
    </row>
    <row r="89" spans="1:18" x14ac:dyDescent="0.2">
      <c r="A89">
        <v>88</v>
      </c>
      <c r="B89" t="s">
        <v>10</v>
      </c>
      <c r="C89" t="s">
        <v>9</v>
      </c>
      <c r="D89" t="s">
        <v>358</v>
      </c>
      <c r="E89" t="s">
        <v>359</v>
      </c>
      <c r="F89" t="s">
        <v>8</v>
      </c>
      <c r="G89" t="s">
        <v>11</v>
      </c>
      <c r="H89" t="s">
        <v>6</v>
      </c>
      <c r="I89" t="s">
        <v>5</v>
      </c>
      <c r="J89" t="s">
        <v>5</v>
      </c>
      <c r="K89" t="s">
        <v>4</v>
      </c>
      <c r="L89" s="3">
        <v>43291</v>
      </c>
      <c r="M89" s="3">
        <v>43523</v>
      </c>
      <c r="N89" s="3">
        <v>43523</v>
      </c>
      <c r="O89">
        <v>189220</v>
      </c>
      <c r="P89">
        <v>5000</v>
      </c>
      <c r="Q89" t="s">
        <v>3</v>
      </c>
      <c r="R89" t="s">
        <v>360</v>
      </c>
    </row>
    <row r="90" spans="1:18" x14ac:dyDescent="0.2">
      <c r="A90">
        <v>89</v>
      </c>
      <c r="B90" t="s">
        <v>10</v>
      </c>
      <c r="C90" t="s">
        <v>9</v>
      </c>
      <c r="D90" t="s">
        <v>267</v>
      </c>
      <c r="E90" t="s">
        <v>268</v>
      </c>
      <c r="F90" t="s">
        <v>8</v>
      </c>
      <c r="G90" t="s">
        <v>11</v>
      </c>
      <c r="H90" t="s">
        <v>6</v>
      </c>
      <c r="I90" t="s">
        <v>5</v>
      </c>
      <c r="J90" t="s">
        <v>5</v>
      </c>
      <c r="K90" t="s">
        <v>4</v>
      </c>
      <c r="L90" s="3">
        <v>43238</v>
      </c>
      <c r="M90" s="3">
        <v>43517</v>
      </c>
      <c r="N90" s="3">
        <v>43517</v>
      </c>
      <c r="O90">
        <v>190912</v>
      </c>
      <c r="P90">
        <v>5000</v>
      </c>
      <c r="Q90" t="s">
        <v>3</v>
      </c>
      <c r="R90" t="s">
        <v>269</v>
      </c>
    </row>
    <row r="91" spans="1:18" x14ac:dyDescent="0.2">
      <c r="A91">
        <v>90</v>
      </c>
      <c r="B91" t="s">
        <v>10</v>
      </c>
      <c r="C91" t="s">
        <v>9</v>
      </c>
      <c r="D91" t="s">
        <v>288</v>
      </c>
      <c r="E91" t="s">
        <v>289</v>
      </c>
      <c r="F91" t="s">
        <v>8</v>
      </c>
      <c r="G91" t="s">
        <v>7</v>
      </c>
      <c r="H91" t="s">
        <v>6</v>
      </c>
      <c r="I91" t="s">
        <v>5</v>
      </c>
      <c r="J91" t="s">
        <v>5</v>
      </c>
      <c r="K91" t="s">
        <v>4</v>
      </c>
      <c r="L91" s="3">
        <v>43321</v>
      </c>
      <c r="M91" s="3">
        <v>43553</v>
      </c>
      <c r="N91" s="3">
        <v>43553</v>
      </c>
      <c r="O91">
        <v>232500</v>
      </c>
      <c r="P91">
        <v>5000</v>
      </c>
      <c r="Q91" t="s">
        <v>3</v>
      </c>
      <c r="R91" t="s">
        <v>290</v>
      </c>
    </row>
    <row r="92" spans="1:18" x14ac:dyDescent="0.2">
      <c r="A92">
        <v>91</v>
      </c>
      <c r="B92" t="s">
        <v>10</v>
      </c>
      <c r="C92" t="s">
        <v>9</v>
      </c>
      <c r="D92" t="s">
        <v>248</v>
      </c>
      <c r="E92" t="s">
        <v>249</v>
      </c>
      <c r="F92" t="s">
        <v>8</v>
      </c>
      <c r="G92" t="s">
        <v>11</v>
      </c>
      <c r="H92" t="s">
        <v>6</v>
      </c>
      <c r="I92" t="s">
        <v>5</v>
      </c>
      <c r="J92" t="s">
        <v>5</v>
      </c>
      <c r="K92" t="s">
        <v>4</v>
      </c>
      <c r="L92" s="3">
        <v>43385</v>
      </c>
      <c r="M92" s="3">
        <v>43661</v>
      </c>
      <c r="N92" s="3">
        <v>43661</v>
      </c>
      <c r="O92">
        <v>148000</v>
      </c>
      <c r="P92">
        <v>5000</v>
      </c>
      <c r="Q92" t="s">
        <v>3</v>
      </c>
      <c r="R92" t="s">
        <v>250</v>
      </c>
    </row>
    <row r="93" spans="1:18" x14ac:dyDescent="0.2">
      <c r="A93">
        <v>92</v>
      </c>
      <c r="B93" t="s">
        <v>10</v>
      </c>
      <c r="C93" t="s">
        <v>9</v>
      </c>
      <c r="D93" t="s">
        <v>234</v>
      </c>
      <c r="E93" t="s">
        <v>235</v>
      </c>
      <c r="F93" t="s">
        <v>8</v>
      </c>
      <c r="G93" t="s">
        <v>7</v>
      </c>
      <c r="H93" t="s">
        <v>6</v>
      </c>
      <c r="I93" t="s">
        <v>5</v>
      </c>
      <c r="J93" t="s">
        <v>5</v>
      </c>
      <c r="K93" t="s">
        <v>4</v>
      </c>
      <c r="L93" s="3">
        <v>43364</v>
      </c>
      <c r="M93" s="3">
        <v>43606</v>
      </c>
      <c r="N93" s="3">
        <v>43606</v>
      </c>
      <c r="O93">
        <v>261495</v>
      </c>
      <c r="P93">
        <v>5000</v>
      </c>
      <c r="Q93" t="s">
        <v>3</v>
      </c>
      <c r="R93" t="s">
        <v>236</v>
      </c>
    </row>
    <row r="94" spans="1:18" x14ac:dyDescent="0.2">
      <c r="A94">
        <v>93</v>
      </c>
      <c r="B94" t="s">
        <v>10</v>
      </c>
      <c r="C94" t="s">
        <v>9</v>
      </c>
      <c r="D94" t="s">
        <v>220</v>
      </c>
      <c r="E94" t="s">
        <v>221</v>
      </c>
      <c r="F94" t="s">
        <v>8</v>
      </c>
      <c r="G94" t="s">
        <v>7</v>
      </c>
      <c r="H94" t="s">
        <v>6</v>
      </c>
      <c r="I94" t="s">
        <v>5</v>
      </c>
      <c r="J94" t="s">
        <v>5</v>
      </c>
      <c r="K94" t="s">
        <v>4</v>
      </c>
      <c r="L94" s="3">
        <v>43390</v>
      </c>
      <c r="M94" s="3">
        <v>43552</v>
      </c>
      <c r="N94" s="3">
        <v>43552</v>
      </c>
      <c r="O94">
        <v>279900</v>
      </c>
      <c r="P94">
        <v>5000</v>
      </c>
      <c r="Q94" t="s">
        <v>3</v>
      </c>
    </row>
    <row r="95" spans="1:18" x14ac:dyDescent="0.2">
      <c r="A95">
        <v>94</v>
      </c>
      <c r="B95" t="s">
        <v>10</v>
      </c>
      <c r="C95" t="s">
        <v>9</v>
      </c>
      <c r="D95" t="s">
        <v>486</v>
      </c>
      <c r="E95" t="s">
        <v>487</v>
      </c>
      <c r="F95" t="s">
        <v>8</v>
      </c>
      <c r="G95" t="s">
        <v>34</v>
      </c>
      <c r="H95" t="s">
        <v>6</v>
      </c>
      <c r="I95" t="s">
        <v>26</v>
      </c>
      <c r="J95" t="s">
        <v>5</v>
      </c>
      <c r="K95" t="s">
        <v>4</v>
      </c>
      <c r="L95" s="3">
        <v>43434</v>
      </c>
      <c r="M95" s="3">
        <v>43661</v>
      </c>
      <c r="N95" s="3">
        <v>43661</v>
      </c>
      <c r="O95">
        <v>225227</v>
      </c>
      <c r="P95">
        <v>15000</v>
      </c>
      <c r="Q95" t="s">
        <v>3</v>
      </c>
      <c r="R95" t="s">
        <v>488</v>
      </c>
    </row>
    <row r="96" spans="1:18" x14ac:dyDescent="0.2">
      <c r="A96">
        <v>95</v>
      </c>
      <c r="B96" t="s">
        <v>10</v>
      </c>
      <c r="C96" t="s">
        <v>9</v>
      </c>
      <c r="D96" t="s">
        <v>491</v>
      </c>
      <c r="E96" t="s">
        <v>492</v>
      </c>
      <c r="F96" t="s">
        <v>8</v>
      </c>
      <c r="G96" t="s">
        <v>34</v>
      </c>
      <c r="H96" t="s">
        <v>6</v>
      </c>
      <c r="I96" t="s">
        <v>26</v>
      </c>
      <c r="J96" t="s">
        <v>5</v>
      </c>
      <c r="K96" t="s">
        <v>4</v>
      </c>
      <c r="L96" s="3">
        <v>43259</v>
      </c>
      <c r="M96" s="3">
        <v>43661</v>
      </c>
      <c r="N96" s="3">
        <v>43661</v>
      </c>
      <c r="O96">
        <v>188100</v>
      </c>
      <c r="P96">
        <v>15000</v>
      </c>
      <c r="Q96" t="s">
        <v>3</v>
      </c>
      <c r="R96" t="s">
        <v>493</v>
      </c>
    </row>
    <row r="97" spans="1:18" x14ac:dyDescent="0.2">
      <c r="A97">
        <v>96</v>
      </c>
      <c r="B97" t="s">
        <v>10</v>
      </c>
      <c r="C97" t="s">
        <v>9</v>
      </c>
      <c r="D97" t="s">
        <v>468</v>
      </c>
      <c r="E97" t="s">
        <v>469</v>
      </c>
      <c r="F97" t="s">
        <v>8</v>
      </c>
      <c r="G97" t="s">
        <v>34</v>
      </c>
      <c r="H97" t="s">
        <v>6</v>
      </c>
      <c r="I97" t="s">
        <v>26</v>
      </c>
      <c r="J97" t="s">
        <v>5</v>
      </c>
      <c r="K97" t="s">
        <v>4</v>
      </c>
      <c r="L97" s="3">
        <v>43637</v>
      </c>
      <c r="M97" s="3">
        <v>43661</v>
      </c>
      <c r="N97" s="3">
        <v>43661</v>
      </c>
      <c r="O97">
        <v>347590</v>
      </c>
      <c r="P97">
        <v>15000</v>
      </c>
      <c r="Q97" t="s">
        <v>3</v>
      </c>
    </row>
    <row r="98" spans="1:18" x14ac:dyDescent="0.2">
      <c r="A98">
        <v>97</v>
      </c>
      <c r="B98" t="s">
        <v>10</v>
      </c>
      <c r="C98" t="s">
        <v>9</v>
      </c>
      <c r="D98" t="s">
        <v>489</v>
      </c>
      <c r="E98" t="s">
        <v>490</v>
      </c>
      <c r="F98" t="s">
        <v>8</v>
      </c>
      <c r="G98" t="s">
        <v>34</v>
      </c>
      <c r="H98" t="s">
        <v>6</v>
      </c>
      <c r="I98" t="s">
        <v>26</v>
      </c>
      <c r="J98" t="s">
        <v>5</v>
      </c>
      <c r="K98" t="s">
        <v>4</v>
      </c>
      <c r="L98" s="3">
        <v>43634</v>
      </c>
      <c r="M98" s="3">
        <v>43661</v>
      </c>
      <c r="N98" s="3">
        <v>43661</v>
      </c>
      <c r="O98">
        <v>374441</v>
      </c>
      <c r="P98">
        <v>15000</v>
      </c>
      <c r="Q98" t="s">
        <v>3</v>
      </c>
    </row>
    <row r="99" spans="1:18" x14ac:dyDescent="0.2">
      <c r="A99">
        <v>98</v>
      </c>
      <c r="B99" t="s">
        <v>10</v>
      </c>
      <c r="C99" t="s">
        <v>9</v>
      </c>
      <c r="D99" t="s">
        <v>460</v>
      </c>
      <c r="E99" t="s">
        <v>461</v>
      </c>
      <c r="F99" t="s">
        <v>8</v>
      </c>
      <c r="G99" t="s">
        <v>34</v>
      </c>
      <c r="H99" t="s">
        <v>6</v>
      </c>
      <c r="I99" t="s">
        <v>26</v>
      </c>
      <c r="J99" t="s">
        <v>5</v>
      </c>
      <c r="K99" t="s">
        <v>4</v>
      </c>
      <c r="L99" s="3">
        <v>43437</v>
      </c>
      <c r="M99" s="3">
        <v>43661</v>
      </c>
      <c r="N99" s="3">
        <v>43661</v>
      </c>
      <c r="O99">
        <v>426613</v>
      </c>
      <c r="P99">
        <v>15000</v>
      </c>
      <c r="Q99" t="s">
        <v>3</v>
      </c>
      <c r="R99" t="s">
        <v>462</v>
      </c>
    </row>
    <row r="100" spans="1:18" x14ac:dyDescent="0.2">
      <c r="A100">
        <v>99</v>
      </c>
      <c r="B100" t="s">
        <v>10</v>
      </c>
      <c r="C100" t="s">
        <v>9</v>
      </c>
      <c r="D100" t="s">
        <v>457</v>
      </c>
      <c r="E100" t="s">
        <v>458</v>
      </c>
      <c r="F100" t="s">
        <v>8</v>
      </c>
      <c r="G100" t="s">
        <v>34</v>
      </c>
      <c r="H100" t="s">
        <v>6</v>
      </c>
      <c r="I100" t="s">
        <v>26</v>
      </c>
      <c r="J100" t="s">
        <v>5</v>
      </c>
      <c r="K100" t="s">
        <v>4</v>
      </c>
      <c r="L100" s="3">
        <v>43298</v>
      </c>
      <c r="M100" s="3">
        <v>43521</v>
      </c>
      <c r="N100" s="3">
        <v>43521</v>
      </c>
      <c r="O100">
        <v>249792</v>
      </c>
      <c r="P100">
        <v>15000</v>
      </c>
      <c r="Q100" t="s">
        <v>3</v>
      </c>
      <c r="R100" t="s">
        <v>459</v>
      </c>
    </row>
    <row r="101" spans="1:18" x14ac:dyDescent="0.2">
      <c r="A101">
        <v>100</v>
      </c>
      <c r="B101" t="s">
        <v>10</v>
      </c>
      <c r="C101" t="s">
        <v>9</v>
      </c>
      <c r="D101" t="s">
        <v>466</v>
      </c>
      <c r="E101" t="s">
        <v>467</v>
      </c>
      <c r="F101" t="s">
        <v>8</v>
      </c>
      <c r="G101" t="s">
        <v>34</v>
      </c>
      <c r="H101" t="s">
        <v>6</v>
      </c>
      <c r="I101" t="s">
        <v>26</v>
      </c>
      <c r="J101" t="s">
        <v>5</v>
      </c>
      <c r="K101" t="s">
        <v>4</v>
      </c>
      <c r="L101" s="3">
        <v>43650</v>
      </c>
      <c r="M101" s="3">
        <v>43677</v>
      </c>
      <c r="N101" s="3">
        <v>43677</v>
      </c>
      <c r="O101">
        <v>345966</v>
      </c>
      <c r="P101">
        <v>15000</v>
      </c>
      <c r="Q101" t="s">
        <v>3</v>
      </c>
    </row>
    <row r="102" spans="1:18" x14ac:dyDescent="0.2">
      <c r="A102">
        <v>101</v>
      </c>
      <c r="B102" t="s">
        <v>10</v>
      </c>
      <c r="C102" t="s">
        <v>9</v>
      </c>
      <c r="D102" t="s">
        <v>472</v>
      </c>
      <c r="E102" t="s">
        <v>473</v>
      </c>
      <c r="F102" t="s">
        <v>8</v>
      </c>
      <c r="G102" t="s">
        <v>34</v>
      </c>
      <c r="H102" t="s">
        <v>37</v>
      </c>
      <c r="I102" t="s">
        <v>26</v>
      </c>
      <c r="J102" t="s">
        <v>5</v>
      </c>
      <c r="K102" t="s">
        <v>4</v>
      </c>
      <c r="L102" s="3">
        <v>43378</v>
      </c>
      <c r="M102" s="3">
        <v>43615</v>
      </c>
      <c r="N102" s="3">
        <v>43616</v>
      </c>
      <c r="O102">
        <v>385000</v>
      </c>
      <c r="P102">
        <v>15000</v>
      </c>
      <c r="Q102" t="s">
        <v>3</v>
      </c>
      <c r="R102" t="s">
        <v>474</v>
      </c>
    </row>
    <row r="103" spans="1:18" x14ac:dyDescent="0.2">
      <c r="A103">
        <v>102</v>
      </c>
      <c r="B103" t="s">
        <v>10</v>
      </c>
      <c r="C103" t="s">
        <v>9</v>
      </c>
      <c r="D103" t="s">
        <v>470</v>
      </c>
      <c r="E103" t="s">
        <v>206</v>
      </c>
      <c r="F103" t="s">
        <v>8</v>
      </c>
      <c r="G103" t="s">
        <v>34</v>
      </c>
      <c r="H103" t="s">
        <v>37</v>
      </c>
      <c r="I103" t="s">
        <v>26</v>
      </c>
      <c r="J103" t="s">
        <v>5</v>
      </c>
      <c r="K103" t="s">
        <v>4</v>
      </c>
      <c r="L103" s="3">
        <v>43258</v>
      </c>
      <c r="M103" s="3">
        <v>43677</v>
      </c>
      <c r="N103" s="3">
        <v>43677</v>
      </c>
      <c r="O103">
        <v>343813</v>
      </c>
      <c r="P103">
        <v>15000</v>
      </c>
      <c r="Q103" t="s">
        <v>3</v>
      </c>
      <c r="R103" t="s">
        <v>471</v>
      </c>
    </row>
    <row r="104" spans="1:18" x14ac:dyDescent="0.2">
      <c r="A104">
        <v>103</v>
      </c>
      <c r="B104" t="s">
        <v>10</v>
      </c>
      <c r="C104" t="s">
        <v>9</v>
      </c>
      <c r="D104" t="s">
        <v>475</v>
      </c>
      <c r="E104" t="s">
        <v>476</v>
      </c>
      <c r="F104" t="s">
        <v>8</v>
      </c>
      <c r="G104" t="s">
        <v>34</v>
      </c>
      <c r="H104" t="s">
        <v>37</v>
      </c>
      <c r="I104" t="s">
        <v>26</v>
      </c>
      <c r="J104" t="s">
        <v>5</v>
      </c>
      <c r="K104" t="s">
        <v>4</v>
      </c>
      <c r="L104" s="3">
        <v>43301</v>
      </c>
      <c r="M104" s="3">
        <v>43546</v>
      </c>
      <c r="N104" s="3">
        <v>43546</v>
      </c>
      <c r="O104">
        <v>276605</v>
      </c>
      <c r="P104">
        <v>15000</v>
      </c>
      <c r="Q104" t="s">
        <v>3</v>
      </c>
      <c r="R104" t="s">
        <v>477</v>
      </c>
    </row>
    <row r="105" spans="1:18" x14ac:dyDescent="0.2">
      <c r="A105">
        <v>104</v>
      </c>
      <c r="B105" t="s">
        <v>10</v>
      </c>
      <c r="C105" t="s">
        <v>9</v>
      </c>
      <c r="D105" t="s">
        <v>484</v>
      </c>
      <c r="E105" t="s">
        <v>206</v>
      </c>
      <c r="F105" t="s">
        <v>8</v>
      </c>
      <c r="G105" t="s">
        <v>34</v>
      </c>
      <c r="H105" t="s">
        <v>37</v>
      </c>
      <c r="I105" t="s">
        <v>26</v>
      </c>
      <c r="J105" t="s">
        <v>5</v>
      </c>
      <c r="K105" t="s">
        <v>4</v>
      </c>
      <c r="L105" s="3">
        <v>43236</v>
      </c>
      <c r="M105" s="3">
        <v>43578</v>
      </c>
      <c r="N105" s="3">
        <v>43578</v>
      </c>
      <c r="O105">
        <v>384682</v>
      </c>
      <c r="P105">
        <v>15000</v>
      </c>
      <c r="Q105" t="s">
        <v>3</v>
      </c>
      <c r="R105" t="s">
        <v>485</v>
      </c>
    </row>
    <row r="106" spans="1:18" x14ac:dyDescent="0.2">
      <c r="A106">
        <v>105</v>
      </c>
      <c r="B106" t="s">
        <v>10</v>
      </c>
      <c r="C106" t="s">
        <v>9</v>
      </c>
      <c r="D106" t="s">
        <v>478</v>
      </c>
      <c r="E106" t="s">
        <v>479</v>
      </c>
      <c r="F106" t="s">
        <v>8</v>
      </c>
      <c r="G106" t="s">
        <v>34</v>
      </c>
      <c r="H106" t="s">
        <v>37</v>
      </c>
      <c r="I106" t="s">
        <v>26</v>
      </c>
      <c r="J106" t="s">
        <v>5</v>
      </c>
      <c r="K106" t="s">
        <v>4</v>
      </c>
      <c r="L106" s="3">
        <v>43285</v>
      </c>
      <c r="M106" s="3">
        <v>43553</v>
      </c>
      <c r="N106" s="3">
        <v>43553</v>
      </c>
      <c r="O106">
        <v>189953</v>
      </c>
      <c r="P106">
        <v>15000</v>
      </c>
      <c r="Q106" t="s">
        <v>3</v>
      </c>
      <c r="R106" t="s">
        <v>480</v>
      </c>
    </row>
    <row r="107" spans="1:18" x14ac:dyDescent="0.2">
      <c r="A107">
        <v>106</v>
      </c>
      <c r="B107" t="s">
        <v>10</v>
      </c>
      <c r="C107" t="s">
        <v>9</v>
      </c>
      <c r="D107" t="s">
        <v>463</v>
      </c>
      <c r="E107" t="s">
        <v>464</v>
      </c>
      <c r="F107" t="s">
        <v>8</v>
      </c>
      <c r="G107" t="s">
        <v>34</v>
      </c>
      <c r="H107" t="s">
        <v>6</v>
      </c>
      <c r="I107" t="s">
        <v>26</v>
      </c>
      <c r="J107" t="s">
        <v>5</v>
      </c>
      <c r="K107" t="s">
        <v>4</v>
      </c>
      <c r="L107" s="3">
        <v>43304</v>
      </c>
      <c r="M107" s="3">
        <v>43629</v>
      </c>
      <c r="N107" s="3">
        <v>43629</v>
      </c>
      <c r="O107">
        <v>236159</v>
      </c>
      <c r="P107">
        <v>15000</v>
      </c>
      <c r="Q107" t="s">
        <v>3</v>
      </c>
      <c r="R107" t="s">
        <v>465</v>
      </c>
    </row>
    <row r="108" spans="1:18" x14ac:dyDescent="0.2">
      <c r="A108">
        <v>107</v>
      </c>
      <c r="B108" t="s">
        <v>10</v>
      </c>
      <c r="C108" t="s">
        <v>9</v>
      </c>
      <c r="D108" t="s">
        <v>481</v>
      </c>
      <c r="E108" t="s">
        <v>482</v>
      </c>
      <c r="F108" t="s">
        <v>8</v>
      </c>
      <c r="G108" t="s">
        <v>34</v>
      </c>
      <c r="H108" t="s">
        <v>6</v>
      </c>
      <c r="I108" t="s">
        <v>26</v>
      </c>
      <c r="J108" t="s">
        <v>5</v>
      </c>
      <c r="K108" t="s">
        <v>4</v>
      </c>
      <c r="L108" s="3">
        <v>43384</v>
      </c>
      <c r="M108" s="3">
        <v>43549</v>
      </c>
      <c r="N108" s="3">
        <v>43549</v>
      </c>
      <c r="O108">
        <v>300486</v>
      </c>
      <c r="P108">
        <v>15000</v>
      </c>
      <c r="Q108" t="s">
        <v>3</v>
      </c>
      <c r="R108" t="s">
        <v>483</v>
      </c>
    </row>
    <row r="109" spans="1:18" x14ac:dyDescent="0.2">
      <c r="A109">
        <v>108</v>
      </c>
      <c r="B109" t="s">
        <v>10</v>
      </c>
      <c r="C109" t="s">
        <v>9</v>
      </c>
      <c r="D109" t="s">
        <v>454</v>
      </c>
      <c r="E109" t="s">
        <v>455</v>
      </c>
      <c r="F109" t="s">
        <v>8</v>
      </c>
      <c r="G109" t="s">
        <v>34</v>
      </c>
      <c r="H109" t="s">
        <v>37</v>
      </c>
      <c r="I109" t="s">
        <v>26</v>
      </c>
      <c r="J109" t="s">
        <v>5</v>
      </c>
      <c r="K109" t="s">
        <v>4</v>
      </c>
      <c r="L109" s="3">
        <v>43304</v>
      </c>
      <c r="M109" s="3">
        <v>43546</v>
      </c>
      <c r="N109" s="3">
        <v>43546</v>
      </c>
      <c r="O109">
        <v>444623</v>
      </c>
      <c r="P109">
        <v>15000</v>
      </c>
      <c r="Q109" t="s">
        <v>3</v>
      </c>
      <c r="R109" t="s">
        <v>456</v>
      </c>
    </row>
    <row r="110" spans="1:18" x14ac:dyDescent="0.2">
      <c r="A110">
        <v>109</v>
      </c>
      <c r="B110" t="s">
        <v>10</v>
      </c>
      <c r="C110" t="s">
        <v>9</v>
      </c>
      <c r="D110" t="s">
        <v>609</v>
      </c>
      <c r="E110" t="s">
        <v>610</v>
      </c>
      <c r="F110" t="s">
        <v>8</v>
      </c>
      <c r="G110" t="s">
        <v>34</v>
      </c>
      <c r="H110" t="s">
        <v>6</v>
      </c>
      <c r="I110" t="s">
        <v>33</v>
      </c>
      <c r="J110" t="s">
        <v>5</v>
      </c>
      <c r="K110" t="s">
        <v>4</v>
      </c>
      <c r="L110" s="3">
        <v>43222</v>
      </c>
      <c r="M110" s="3">
        <v>43542</v>
      </c>
      <c r="N110" s="3">
        <v>43542</v>
      </c>
      <c r="O110">
        <v>295000</v>
      </c>
      <c r="P110">
        <v>10000</v>
      </c>
      <c r="Q110" t="s">
        <v>3</v>
      </c>
      <c r="R110" t="s">
        <v>611</v>
      </c>
    </row>
    <row r="111" spans="1:18" x14ac:dyDescent="0.2">
      <c r="A111">
        <v>110</v>
      </c>
      <c r="B111" t="s">
        <v>10</v>
      </c>
      <c r="C111" t="s">
        <v>9</v>
      </c>
      <c r="D111" t="s">
        <v>665</v>
      </c>
      <c r="E111" t="s">
        <v>666</v>
      </c>
      <c r="F111" t="s">
        <v>8</v>
      </c>
      <c r="G111" t="s">
        <v>34</v>
      </c>
      <c r="H111" t="s">
        <v>37</v>
      </c>
      <c r="I111" t="s">
        <v>33</v>
      </c>
      <c r="J111" t="s">
        <v>5</v>
      </c>
      <c r="K111" t="s">
        <v>4</v>
      </c>
      <c r="L111" s="3">
        <v>43402</v>
      </c>
      <c r="M111" s="3">
        <v>43546</v>
      </c>
      <c r="N111" s="3">
        <v>43546</v>
      </c>
      <c r="O111">
        <v>370921</v>
      </c>
      <c r="P111">
        <v>10000</v>
      </c>
      <c r="Q111" t="s">
        <v>3</v>
      </c>
      <c r="R111" t="s">
        <v>667</v>
      </c>
    </row>
    <row r="112" spans="1:18" x14ac:dyDescent="0.2">
      <c r="A112">
        <v>111</v>
      </c>
      <c r="B112" t="s">
        <v>10</v>
      </c>
      <c r="C112" t="s">
        <v>9</v>
      </c>
      <c r="D112" t="s">
        <v>519</v>
      </c>
      <c r="E112" t="s">
        <v>520</v>
      </c>
      <c r="F112" t="s">
        <v>8</v>
      </c>
      <c r="G112" t="s">
        <v>34</v>
      </c>
      <c r="H112" t="s">
        <v>6</v>
      </c>
      <c r="I112" t="s">
        <v>33</v>
      </c>
      <c r="J112" t="s">
        <v>5</v>
      </c>
      <c r="K112" t="s">
        <v>4</v>
      </c>
      <c r="L112" s="3">
        <v>43305</v>
      </c>
      <c r="M112" s="3">
        <v>43521</v>
      </c>
      <c r="N112" s="3">
        <v>43521</v>
      </c>
      <c r="O112">
        <v>360000</v>
      </c>
      <c r="P112">
        <v>10000</v>
      </c>
      <c r="Q112" t="s">
        <v>3</v>
      </c>
      <c r="R112" t="s">
        <v>521</v>
      </c>
    </row>
    <row r="113" spans="1:18" x14ac:dyDescent="0.2">
      <c r="A113">
        <v>112</v>
      </c>
      <c r="B113" t="s">
        <v>10</v>
      </c>
      <c r="C113" t="s">
        <v>9</v>
      </c>
      <c r="D113" t="s">
        <v>547</v>
      </c>
      <c r="E113" t="s">
        <v>548</v>
      </c>
      <c r="F113" t="s">
        <v>8</v>
      </c>
      <c r="G113" t="s">
        <v>34</v>
      </c>
      <c r="H113" t="s">
        <v>6</v>
      </c>
      <c r="I113" t="s">
        <v>33</v>
      </c>
      <c r="J113" t="s">
        <v>5</v>
      </c>
      <c r="K113" t="s">
        <v>4</v>
      </c>
      <c r="L113" s="3">
        <v>43280</v>
      </c>
      <c r="M113" s="3">
        <v>43483</v>
      </c>
      <c r="N113" s="3">
        <v>43483</v>
      </c>
      <c r="O113">
        <v>183000</v>
      </c>
      <c r="P113">
        <v>10000</v>
      </c>
      <c r="Q113" t="s">
        <v>3</v>
      </c>
    </row>
    <row r="114" spans="1:18" x14ac:dyDescent="0.2">
      <c r="A114">
        <v>113</v>
      </c>
      <c r="B114" t="s">
        <v>10</v>
      </c>
      <c r="C114" t="s">
        <v>9</v>
      </c>
      <c r="D114" t="s">
        <v>615</v>
      </c>
      <c r="E114" t="s">
        <v>616</v>
      </c>
      <c r="F114" t="s">
        <v>8</v>
      </c>
      <c r="G114" t="s">
        <v>34</v>
      </c>
      <c r="H114" t="s">
        <v>6</v>
      </c>
      <c r="I114" t="s">
        <v>33</v>
      </c>
      <c r="J114" t="s">
        <v>5</v>
      </c>
      <c r="K114" t="s">
        <v>4</v>
      </c>
      <c r="L114" s="3">
        <v>43269</v>
      </c>
      <c r="M114" s="3">
        <v>43545</v>
      </c>
      <c r="N114" s="3">
        <v>43546</v>
      </c>
      <c r="O114">
        <v>359762</v>
      </c>
      <c r="P114">
        <v>10000</v>
      </c>
      <c r="Q114" t="s">
        <v>3</v>
      </c>
      <c r="R114" t="s">
        <v>617</v>
      </c>
    </row>
    <row r="115" spans="1:18" x14ac:dyDescent="0.2">
      <c r="A115">
        <v>114</v>
      </c>
      <c r="B115" t="s">
        <v>10</v>
      </c>
      <c r="C115" t="s">
        <v>9</v>
      </c>
      <c r="D115" t="s">
        <v>537</v>
      </c>
      <c r="E115" t="s">
        <v>538</v>
      </c>
      <c r="F115" t="s">
        <v>8</v>
      </c>
      <c r="G115" t="s">
        <v>34</v>
      </c>
      <c r="H115" t="s">
        <v>6</v>
      </c>
      <c r="I115" t="s">
        <v>33</v>
      </c>
      <c r="J115" t="s">
        <v>5</v>
      </c>
      <c r="K115" t="s">
        <v>4</v>
      </c>
      <c r="L115" s="3">
        <v>43452</v>
      </c>
      <c r="M115" s="3">
        <v>43661</v>
      </c>
      <c r="N115" s="3">
        <v>43661</v>
      </c>
      <c r="O115">
        <v>268966</v>
      </c>
      <c r="P115">
        <v>10000</v>
      </c>
      <c r="Q115" t="s">
        <v>3</v>
      </c>
    </row>
    <row r="116" spans="1:18" x14ac:dyDescent="0.2">
      <c r="A116">
        <v>115</v>
      </c>
      <c r="B116" t="s">
        <v>10</v>
      </c>
      <c r="C116" t="s">
        <v>9</v>
      </c>
      <c r="D116" t="s">
        <v>504</v>
      </c>
      <c r="E116" t="s">
        <v>505</v>
      </c>
      <c r="F116" t="s">
        <v>8</v>
      </c>
      <c r="G116" t="s">
        <v>34</v>
      </c>
      <c r="H116" t="s">
        <v>6</v>
      </c>
      <c r="I116" t="s">
        <v>33</v>
      </c>
      <c r="J116" t="s">
        <v>5</v>
      </c>
      <c r="K116" t="s">
        <v>4</v>
      </c>
      <c r="L116" s="3">
        <v>43388</v>
      </c>
      <c r="M116" s="3">
        <v>43532</v>
      </c>
      <c r="N116" s="3">
        <v>43532</v>
      </c>
      <c r="O116">
        <v>336246</v>
      </c>
      <c r="P116">
        <v>10000</v>
      </c>
      <c r="Q116" t="s">
        <v>3</v>
      </c>
      <c r="R116" t="s">
        <v>506</v>
      </c>
    </row>
    <row r="117" spans="1:18" x14ac:dyDescent="0.2">
      <c r="A117">
        <v>116</v>
      </c>
      <c r="B117" t="s">
        <v>10</v>
      </c>
      <c r="C117" t="s">
        <v>9</v>
      </c>
      <c r="D117" t="s">
        <v>561</v>
      </c>
      <c r="E117" t="s">
        <v>562</v>
      </c>
      <c r="F117" t="s">
        <v>8</v>
      </c>
      <c r="G117" t="s">
        <v>34</v>
      </c>
      <c r="H117" t="s">
        <v>6</v>
      </c>
      <c r="I117" t="s">
        <v>33</v>
      </c>
      <c r="J117" t="s">
        <v>5</v>
      </c>
      <c r="K117" t="s">
        <v>4</v>
      </c>
      <c r="L117" s="3">
        <v>43451</v>
      </c>
      <c r="M117" s="3">
        <v>43677</v>
      </c>
      <c r="N117" s="3">
        <v>43677</v>
      </c>
      <c r="O117">
        <v>265142</v>
      </c>
      <c r="P117">
        <v>10000</v>
      </c>
      <c r="Q117" t="s">
        <v>3</v>
      </c>
      <c r="R117" t="s">
        <v>563</v>
      </c>
    </row>
    <row r="118" spans="1:18" x14ac:dyDescent="0.2">
      <c r="A118">
        <v>117</v>
      </c>
      <c r="B118" t="s">
        <v>10</v>
      </c>
      <c r="C118" t="s">
        <v>9</v>
      </c>
      <c r="D118" t="s">
        <v>499</v>
      </c>
      <c r="E118" t="s">
        <v>500</v>
      </c>
      <c r="F118" t="s">
        <v>8</v>
      </c>
      <c r="G118" t="s">
        <v>34</v>
      </c>
      <c r="H118" t="s">
        <v>6</v>
      </c>
      <c r="I118" t="s">
        <v>33</v>
      </c>
      <c r="J118" t="s">
        <v>5</v>
      </c>
      <c r="K118" t="s">
        <v>4</v>
      </c>
      <c r="L118" s="3">
        <v>43412</v>
      </c>
      <c r="M118" s="3">
        <v>43629</v>
      </c>
      <c r="N118" s="3">
        <v>43629</v>
      </c>
      <c r="O118">
        <v>220000</v>
      </c>
      <c r="P118">
        <v>10000</v>
      </c>
      <c r="Q118" t="s">
        <v>3</v>
      </c>
      <c r="R118" t="s">
        <v>501</v>
      </c>
    </row>
    <row r="119" spans="1:18" x14ac:dyDescent="0.2">
      <c r="A119">
        <v>118</v>
      </c>
      <c r="B119" t="s">
        <v>10</v>
      </c>
      <c r="C119" t="s">
        <v>9</v>
      </c>
      <c r="D119" t="s">
        <v>494</v>
      </c>
      <c r="E119" t="s">
        <v>495</v>
      </c>
      <c r="F119" t="s">
        <v>8</v>
      </c>
      <c r="G119" t="s">
        <v>34</v>
      </c>
      <c r="H119" t="s">
        <v>6</v>
      </c>
      <c r="I119" t="s">
        <v>33</v>
      </c>
      <c r="J119" t="s">
        <v>5</v>
      </c>
      <c r="K119" t="s">
        <v>4</v>
      </c>
      <c r="L119" s="3">
        <v>43383</v>
      </c>
      <c r="M119" s="3">
        <v>43546</v>
      </c>
      <c r="N119" s="3">
        <v>43546</v>
      </c>
      <c r="O119">
        <v>361983</v>
      </c>
      <c r="P119">
        <v>10000</v>
      </c>
      <c r="Q119" t="s">
        <v>3</v>
      </c>
    </row>
    <row r="120" spans="1:18" x14ac:dyDescent="0.2">
      <c r="A120">
        <v>119</v>
      </c>
      <c r="B120" t="s">
        <v>10</v>
      </c>
      <c r="C120" t="s">
        <v>9</v>
      </c>
      <c r="D120" t="s">
        <v>525</v>
      </c>
      <c r="E120" t="s">
        <v>526</v>
      </c>
      <c r="F120" t="s">
        <v>8</v>
      </c>
      <c r="G120" t="s">
        <v>34</v>
      </c>
      <c r="H120" t="s">
        <v>6</v>
      </c>
      <c r="I120" t="s">
        <v>33</v>
      </c>
      <c r="J120" t="s">
        <v>5</v>
      </c>
      <c r="K120" t="s">
        <v>4</v>
      </c>
      <c r="L120" s="3">
        <v>43292</v>
      </c>
      <c r="M120" s="3">
        <v>43602</v>
      </c>
      <c r="N120" s="3">
        <v>43602</v>
      </c>
      <c r="O120">
        <v>294747</v>
      </c>
      <c r="P120">
        <v>10000</v>
      </c>
      <c r="Q120" t="s">
        <v>3</v>
      </c>
      <c r="R120" t="s">
        <v>527</v>
      </c>
    </row>
    <row r="121" spans="1:18" x14ac:dyDescent="0.2">
      <c r="A121">
        <v>120</v>
      </c>
      <c r="B121" t="s">
        <v>10</v>
      </c>
      <c r="C121" t="s">
        <v>9</v>
      </c>
      <c r="D121" t="s">
        <v>558</v>
      </c>
      <c r="E121" t="s">
        <v>559</v>
      </c>
      <c r="F121" t="s">
        <v>8</v>
      </c>
      <c r="G121" t="s">
        <v>34</v>
      </c>
      <c r="H121" t="s">
        <v>37</v>
      </c>
      <c r="I121" t="s">
        <v>33</v>
      </c>
      <c r="J121" t="s">
        <v>5</v>
      </c>
      <c r="K121" t="s">
        <v>4</v>
      </c>
      <c r="L121" s="3">
        <v>43452</v>
      </c>
      <c r="M121" s="3">
        <v>43480</v>
      </c>
      <c r="N121" s="3">
        <v>43480</v>
      </c>
      <c r="O121">
        <v>354238</v>
      </c>
      <c r="P121">
        <v>10000</v>
      </c>
      <c r="Q121" t="s">
        <v>3</v>
      </c>
      <c r="R121" t="s">
        <v>560</v>
      </c>
    </row>
    <row r="122" spans="1:18" x14ac:dyDescent="0.2">
      <c r="A122">
        <v>121</v>
      </c>
      <c r="B122" t="s">
        <v>10</v>
      </c>
      <c r="C122" t="s">
        <v>9</v>
      </c>
      <c r="D122" t="s">
        <v>633</v>
      </c>
      <c r="E122" t="s">
        <v>634</v>
      </c>
      <c r="F122" t="s">
        <v>8</v>
      </c>
      <c r="G122" t="s">
        <v>34</v>
      </c>
      <c r="H122" t="s">
        <v>37</v>
      </c>
      <c r="I122" t="s">
        <v>33</v>
      </c>
      <c r="J122" t="s">
        <v>5</v>
      </c>
      <c r="K122" t="s">
        <v>4</v>
      </c>
      <c r="L122" s="3">
        <v>43378</v>
      </c>
      <c r="M122" s="3">
        <v>43661</v>
      </c>
      <c r="N122" s="3">
        <v>43661</v>
      </c>
      <c r="O122">
        <v>379023</v>
      </c>
      <c r="P122">
        <v>10000</v>
      </c>
      <c r="Q122" t="s">
        <v>3</v>
      </c>
      <c r="R122" t="s">
        <v>635</v>
      </c>
    </row>
    <row r="123" spans="1:18" x14ac:dyDescent="0.2">
      <c r="A123">
        <v>122</v>
      </c>
      <c r="B123" t="s">
        <v>10</v>
      </c>
      <c r="C123" t="s">
        <v>9</v>
      </c>
      <c r="D123" t="s">
        <v>555</v>
      </c>
      <c r="E123" t="s">
        <v>556</v>
      </c>
      <c r="F123" t="s">
        <v>8</v>
      </c>
      <c r="G123" t="s">
        <v>34</v>
      </c>
      <c r="H123" t="s">
        <v>6</v>
      </c>
      <c r="I123" t="s">
        <v>33</v>
      </c>
      <c r="J123" t="s">
        <v>5</v>
      </c>
      <c r="K123" t="s">
        <v>4</v>
      </c>
      <c r="L123" s="3">
        <v>43313</v>
      </c>
      <c r="M123" s="3">
        <v>43521</v>
      </c>
      <c r="N123" s="3">
        <v>43521</v>
      </c>
      <c r="O123">
        <v>359000</v>
      </c>
      <c r="P123">
        <v>10000</v>
      </c>
      <c r="Q123" t="s">
        <v>3</v>
      </c>
      <c r="R123" t="s">
        <v>557</v>
      </c>
    </row>
    <row r="124" spans="1:18" x14ac:dyDescent="0.2">
      <c r="A124">
        <v>123</v>
      </c>
      <c r="B124" t="s">
        <v>10</v>
      </c>
      <c r="C124" t="s">
        <v>9</v>
      </c>
      <c r="D124" t="s">
        <v>516</v>
      </c>
      <c r="E124" t="s">
        <v>517</v>
      </c>
      <c r="F124" t="s">
        <v>8</v>
      </c>
      <c r="G124" t="s">
        <v>34</v>
      </c>
      <c r="H124" t="s">
        <v>6</v>
      </c>
      <c r="I124" t="s">
        <v>33</v>
      </c>
      <c r="J124" t="s">
        <v>5</v>
      </c>
      <c r="K124" t="s">
        <v>4</v>
      </c>
      <c r="L124" s="3">
        <v>43279</v>
      </c>
      <c r="M124" s="3">
        <v>43641</v>
      </c>
      <c r="N124" s="3">
        <v>43642</v>
      </c>
      <c r="O124">
        <v>394200</v>
      </c>
      <c r="P124">
        <v>10000</v>
      </c>
      <c r="Q124" t="s">
        <v>3</v>
      </c>
      <c r="R124" t="s">
        <v>518</v>
      </c>
    </row>
    <row r="125" spans="1:18" x14ac:dyDescent="0.2">
      <c r="A125">
        <v>124</v>
      </c>
      <c r="B125" t="s">
        <v>10</v>
      </c>
      <c r="C125" t="s">
        <v>9</v>
      </c>
      <c r="D125" t="s">
        <v>583</v>
      </c>
      <c r="E125" t="s">
        <v>584</v>
      </c>
      <c r="F125" t="s">
        <v>8</v>
      </c>
      <c r="G125" t="s">
        <v>34</v>
      </c>
      <c r="H125" t="s">
        <v>6</v>
      </c>
      <c r="I125" t="s">
        <v>33</v>
      </c>
      <c r="J125" t="s">
        <v>5</v>
      </c>
      <c r="K125" t="s">
        <v>4</v>
      </c>
      <c r="L125" s="3">
        <v>43451</v>
      </c>
      <c r="M125" s="3">
        <v>43629</v>
      </c>
      <c r="N125" s="3">
        <v>43629</v>
      </c>
      <c r="O125">
        <v>228792</v>
      </c>
      <c r="P125">
        <v>10000</v>
      </c>
      <c r="Q125" t="s">
        <v>3</v>
      </c>
      <c r="R125" t="s">
        <v>585</v>
      </c>
    </row>
    <row r="126" spans="1:18" x14ac:dyDescent="0.2">
      <c r="A126">
        <v>125</v>
      </c>
      <c r="B126" t="s">
        <v>10</v>
      </c>
      <c r="C126" t="s">
        <v>9</v>
      </c>
      <c r="D126" t="s">
        <v>598</v>
      </c>
      <c r="E126" t="s">
        <v>599</v>
      </c>
      <c r="F126" t="s">
        <v>8</v>
      </c>
      <c r="G126" t="s">
        <v>34</v>
      </c>
      <c r="H126" t="s">
        <v>37</v>
      </c>
      <c r="I126" t="s">
        <v>33</v>
      </c>
      <c r="J126" t="s">
        <v>5</v>
      </c>
      <c r="K126" t="s">
        <v>4</v>
      </c>
      <c r="L126" s="3">
        <v>43445</v>
      </c>
      <c r="M126" s="3">
        <v>43546</v>
      </c>
      <c r="N126" s="3">
        <v>43546</v>
      </c>
      <c r="O126">
        <v>381717</v>
      </c>
      <c r="P126">
        <v>10000</v>
      </c>
      <c r="Q126" t="s">
        <v>3</v>
      </c>
      <c r="R126" t="s">
        <v>600</v>
      </c>
    </row>
    <row r="127" spans="1:18" x14ac:dyDescent="0.2">
      <c r="A127">
        <v>126</v>
      </c>
      <c r="B127" t="s">
        <v>10</v>
      </c>
      <c r="C127" t="s">
        <v>9</v>
      </c>
      <c r="D127" t="s">
        <v>642</v>
      </c>
      <c r="E127" t="s">
        <v>643</v>
      </c>
      <c r="F127" t="s">
        <v>8</v>
      </c>
      <c r="G127" t="s">
        <v>34</v>
      </c>
      <c r="H127" t="s">
        <v>6</v>
      </c>
      <c r="I127" t="s">
        <v>33</v>
      </c>
      <c r="J127" t="s">
        <v>5</v>
      </c>
      <c r="K127" t="s">
        <v>4</v>
      </c>
      <c r="L127" s="3">
        <v>43397</v>
      </c>
      <c r="M127" s="3">
        <v>43661</v>
      </c>
      <c r="N127" s="3">
        <v>43661</v>
      </c>
      <c r="O127">
        <v>326809</v>
      </c>
      <c r="P127">
        <v>10000</v>
      </c>
      <c r="Q127" t="s">
        <v>3</v>
      </c>
      <c r="R127" t="s">
        <v>644</v>
      </c>
    </row>
    <row r="128" spans="1:18" x14ac:dyDescent="0.2">
      <c r="A128">
        <v>127</v>
      </c>
      <c r="B128" t="s">
        <v>10</v>
      </c>
      <c r="C128" t="s">
        <v>9</v>
      </c>
      <c r="D128" t="s">
        <v>545</v>
      </c>
      <c r="E128" t="s">
        <v>546</v>
      </c>
      <c r="F128" t="s">
        <v>8</v>
      </c>
      <c r="G128" t="s">
        <v>34</v>
      </c>
      <c r="H128" t="s">
        <v>6</v>
      </c>
      <c r="I128" t="s">
        <v>33</v>
      </c>
      <c r="J128" t="s">
        <v>5</v>
      </c>
      <c r="K128" t="s">
        <v>4</v>
      </c>
      <c r="L128" s="3">
        <v>43298</v>
      </c>
      <c r="M128" s="3">
        <v>43641</v>
      </c>
      <c r="N128" s="3">
        <v>43642</v>
      </c>
      <c r="O128">
        <v>399000</v>
      </c>
      <c r="P128">
        <v>10000</v>
      </c>
      <c r="Q128" t="s">
        <v>3</v>
      </c>
    </row>
    <row r="129" spans="1:18" x14ac:dyDescent="0.2">
      <c r="A129">
        <v>128</v>
      </c>
      <c r="B129" t="s">
        <v>10</v>
      </c>
      <c r="C129" t="s">
        <v>9</v>
      </c>
      <c r="D129" t="s">
        <v>570</v>
      </c>
      <c r="E129" t="s">
        <v>571</v>
      </c>
      <c r="F129" t="s">
        <v>8</v>
      </c>
      <c r="G129" t="s">
        <v>34</v>
      </c>
      <c r="H129" t="s">
        <v>6</v>
      </c>
      <c r="I129" t="s">
        <v>33</v>
      </c>
      <c r="J129" t="s">
        <v>5</v>
      </c>
      <c r="K129" t="s">
        <v>4</v>
      </c>
      <c r="L129" s="3">
        <v>43454</v>
      </c>
      <c r="M129" s="3">
        <v>43584</v>
      </c>
      <c r="N129" s="3">
        <v>43584</v>
      </c>
      <c r="O129">
        <v>294900</v>
      </c>
      <c r="P129">
        <v>10000</v>
      </c>
      <c r="Q129" t="s">
        <v>3</v>
      </c>
      <c r="R129" t="s">
        <v>572</v>
      </c>
    </row>
    <row r="130" spans="1:18" x14ac:dyDescent="0.2">
      <c r="A130">
        <v>129</v>
      </c>
      <c r="B130" t="s">
        <v>10</v>
      </c>
      <c r="C130" t="s">
        <v>9</v>
      </c>
      <c r="D130" t="s">
        <v>502</v>
      </c>
      <c r="E130" t="s">
        <v>503</v>
      </c>
      <c r="F130" t="s">
        <v>8</v>
      </c>
      <c r="G130" t="s">
        <v>34</v>
      </c>
      <c r="H130" t="s">
        <v>6</v>
      </c>
      <c r="I130" t="s">
        <v>33</v>
      </c>
      <c r="J130" t="s">
        <v>5</v>
      </c>
      <c r="K130" t="s">
        <v>4</v>
      </c>
      <c r="L130" s="3">
        <v>43360</v>
      </c>
      <c r="M130" s="3">
        <v>43565</v>
      </c>
      <c r="N130" s="3">
        <v>43565</v>
      </c>
      <c r="O130">
        <v>369900</v>
      </c>
      <c r="P130">
        <v>10000</v>
      </c>
      <c r="Q130" t="s">
        <v>3</v>
      </c>
    </row>
    <row r="131" spans="1:18" x14ac:dyDescent="0.2">
      <c r="A131">
        <v>130</v>
      </c>
      <c r="B131" t="s">
        <v>10</v>
      </c>
      <c r="C131" t="s">
        <v>9</v>
      </c>
      <c r="D131" t="s">
        <v>656</v>
      </c>
      <c r="E131" t="s">
        <v>657</v>
      </c>
      <c r="F131" t="s">
        <v>8</v>
      </c>
      <c r="G131" t="s">
        <v>34</v>
      </c>
      <c r="H131" t="s">
        <v>6</v>
      </c>
      <c r="I131" t="s">
        <v>33</v>
      </c>
      <c r="J131" t="s">
        <v>5</v>
      </c>
      <c r="K131" t="s">
        <v>4</v>
      </c>
      <c r="L131" s="3">
        <v>43222</v>
      </c>
      <c r="M131" s="3">
        <v>43564</v>
      </c>
      <c r="N131" s="3">
        <v>43564</v>
      </c>
      <c r="O131">
        <v>203205</v>
      </c>
      <c r="P131">
        <v>10000</v>
      </c>
      <c r="Q131" t="s">
        <v>3</v>
      </c>
      <c r="R131" t="s">
        <v>658</v>
      </c>
    </row>
    <row r="132" spans="1:18" x14ac:dyDescent="0.2">
      <c r="A132">
        <v>131</v>
      </c>
      <c r="B132" t="s">
        <v>10</v>
      </c>
      <c r="C132" t="s">
        <v>9</v>
      </c>
      <c r="D132" t="s">
        <v>630</v>
      </c>
      <c r="E132" t="s">
        <v>631</v>
      </c>
      <c r="F132" t="s">
        <v>8</v>
      </c>
      <c r="G132" t="s">
        <v>34</v>
      </c>
      <c r="H132" t="s">
        <v>6</v>
      </c>
      <c r="I132" t="s">
        <v>33</v>
      </c>
      <c r="J132" t="s">
        <v>5</v>
      </c>
      <c r="K132" t="s">
        <v>4</v>
      </c>
      <c r="L132" s="3">
        <v>43349</v>
      </c>
      <c r="M132" s="3">
        <v>43594</v>
      </c>
      <c r="N132" s="3">
        <v>43595</v>
      </c>
      <c r="O132">
        <v>253000</v>
      </c>
      <c r="P132">
        <v>10000</v>
      </c>
      <c r="Q132" t="s">
        <v>3</v>
      </c>
      <c r="R132" t="s">
        <v>632</v>
      </c>
    </row>
    <row r="133" spans="1:18" x14ac:dyDescent="0.2">
      <c r="A133">
        <v>132</v>
      </c>
      <c r="B133" t="s">
        <v>10</v>
      </c>
      <c r="C133" t="s">
        <v>9</v>
      </c>
      <c r="D133" t="s">
        <v>496</v>
      </c>
      <c r="E133" t="s">
        <v>497</v>
      </c>
      <c r="F133" t="s">
        <v>8</v>
      </c>
      <c r="G133" t="s">
        <v>34</v>
      </c>
      <c r="H133" t="s">
        <v>6</v>
      </c>
      <c r="I133" t="s">
        <v>33</v>
      </c>
      <c r="J133" t="s">
        <v>5</v>
      </c>
      <c r="K133" t="s">
        <v>4</v>
      </c>
      <c r="L133" s="3">
        <v>43440</v>
      </c>
      <c r="M133" s="3">
        <v>43677</v>
      </c>
      <c r="N133" s="3">
        <v>43677</v>
      </c>
      <c r="O133">
        <v>301366</v>
      </c>
      <c r="P133">
        <v>10000</v>
      </c>
      <c r="Q133" t="s">
        <v>3</v>
      </c>
      <c r="R133" t="s">
        <v>498</v>
      </c>
    </row>
    <row r="134" spans="1:18" x14ac:dyDescent="0.2">
      <c r="A134">
        <v>133</v>
      </c>
      <c r="B134" t="s">
        <v>10</v>
      </c>
      <c r="C134" t="s">
        <v>9</v>
      </c>
      <c r="D134" t="s">
        <v>645</v>
      </c>
      <c r="E134" t="s">
        <v>646</v>
      </c>
      <c r="F134" t="s">
        <v>8</v>
      </c>
      <c r="G134" t="s">
        <v>34</v>
      </c>
      <c r="H134" t="s">
        <v>6</v>
      </c>
      <c r="I134" t="s">
        <v>33</v>
      </c>
      <c r="J134" t="s">
        <v>5</v>
      </c>
      <c r="K134" t="s">
        <v>4</v>
      </c>
      <c r="L134" s="3">
        <v>43399</v>
      </c>
      <c r="M134" s="3">
        <v>43629</v>
      </c>
      <c r="N134" s="3">
        <v>43629</v>
      </c>
      <c r="O134">
        <v>197983</v>
      </c>
      <c r="P134">
        <v>10000</v>
      </c>
      <c r="Q134" t="s">
        <v>3</v>
      </c>
      <c r="R134" t="s">
        <v>647</v>
      </c>
    </row>
    <row r="135" spans="1:18" x14ac:dyDescent="0.2">
      <c r="A135">
        <v>134</v>
      </c>
      <c r="B135" t="s">
        <v>10</v>
      </c>
      <c r="C135" t="s">
        <v>9</v>
      </c>
      <c r="D135" t="s">
        <v>621</v>
      </c>
      <c r="E135" t="s">
        <v>622</v>
      </c>
      <c r="F135" t="s">
        <v>8</v>
      </c>
      <c r="G135" t="s">
        <v>34</v>
      </c>
      <c r="H135" t="s">
        <v>6</v>
      </c>
      <c r="I135" t="s">
        <v>33</v>
      </c>
      <c r="J135" t="s">
        <v>5</v>
      </c>
      <c r="K135" t="s">
        <v>4</v>
      </c>
      <c r="L135" s="3">
        <v>43269</v>
      </c>
      <c r="M135" s="3">
        <v>43629</v>
      </c>
      <c r="N135" s="3">
        <v>43629</v>
      </c>
      <c r="O135">
        <v>260900</v>
      </c>
      <c r="P135">
        <v>10000</v>
      </c>
      <c r="Q135" t="s">
        <v>3</v>
      </c>
      <c r="R135" t="s">
        <v>623</v>
      </c>
    </row>
    <row r="136" spans="1:18" x14ac:dyDescent="0.2">
      <c r="A136">
        <v>135</v>
      </c>
      <c r="B136" t="s">
        <v>10</v>
      </c>
      <c r="C136" t="s">
        <v>9</v>
      </c>
      <c r="D136" t="s">
        <v>510</v>
      </c>
      <c r="E136" t="s">
        <v>511</v>
      </c>
      <c r="F136" t="s">
        <v>8</v>
      </c>
      <c r="G136" t="s">
        <v>34</v>
      </c>
      <c r="H136" t="s">
        <v>6</v>
      </c>
      <c r="I136" t="s">
        <v>33</v>
      </c>
      <c r="J136" t="s">
        <v>5</v>
      </c>
      <c r="K136" t="s">
        <v>4</v>
      </c>
      <c r="L136" s="3">
        <v>43333</v>
      </c>
      <c r="M136" s="3">
        <v>43522</v>
      </c>
      <c r="N136" s="3">
        <v>43522</v>
      </c>
      <c r="O136">
        <v>301847</v>
      </c>
      <c r="P136">
        <v>10000</v>
      </c>
      <c r="Q136" t="s">
        <v>3</v>
      </c>
      <c r="R136" t="s">
        <v>512</v>
      </c>
    </row>
    <row r="137" spans="1:18" x14ac:dyDescent="0.2">
      <c r="A137">
        <v>136</v>
      </c>
      <c r="B137" t="s">
        <v>10</v>
      </c>
      <c r="C137" t="s">
        <v>9</v>
      </c>
      <c r="D137" t="s">
        <v>578</v>
      </c>
      <c r="E137" t="s">
        <v>579</v>
      </c>
      <c r="F137" t="s">
        <v>8</v>
      </c>
      <c r="G137" t="s">
        <v>34</v>
      </c>
      <c r="H137" t="s">
        <v>6</v>
      </c>
      <c r="I137" t="s">
        <v>33</v>
      </c>
      <c r="J137" t="s">
        <v>5</v>
      </c>
      <c r="K137" t="s">
        <v>4</v>
      </c>
      <c r="L137" s="3">
        <v>43298</v>
      </c>
      <c r="M137" s="3">
        <v>43629</v>
      </c>
      <c r="N137" s="3">
        <v>43629</v>
      </c>
      <c r="O137">
        <v>338293</v>
      </c>
      <c r="P137">
        <v>10000</v>
      </c>
      <c r="Q137" t="s">
        <v>3</v>
      </c>
    </row>
    <row r="138" spans="1:18" x14ac:dyDescent="0.2">
      <c r="A138">
        <v>137</v>
      </c>
      <c r="B138" t="s">
        <v>10</v>
      </c>
      <c r="C138" t="s">
        <v>9</v>
      </c>
      <c r="D138" t="s">
        <v>522</v>
      </c>
      <c r="E138" t="s">
        <v>523</v>
      </c>
      <c r="F138" t="s">
        <v>8</v>
      </c>
      <c r="G138" t="s">
        <v>34</v>
      </c>
      <c r="H138" t="s">
        <v>37</v>
      </c>
      <c r="I138" t="s">
        <v>33</v>
      </c>
      <c r="J138" t="s">
        <v>5</v>
      </c>
      <c r="K138" t="s">
        <v>4</v>
      </c>
      <c r="L138" s="3">
        <v>43311</v>
      </c>
      <c r="M138" s="3">
        <v>43504</v>
      </c>
      <c r="N138" s="3">
        <v>43504</v>
      </c>
      <c r="O138">
        <v>305000</v>
      </c>
      <c r="P138">
        <v>10000</v>
      </c>
      <c r="Q138" t="s">
        <v>3</v>
      </c>
      <c r="R138" t="s">
        <v>524</v>
      </c>
    </row>
    <row r="139" spans="1:18" x14ac:dyDescent="0.2">
      <c r="A139">
        <v>138</v>
      </c>
      <c r="B139" t="s">
        <v>10</v>
      </c>
      <c r="C139" t="s">
        <v>9</v>
      </c>
      <c r="D139" t="s">
        <v>595</v>
      </c>
      <c r="E139" t="s">
        <v>596</v>
      </c>
      <c r="F139" t="s">
        <v>8</v>
      </c>
      <c r="G139" t="s">
        <v>34</v>
      </c>
      <c r="H139" t="s">
        <v>6</v>
      </c>
      <c r="I139" t="s">
        <v>33</v>
      </c>
      <c r="J139" t="s">
        <v>5</v>
      </c>
      <c r="K139" t="s">
        <v>4</v>
      </c>
      <c r="L139" s="3">
        <v>43252</v>
      </c>
      <c r="M139" s="3">
        <v>43609</v>
      </c>
      <c r="N139" s="3">
        <v>43609</v>
      </c>
      <c r="O139">
        <v>308738</v>
      </c>
      <c r="P139">
        <v>10000</v>
      </c>
      <c r="Q139" t="s">
        <v>3</v>
      </c>
      <c r="R139" t="s">
        <v>597</v>
      </c>
    </row>
    <row r="140" spans="1:18" x14ac:dyDescent="0.2">
      <c r="A140">
        <v>139</v>
      </c>
      <c r="B140" t="s">
        <v>10</v>
      </c>
      <c r="C140" t="s">
        <v>9</v>
      </c>
      <c r="D140" t="s">
        <v>604</v>
      </c>
      <c r="E140" t="s">
        <v>605</v>
      </c>
      <c r="F140" t="s">
        <v>8</v>
      </c>
      <c r="G140" t="s">
        <v>34</v>
      </c>
      <c r="H140" t="s">
        <v>6</v>
      </c>
      <c r="I140" t="s">
        <v>33</v>
      </c>
      <c r="J140" t="s">
        <v>5</v>
      </c>
      <c r="K140" t="s">
        <v>4</v>
      </c>
      <c r="L140" s="3">
        <v>43327</v>
      </c>
      <c r="M140" s="3">
        <v>43494</v>
      </c>
      <c r="N140" s="3">
        <v>43677</v>
      </c>
      <c r="O140">
        <v>0</v>
      </c>
      <c r="P140">
        <v>10000</v>
      </c>
      <c r="Q140" t="s">
        <v>3</v>
      </c>
    </row>
    <row r="141" spans="1:18" x14ac:dyDescent="0.2">
      <c r="A141">
        <v>140</v>
      </c>
      <c r="B141" t="s">
        <v>10</v>
      </c>
      <c r="C141" t="s">
        <v>9</v>
      </c>
      <c r="D141" t="s">
        <v>606</v>
      </c>
      <c r="E141" t="s">
        <v>607</v>
      </c>
      <c r="F141" t="s">
        <v>8</v>
      </c>
      <c r="G141" t="s">
        <v>34</v>
      </c>
      <c r="H141" t="s">
        <v>37</v>
      </c>
      <c r="I141" t="s">
        <v>33</v>
      </c>
      <c r="J141" t="s">
        <v>5</v>
      </c>
      <c r="K141" t="s">
        <v>4</v>
      </c>
      <c r="L141" s="3">
        <v>43279</v>
      </c>
      <c r="M141" s="3">
        <v>43602</v>
      </c>
      <c r="N141" s="3">
        <v>43602</v>
      </c>
      <c r="O141">
        <v>238408</v>
      </c>
      <c r="P141">
        <v>10000</v>
      </c>
      <c r="Q141" t="s">
        <v>3</v>
      </c>
      <c r="R141" t="s">
        <v>608</v>
      </c>
    </row>
    <row r="142" spans="1:18" x14ac:dyDescent="0.2">
      <c r="A142">
        <v>141</v>
      </c>
      <c r="B142" t="s">
        <v>10</v>
      </c>
      <c r="C142" t="s">
        <v>9</v>
      </c>
      <c r="D142" t="s">
        <v>648</v>
      </c>
      <c r="E142" t="s">
        <v>649</v>
      </c>
      <c r="F142" t="s">
        <v>8</v>
      </c>
      <c r="G142" t="s">
        <v>34</v>
      </c>
      <c r="H142" t="s">
        <v>37</v>
      </c>
      <c r="I142" t="s">
        <v>33</v>
      </c>
      <c r="J142" t="s">
        <v>5</v>
      </c>
      <c r="K142" t="s">
        <v>4</v>
      </c>
      <c r="L142" s="3">
        <v>43509</v>
      </c>
      <c r="M142" s="3">
        <v>43629</v>
      </c>
      <c r="N142" s="3">
        <v>43629</v>
      </c>
      <c r="O142">
        <v>305812</v>
      </c>
      <c r="P142">
        <v>10000</v>
      </c>
      <c r="Q142" t="s">
        <v>3</v>
      </c>
      <c r="R142" t="s">
        <v>650</v>
      </c>
    </row>
    <row r="143" spans="1:18" x14ac:dyDescent="0.2">
      <c r="A143">
        <v>142</v>
      </c>
      <c r="B143" t="s">
        <v>10</v>
      </c>
      <c r="C143" t="s">
        <v>9</v>
      </c>
      <c r="D143" t="s">
        <v>567</v>
      </c>
      <c r="E143" t="s">
        <v>568</v>
      </c>
      <c r="F143" t="s">
        <v>8</v>
      </c>
      <c r="G143" t="s">
        <v>34</v>
      </c>
      <c r="H143" t="s">
        <v>37</v>
      </c>
      <c r="I143" t="s">
        <v>33</v>
      </c>
      <c r="J143" t="s">
        <v>5</v>
      </c>
      <c r="K143" t="s">
        <v>4</v>
      </c>
      <c r="L143" s="3">
        <v>43271</v>
      </c>
      <c r="M143" s="3">
        <v>43564</v>
      </c>
      <c r="N143" s="3">
        <v>43564</v>
      </c>
      <c r="O143">
        <v>382340</v>
      </c>
      <c r="P143">
        <v>10000</v>
      </c>
      <c r="Q143" t="s">
        <v>3</v>
      </c>
      <c r="R143" t="s">
        <v>569</v>
      </c>
    </row>
    <row r="144" spans="1:18" x14ac:dyDescent="0.2">
      <c r="A144">
        <v>143</v>
      </c>
      <c r="B144" t="s">
        <v>10</v>
      </c>
      <c r="C144" t="s">
        <v>9</v>
      </c>
      <c r="D144" t="s">
        <v>507</v>
      </c>
      <c r="E144" t="s">
        <v>508</v>
      </c>
      <c r="F144" t="s">
        <v>8</v>
      </c>
      <c r="G144" t="s">
        <v>34</v>
      </c>
      <c r="H144" t="s">
        <v>37</v>
      </c>
      <c r="I144" t="s">
        <v>33</v>
      </c>
      <c r="J144" t="s">
        <v>5</v>
      </c>
      <c r="K144" t="s">
        <v>4</v>
      </c>
      <c r="L144" s="3">
        <v>43277</v>
      </c>
      <c r="M144" s="3">
        <v>43523</v>
      </c>
      <c r="N144" s="3">
        <v>43523</v>
      </c>
      <c r="O144">
        <v>374322</v>
      </c>
      <c r="P144">
        <v>10000</v>
      </c>
      <c r="Q144" t="s">
        <v>3</v>
      </c>
      <c r="R144" t="s">
        <v>509</v>
      </c>
    </row>
    <row r="145" spans="1:18" x14ac:dyDescent="0.2">
      <c r="A145">
        <v>144</v>
      </c>
      <c r="B145" t="s">
        <v>10</v>
      </c>
      <c r="C145" t="s">
        <v>9</v>
      </c>
      <c r="D145" t="s">
        <v>564</v>
      </c>
      <c r="E145" t="s">
        <v>565</v>
      </c>
      <c r="F145" t="s">
        <v>8</v>
      </c>
      <c r="G145" t="s">
        <v>34</v>
      </c>
      <c r="H145" t="s">
        <v>6</v>
      </c>
      <c r="I145" t="s">
        <v>33</v>
      </c>
      <c r="J145" t="s">
        <v>5</v>
      </c>
      <c r="K145" t="s">
        <v>4</v>
      </c>
      <c r="L145" s="3">
        <v>43311</v>
      </c>
      <c r="M145" s="3">
        <v>43536</v>
      </c>
      <c r="N145" s="3">
        <v>43536</v>
      </c>
      <c r="O145">
        <v>339000</v>
      </c>
      <c r="P145">
        <v>10000</v>
      </c>
      <c r="Q145" t="s">
        <v>3</v>
      </c>
      <c r="R145" t="s">
        <v>566</v>
      </c>
    </row>
    <row r="146" spans="1:18" x14ac:dyDescent="0.2">
      <c r="A146">
        <v>145</v>
      </c>
      <c r="B146" t="s">
        <v>10</v>
      </c>
      <c r="C146" t="s">
        <v>9</v>
      </c>
      <c r="D146" t="s">
        <v>552</v>
      </c>
      <c r="E146" t="s">
        <v>553</v>
      </c>
      <c r="F146" t="s">
        <v>8</v>
      </c>
      <c r="G146" t="s">
        <v>34</v>
      </c>
      <c r="H146" t="s">
        <v>6</v>
      </c>
      <c r="I146" t="s">
        <v>33</v>
      </c>
      <c r="J146" t="s">
        <v>5</v>
      </c>
      <c r="K146" t="s">
        <v>4</v>
      </c>
      <c r="L146" s="3">
        <v>43313</v>
      </c>
      <c r="M146" s="3">
        <v>43490</v>
      </c>
      <c r="N146" s="3">
        <v>43490</v>
      </c>
      <c r="O146">
        <v>327948</v>
      </c>
      <c r="P146">
        <v>10000</v>
      </c>
      <c r="Q146" t="s">
        <v>3</v>
      </c>
      <c r="R146" t="s">
        <v>554</v>
      </c>
    </row>
    <row r="147" spans="1:18" x14ac:dyDescent="0.2">
      <c r="A147">
        <v>146</v>
      </c>
      <c r="B147" t="s">
        <v>10</v>
      </c>
      <c r="C147" t="s">
        <v>9</v>
      </c>
      <c r="D147" t="s">
        <v>528</v>
      </c>
      <c r="E147" t="s">
        <v>529</v>
      </c>
      <c r="F147" t="s">
        <v>8</v>
      </c>
      <c r="G147" t="s">
        <v>34</v>
      </c>
      <c r="H147" t="s">
        <v>6</v>
      </c>
      <c r="I147" t="s">
        <v>33</v>
      </c>
      <c r="J147" t="s">
        <v>5</v>
      </c>
      <c r="K147" t="s">
        <v>4</v>
      </c>
      <c r="L147" s="3">
        <v>43256</v>
      </c>
      <c r="M147" s="3">
        <v>43542</v>
      </c>
      <c r="N147" s="3">
        <v>43542</v>
      </c>
      <c r="O147">
        <v>209500</v>
      </c>
      <c r="P147">
        <v>10000</v>
      </c>
      <c r="Q147" t="s">
        <v>3</v>
      </c>
      <c r="R147" t="s">
        <v>530</v>
      </c>
    </row>
    <row r="148" spans="1:18" x14ac:dyDescent="0.2">
      <c r="A148">
        <v>147</v>
      </c>
      <c r="B148" t="s">
        <v>10</v>
      </c>
      <c r="C148" t="s">
        <v>9</v>
      </c>
      <c r="D148" t="s">
        <v>636</v>
      </c>
      <c r="E148" t="s">
        <v>637</v>
      </c>
      <c r="F148" t="s">
        <v>8</v>
      </c>
      <c r="G148" t="s">
        <v>34</v>
      </c>
      <c r="H148" t="s">
        <v>6</v>
      </c>
      <c r="I148" t="s">
        <v>33</v>
      </c>
      <c r="J148" t="s">
        <v>5</v>
      </c>
      <c r="K148" t="s">
        <v>4</v>
      </c>
      <c r="L148" s="3">
        <v>43264</v>
      </c>
      <c r="M148" s="3">
        <v>43594</v>
      </c>
      <c r="N148" s="3">
        <v>43595</v>
      </c>
      <c r="O148">
        <v>268893</v>
      </c>
      <c r="P148">
        <v>10000</v>
      </c>
      <c r="Q148" t="s">
        <v>3</v>
      </c>
      <c r="R148" t="s">
        <v>638</v>
      </c>
    </row>
    <row r="149" spans="1:18" x14ac:dyDescent="0.2">
      <c r="A149">
        <v>148</v>
      </c>
      <c r="B149" t="s">
        <v>10</v>
      </c>
      <c r="C149" t="s">
        <v>9</v>
      </c>
      <c r="D149" t="s">
        <v>539</v>
      </c>
      <c r="E149" t="s">
        <v>540</v>
      </c>
      <c r="F149" t="s">
        <v>8</v>
      </c>
      <c r="G149" t="s">
        <v>34</v>
      </c>
      <c r="H149" t="s">
        <v>6</v>
      </c>
      <c r="I149" t="s">
        <v>33</v>
      </c>
      <c r="J149" t="s">
        <v>5</v>
      </c>
      <c r="K149" t="s">
        <v>4</v>
      </c>
      <c r="L149" s="3">
        <v>43318</v>
      </c>
      <c r="M149" s="3">
        <v>43602</v>
      </c>
      <c r="N149" s="3">
        <v>43602</v>
      </c>
      <c r="O149">
        <v>241005</v>
      </c>
      <c r="P149">
        <v>10000</v>
      </c>
      <c r="Q149" t="s">
        <v>3</v>
      </c>
      <c r="R149" t="s">
        <v>541</v>
      </c>
    </row>
    <row r="150" spans="1:18" x14ac:dyDescent="0.2">
      <c r="A150">
        <v>149</v>
      </c>
      <c r="B150" t="s">
        <v>10</v>
      </c>
      <c r="C150" t="s">
        <v>9</v>
      </c>
      <c r="D150" t="s">
        <v>513</v>
      </c>
      <c r="E150" t="s">
        <v>514</v>
      </c>
      <c r="F150" t="s">
        <v>8</v>
      </c>
      <c r="G150" t="s">
        <v>34</v>
      </c>
      <c r="H150" t="s">
        <v>37</v>
      </c>
      <c r="I150" t="s">
        <v>33</v>
      </c>
      <c r="J150" t="s">
        <v>5</v>
      </c>
      <c r="K150" t="s">
        <v>4</v>
      </c>
      <c r="L150" s="3">
        <v>43370</v>
      </c>
      <c r="M150" s="3">
        <v>43551</v>
      </c>
      <c r="N150" s="3">
        <v>43551</v>
      </c>
      <c r="O150">
        <v>316503</v>
      </c>
      <c r="P150">
        <v>10000</v>
      </c>
      <c r="Q150" t="s">
        <v>3</v>
      </c>
      <c r="R150" t="s">
        <v>515</v>
      </c>
    </row>
    <row r="151" spans="1:18" x14ac:dyDescent="0.2">
      <c r="A151">
        <v>150</v>
      </c>
      <c r="B151" t="s">
        <v>10</v>
      </c>
      <c r="C151" t="s">
        <v>9</v>
      </c>
      <c r="D151" t="s">
        <v>639</v>
      </c>
      <c r="E151" t="s">
        <v>640</v>
      </c>
      <c r="F151" t="s">
        <v>8</v>
      </c>
      <c r="G151" t="s">
        <v>34</v>
      </c>
      <c r="H151" t="s">
        <v>6</v>
      </c>
      <c r="I151" t="s">
        <v>33</v>
      </c>
      <c r="J151" t="s">
        <v>5</v>
      </c>
      <c r="K151" t="s">
        <v>4</v>
      </c>
      <c r="L151" s="3">
        <v>43308</v>
      </c>
      <c r="M151" s="3">
        <v>43486</v>
      </c>
      <c r="N151" s="3">
        <v>43486</v>
      </c>
      <c r="O151">
        <v>297038</v>
      </c>
      <c r="P151">
        <v>10000</v>
      </c>
      <c r="Q151" t="s">
        <v>3</v>
      </c>
      <c r="R151" t="s">
        <v>641</v>
      </c>
    </row>
    <row r="152" spans="1:18" x14ac:dyDescent="0.2">
      <c r="A152">
        <v>151</v>
      </c>
      <c r="B152" t="s">
        <v>10</v>
      </c>
      <c r="C152" t="s">
        <v>9</v>
      </c>
      <c r="D152" t="s">
        <v>573</v>
      </c>
      <c r="E152" t="s">
        <v>574</v>
      </c>
      <c r="F152" t="s">
        <v>8</v>
      </c>
      <c r="G152" t="s">
        <v>34</v>
      </c>
      <c r="H152" t="s">
        <v>6</v>
      </c>
      <c r="I152" t="s">
        <v>33</v>
      </c>
      <c r="J152" t="s">
        <v>5</v>
      </c>
      <c r="K152" t="s">
        <v>4</v>
      </c>
      <c r="L152" s="3">
        <v>43328</v>
      </c>
      <c r="M152" s="3">
        <v>43578</v>
      </c>
      <c r="N152" s="3">
        <v>43578</v>
      </c>
      <c r="O152">
        <v>276000</v>
      </c>
      <c r="P152">
        <v>10000</v>
      </c>
      <c r="Q152" t="s">
        <v>3</v>
      </c>
      <c r="R152" t="s">
        <v>575</v>
      </c>
    </row>
    <row r="153" spans="1:18" x14ac:dyDescent="0.2">
      <c r="A153">
        <v>152</v>
      </c>
      <c r="B153" t="s">
        <v>10</v>
      </c>
      <c r="C153" t="s">
        <v>9</v>
      </c>
      <c r="D153" t="s">
        <v>654</v>
      </c>
      <c r="E153" t="s">
        <v>655</v>
      </c>
      <c r="F153" t="s">
        <v>8</v>
      </c>
      <c r="G153" t="s">
        <v>34</v>
      </c>
      <c r="H153" t="s">
        <v>37</v>
      </c>
      <c r="I153" t="s">
        <v>33</v>
      </c>
      <c r="J153" t="s">
        <v>5</v>
      </c>
      <c r="K153" t="s">
        <v>4</v>
      </c>
      <c r="L153" s="3">
        <v>43556</v>
      </c>
      <c r="M153" s="3">
        <v>43641</v>
      </c>
      <c r="N153" s="3">
        <v>43642</v>
      </c>
      <c r="O153">
        <v>236945</v>
      </c>
      <c r="P153">
        <v>10000</v>
      </c>
      <c r="Q153" t="s">
        <v>3</v>
      </c>
    </row>
    <row r="154" spans="1:18" x14ac:dyDescent="0.2">
      <c r="A154">
        <v>153</v>
      </c>
      <c r="B154" t="s">
        <v>10</v>
      </c>
      <c r="C154" t="s">
        <v>9</v>
      </c>
      <c r="D154" t="s">
        <v>586</v>
      </c>
      <c r="E154" t="s">
        <v>587</v>
      </c>
      <c r="F154" t="s">
        <v>8</v>
      </c>
      <c r="G154" t="s">
        <v>34</v>
      </c>
      <c r="H154" t="s">
        <v>37</v>
      </c>
      <c r="I154" t="s">
        <v>33</v>
      </c>
      <c r="J154" t="s">
        <v>5</v>
      </c>
      <c r="K154" t="s">
        <v>4</v>
      </c>
      <c r="L154" s="3">
        <v>43341</v>
      </c>
      <c r="M154" s="3">
        <v>43661</v>
      </c>
      <c r="N154" s="3">
        <v>43661</v>
      </c>
      <c r="O154">
        <v>373718</v>
      </c>
      <c r="P154">
        <v>10000</v>
      </c>
      <c r="Q154" t="s">
        <v>3</v>
      </c>
      <c r="R154" t="s">
        <v>588</v>
      </c>
    </row>
    <row r="155" spans="1:18" x14ac:dyDescent="0.2">
      <c r="A155">
        <v>154</v>
      </c>
      <c r="B155" t="s">
        <v>10</v>
      </c>
      <c r="C155" t="s">
        <v>9</v>
      </c>
      <c r="D155" t="s">
        <v>627</v>
      </c>
      <c r="E155" t="s">
        <v>628</v>
      </c>
      <c r="F155" t="s">
        <v>8</v>
      </c>
      <c r="G155" t="s">
        <v>34</v>
      </c>
      <c r="H155" t="s">
        <v>37</v>
      </c>
      <c r="I155" t="s">
        <v>33</v>
      </c>
      <c r="J155" t="s">
        <v>5</v>
      </c>
      <c r="K155" t="s">
        <v>4</v>
      </c>
      <c r="L155" s="3">
        <v>43342</v>
      </c>
      <c r="M155" s="3">
        <v>43537</v>
      </c>
      <c r="N155" s="3">
        <v>43537</v>
      </c>
      <c r="O155">
        <v>364900</v>
      </c>
      <c r="P155">
        <v>10000</v>
      </c>
      <c r="Q155" t="s">
        <v>3</v>
      </c>
      <c r="R155" t="s">
        <v>629</v>
      </c>
    </row>
    <row r="156" spans="1:18" x14ac:dyDescent="0.2">
      <c r="A156">
        <v>155</v>
      </c>
      <c r="B156" t="s">
        <v>10</v>
      </c>
      <c r="C156" t="s">
        <v>9</v>
      </c>
      <c r="D156" t="s">
        <v>589</v>
      </c>
      <c r="E156" t="s">
        <v>590</v>
      </c>
      <c r="F156" t="s">
        <v>8</v>
      </c>
      <c r="G156" t="s">
        <v>34</v>
      </c>
      <c r="H156" t="s">
        <v>37</v>
      </c>
      <c r="I156" t="s">
        <v>33</v>
      </c>
      <c r="J156" t="s">
        <v>5</v>
      </c>
      <c r="K156" t="s">
        <v>4</v>
      </c>
      <c r="L156" s="3">
        <v>43377</v>
      </c>
      <c r="M156" s="3">
        <v>43551</v>
      </c>
      <c r="N156" s="3">
        <v>43551</v>
      </c>
      <c r="O156">
        <v>222579</v>
      </c>
      <c r="P156">
        <v>10000</v>
      </c>
      <c r="Q156" t="s">
        <v>3</v>
      </c>
      <c r="R156" t="s">
        <v>591</v>
      </c>
    </row>
    <row r="157" spans="1:18" x14ac:dyDescent="0.2">
      <c r="A157">
        <v>156</v>
      </c>
      <c r="B157" t="s">
        <v>10</v>
      </c>
      <c r="C157" t="s">
        <v>9</v>
      </c>
      <c r="D157" t="s">
        <v>612</v>
      </c>
      <c r="E157" t="s">
        <v>613</v>
      </c>
      <c r="F157" t="s">
        <v>8</v>
      </c>
      <c r="G157" t="s">
        <v>34</v>
      </c>
      <c r="H157" t="s">
        <v>6</v>
      </c>
      <c r="I157" t="s">
        <v>33</v>
      </c>
      <c r="J157" t="s">
        <v>5</v>
      </c>
      <c r="K157" t="s">
        <v>4</v>
      </c>
      <c r="L157" s="3">
        <v>43308</v>
      </c>
      <c r="M157" s="3">
        <v>43494</v>
      </c>
      <c r="N157" s="3">
        <v>43494</v>
      </c>
      <c r="O157">
        <v>281613</v>
      </c>
      <c r="P157">
        <v>10000</v>
      </c>
      <c r="Q157" t="s">
        <v>3</v>
      </c>
      <c r="R157" t="s">
        <v>614</v>
      </c>
    </row>
    <row r="158" spans="1:18" x14ac:dyDescent="0.2">
      <c r="A158">
        <v>157</v>
      </c>
      <c r="B158" t="s">
        <v>10</v>
      </c>
      <c r="C158" t="s">
        <v>9</v>
      </c>
      <c r="D158" t="s">
        <v>601</v>
      </c>
      <c r="E158" t="s">
        <v>602</v>
      </c>
      <c r="F158" t="s">
        <v>8</v>
      </c>
      <c r="G158" t="s">
        <v>34</v>
      </c>
      <c r="H158" t="s">
        <v>6</v>
      </c>
      <c r="I158" t="s">
        <v>33</v>
      </c>
      <c r="J158" t="s">
        <v>5</v>
      </c>
      <c r="K158" t="s">
        <v>4</v>
      </c>
      <c r="L158" s="3">
        <v>43325</v>
      </c>
      <c r="M158" s="3">
        <v>43523</v>
      </c>
      <c r="N158" s="3">
        <v>43523</v>
      </c>
      <c r="O158">
        <v>253528</v>
      </c>
      <c r="P158">
        <v>10000</v>
      </c>
      <c r="Q158" t="s">
        <v>3</v>
      </c>
      <c r="R158" t="s">
        <v>603</v>
      </c>
    </row>
    <row r="159" spans="1:18" x14ac:dyDescent="0.2">
      <c r="A159">
        <v>158</v>
      </c>
      <c r="B159" t="s">
        <v>10</v>
      </c>
      <c r="C159" t="s">
        <v>9</v>
      </c>
      <c r="D159" t="s">
        <v>624</v>
      </c>
      <c r="E159" t="s">
        <v>625</v>
      </c>
      <c r="F159" t="s">
        <v>8</v>
      </c>
      <c r="G159" t="s">
        <v>34</v>
      </c>
      <c r="H159" t="s">
        <v>6</v>
      </c>
      <c r="I159" t="s">
        <v>33</v>
      </c>
      <c r="J159" t="s">
        <v>5</v>
      </c>
      <c r="K159" t="s">
        <v>4</v>
      </c>
      <c r="L159" s="3">
        <v>43223</v>
      </c>
      <c r="M159" s="3">
        <v>43546</v>
      </c>
      <c r="N159" s="3">
        <v>43546</v>
      </c>
      <c r="O159">
        <v>159900</v>
      </c>
      <c r="P159">
        <v>10000</v>
      </c>
      <c r="Q159" t="s">
        <v>3</v>
      </c>
      <c r="R159" t="s">
        <v>626</v>
      </c>
    </row>
    <row r="160" spans="1:18" x14ac:dyDescent="0.2">
      <c r="A160">
        <v>159</v>
      </c>
      <c r="B160" t="s">
        <v>10</v>
      </c>
      <c r="C160" t="s">
        <v>9</v>
      </c>
      <c r="D160" t="s">
        <v>542</v>
      </c>
      <c r="E160" t="s">
        <v>543</v>
      </c>
      <c r="F160" t="s">
        <v>8</v>
      </c>
      <c r="G160" t="s">
        <v>34</v>
      </c>
      <c r="H160" t="s">
        <v>6</v>
      </c>
      <c r="I160" t="s">
        <v>33</v>
      </c>
      <c r="J160" t="s">
        <v>5</v>
      </c>
      <c r="K160" t="s">
        <v>4</v>
      </c>
      <c r="L160" s="3">
        <v>43312</v>
      </c>
      <c r="M160" s="3">
        <v>43551</v>
      </c>
      <c r="N160" s="3">
        <v>43551</v>
      </c>
      <c r="O160">
        <v>261542</v>
      </c>
      <c r="P160">
        <v>10000</v>
      </c>
      <c r="Q160" t="s">
        <v>3</v>
      </c>
      <c r="R160" t="s">
        <v>544</v>
      </c>
    </row>
    <row r="161" spans="1:18" x14ac:dyDescent="0.2">
      <c r="A161">
        <v>160</v>
      </c>
      <c r="B161" t="s">
        <v>10</v>
      </c>
      <c r="C161" t="s">
        <v>9</v>
      </c>
      <c r="D161" t="s">
        <v>592</v>
      </c>
      <c r="E161" t="s">
        <v>593</v>
      </c>
      <c r="F161" t="s">
        <v>8</v>
      </c>
      <c r="G161" t="s">
        <v>34</v>
      </c>
      <c r="H161" t="s">
        <v>6</v>
      </c>
      <c r="I161" t="s">
        <v>33</v>
      </c>
      <c r="J161" t="s">
        <v>5</v>
      </c>
      <c r="K161" t="s">
        <v>4</v>
      </c>
      <c r="L161" s="3">
        <v>43336</v>
      </c>
      <c r="M161" s="3">
        <v>43518</v>
      </c>
      <c r="N161" s="3">
        <v>43518</v>
      </c>
      <c r="O161">
        <v>367310</v>
      </c>
      <c r="P161">
        <v>10000</v>
      </c>
      <c r="Q161" t="s">
        <v>3</v>
      </c>
      <c r="R161" t="s">
        <v>594</v>
      </c>
    </row>
    <row r="162" spans="1:18" x14ac:dyDescent="0.2">
      <c r="A162">
        <v>161</v>
      </c>
      <c r="B162" t="s">
        <v>10</v>
      </c>
      <c r="C162" t="s">
        <v>9</v>
      </c>
      <c r="D162" t="s">
        <v>534</v>
      </c>
      <c r="E162" t="s">
        <v>535</v>
      </c>
      <c r="F162" t="s">
        <v>8</v>
      </c>
      <c r="G162" t="s">
        <v>34</v>
      </c>
      <c r="H162" t="s">
        <v>37</v>
      </c>
      <c r="I162" t="s">
        <v>33</v>
      </c>
      <c r="J162" t="s">
        <v>5</v>
      </c>
      <c r="K162" t="s">
        <v>4</v>
      </c>
      <c r="L162" s="3">
        <v>43353</v>
      </c>
      <c r="M162" s="3">
        <v>43535</v>
      </c>
      <c r="N162" s="3">
        <v>43535</v>
      </c>
      <c r="O162">
        <v>264404</v>
      </c>
      <c r="P162">
        <v>10000</v>
      </c>
      <c r="Q162" t="s">
        <v>3</v>
      </c>
      <c r="R162" t="s">
        <v>536</v>
      </c>
    </row>
    <row r="163" spans="1:18" x14ac:dyDescent="0.2">
      <c r="A163">
        <v>162</v>
      </c>
      <c r="B163" t="s">
        <v>10</v>
      </c>
      <c r="C163" t="s">
        <v>9</v>
      </c>
      <c r="D163" t="s">
        <v>580</v>
      </c>
      <c r="E163" t="s">
        <v>581</v>
      </c>
      <c r="F163" t="s">
        <v>8</v>
      </c>
      <c r="G163" t="s">
        <v>34</v>
      </c>
      <c r="H163" t="s">
        <v>6</v>
      </c>
      <c r="I163" t="s">
        <v>33</v>
      </c>
      <c r="J163" t="s">
        <v>5</v>
      </c>
      <c r="K163" t="s">
        <v>4</v>
      </c>
      <c r="L163" s="3">
        <v>43410</v>
      </c>
      <c r="M163" s="3">
        <v>43517</v>
      </c>
      <c r="N163" s="3">
        <v>43517</v>
      </c>
      <c r="O163">
        <v>333244</v>
      </c>
      <c r="P163">
        <v>10000</v>
      </c>
      <c r="Q163" t="s">
        <v>3</v>
      </c>
      <c r="R163" t="s">
        <v>582</v>
      </c>
    </row>
    <row r="164" spans="1:18" x14ac:dyDescent="0.2">
      <c r="A164">
        <v>163</v>
      </c>
      <c r="B164" t="s">
        <v>10</v>
      </c>
      <c r="C164" t="s">
        <v>9</v>
      </c>
      <c r="D164" t="s">
        <v>659</v>
      </c>
      <c r="E164" t="s">
        <v>660</v>
      </c>
      <c r="F164" t="s">
        <v>8</v>
      </c>
      <c r="G164" t="s">
        <v>34</v>
      </c>
      <c r="H164" t="s">
        <v>6</v>
      </c>
      <c r="I164" t="s">
        <v>33</v>
      </c>
      <c r="J164" t="s">
        <v>5</v>
      </c>
      <c r="K164" t="s">
        <v>4</v>
      </c>
      <c r="L164" s="3">
        <v>43270</v>
      </c>
      <c r="M164" s="3">
        <v>43615</v>
      </c>
      <c r="N164" s="3">
        <v>43615</v>
      </c>
      <c r="O164">
        <v>248394</v>
      </c>
      <c r="P164">
        <v>10000</v>
      </c>
      <c r="Q164" t="s">
        <v>3</v>
      </c>
      <c r="R164" t="s">
        <v>661</v>
      </c>
    </row>
    <row r="165" spans="1:18" x14ac:dyDescent="0.2">
      <c r="A165">
        <v>164</v>
      </c>
      <c r="B165" t="s">
        <v>10</v>
      </c>
      <c r="C165" t="s">
        <v>9</v>
      </c>
      <c r="D165" t="s">
        <v>576</v>
      </c>
      <c r="E165" t="s">
        <v>577</v>
      </c>
      <c r="F165" t="s">
        <v>8</v>
      </c>
      <c r="G165" t="s">
        <v>34</v>
      </c>
      <c r="H165" t="s">
        <v>37</v>
      </c>
      <c r="I165" t="s">
        <v>33</v>
      </c>
      <c r="J165" t="s">
        <v>5</v>
      </c>
      <c r="K165" t="s">
        <v>4</v>
      </c>
      <c r="L165" s="3">
        <v>43630</v>
      </c>
      <c r="M165" s="3">
        <v>43661</v>
      </c>
      <c r="N165" s="3">
        <v>43661</v>
      </c>
      <c r="O165">
        <v>400000</v>
      </c>
      <c r="P165">
        <v>10000</v>
      </c>
      <c r="Q165" t="s">
        <v>3</v>
      </c>
    </row>
    <row r="166" spans="1:18" x14ac:dyDescent="0.2">
      <c r="A166">
        <v>165</v>
      </c>
      <c r="B166" t="s">
        <v>10</v>
      </c>
      <c r="C166" t="s">
        <v>9</v>
      </c>
      <c r="D166" t="s">
        <v>549</v>
      </c>
      <c r="E166" t="s">
        <v>550</v>
      </c>
      <c r="F166" t="s">
        <v>8</v>
      </c>
      <c r="G166" t="s">
        <v>34</v>
      </c>
      <c r="H166" t="s">
        <v>37</v>
      </c>
      <c r="I166" t="s">
        <v>33</v>
      </c>
      <c r="J166" t="s">
        <v>5</v>
      </c>
      <c r="K166" t="s">
        <v>4</v>
      </c>
      <c r="L166" s="3">
        <v>43263</v>
      </c>
      <c r="M166" s="3">
        <v>43546</v>
      </c>
      <c r="N166" s="3">
        <v>43546</v>
      </c>
      <c r="O166">
        <v>379000</v>
      </c>
      <c r="P166">
        <v>10000</v>
      </c>
      <c r="Q166" t="s">
        <v>3</v>
      </c>
      <c r="R166" t="s">
        <v>551</v>
      </c>
    </row>
    <row r="167" spans="1:18" x14ac:dyDescent="0.2">
      <c r="A167">
        <v>166</v>
      </c>
      <c r="B167" t="s">
        <v>10</v>
      </c>
      <c r="C167" t="s">
        <v>9</v>
      </c>
      <c r="D167" t="s">
        <v>651</v>
      </c>
      <c r="E167" t="s">
        <v>652</v>
      </c>
      <c r="F167" t="s">
        <v>8</v>
      </c>
      <c r="G167" t="s">
        <v>34</v>
      </c>
      <c r="H167" t="s">
        <v>6</v>
      </c>
      <c r="I167" t="s">
        <v>33</v>
      </c>
      <c r="J167" t="s">
        <v>5</v>
      </c>
      <c r="K167" t="s">
        <v>4</v>
      </c>
      <c r="L167" s="3">
        <v>43332</v>
      </c>
      <c r="M167" s="3">
        <v>43546</v>
      </c>
      <c r="N167" s="3">
        <v>43546</v>
      </c>
      <c r="O167">
        <v>233008</v>
      </c>
      <c r="P167">
        <v>10000</v>
      </c>
      <c r="Q167" t="s">
        <v>3</v>
      </c>
      <c r="R167" t="s">
        <v>653</v>
      </c>
    </row>
    <row r="168" spans="1:18" x14ac:dyDescent="0.2">
      <c r="A168">
        <v>167</v>
      </c>
      <c r="B168" t="s">
        <v>10</v>
      </c>
      <c r="C168" t="s">
        <v>9</v>
      </c>
      <c r="D168" t="s">
        <v>662</v>
      </c>
      <c r="E168" t="s">
        <v>663</v>
      </c>
      <c r="F168" t="s">
        <v>8</v>
      </c>
      <c r="G168" t="s">
        <v>34</v>
      </c>
      <c r="H168" t="s">
        <v>6</v>
      </c>
      <c r="I168" t="s">
        <v>33</v>
      </c>
      <c r="J168" t="s">
        <v>5</v>
      </c>
      <c r="K168" t="s">
        <v>4</v>
      </c>
      <c r="L168" s="3">
        <v>43262</v>
      </c>
      <c r="M168" s="3">
        <v>43483</v>
      </c>
      <c r="N168" s="3">
        <v>43483</v>
      </c>
      <c r="O168">
        <v>260270</v>
      </c>
      <c r="P168">
        <v>10000</v>
      </c>
      <c r="Q168" t="s">
        <v>3</v>
      </c>
      <c r="R168" t="s">
        <v>664</v>
      </c>
    </row>
    <row r="169" spans="1:18" x14ac:dyDescent="0.2">
      <c r="A169">
        <v>168</v>
      </c>
      <c r="B169" t="s">
        <v>10</v>
      </c>
      <c r="C169" t="s">
        <v>9</v>
      </c>
      <c r="D169" t="s">
        <v>531</v>
      </c>
      <c r="E169" t="s">
        <v>532</v>
      </c>
      <c r="F169" t="s">
        <v>8</v>
      </c>
      <c r="G169" t="s">
        <v>34</v>
      </c>
      <c r="H169" t="s">
        <v>6</v>
      </c>
      <c r="I169" t="s">
        <v>33</v>
      </c>
      <c r="J169" t="s">
        <v>5</v>
      </c>
      <c r="K169" t="s">
        <v>4</v>
      </c>
      <c r="L169" s="3">
        <v>43440</v>
      </c>
      <c r="M169" s="3">
        <v>43629</v>
      </c>
      <c r="N169" s="3">
        <v>43629</v>
      </c>
      <c r="O169">
        <v>160000</v>
      </c>
      <c r="P169">
        <v>10000</v>
      </c>
      <c r="Q169" t="s">
        <v>3</v>
      </c>
      <c r="R169" t="s">
        <v>533</v>
      </c>
    </row>
    <row r="170" spans="1:18" x14ac:dyDescent="0.2">
      <c r="A170">
        <v>169</v>
      </c>
      <c r="B170" t="s">
        <v>10</v>
      </c>
      <c r="C170" t="s">
        <v>9</v>
      </c>
      <c r="D170" t="s">
        <v>618</v>
      </c>
      <c r="E170" t="s">
        <v>619</v>
      </c>
      <c r="F170" t="s">
        <v>8</v>
      </c>
      <c r="G170" t="s">
        <v>34</v>
      </c>
      <c r="H170" t="s">
        <v>6</v>
      </c>
      <c r="I170" t="s">
        <v>33</v>
      </c>
      <c r="J170" t="s">
        <v>5</v>
      </c>
      <c r="K170" t="s">
        <v>4</v>
      </c>
      <c r="L170" s="3">
        <v>43269</v>
      </c>
      <c r="M170" s="3">
        <v>43480</v>
      </c>
      <c r="N170" s="3">
        <v>43480</v>
      </c>
      <c r="O170">
        <v>262000</v>
      </c>
      <c r="P170">
        <v>10000</v>
      </c>
      <c r="Q170" t="s">
        <v>3</v>
      </c>
      <c r="R170" t="s">
        <v>620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R1096"/>
  <sheetViews>
    <sheetView workbookViewId="0">
      <selection activeCell="B5" sqref="B5"/>
    </sheetView>
  </sheetViews>
  <sheetFormatPr defaultColWidth="11.42578125" defaultRowHeight="12.75" x14ac:dyDescent="0.2"/>
  <cols>
    <col min="2" max="2" width="18.140625" bestFit="1" customWidth="1"/>
    <col min="3" max="3" width="20.85546875" bestFit="1" customWidth="1"/>
    <col min="4" max="4" width="15.140625" bestFit="1" customWidth="1"/>
    <col min="5" max="5" width="39" bestFit="1" customWidth="1"/>
    <col min="6" max="6" width="8.42578125" bestFit="1" customWidth="1"/>
    <col min="8" max="8" width="23.85546875" bestFit="1" customWidth="1"/>
    <col min="9" max="9" width="14" bestFit="1" customWidth="1"/>
    <col min="10" max="10" width="16.28515625" bestFit="1" customWidth="1"/>
    <col min="11" max="11" width="13.140625" bestFit="1" customWidth="1"/>
    <col min="12" max="12" width="19.28515625" bestFit="1" customWidth="1"/>
    <col min="13" max="14" width="15.28515625" bestFit="1" customWidth="1"/>
    <col min="15" max="15" width="21.28515625" bestFit="1" customWidth="1"/>
    <col min="16" max="16" width="8.42578125" bestFit="1" customWidth="1"/>
    <col min="17" max="17" width="19.85546875" bestFit="1" customWidth="1"/>
    <col min="18" max="18" width="15.140625" bestFit="1" customWidth="1"/>
  </cols>
  <sheetData>
    <row r="1" spans="1:18" x14ac:dyDescent="0.2">
      <c r="B1" t="s">
        <v>32</v>
      </c>
      <c r="C1" t="s">
        <v>31</v>
      </c>
      <c r="D1" t="s">
        <v>30</v>
      </c>
      <c r="E1" t="s">
        <v>29</v>
      </c>
      <c r="F1" t="s">
        <v>8</v>
      </c>
      <c r="G1" t="s">
        <v>28</v>
      </c>
      <c r="H1" t="s">
        <v>27</v>
      </c>
      <c r="I1" t="s">
        <v>26</v>
      </c>
      <c r="J1" t="s">
        <v>25</v>
      </c>
      <c r="K1" t="s">
        <v>4</v>
      </c>
      <c r="L1" t="s">
        <v>24</v>
      </c>
      <c r="M1" t="s">
        <v>23</v>
      </c>
      <c r="N1" t="s">
        <v>22</v>
      </c>
      <c r="O1" t="s">
        <v>21</v>
      </c>
      <c r="P1" t="s">
        <v>20</v>
      </c>
      <c r="Q1" t="s">
        <v>19</v>
      </c>
      <c r="R1" t="s">
        <v>18</v>
      </c>
    </row>
    <row r="2" spans="1:18" x14ac:dyDescent="0.2">
      <c r="A2">
        <v>1</v>
      </c>
      <c r="B2" t="s">
        <v>55</v>
      </c>
      <c r="C2" t="s">
        <v>54</v>
      </c>
      <c r="D2" t="s">
        <v>764</v>
      </c>
      <c r="E2" t="s">
        <v>765</v>
      </c>
      <c r="F2" t="s">
        <v>8</v>
      </c>
      <c r="G2" t="s">
        <v>34</v>
      </c>
      <c r="H2" t="s">
        <v>37</v>
      </c>
      <c r="I2" t="s">
        <v>53</v>
      </c>
      <c r="J2" t="s">
        <v>108</v>
      </c>
      <c r="K2" t="s">
        <v>56</v>
      </c>
      <c r="L2" s="3">
        <v>43404</v>
      </c>
      <c r="M2" s="3">
        <v>43661</v>
      </c>
      <c r="N2" s="3">
        <v>43661</v>
      </c>
      <c r="O2">
        <v>527500</v>
      </c>
      <c r="P2">
        <v>6522</v>
      </c>
      <c r="Q2" t="s">
        <v>51</v>
      </c>
      <c r="R2" t="s">
        <v>766</v>
      </c>
    </row>
    <row r="3" spans="1:18" x14ac:dyDescent="0.2">
      <c r="A3">
        <v>2</v>
      </c>
      <c r="B3" t="s">
        <v>55</v>
      </c>
      <c r="C3" t="s">
        <v>54</v>
      </c>
      <c r="D3" t="s">
        <v>1094</v>
      </c>
      <c r="E3" t="s">
        <v>1095</v>
      </c>
      <c r="F3" t="s">
        <v>8</v>
      </c>
      <c r="G3" t="s">
        <v>34</v>
      </c>
      <c r="H3" t="s">
        <v>6</v>
      </c>
      <c r="I3" t="s">
        <v>53</v>
      </c>
      <c r="J3" t="s">
        <v>108</v>
      </c>
      <c r="K3" t="s">
        <v>4</v>
      </c>
      <c r="L3" s="3">
        <v>43342</v>
      </c>
      <c r="M3" s="3">
        <v>43615</v>
      </c>
      <c r="N3" s="3">
        <v>43616</v>
      </c>
      <c r="O3">
        <v>305000</v>
      </c>
      <c r="P3">
        <v>5000</v>
      </c>
      <c r="Q3" t="s">
        <v>51</v>
      </c>
      <c r="R3" t="s">
        <v>1096</v>
      </c>
    </row>
    <row r="4" spans="1:18" x14ac:dyDescent="0.2">
      <c r="A4">
        <v>3</v>
      </c>
      <c r="B4" t="s">
        <v>55</v>
      </c>
      <c r="C4" t="s">
        <v>54</v>
      </c>
      <c r="D4" t="s">
        <v>1440</v>
      </c>
      <c r="E4" t="s">
        <v>1441</v>
      </c>
      <c r="F4" t="s">
        <v>8</v>
      </c>
      <c r="G4" t="s">
        <v>34</v>
      </c>
      <c r="H4" t="s">
        <v>37</v>
      </c>
      <c r="I4" t="s">
        <v>53</v>
      </c>
      <c r="J4" t="s">
        <v>108</v>
      </c>
      <c r="K4" t="s">
        <v>4</v>
      </c>
      <c r="L4" s="3">
        <v>43252</v>
      </c>
      <c r="M4" s="3">
        <v>43542</v>
      </c>
      <c r="N4" s="3">
        <v>43542</v>
      </c>
      <c r="O4">
        <v>228500</v>
      </c>
      <c r="P4">
        <v>5000</v>
      </c>
      <c r="Q4" t="s">
        <v>51</v>
      </c>
      <c r="R4" t="s">
        <v>1442</v>
      </c>
    </row>
    <row r="5" spans="1:18" x14ac:dyDescent="0.2">
      <c r="A5">
        <v>4</v>
      </c>
      <c r="B5" t="s">
        <v>55</v>
      </c>
      <c r="C5" t="s">
        <v>54</v>
      </c>
      <c r="D5" t="s">
        <v>1648</v>
      </c>
      <c r="E5" t="s">
        <v>1649</v>
      </c>
      <c r="F5" t="s">
        <v>8</v>
      </c>
      <c r="G5" t="s">
        <v>34</v>
      </c>
      <c r="H5" t="s">
        <v>37</v>
      </c>
      <c r="I5" t="s">
        <v>53</v>
      </c>
      <c r="J5" t="s">
        <v>108</v>
      </c>
      <c r="K5" t="s">
        <v>4</v>
      </c>
      <c r="L5" s="3">
        <v>43297</v>
      </c>
      <c r="M5" s="3">
        <v>43634</v>
      </c>
      <c r="N5" s="3">
        <v>43635</v>
      </c>
      <c r="O5">
        <v>250000</v>
      </c>
      <c r="P5">
        <v>5000</v>
      </c>
      <c r="Q5" t="s">
        <v>51</v>
      </c>
      <c r="R5" t="s">
        <v>1650</v>
      </c>
    </row>
    <row r="6" spans="1:18" x14ac:dyDescent="0.2">
      <c r="A6">
        <v>5</v>
      </c>
      <c r="B6" t="s">
        <v>55</v>
      </c>
      <c r="C6" t="s">
        <v>54</v>
      </c>
      <c r="D6" t="s">
        <v>784</v>
      </c>
      <c r="E6" t="s">
        <v>785</v>
      </c>
      <c r="F6" t="s">
        <v>8</v>
      </c>
      <c r="G6" t="s">
        <v>34</v>
      </c>
      <c r="H6" t="s">
        <v>6</v>
      </c>
      <c r="I6" t="s">
        <v>53</v>
      </c>
      <c r="J6" t="s">
        <v>108</v>
      </c>
      <c r="K6" t="s">
        <v>4</v>
      </c>
      <c r="L6" s="3">
        <v>43402</v>
      </c>
      <c r="M6" s="3">
        <v>43593</v>
      </c>
      <c r="N6" s="3">
        <v>43593</v>
      </c>
      <c r="O6">
        <v>312500</v>
      </c>
      <c r="P6">
        <v>5000</v>
      </c>
      <c r="Q6" t="s">
        <v>51</v>
      </c>
      <c r="R6" t="s">
        <v>786</v>
      </c>
    </row>
    <row r="7" spans="1:18" x14ac:dyDescent="0.2">
      <c r="A7">
        <v>6</v>
      </c>
      <c r="B7" t="s">
        <v>55</v>
      </c>
      <c r="C7" t="s">
        <v>54</v>
      </c>
      <c r="D7" t="s">
        <v>1711</v>
      </c>
      <c r="E7" t="s">
        <v>1712</v>
      </c>
      <c r="F7" t="s">
        <v>8</v>
      </c>
      <c r="G7" t="s">
        <v>34</v>
      </c>
      <c r="H7" t="s">
        <v>6</v>
      </c>
      <c r="I7" t="s">
        <v>53</v>
      </c>
      <c r="J7" t="s">
        <v>108</v>
      </c>
      <c r="K7" t="s">
        <v>4</v>
      </c>
      <c r="L7" s="3">
        <v>43307</v>
      </c>
      <c r="M7" s="3">
        <v>43629</v>
      </c>
      <c r="N7" s="3">
        <v>43629</v>
      </c>
      <c r="O7">
        <v>240000</v>
      </c>
      <c r="P7">
        <v>5000</v>
      </c>
      <c r="Q7" t="s">
        <v>51</v>
      </c>
      <c r="R7" t="s">
        <v>1713</v>
      </c>
    </row>
    <row r="8" spans="1:18" x14ac:dyDescent="0.2">
      <c r="A8">
        <v>7</v>
      </c>
      <c r="B8" t="s">
        <v>55</v>
      </c>
      <c r="C8" t="s">
        <v>54</v>
      </c>
      <c r="D8" t="s">
        <v>1046</v>
      </c>
      <c r="E8" t="s">
        <v>1047</v>
      </c>
      <c r="F8" t="s">
        <v>8</v>
      </c>
      <c r="G8" t="s">
        <v>34</v>
      </c>
      <c r="H8" t="s">
        <v>6</v>
      </c>
      <c r="I8" t="s">
        <v>53</v>
      </c>
      <c r="J8" t="s">
        <v>108</v>
      </c>
      <c r="K8" t="s">
        <v>56</v>
      </c>
      <c r="L8" s="3">
        <v>43476</v>
      </c>
      <c r="M8" s="3">
        <v>43585</v>
      </c>
      <c r="N8" s="3">
        <v>43585</v>
      </c>
      <c r="O8">
        <v>523650</v>
      </c>
      <c r="P8">
        <v>6403</v>
      </c>
      <c r="Q8" t="s">
        <v>51</v>
      </c>
      <c r="R8" t="s">
        <v>1048</v>
      </c>
    </row>
    <row r="9" spans="1:18" x14ac:dyDescent="0.2">
      <c r="A9">
        <v>8</v>
      </c>
      <c r="B9" t="s">
        <v>55</v>
      </c>
      <c r="C9" t="s">
        <v>54</v>
      </c>
      <c r="D9" t="s">
        <v>1565</v>
      </c>
      <c r="E9" t="s">
        <v>1566</v>
      </c>
      <c r="F9" t="s">
        <v>8</v>
      </c>
      <c r="G9" t="s">
        <v>34</v>
      </c>
      <c r="H9" t="s">
        <v>6</v>
      </c>
      <c r="I9" t="s">
        <v>53</v>
      </c>
      <c r="J9" t="s">
        <v>108</v>
      </c>
      <c r="K9" t="s">
        <v>56</v>
      </c>
      <c r="L9" s="3">
        <v>43278</v>
      </c>
      <c r="M9" s="3">
        <v>43504</v>
      </c>
      <c r="N9" s="3">
        <v>43504</v>
      </c>
      <c r="O9">
        <v>528000</v>
      </c>
      <c r="P9">
        <v>6532</v>
      </c>
      <c r="Q9" t="s">
        <v>51</v>
      </c>
      <c r="R9" t="s">
        <v>1567</v>
      </c>
    </row>
    <row r="10" spans="1:18" x14ac:dyDescent="0.2">
      <c r="A10">
        <v>9</v>
      </c>
      <c r="B10" t="s">
        <v>55</v>
      </c>
      <c r="C10" t="s">
        <v>54</v>
      </c>
      <c r="D10" t="s">
        <v>1574</v>
      </c>
      <c r="E10" t="s">
        <v>1575</v>
      </c>
      <c r="F10" t="s">
        <v>8</v>
      </c>
      <c r="G10" t="s">
        <v>34</v>
      </c>
      <c r="H10" t="s">
        <v>6</v>
      </c>
      <c r="I10" t="s">
        <v>53</v>
      </c>
      <c r="J10" t="s">
        <v>108</v>
      </c>
      <c r="K10" t="s">
        <v>4</v>
      </c>
      <c r="L10" s="3">
        <v>43251</v>
      </c>
      <c r="M10" s="3">
        <v>43480</v>
      </c>
      <c r="N10" s="3">
        <v>43480</v>
      </c>
      <c r="O10">
        <v>265000</v>
      </c>
      <c r="P10">
        <v>5000</v>
      </c>
      <c r="Q10" t="s">
        <v>51</v>
      </c>
      <c r="R10" t="s">
        <v>1576</v>
      </c>
    </row>
    <row r="11" spans="1:18" x14ac:dyDescent="0.2">
      <c r="A11">
        <v>10</v>
      </c>
      <c r="B11" t="s">
        <v>55</v>
      </c>
      <c r="C11" t="s">
        <v>54</v>
      </c>
      <c r="D11" t="s">
        <v>1568</v>
      </c>
      <c r="E11" t="s">
        <v>1569</v>
      </c>
      <c r="F11" t="s">
        <v>8</v>
      </c>
      <c r="G11" t="s">
        <v>34</v>
      </c>
      <c r="H11" t="s">
        <v>6</v>
      </c>
      <c r="I11" t="s">
        <v>53</v>
      </c>
      <c r="J11" t="s">
        <v>108</v>
      </c>
      <c r="K11" t="s">
        <v>56</v>
      </c>
      <c r="L11" s="3">
        <v>43361</v>
      </c>
      <c r="M11" s="3">
        <v>43563</v>
      </c>
      <c r="N11" s="3">
        <v>43563</v>
      </c>
      <c r="O11">
        <v>460000</v>
      </c>
      <c r="P11">
        <v>5389</v>
      </c>
      <c r="Q11" t="s">
        <v>51</v>
      </c>
      <c r="R11" t="s">
        <v>1570</v>
      </c>
    </row>
    <row r="12" spans="1:18" x14ac:dyDescent="0.2">
      <c r="A12">
        <v>11</v>
      </c>
      <c r="B12" t="s">
        <v>55</v>
      </c>
      <c r="C12" t="s">
        <v>54</v>
      </c>
      <c r="D12" t="s">
        <v>1443</v>
      </c>
      <c r="E12" t="s">
        <v>1444</v>
      </c>
      <c r="F12" t="s">
        <v>8</v>
      </c>
      <c r="G12" t="s">
        <v>34</v>
      </c>
      <c r="H12" t="s">
        <v>6</v>
      </c>
      <c r="I12" t="s">
        <v>53</v>
      </c>
      <c r="J12" t="s">
        <v>108</v>
      </c>
      <c r="K12" t="s">
        <v>4</v>
      </c>
      <c r="L12" s="3">
        <v>43479</v>
      </c>
      <c r="M12" s="3">
        <v>43594</v>
      </c>
      <c r="N12" s="3">
        <v>43595</v>
      </c>
      <c r="O12">
        <v>295000</v>
      </c>
      <c r="P12">
        <v>5000</v>
      </c>
      <c r="Q12" t="s">
        <v>51</v>
      </c>
      <c r="R12" t="s">
        <v>1445</v>
      </c>
    </row>
    <row r="13" spans="1:18" x14ac:dyDescent="0.2">
      <c r="A13">
        <v>12</v>
      </c>
      <c r="B13" t="s">
        <v>55</v>
      </c>
      <c r="C13" t="s">
        <v>54</v>
      </c>
      <c r="D13" t="s">
        <v>1431</v>
      </c>
      <c r="E13" t="s">
        <v>1432</v>
      </c>
      <c r="F13" t="s">
        <v>8</v>
      </c>
      <c r="G13" t="s">
        <v>34</v>
      </c>
      <c r="H13" t="s">
        <v>6</v>
      </c>
      <c r="I13" t="s">
        <v>53</v>
      </c>
      <c r="J13" t="s">
        <v>108</v>
      </c>
      <c r="K13" t="s">
        <v>56</v>
      </c>
      <c r="L13" s="3">
        <v>43266</v>
      </c>
      <c r="M13" s="3">
        <v>43535</v>
      </c>
      <c r="N13" s="3">
        <v>43535</v>
      </c>
      <c r="O13">
        <v>480000</v>
      </c>
      <c r="P13">
        <v>5690</v>
      </c>
      <c r="Q13" t="s">
        <v>51</v>
      </c>
      <c r="R13" t="s">
        <v>1433</v>
      </c>
    </row>
    <row r="14" spans="1:18" x14ac:dyDescent="0.2">
      <c r="A14">
        <v>13</v>
      </c>
      <c r="B14" t="s">
        <v>55</v>
      </c>
      <c r="C14" t="s">
        <v>54</v>
      </c>
      <c r="D14" t="s">
        <v>960</v>
      </c>
      <c r="E14" t="s">
        <v>961</v>
      </c>
      <c r="F14" t="s">
        <v>8</v>
      </c>
      <c r="G14" t="s">
        <v>34</v>
      </c>
      <c r="H14" t="s">
        <v>6</v>
      </c>
      <c r="I14" t="s">
        <v>53</v>
      </c>
      <c r="J14" t="s">
        <v>108</v>
      </c>
      <c r="K14" t="s">
        <v>4</v>
      </c>
      <c r="L14" s="3">
        <v>43476</v>
      </c>
      <c r="M14" s="3">
        <v>43677</v>
      </c>
      <c r="N14" s="3">
        <v>43677</v>
      </c>
      <c r="O14">
        <v>400000</v>
      </c>
      <c r="P14">
        <v>5000</v>
      </c>
      <c r="Q14" t="s">
        <v>51</v>
      </c>
      <c r="R14" t="s">
        <v>962</v>
      </c>
    </row>
    <row r="15" spans="1:18" x14ac:dyDescent="0.2">
      <c r="A15">
        <v>14</v>
      </c>
      <c r="B15" t="s">
        <v>55</v>
      </c>
      <c r="C15" t="s">
        <v>54</v>
      </c>
      <c r="D15" t="s">
        <v>1577</v>
      </c>
      <c r="E15" t="s">
        <v>1578</v>
      </c>
      <c r="F15" t="s">
        <v>8</v>
      </c>
      <c r="G15" t="s">
        <v>34</v>
      </c>
      <c r="H15" t="s">
        <v>6</v>
      </c>
      <c r="I15" t="s">
        <v>53</v>
      </c>
      <c r="J15" t="s">
        <v>108</v>
      </c>
      <c r="K15" t="s">
        <v>4</v>
      </c>
      <c r="L15" s="3">
        <v>43307</v>
      </c>
      <c r="M15" s="3">
        <v>43584</v>
      </c>
      <c r="N15" s="3">
        <v>43584</v>
      </c>
      <c r="O15">
        <v>290000</v>
      </c>
      <c r="P15">
        <v>5000</v>
      </c>
      <c r="Q15" t="s">
        <v>51</v>
      </c>
      <c r="R15" t="s">
        <v>1579</v>
      </c>
    </row>
    <row r="16" spans="1:18" x14ac:dyDescent="0.2">
      <c r="A16">
        <v>15</v>
      </c>
      <c r="B16" t="s">
        <v>55</v>
      </c>
      <c r="C16" t="s">
        <v>54</v>
      </c>
      <c r="D16" t="s">
        <v>1515</v>
      </c>
      <c r="E16" t="s">
        <v>1516</v>
      </c>
      <c r="F16" t="s">
        <v>8</v>
      </c>
      <c r="G16" t="s">
        <v>34</v>
      </c>
      <c r="H16" t="s">
        <v>37</v>
      </c>
      <c r="I16" t="s">
        <v>53</v>
      </c>
      <c r="J16" t="s">
        <v>108</v>
      </c>
      <c r="K16" t="s">
        <v>4</v>
      </c>
      <c r="L16" s="3">
        <v>43356</v>
      </c>
      <c r="M16" s="3">
        <v>43563</v>
      </c>
      <c r="N16" s="3">
        <v>43563</v>
      </c>
      <c r="O16">
        <v>240000</v>
      </c>
      <c r="P16">
        <v>5000</v>
      </c>
      <c r="Q16" t="s">
        <v>51</v>
      </c>
      <c r="R16" t="s">
        <v>1517</v>
      </c>
    </row>
    <row r="17" spans="1:18" x14ac:dyDescent="0.2">
      <c r="A17">
        <v>16</v>
      </c>
      <c r="B17" t="s">
        <v>55</v>
      </c>
      <c r="C17" t="s">
        <v>54</v>
      </c>
      <c r="D17" t="s">
        <v>1613</v>
      </c>
      <c r="E17" t="s">
        <v>1614</v>
      </c>
      <c r="F17" t="s">
        <v>8</v>
      </c>
      <c r="G17" t="s">
        <v>34</v>
      </c>
      <c r="H17" t="s">
        <v>6</v>
      </c>
      <c r="I17" t="s">
        <v>53</v>
      </c>
      <c r="J17" t="s">
        <v>108</v>
      </c>
      <c r="K17" t="s">
        <v>4</v>
      </c>
      <c r="L17" s="3">
        <v>43278</v>
      </c>
      <c r="M17" s="3">
        <v>43564</v>
      </c>
      <c r="N17" s="3">
        <v>43564</v>
      </c>
      <c r="O17">
        <v>372500</v>
      </c>
      <c r="P17">
        <v>5000</v>
      </c>
      <c r="Q17" t="s">
        <v>51</v>
      </c>
      <c r="R17" t="s">
        <v>1615</v>
      </c>
    </row>
    <row r="18" spans="1:18" x14ac:dyDescent="0.2">
      <c r="A18">
        <v>17</v>
      </c>
      <c r="B18" t="s">
        <v>55</v>
      </c>
      <c r="C18" t="s">
        <v>54</v>
      </c>
      <c r="D18" t="s">
        <v>1619</v>
      </c>
      <c r="E18" t="s">
        <v>1620</v>
      </c>
      <c r="F18" t="s">
        <v>8</v>
      </c>
      <c r="G18" t="s">
        <v>34</v>
      </c>
      <c r="H18" t="s">
        <v>6</v>
      </c>
      <c r="I18" t="s">
        <v>53</v>
      </c>
      <c r="J18" t="s">
        <v>108</v>
      </c>
      <c r="K18" t="s">
        <v>56</v>
      </c>
      <c r="L18" s="3">
        <v>43405</v>
      </c>
      <c r="M18" s="3">
        <v>43543</v>
      </c>
      <c r="N18" s="3">
        <v>43543</v>
      </c>
      <c r="O18">
        <v>540000</v>
      </c>
      <c r="P18">
        <v>6772</v>
      </c>
      <c r="Q18" t="s">
        <v>51</v>
      </c>
      <c r="R18" t="s">
        <v>1621</v>
      </c>
    </row>
    <row r="19" spans="1:18" x14ac:dyDescent="0.2">
      <c r="A19">
        <v>18</v>
      </c>
      <c r="B19" t="s">
        <v>55</v>
      </c>
      <c r="C19" t="s">
        <v>54</v>
      </c>
      <c r="D19" t="s">
        <v>1699</v>
      </c>
      <c r="E19" t="s">
        <v>1700</v>
      </c>
      <c r="F19" t="s">
        <v>8</v>
      </c>
      <c r="G19" t="s">
        <v>34</v>
      </c>
      <c r="H19" t="s">
        <v>37</v>
      </c>
      <c r="I19" t="s">
        <v>53</v>
      </c>
      <c r="J19" t="s">
        <v>108</v>
      </c>
      <c r="K19" t="s">
        <v>56</v>
      </c>
      <c r="L19" s="3">
        <v>43326</v>
      </c>
      <c r="M19" s="3">
        <v>43579</v>
      </c>
      <c r="N19" s="3">
        <v>43579</v>
      </c>
      <c r="O19">
        <v>470000</v>
      </c>
      <c r="P19">
        <v>5539</v>
      </c>
      <c r="Q19" t="s">
        <v>51</v>
      </c>
      <c r="R19" t="s">
        <v>1701</v>
      </c>
    </row>
    <row r="20" spans="1:18" x14ac:dyDescent="0.2">
      <c r="A20">
        <v>19</v>
      </c>
      <c r="B20" t="s">
        <v>55</v>
      </c>
      <c r="C20" t="s">
        <v>54</v>
      </c>
      <c r="D20" t="s">
        <v>1666</v>
      </c>
      <c r="E20" t="s">
        <v>1667</v>
      </c>
      <c r="F20" t="s">
        <v>8</v>
      </c>
      <c r="G20" t="s">
        <v>34</v>
      </c>
      <c r="H20" t="s">
        <v>6</v>
      </c>
      <c r="I20" t="s">
        <v>53</v>
      </c>
      <c r="J20" t="s">
        <v>108</v>
      </c>
      <c r="K20" t="s">
        <v>4</v>
      </c>
      <c r="L20" s="3">
        <v>43245</v>
      </c>
      <c r="M20" s="3">
        <v>43504</v>
      </c>
      <c r="N20" s="3">
        <v>43504</v>
      </c>
      <c r="O20">
        <v>245000</v>
      </c>
      <c r="P20">
        <v>5000</v>
      </c>
      <c r="Q20" t="s">
        <v>51</v>
      </c>
      <c r="R20" t="s">
        <v>1668</v>
      </c>
    </row>
    <row r="21" spans="1:18" x14ac:dyDescent="0.2">
      <c r="A21">
        <v>20</v>
      </c>
      <c r="B21" t="s">
        <v>55</v>
      </c>
      <c r="C21" t="s">
        <v>54</v>
      </c>
      <c r="D21" t="s">
        <v>1645</v>
      </c>
      <c r="E21" t="s">
        <v>1646</v>
      </c>
      <c r="F21" t="s">
        <v>8</v>
      </c>
      <c r="G21" t="s">
        <v>34</v>
      </c>
      <c r="H21" t="s">
        <v>6</v>
      </c>
      <c r="I21" t="s">
        <v>53</v>
      </c>
      <c r="J21" t="s">
        <v>108</v>
      </c>
      <c r="K21" t="s">
        <v>56</v>
      </c>
      <c r="L21" s="3">
        <v>43347</v>
      </c>
      <c r="M21" s="3">
        <v>43579</v>
      </c>
      <c r="N21" s="3">
        <v>43579</v>
      </c>
      <c r="O21">
        <v>451000</v>
      </c>
      <c r="P21">
        <v>5254</v>
      </c>
      <c r="Q21" t="s">
        <v>51</v>
      </c>
      <c r="R21" t="s">
        <v>1647</v>
      </c>
    </row>
    <row r="22" spans="1:18" x14ac:dyDescent="0.2">
      <c r="A22">
        <v>21</v>
      </c>
      <c r="B22" t="s">
        <v>55</v>
      </c>
      <c r="C22" t="s">
        <v>54</v>
      </c>
      <c r="D22" t="s">
        <v>1246</v>
      </c>
      <c r="E22" t="s">
        <v>1247</v>
      </c>
      <c r="F22" t="s">
        <v>8</v>
      </c>
      <c r="G22" t="s">
        <v>34</v>
      </c>
      <c r="H22" t="s">
        <v>6</v>
      </c>
      <c r="I22" t="s">
        <v>53</v>
      </c>
      <c r="J22" t="s">
        <v>108</v>
      </c>
      <c r="K22" t="s">
        <v>56</v>
      </c>
      <c r="L22" s="3">
        <v>43297</v>
      </c>
      <c r="M22" s="3">
        <v>43661</v>
      </c>
      <c r="N22" s="3">
        <v>43661</v>
      </c>
      <c r="O22">
        <v>559000</v>
      </c>
      <c r="P22">
        <v>7000</v>
      </c>
      <c r="Q22" t="s">
        <v>51</v>
      </c>
      <c r="R22" t="s">
        <v>1248</v>
      </c>
    </row>
    <row r="23" spans="1:18" x14ac:dyDescent="0.2">
      <c r="A23">
        <v>22</v>
      </c>
      <c r="B23" t="s">
        <v>55</v>
      </c>
      <c r="C23" t="s">
        <v>54</v>
      </c>
      <c r="D23" t="s">
        <v>728</v>
      </c>
      <c r="E23" t="s">
        <v>729</v>
      </c>
      <c r="F23" t="s">
        <v>8</v>
      </c>
      <c r="G23" t="s">
        <v>34</v>
      </c>
      <c r="H23" t="s">
        <v>6</v>
      </c>
      <c r="I23" t="s">
        <v>53</v>
      </c>
      <c r="J23" t="s">
        <v>108</v>
      </c>
      <c r="K23" t="s">
        <v>56</v>
      </c>
      <c r="L23" s="3">
        <v>43427</v>
      </c>
      <c r="M23" s="3">
        <v>43678</v>
      </c>
      <c r="N23" s="3">
        <v>43678</v>
      </c>
      <c r="O23">
        <v>440000</v>
      </c>
      <c r="P23">
        <v>5089</v>
      </c>
      <c r="Q23" t="s">
        <v>51</v>
      </c>
      <c r="R23" t="s">
        <v>730</v>
      </c>
    </row>
    <row r="24" spans="1:18" x14ac:dyDescent="0.2">
      <c r="A24">
        <v>23</v>
      </c>
      <c r="B24" t="s">
        <v>55</v>
      </c>
      <c r="C24" t="s">
        <v>54</v>
      </c>
      <c r="D24" t="s">
        <v>704</v>
      </c>
      <c r="E24" t="s">
        <v>705</v>
      </c>
      <c r="F24" t="s">
        <v>8</v>
      </c>
      <c r="G24" t="s">
        <v>34</v>
      </c>
      <c r="H24" t="s">
        <v>37</v>
      </c>
      <c r="I24" t="s">
        <v>53</v>
      </c>
      <c r="J24" t="s">
        <v>108</v>
      </c>
      <c r="K24" t="s">
        <v>4</v>
      </c>
      <c r="L24" s="3">
        <v>43395</v>
      </c>
      <c r="M24" s="3">
        <v>43641</v>
      </c>
      <c r="N24" s="3">
        <v>43642</v>
      </c>
      <c r="O24">
        <v>287000</v>
      </c>
      <c r="P24">
        <v>5000</v>
      </c>
      <c r="Q24" t="s">
        <v>51</v>
      </c>
      <c r="R24" t="s">
        <v>706</v>
      </c>
    </row>
    <row r="25" spans="1:18" x14ac:dyDescent="0.2">
      <c r="A25">
        <v>24</v>
      </c>
      <c r="B25" t="s">
        <v>55</v>
      </c>
      <c r="C25" t="s">
        <v>54</v>
      </c>
      <c r="D25" t="s">
        <v>1428</v>
      </c>
      <c r="E25" t="s">
        <v>1429</v>
      </c>
      <c r="F25" t="s">
        <v>8</v>
      </c>
      <c r="G25" t="s">
        <v>34</v>
      </c>
      <c r="H25" t="s">
        <v>6</v>
      </c>
      <c r="I25" t="s">
        <v>53</v>
      </c>
      <c r="J25" t="s">
        <v>108</v>
      </c>
      <c r="K25" t="s">
        <v>4</v>
      </c>
      <c r="L25" s="3">
        <v>43222</v>
      </c>
      <c r="M25" s="3">
        <v>43542</v>
      </c>
      <c r="N25" s="3">
        <v>43542</v>
      </c>
      <c r="O25">
        <v>292000</v>
      </c>
      <c r="P25">
        <v>5000</v>
      </c>
      <c r="Q25" t="s">
        <v>51</v>
      </c>
      <c r="R25" t="s">
        <v>1430</v>
      </c>
    </row>
    <row r="26" spans="1:18" x14ac:dyDescent="0.2">
      <c r="A26">
        <v>25</v>
      </c>
      <c r="B26" t="s">
        <v>55</v>
      </c>
      <c r="C26" t="s">
        <v>54</v>
      </c>
      <c r="D26" t="s">
        <v>1521</v>
      </c>
      <c r="E26" t="s">
        <v>1522</v>
      </c>
      <c r="F26" t="s">
        <v>8</v>
      </c>
      <c r="G26" t="s">
        <v>34</v>
      </c>
      <c r="H26" t="s">
        <v>37</v>
      </c>
      <c r="I26" t="s">
        <v>53</v>
      </c>
      <c r="J26" t="s">
        <v>108</v>
      </c>
      <c r="K26" t="s">
        <v>4</v>
      </c>
      <c r="L26" s="3">
        <v>43367</v>
      </c>
      <c r="M26" s="3">
        <v>43542</v>
      </c>
      <c r="N26" s="3">
        <v>43542</v>
      </c>
      <c r="O26">
        <v>177000</v>
      </c>
      <c r="P26">
        <v>5000</v>
      </c>
      <c r="Q26" t="s">
        <v>51</v>
      </c>
      <c r="R26" t="s">
        <v>1523</v>
      </c>
    </row>
    <row r="27" spans="1:18" x14ac:dyDescent="0.2">
      <c r="A27">
        <v>26</v>
      </c>
      <c r="B27" t="s">
        <v>55</v>
      </c>
      <c r="C27" t="s">
        <v>54</v>
      </c>
      <c r="D27" t="s">
        <v>1129</v>
      </c>
      <c r="E27" t="s">
        <v>1130</v>
      </c>
      <c r="F27" t="s">
        <v>8</v>
      </c>
      <c r="G27" t="s">
        <v>34</v>
      </c>
      <c r="H27" t="s">
        <v>6</v>
      </c>
      <c r="I27" t="s">
        <v>53</v>
      </c>
      <c r="J27" t="s">
        <v>108</v>
      </c>
      <c r="K27" t="s">
        <v>4</v>
      </c>
      <c r="L27" s="3">
        <v>43395</v>
      </c>
      <c r="M27" s="3">
        <v>43661</v>
      </c>
      <c r="N27" s="3">
        <v>43661</v>
      </c>
      <c r="O27">
        <v>234900</v>
      </c>
      <c r="P27">
        <v>5000</v>
      </c>
      <c r="Q27" t="s">
        <v>51</v>
      </c>
      <c r="R27" t="s">
        <v>1131</v>
      </c>
    </row>
    <row r="28" spans="1:18" x14ac:dyDescent="0.2">
      <c r="A28">
        <v>27</v>
      </c>
      <c r="B28" t="s">
        <v>55</v>
      </c>
      <c r="C28" t="s">
        <v>54</v>
      </c>
      <c r="D28" t="s">
        <v>939</v>
      </c>
      <c r="E28" t="s">
        <v>940</v>
      </c>
      <c r="F28" t="s">
        <v>8</v>
      </c>
      <c r="G28" t="s">
        <v>34</v>
      </c>
      <c r="H28" t="s">
        <v>37</v>
      </c>
      <c r="I28" t="s">
        <v>53</v>
      </c>
      <c r="J28" t="s">
        <v>108</v>
      </c>
      <c r="K28" t="s">
        <v>4</v>
      </c>
      <c r="L28" s="3">
        <v>43452</v>
      </c>
      <c r="M28" s="3">
        <v>43661</v>
      </c>
      <c r="N28" s="3">
        <v>43677</v>
      </c>
      <c r="O28">
        <v>267000</v>
      </c>
      <c r="P28">
        <v>5000</v>
      </c>
      <c r="Q28" t="s">
        <v>51</v>
      </c>
      <c r="R28" t="s">
        <v>941</v>
      </c>
    </row>
    <row r="29" spans="1:18" x14ac:dyDescent="0.2">
      <c r="A29">
        <v>28</v>
      </c>
      <c r="B29" t="s">
        <v>55</v>
      </c>
      <c r="C29" t="s">
        <v>54</v>
      </c>
      <c r="D29" t="s">
        <v>1357</v>
      </c>
      <c r="E29" t="s">
        <v>1358</v>
      </c>
      <c r="F29" t="s">
        <v>8</v>
      </c>
      <c r="G29" t="s">
        <v>34</v>
      </c>
      <c r="H29" t="s">
        <v>6</v>
      </c>
      <c r="I29" t="s">
        <v>53</v>
      </c>
      <c r="J29" t="s">
        <v>108</v>
      </c>
      <c r="K29" t="s">
        <v>56</v>
      </c>
      <c r="L29" s="3">
        <v>43430</v>
      </c>
      <c r="M29" s="3">
        <v>43661</v>
      </c>
      <c r="N29" s="3">
        <v>43661</v>
      </c>
      <c r="O29">
        <v>459000</v>
      </c>
      <c r="P29">
        <v>5437</v>
      </c>
      <c r="Q29" t="s">
        <v>51</v>
      </c>
      <c r="R29" t="s">
        <v>1359</v>
      </c>
    </row>
    <row r="30" spans="1:18" x14ac:dyDescent="0.2">
      <c r="A30">
        <v>29</v>
      </c>
      <c r="B30" t="s">
        <v>55</v>
      </c>
      <c r="C30" t="s">
        <v>54</v>
      </c>
      <c r="D30" t="s">
        <v>1657</v>
      </c>
      <c r="E30" t="s">
        <v>1658</v>
      </c>
      <c r="F30" t="s">
        <v>8</v>
      </c>
      <c r="G30" t="s">
        <v>34</v>
      </c>
      <c r="H30" t="s">
        <v>6</v>
      </c>
      <c r="I30" t="s">
        <v>53</v>
      </c>
      <c r="J30" t="s">
        <v>108</v>
      </c>
      <c r="K30" t="s">
        <v>4</v>
      </c>
      <c r="L30" s="3">
        <v>43410</v>
      </c>
      <c r="M30" s="3">
        <v>43677</v>
      </c>
      <c r="N30" s="3">
        <v>43677</v>
      </c>
      <c r="O30">
        <v>215000</v>
      </c>
      <c r="P30">
        <v>5000</v>
      </c>
      <c r="Q30" t="s">
        <v>51</v>
      </c>
      <c r="R30" t="s">
        <v>1659</v>
      </c>
    </row>
    <row r="31" spans="1:18" x14ac:dyDescent="0.2">
      <c r="A31">
        <v>30</v>
      </c>
      <c r="B31" t="s">
        <v>55</v>
      </c>
      <c r="C31" t="s">
        <v>54</v>
      </c>
      <c r="D31" t="s">
        <v>1389</v>
      </c>
      <c r="E31" t="s">
        <v>1390</v>
      </c>
      <c r="F31" t="s">
        <v>8</v>
      </c>
      <c r="G31" t="s">
        <v>34</v>
      </c>
      <c r="H31" t="s">
        <v>6</v>
      </c>
      <c r="I31" t="s">
        <v>53</v>
      </c>
      <c r="J31" t="s">
        <v>108</v>
      </c>
      <c r="K31" t="s">
        <v>4</v>
      </c>
      <c r="L31" s="3">
        <v>43458</v>
      </c>
      <c r="M31" s="3">
        <v>43661</v>
      </c>
      <c r="N31" s="3">
        <v>43661</v>
      </c>
      <c r="O31">
        <v>190000</v>
      </c>
      <c r="P31">
        <v>5000</v>
      </c>
      <c r="Q31" t="s">
        <v>51</v>
      </c>
      <c r="R31" t="s">
        <v>1391</v>
      </c>
    </row>
    <row r="32" spans="1:18" x14ac:dyDescent="0.2">
      <c r="A32">
        <v>31</v>
      </c>
      <c r="B32" t="s">
        <v>55</v>
      </c>
      <c r="C32" t="s">
        <v>54</v>
      </c>
      <c r="D32" t="s">
        <v>1669</v>
      </c>
      <c r="E32" t="s">
        <v>1670</v>
      </c>
      <c r="F32" t="s">
        <v>8</v>
      </c>
      <c r="G32" t="s">
        <v>34</v>
      </c>
      <c r="H32" t="s">
        <v>37</v>
      </c>
      <c r="I32" t="s">
        <v>53</v>
      </c>
      <c r="J32" t="s">
        <v>108</v>
      </c>
      <c r="K32" t="s">
        <v>4</v>
      </c>
      <c r="L32" s="3">
        <v>43293</v>
      </c>
      <c r="M32" s="3">
        <v>43535</v>
      </c>
      <c r="N32" s="3">
        <v>43535</v>
      </c>
      <c r="O32">
        <v>348456</v>
      </c>
      <c r="P32">
        <v>5032</v>
      </c>
      <c r="Q32" t="s">
        <v>51</v>
      </c>
      <c r="R32" t="s">
        <v>1671</v>
      </c>
    </row>
    <row r="33" spans="1:18" x14ac:dyDescent="0.2">
      <c r="A33">
        <v>32</v>
      </c>
      <c r="B33" t="s">
        <v>55</v>
      </c>
      <c r="C33" t="s">
        <v>54</v>
      </c>
      <c r="D33" t="s">
        <v>1464</v>
      </c>
      <c r="E33" t="s">
        <v>1465</v>
      </c>
      <c r="F33" t="s">
        <v>8</v>
      </c>
      <c r="G33" t="s">
        <v>34</v>
      </c>
      <c r="H33" t="s">
        <v>6</v>
      </c>
      <c r="I33" t="s">
        <v>53</v>
      </c>
      <c r="J33" t="s">
        <v>108</v>
      </c>
      <c r="K33" t="s">
        <v>4</v>
      </c>
      <c r="L33" s="3">
        <v>43369</v>
      </c>
      <c r="M33" s="3">
        <v>43560</v>
      </c>
      <c r="N33" s="3">
        <v>43560</v>
      </c>
      <c r="O33">
        <v>266000</v>
      </c>
      <c r="P33">
        <v>5000</v>
      </c>
      <c r="Q33" t="s">
        <v>51</v>
      </c>
      <c r="R33" t="s">
        <v>1466</v>
      </c>
    </row>
    <row r="34" spans="1:18" x14ac:dyDescent="0.2">
      <c r="A34">
        <v>33</v>
      </c>
      <c r="B34" t="s">
        <v>55</v>
      </c>
      <c r="C34" t="s">
        <v>54</v>
      </c>
      <c r="D34" t="s">
        <v>805</v>
      </c>
      <c r="E34" t="s">
        <v>806</v>
      </c>
      <c r="F34" t="s">
        <v>8</v>
      </c>
      <c r="G34" t="s">
        <v>34</v>
      </c>
      <c r="H34" t="s">
        <v>37</v>
      </c>
      <c r="I34" t="s">
        <v>53</v>
      </c>
      <c r="J34" t="s">
        <v>108</v>
      </c>
      <c r="K34" t="s">
        <v>56</v>
      </c>
      <c r="L34" s="3">
        <v>43327</v>
      </c>
      <c r="M34" s="3">
        <v>43546</v>
      </c>
      <c r="N34" s="3">
        <v>43546</v>
      </c>
      <c r="O34">
        <v>411280</v>
      </c>
      <c r="P34">
        <v>5066</v>
      </c>
      <c r="Q34" t="s">
        <v>51</v>
      </c>
      <c r="R34" t="s">
        <v>807</v>
      </c>
    </row>
    <row r="35" spans="1:18" x14ac:dyDescent="0.2">
      <c r="A35">
        <v>34</v>
      </c>
      <c r="B35" t="s">
        <v>55</v>
      </c>
      <c r="C35" t="s">
        <v>54</v>
      </c>
      <c r="D35" t="s">
        <v>1321</v>
      </c>
      <c r="E35" t="s">
        <v>1322</v>
      </c>
      <c r="F35" t="s">
        <v>8</v>
      </c>
      <c r="G35" t="s">
        <v>34</v>
      </c>
      <c r="H35" t="s">
        <v>37</v>
      </c>
      <c r="I35" t="s">
        <v>53</v>
      </c>
      <c r="J35" t="s">
        <v>108</v>
      </c>
      <c r="K35" t="s">
        <v>4</v>
      </c>
      <c r="L35" s="3">
        <v>43371</v>
      </c>
      <c r="M35" s="3">
        <v>43536</v>
      </c>
      <c r="N35" s="3">
        <v>43536</v>
      </c>
      <c r="O35">
        <v>215000</v>
      </c>
      <c r="P35">
        <v>5000</v>
      </c>
      <c r="Q35" t="s">
        <v>51</v>
      </c>
      <c r="R35" t="s">
        <v>1323</v>
      </c>
    </row>
    <row r="36" spans="1:18" x14ac:dyDescent="0.2">
      <c r="A36">
        <v>35</v>
      </c>
      <c r="B36" t="s">
        <v>55</v>
      </c>
      <c r="C36" t="s">
        <v>54</v>
      </c>
      <c r="D36" t="s">
        <v>1413</v>
      </c>
      <c r="E36" t="s">
        <v>1414</v>
      </c>
      <c r="F36" t="s">
        <v>8</v>
      </c>
      <c r="G36" t="s">
        <v>34</v>
      </c>
      <c r="H36" t="s">
        <v>6</v>
      </c>
      <c r="I36" t="s">
        <v>53</v>
      </c>
      <c r="J36" t="s">
        <v>108</v>
      </c>
      <c r="K36" t="s">
        <v>4</v>
      </c>
      <c r="L36" s="3">
        <v>43266</v>
      </c>
      <c r="M36" s="3">
        <v>43535</v>
      </c>
      <c r="N36" s="3">
        <v>43535</v>
      </c>
      <c r="O36">
        <v>320000</v>
      </c>
      <c r="P36">
        <v>5000</v>
      </c>
      <c r="Q36" t="s">
        <v>51</v>
      </c>
      <c r="R36" t="s">
        <v>1415</v>
      </c>
    </row>
    <row r="37" spans="1:18" x14ac:dyDescent="0.2">
      <c r="A37">
        <v>36</v>
      </c>
      <c r="B37" t="s">
        <v>55</v>
      </c>
      <c r="C37" t="s">
        <v>54</v>
      </c>
      <c r="D37" t="s">
        <v>1729</v>
      </c>
      <c r="E37" t="s">
        <v>1730</v>
      </c>
      <c r="F37" t="s">
        <v>8</v>
      </c>
      <c r="G37" t="s">
        <v>34</v>
      </c>
      <c r="H37" t="s">
        <v>37</v>
      </c>
      <c r="I37" t="s">
        <v>53</v>
      </c>
      <c r="J37" t="s">
        <v>108</v>
      </c>
      <c r="K37" t="s">
        <v>4</v>
      </c>
      <c r="L37" s="3">
        <v>43409</v>
      </c>
      <c r="M37" s="3">
        <v>43551</v>
      </c>
      <c r="N37" s="3">
        <v>43551</v>
      </c>
      <c r="O37">
        <v>279000</v>
      </c>
      <c r="P37">
        <v>5000</v>
      </c>
      <c r="Q37" t="s">
        <v>51</v>
      </c>
      <c r="R37" t="s">
        <v>1731</v>
      </c>
    </row>
    <row r="38" spans="1:18" x14ac:dyDescent="0.2">
      <c r="A38">
        <v>37</v>
      </c>
      <c r="B38" t="s">
        <v>55</v>
      </c>
      <c r="C38" t="s">
        <v>54</v>
      </c>
      <c r="D38" t="s">
        <v>1374</v>
      </c>
      <c r="E38" t="s">
        <v>1375</v>
      </c>
      <c r="F38" t="s">
        <v>8</v>
      </c>
      <c r="G38" t="s">
        <v>34</v>
      </c>
      <c r="H38" t="s">
        <v>6</v>
      </c>
      <c r="I38" t="s">
        <v>53</v>
      </c>
      <c r="J38" t="s">
        <v>108</v>
      </c>
      <c r="K38" t="s">
        <v>4</v>
      </c>
      <c r="L38" s="3">
        <v>43339</v>
      </c>
      <c r="M38" s="3">
        <v>43523</v>
      </c>
      <c r="N38" s="3">
        <v>43523</v>
      </c>
      <c r="O38">
        <v>176000</v>
      </c>
      <c r="P38">
        <v>5000</v>
      </c>
      <c r="Q38" t="s">
        <v>51</v>
      </c>
      <c r="R38" t="s">
        <v>1376</v>
      </c>
    </row>
    <row r="39" spans="1:18" x14ac:dyDescent="0.2">
      <c r="A39">
        <v>38</v>
      </c>
      <c r="B39" t="s">
        <v>55</v>
      </c>
      <c r="C39" t="s">
        <v>54</v>
      </c>
      <c r="D39" t="s">
        <v>1610</v>
      </c>
      <c r="E39" t="s">
        <v>1611</v>
      </c>
      <c r="F39" t="s">
        <v>8</v>
      </c>
      <c r="G39" t="s">
        <v>34</v>
      </c>
      <c r="H39" t="s">
        <v>37</v>
      </c>
      <c r="I39" t="s">
        <v>53</v>
      </c>
      <c r="J39" t="s">
        <v>108</v>
      </c>
      <c r="K39" t="s">
        <v>4</v>
      </c>
      <c r="L39" s="3">
        <v>43311</v>
      </c>
      <c r="M39" s="3">
        <v>43564</v>
      </c>
      <c r="N39" s="3">
        <v>43564</v>
      </c>
      <c r="O39">
        <v>363000</v>
      </c>
      <c r="P39">
        <v>5000</v>
      </c>
      <c r="Q39" t="s">
        <v>51</v>
      </c>
      <c r="R39" t="s">
        <v>1612</v>
      </c>
    </row>
    <row r="40" spans="1:18" x14ac:dyDescent="0.2">
      <c r="A40">
        <v>39</v>
      </c>
      <c r="B40" t="s">
        <v>55</v>
      </c>
      <c r="C40" t="s">
        <v>54</v>
      </c>
      <c r="D40" t="s">
        <v>743</v>
      </c>
      <c r="E40" t="s">
        <v>744</v>
      </c>
      <c r="F40" t="s">
        <v>8</v>
      </c>
      <c r="G40" t="s">
        <v>34</v>
      </c>
      <c r="H40" t="s">
        <v>6</v>
      </c>
      <c r="I40" t="s">
        <v>53</v>
      </c>
      <c r="J40" t="s">
        <v>108</v>
      </c>
      <c r="K40" t="s">
        <v>4</v>
      </c>
      <c r="L40" s="3">
        <v>43369</v>
      </c>
      <c r="M40" s="3">
        <v>43546</v>
      </c>
      <c r="N40" s="3">
        <v>43546</v>
      </c>
      <c r="O40">
        <v>240000</v>
      </c>
      <c r="P40">
        <v>5000</v>
      </c>
      <c r="Q40" t="s">
        <v>51</v>
      </c>
      <c r="R40" t="s">
        <v>745</v>
      </c>
    </row>
    <row r="41" spans="1:18" x14ac:dyDescent="0.2">
      <c r="A41">
        <v>40</v>
      </c>
      <c r="B41" t="s">
        <v>55</v>
      </c>
      <c r="C41" t="s">
        <v>54</v>
      </c>
      <c r="D41" t="s">
        <v>752</v>
      </c>
      <c r="E41" t="s">
        <v>753</v>
      </c>
      <c r="F41" t="s">
        <v>8</v>
      </c>
      <c r="G41" t="s">
        <v>34</v>
      </c>
      <c r="H41" t="s">
        <v>6</v>
      </c>
      <c r="I41" t="s">
        <v>53</v>
      </c>
      <c r="J41" t="s">
        <v>108</v>
      </c>
      <c r="K41" t="s">
        <v>4</v>
      </c>
      <c r="L41" s="3">
        <v>43397</v>
      </c>
      <c r="M41" s="3">
        <v>43542</v>
      </c>
      <c r="N41" s="3">
        <v>43542</v>
      </c>
      <c r="O41">
        <v>229000</v>
      </c>
      <c r="P41">
        <v>5000</v>
      </c>
      <c r="Q41" t="s">
        <v>51</v>
      </c>
      <c r="R41" t="s">
        <v>754</v>
      </c>
    </row>
    <row r="42" spans="1:18" x14ac:dyDescent="0.2">
      <c r="A42">
        <v>41</v>
      </c>
      <c r="B42" t="s">
        <v>55</v>
      </c>
      <c r="C42" t="s">
        <v>54</v>
      </c>
      <c r="D42" t="s">
        <v>779</v>
      </c>
      <c r="E42" t="s">
        <v>780</v>
      </c>
      <c r="F42" t="s">
        <v>8</v>
      </c>
      <c r="G42" t="s">
        <v>34</v>
      </c>
      <c r="H42" t="s">
        <v>6</v>
      </c>
      <c r="I42" t="s">
        <v>53</v>
      </c>
      <c r="J42" t="s">
        <v>108</v>
      </c>
      <c r="K42" t="s">
        <v>56</v>
      </c>
      <c r="L42" s="3">
        <v>43419</v>
      </c>
      <c r="M42" s="3">
        <v>43629</v>
      </c>
      <c r="N42" s="3">
        <v>43629</v>
      </c>
      <c r="O42">
        <v>555000</v>
      </c>
      <c r="P42">
        <v>7000</v>
      </c>
      <c r="Q42" t="s">
        <v>51</v>
      </c>
    </row>
    <row r="43" spans="1:18" x14ac:dyDescent="0.2">
      <c r="A43">
        <v>42</v>
      </c>
      <c r="B43" t="s">
        <v>55</v>
      </c>
      <c r="C43" t="s">
        <v>54</v>
      </c>
      <c r="D43" t="s">
        <v>1404</v>
      </c>
      <c r="E43" t="s">
        <v>1405</v>
      </c>
      <c r="F43" t="s">
        <v>8</v>
      </c>
      <c r="G43" t="s">
        <v>34</v>
      </c>
      <c r="H43" t="s">
        <v>6</v>
      </c>
      <c r="I43" t="s">
        <v>53</v>
      </c>
      <c r="J43" t="s">
        <v>108</v>
      </c>
      <c r="K43" t="s">
        <v>56</v>
      </c>
      <c r="L43" s="3">
        <v>43320</v>
      </c>
      <c r="M43" s="3">
        <v>43551</v>
      </c>
      <c r="N43" s="3">
        <v>43551</v>
      </c>
      <c r="O43">
        <v>480000</v>
      </c>
      <c r="P43">
        <v>5402</v>
      </c>
      <c r="Q43" t="s">
        <v>51</v>
      </c>
      <c r="R43" t="s">
        <v>1406</v>
      </c>
    </row>
    <row r="44" spans="1:18" x14ac:dyDescent="0.2">
      <c r="A44">
        <v>43</v>
      </c>
      <c r="B44" t="s">
        <v>55</v>
      </c>
      <c r="C44" t="s">
        <v>54</v>
      </c>
      <c r="D44" t="s">
        <v>1192</v>
      </c>
      <c r="E44" t="s">
        <v>1193</v>
      </c>
      <c r="F44" t="s">
        <v>8</v>
      </c>
      <c r="G44" t="s">
        <v>34</v>
      </c>
      <c r="H44" t="s">
        <v>6</v>
      </c>
      <c r="I44" t="s">
        <v>53</v>
      </c>
      <c r="J44" t="s">
        <v>108</v>
      </c>
      <c r="K44" t="s">
        <v>4</v>
      </c>
      <c r="L44" s="3">
        <v>43419</v>
      </c>
      <c r="M44" s="3">
        <v>43629</v>
      </c>
      <c r="N44" s="3">
        <v>43629</v>
      </c>
      <c r="O44">
        <v>359000</v>
      </c>
      <c r="P44">
        <v>5000</v>
      </c>
      <c r="Q44" t="s">
        <v>51</v>
      </c>
      <c r="R44" t="s">
        <v>1194</v>
      </c>
    </row>
    <row r="45" spans="1:18" x14ac:dyDescent="0.2">
      <c r="A45">
        <v>44</v>
      </c>
      <c r="B45" t="s">
        <v>55</v>
      </c>
      <c r="C45" t="s">
        <v>54</v>
      </c>
      <c r="D45" t="s">
        <v>898</v>
      </c>
      <c r="E45" t="s">
        <v>899</v>
      </c>
      <c r="F45" t="s">
        <v>8</v>
      </c>
      <c r="G45" t="s">
        <v>34</v>
      </c>
      <c r="H45" t="s">
        <v>37</v>
      </c>
      <c r="I45" t="s">
        <v>53</v>
      </c>
      <c r="J45" t="s">
        <v>108</v>
      </c>
      <c r="K45" t="s">
        <v>4</v>
      </c>
      <c r="L45" s="3">
        <v>43480</v>
      </c>
      <c r="M45" s="3">
        <v>43615</v>
      </c>
      <c r="N45" s="3">
        <v>43616</v>
      </c>
      <c r="O45">
        <v>315000</v>
      </c>
      <c r="P45">
        <v>5000</v>
      </c>
      <c r="Q45" t="s">
        <v>51</v>
      </c>
      <c r="R45" t="s">
        <v>900</v>
      </c>
    </row>
    <row r="46" spans="1:18" x14ac:dyDescent="0.2">
      <c r="A46">
        <v>45</v>
      </c>
      <c r="B46" t="s">
        <v>55</v>
      </c>
      <c r="C46" t="s">
        <v>54</v>
      </c>
      <c r="D46" t="s">
        <v>1240</v>
      </c>
      <c r="E46" t="s">
        <v>1241</v>
      </c>
      <c r="F46" t="s">
        <v>8</v>
      </c>
      <c r="G46" t="s">
        <v>34</v>
      </c>
      <c r="H46" t="s">
        <v>6</v>
      </c>
      <c r="I46" t="s">
        <v>53</v>
      </c>
      <c r="J46" t="s">
        <v>108</v>
      </c>
      <c r="K46" t="s">
        <v>4</v>
      </c>
      <c r="L46" s="3">
        <v>43272</v>
      </c>
      <c r="M46" s="3">
        <v>43552</v>
      </c>
      <c r="N46" s="3">
        <v>43553</v>
      </c>
      <c r="O46">
        <v>363000</v>
      </c>
      <c r="P46">
        <v>5000</v>
      </c>
      <c r="Q46" t="s">
        <v>51</v>
      </c>
      <c r="R46" t="s">
        <v>1242</v>
      </c>
    </row>
    <row r="47" spans="1:18" x14ac:dyDescent="0.2">
      <c r="A47">
        <v>46</v>
      </c>
      <c r="B47" t="s">
        <v>55</v>
      </c>
      <c r="C47" t="s">
        <v>54</v>
      </c>
      <c r="D47" t="s">
        <v>1434</v>
      </c>
      <c r="E47" t="s">
        <v>1435</v>
      </c>
      <c r="F47" t="s">
        <v>8</v>
      </c>
      <c r="G47" t="s">
        <v>34</v>
      </c>
      <c r="H47" t="s">
        <v>6</v>
      </c>
      <c r="I47" t="s">
        <v>53</v>
      </c>
      <c r="J47" t="s">
        <v>108</v>
      </c>
      <c r="K47" t="s">
        <v>4</v>
      </c>
      <c r="L47" s="3">
        <v>43245</v>
      </c>
      <c r="M47" s="3">
        <v>43552</v>
      </c>
      <c r="N47" s="3">
        <v>43552</v>
      </c>
      <c r="O47">
        <v>330000</v>
      </c>
      <c r="P47">
        <v>5000</v>
      </c>
      <c r="Q47" t="s">
        <v>51</v>
      </c>
      <c r="R47" t="s">
        <v>1436</v>
      </c>
    </row>
    <row r="48" spans="1:18" x14ac:dyDescent="0.2">
      <c r="A48">
        <v>47</v>
      </c>
      <c r="B48" t="s">
        <v>55</v>
      </c>
      <c r="C48" t="s">
        <v>54</v>
      </c>
      <c r="D48" t="s">
        <v>1592</v>
      </c>
      <c r="E48" t="s">
        <v>1593</v>
      </c>
      <c r="F48" t="s">
        <v>8</v>
      </c>
      <c r="G48" t="s">
        <v>34</v>
      </c>
      <c r="H48" t="s">
        <v>6</v>
      </c>
      <c r="I48" t="s">
        <v>53</v>
      </c>
      <c r="J48" t="s">
        <v>108</v>
      </c>
      <c r="K48" t="s">
        <v>4</v>
      </c>
      <c r="L48" s="3">
        <v>43308</v>
      </c>
      <c r="M48" s="3">
        <v>43532</v>
      </c>
      <c r="N48" s="3">
        <v>43532</v>
      </c>
      <c r="O48">
        <v>225000</v>
      </c>
      <c r="P48">
        <v>5000</v>
      </c>
      <c r="Q48" t="s">
        <v>51</v>
      </c>
      <c r="R48" t="s">
        <v>1594</v>
      </c>
    </row>
    <row r="49" spans="1:18" x14ac:dyDescent="0.2">
      <c r="A49">
        <v>48</v>
      </c>
      <c r="B49" t="s">
        <v>55</v>
      </c>
      <c r="C49" t="s">
        <v>54</v>
      </c>
      <c r="D49" t="s">
        <v>1488</v>
      </c>
      <c r="E49" t="s">
        <v>1489</v>
      </c>
      <c r="F49" t="s">
        <v>8</v>
      </c>
      <c r="G49" t="s">
        <v>34</v>
      </c>
      <c r="H49" t="s">
        <v>37</v>
      </c>
      <c r="I49" t="s">
        <v>53</v>
      </c>
      <c r="J49" t="s">
        <v>108</v>
      </c>
      <c r="K49" t="s">
        <v>56</v>
      </c>
      <c r="L49" s="3">
        <v>43273</v>
      </c>
      <c r="M49" s="3">
        <v>43531</v>
      </c>
      <c r="N49" s="3">
        <v>43531</v>
      </c>
      <c r="O49">
        <v>575000</v>
      </c>
      <c r="P49">
        <v>7000</v>
      </c>
      <c r="Q49" t="s">
        <v>51</v>
      </c>
      <c r="R49" t="s">
        <v>1490</v>
      </c>
    </row>
    <row r="50" spans="1:18" x14ac:dyDescent="0.2">
      <c r="A50">
        <v>49</v>
      </c>
      <c r="B50" t="s">
        <v>55</v>
      </c>
      <c r="C50" t="s">
        <v>54</v>
      </c>
      <c r="D50" t="s">
        <v>990</v>
      </c>
      <c r="E50" t="s">
        <v>991</v>
      </c>
      <c r="F50" t="s">
        <v>8</v>
      </c>
      <c r="G50" t="s">
        <v>34</v>
      </c>
      <c r="H50" t="s">
        <v>6</v>
      </c>
      <c r="I50" t="s">
        <v>53</v>
      </c>
      <c r="J50" t="s">
        <v>108</v>
      </c>
      <c r="K50" t="s">
        <v>56</v>
      </c>
      <c r="L50" s="3">
        <v>43476</v>
      </c>
      <c r="M50" s="3">
        <v>43677</v>
      </c>
      <c r="N50" s="3">
        <v>43677</v>
      </c>
      <c r="O50">
        <v>440000</v>
      </c>
      <c r="P50">
        <v>5361</v>
      </c>
      <c r="Q50" t="s">
        <v>51</v>
      </c>
    </row>
    <row r="51" spans="1:18" x14ac:dyDescent="0.2">
      <c r="A51">
        <v>50</v>
      </c>
      <c r="B51" t="s">
        <v>55</v>
      </c>
      <c r="C51" t="s">
        <v>54</v>
      </c>
      <c r="D51" t="s">
        <v>1407</v>
      </c>
      <c r="E51" t="s">
        <v>1408</v>
      </c>
      <c r="F51" t="s">
        <v>8</v>
      </c>
      <c r="G51" t="s">
        <v>34</v>
      </c>
      <c r="H51" t="s">
        <v>37</v>
      </c>
      <c r="I51" t="s">
        <v>53</v>
      </c>
      <c r="J51" t="s">
        <v>108</v>
      </c>
      <c r="K51" t="s">
        <v>4</v>
      </c>
      <c r="L51" s="3">
        <v>43489</v>
      </c>
      <c r="M51" s="3">
        <v>43677</v>
      </c>
      <c r="N51" s="3">
        <v>43677</v>
      </c>
      <c r="O51">
        <v>395000</v>
      </c>
      <c r="P51">
        <v>5000</v>
      </c>
      <c r="Q51" t="s">
        <v>51</v>
      </c>
      <c r="R51" t="s">
        <v>1409</v>
      </c>
    </row>
    <row r="52" spans="1:18" x14ac:dyDescent="0.2">
      <c r="A52">
        <v>51</v>
      </c>
      <c r="B52" t="s">
        <v>55</v>
      </c>
      <c r="C52" t="s">
        <v>54</v>
      </c>
      <c r="D52" t="s">
        <v>1580</v>
      </c>
      <c r="E52" t="s">
        <v>1581</v>
      </c>
      <c r="F52" t="s">
        <v>8</v>
      </c>
      <c r="G52" t="s">
        <v>34</v>
      </c>
      <c r="H52" t="s">
        <v>6</v>
      </c>
      <c r="I52" t="s">
        <v>53</v>
      </c>
      <c r="J52" t="s">
        <v>108</v>
      </c>
      <c r="K52" t="s">
        <v>56</v>
      </c>
      <c r="L52" s="3">
        <v>43221</v>
      </c>
      <c r="M52" s="3">
        <v>43544</v>
      </c>
      <c r="N52" s="3">
        <v>43544</v>
      </c>
      <c r="O52">
        <v>466000</v>
      </c>
      <c r="P52">
        <v>5480</v>
      </c>
      <c r="Q52" t="s">
        <v>51</v>
      </c>
      <c r="R52" t="s">
        <v>1582</v>
      </c>
    </row>
    <row r="53" spans="1:18" x14ac:dyDescent="0.2">
      <c r="A53">
        <v>52</v>
      </c>
      <c r="B53" t="s">
        <v>55</v>
      </c>
      <c r="C53" t="s">
        <v>54</v>
      </c>
      <c r="D53" t="s">
        <v>1363</v>
      </c>
      <c r="E53" t="s">
        <v>1364</v>
      </c>
      <c r="F53" t="s">
        <v>8</v>
      </c>
      <c r="G53" t="s">
        <v>34</v>
      </c>
      <c r="H53" t="s">
        <v>6</v>
      </c>
      <c r="I53" t="s">
        <v>53</v>
      </c>
      <c r="J53" t="s">
        <v>108</v>
      </c>
      <c r="K53" t="s">
        <v>56</v>
      </c>
      <c r="L53" s="3">
        <v>43273</v>
      </c>
      <c r="M53" s="3">
        <v>43529</v>
      </c>
      <c r="N53" s="3">
        <v>43529</v>
      </c>
      <c r="O53">
        <v>422500</v>
      </c>
      <c r="P53">
        <v>5000</v>
      </c>
      <c r="Q53" t="s">
        <v>51</v>
      </c>
      <c r="R53" t="s">
        <v>1365</v>
      </c>
    </row>
    <row r="54" spans="1:18" x14ac:dyDescent="0.2">
      <c r="A54">
        <v>53</v>
      </c>
      <c r="B54" t="s">
        <v>55</v>
      </c>
      <c r="C54" t="s">
        <v>54</v>
      </c>
      <c r="D54" t="s">
        <v>1360</v>
      </c>
      <c r="E54" t="s">
        <v>1361</v>
      </c>
      <c r="F54" t="s">
        <v>8</v>
      </c>
      <c r="G54" t="s">
        <v>34</v>
      </c>
      <c r="H54" t="s">
        <v>6</v>
      </c>
      <c r="I54" t="s">
        <v>53</v>
      </c>
      <c r="J54" t="s">
        <v>108</v>
      </c>
      <c r="K54" t="s">
        <v>4</v>
      </c>
      <c r="L54" s="3">
        <v>43385</v>
      </c>
      <c r="M54" s="3">
        <v>43529</v>
      </c>
      <c r="N54" s="3">
        <v>43529</v>
      </c>
      <c r="O54">
        <v>290000</v>
      </c>
      <c r="P54">
        <v>5000</v>
      </c>
      <c r="Q54" t="s">
        <v>51</v>
      </c>
      <c r="R54" t="s">
        <v>1362</v>
      </c>
    </row>
    <row r="55" spans="1:18" x14ac:dyDescent="0.2">
      <c r="A55">
        <v>54</v>
      </c>
      <c r="B55" t="s">
        <v>55</v>
      </c>
      <c r="C55" t="s">
        <v>54</v>
      </c>
      <c r="D55" t="s">
        <v>1595</v>
      </c>
      <c r="E55" t="s">
        <v>1596</v>
      </c>
      <c r="F55" t="s">
        <v>8</v>
      </c>
      <c r="G55" t="s">
        <v>34</v>
      </c>
      <c r="H55" t="s">
        <v>6</v>
      </c>
      <c r="I55" t="s">
        <v>53</v>
      </c>
      <c r="J55" t="s">
        <v>108</v>
      </c>
      <c r="K55" t="s">
        <v>56</v>
      </c>
      <c r="L55" s="3">
        <v>43255</v>
      </c>
      <c r="M55" s="3">
        <v>43579</v>
      </c>
      <c r="N55" s="3">
        <v>43579</v>
      </c>
      <c r="O55">
        <v>555000</v>
      </c>
      <c r="P55">
        <v>7000</v>
      </c>
      <c r="Q55" t="s">
        <v>51</v>
      </c>
      <c r="R55" t="s">
        <v>1597</v>
      </c>
    </row>
    <row r="56" spans="1:18" x14ac:dyDescent="0.2">
      <c r="A56">
        <v>55</v>
      </c>
      <c r="B56" t="s">
        <v>55</v>
      </c>
      <c r="C56" t="s">
        <v>54</v>
      </c>
      <c r="D56" t="s">
        <v>1449</v>
      </c>
      <c r="E56" t="s">
        <v>1450</v>
      </c>
      <c r="F56" t="s">
        <v>8</v>
      </c>
      <c r="G56" t="s">
        <v>34</v>
      </c>
      <c r="H56" t="s">
        <v>6</v>
      </c>
      <c r="I56" t="s">
        <v>53</v>
      </c>
      <c r="J56" t="s">
        <v>108</v>
      </c>
      <c r="K56" t="s">
        <v>4</v>
      </c>
      <c r="L56" s="3">
        <v>43396</v>
      </c>
      <c r="M56" s="3">
        <v>43551</v>
      </c>
      <c r="N56" s="3">
        <v>43551</v>
      </c>
      <c r="O56">
        <v>170000</v>
      </c>
      <c r="P56">
        <v>5000</v>
      </c>
      <c r="Q56" t="s">
        <v>51</v>
      </c>
      <c r="R56" t="s">
        <v>1451</v>
      </c>
    </row>
    <row r="57" spans="1:18" x14ac:dyDescent="0.2">
      <c r="A57">
        <v>56</v>
      </c>
      <c r="B57" t="s">
        <v>55</v>
      </c>
      <c r="C57" t="s">
        <v>54</v>
      </c>
      <c r="D57" t="s">
        <v>1732</v>
      </c>
      <c r="E57" t="s">
        <v>1733</v>
      </c>
      <c r="F57" t="s">
        <v>8</v>
      </c>
      <c r="G57" t="s">
        <v>34</v>
      </c>
      <c r="H57" t="s">
        <v>37</v>
      </c>
      <c r="I57" t="s">
        <v>53</v>
      </c>
      <c r="J57" t="s">
        <v>108</v>
      </c>
      <c r="K57" t="s">
        <v>56</v>
      </c>
      <c r="L57" s="3">
        <v>43371</v>
      </c>
      <c r="M57" s="3">
        <v>43678</v>
      </c>
      <c r="N57" s="3">
        <v>43678</v>
      </c>
      <c r="O57">
        <v>610000</v>
      </c>
      <c r="P57">
        <v>7000</v>
      </c>
      <c r="Q57" t="s">
        <v>51</v>
      </c>
      <c r="R57" t="s">
        <v>1734</v>
      </c>
    </row>
    <row r="58" spans="1:18" x14ac:dyDescent="0.2">
      <c r="A58">
        <v>57</v>
      </c>
      <c r="B58" t="s">
        <v>55</v>
      </c>
      <c r="C58" t="s">
        <v>54</v>
      </c>
      <c r="D58" t="s">
        <v>1300</v>
      </c>
      <c r="E58" t="s">
        <v>1301</v>
      </c>
      <c r="F58" t="s">
        <v>8</v>
      </c>
      <c r="G58" t="s">
        <v>34</v>
      </c>
      <c r="H58" t="s">
        <v>6</v>
      </c>
      <c r="I58" t="s">
        <v>53</v>
      </c>
      <c r="J58" t="s">
        <v>108</v>
      </c>
      <c r="K58" t="s">
        <v>4</v>
      </c>
      <c r="L58" s="3">
        <v>43487</v>
      </c>
      <c r="M58" s="3">
        <v>43679</v>
      </c>
      <c r="N58" s="3">
        <v>43679</v>
      </c>
      <c r="O58">
        <v>167000</v>
      </c>
      <c r="P58">
        <v>5000</v>
      </c>
      <c r="Q58" t="s">
        <v>51</v>
      </c>
      <c r="R58" t="s">
        <v>1302</v>
      </c>
    </row>
    <row r="59" spans="1:18" x14ac:dyDescent="0.2">
      <c r="A59">
        <v>58</v>
      </c>
      <c r="B59" t="s">
        <v>55</v>
      </c>
      <c r="C59" t="s">
        <v>54</v>
      </c>
      <c r="D59" t="s">
        <v>1604</v>
      </c>
      <c r="E59" t="s">
        <v>1605</v>
      </c>
      <c r="F59" t="s">
        <v>8</v>
      </c>
      <c r="G59" t="s">
        <v>34</v>
      </c>
      <c r="H59" t="s">
        <v>6</v>
      </c>
      <c r="I59" t="s">
        <v>53</v>
      </c>
      <c r="J59" t="s">
        <v>108</v>
      </c>
      <c r="K59" t="s">
        <v>4</v>
      </c>
      <c r="L59" s="3">
        <v>43399</v>
      </c>
      <c r="M59" s="3">
        <v>43544</v>
      </c>
      <c r="N59" s="3">
        <v>43544</v>
      </c>
      <c r="O59">
        <v>285000</v>
      </c>
      <c r="P59">
        <v>5000</v>
      </c>
      <c r="Q59" t="s">
        <v>51</v>
      </c>
      <c r="R59" t="s">
        <v>1606</v>
      </c>
    </row>
    <row r="60" spans="1:18" x14ac:dyDescent="0.2">
      <c r="A60">
        <v>59</v>
      </c>
      <c r="B60" t="s">
        <v>55</v>
      </c>
      <c r="C60" t="s">
        <v>54</v>
      </c>
      <c r="D60" t="s">
        <v>1714</v>
      </c>
      <c r="E60" t="s">
        <v>1715</v>
      </c>
      <c r="F60" t="s">
        <v>8</v>
      </c>
      <c r="G60" t="s">
        <v>34</v>
      </c>
      <c r="H60" t="s">
        <v>6</v>
      </c>
      <c r="I60" t="s">
        <v>53</v>
      </c>
      <c r="J60" t="s">
        <v>108</v>
      </c>
      <c r="K60" t="s">
        <v>56</v>
      </c>
      <c r="L60" s="3">
        <v>43262</v>
      </c>
      <c r="M60" s="3">
        <v>43529</v>
      </c>
      <c r="N60" s="3">
        <v>43529</v>
      </c>
      <c r="O60">
        <v>405000</v>
      </c>
      <c r="P60">
        <v>6812</v>
      </c>
      <c r="Q60" t="s">
        <v>51</v>
      </c>
      <c r="R60" t="s">
        <v>1716</v>
      </c>
    </row>
    <row r="61" spans="1:18" x14ac:dyDescent="0.2">
      <c r="A61">
        <v>60</v>
      </c>
      <c r="B61" t="s">
        <v>55</v>
      </c>
      <c r="C61" t="s">
        <v>54</v>
      </c>
      <c r="D61" t="s">
        <v>1371</v>
      </c>
      <c r="E61" t="s">
        <v>1372</v>
      </c>
      <c r="F61" t="s">
        <v>8</v>
      </c>
      <c r="G61" t="s">
        <v>34</v>
      </c>
      <c r="H61" t="s">
        <v>6</v>
      </c>
      <c r="I61" t="s">
        <v>53</v>
      </c>
      <c r="J61" t="s">
        <v>108</v>
      </c>
      <c r="K61" t="s">
        <v>56</v>
      </c>
      <c r="L61" s="3">
        <v>43259</v>
      </c>
      <c r="M61" s="3">
        <v>43529</v>
      </c>
      <c r="N61" s="3">
        <v>43529</v>
      </c>
      <c r="O61">
        <v>442000</v>
      </c>
      <c r="P61">
        <v>5120</v>
      </c>
      <c r="Q61" t="s">
        <v>51</v>
      </c>
      <c r="R61" t="s">
        <v>1373</v>
      </c>
    </row>
    <row r="62" spans="1:18" x14ac:dyDescent="0.2">
      <c r="A62">
        <v>61</v>
      </c>
      <c r="B62" t="s">
        <v>55</v>
      </c>
      <c r="C62" t="s">
        <v>54</v>
      </c>
      <c r="D62" t="s">
        <v>1476</v>
      </c>
      <c r="E62" t="s">
        <v>1477</v>
      </c>
      <c r="F62" t="s">
        <v>8</v>
      </c>
      <c r="G62" t="s">
        <v>34</v>
      </c>
      <c r="H62" t="s">
        <v>6</v>
      </c>
      <c r="I62" t="s">
        <v>53</v>
      </c>
      <c r="J62" t="s">
        <v>108</v>
      </c>
      <c r="K62" t="s">
        <v>4</v>
      </c>
      <c r="L62" s="3">
        <v>43223</v>
      </c>
      <c r="M62" s="3">
        <v>43528</v>
      </c>
      <c r="N62" s="3">
        <v>43528</v>
      </c>
      <c r="O62">
        <v>261500</v>
      </c>
      <c r="P62">
        <v>5000</v>
      </c>
      <c r="Q62" t="s">
        <v>51</v>
      </c>
      <c r="R62" t="s">
        <v>1478</v>
      </c>
    </row>
    <row r="63" spans="1:18" x14ac:dyDescent="0.2">
      <c r="A63">
        <v>62</v>
      </c>
      <c r="B63" t="s">
        <v>55</v>
      </c>
      <c r="C63" t="s">
        <v>54</v>
      </c>
      <c r="D63" t="s">
        <v>1654</v>
      </c>
      <c r="E63" t="s">
        <v>1655</v>
      </c>
      <c r="F63" t="s">
        <v>8</v>
      </c>
      <c r="G63" t="s">
        <v>34</v>
      </c>
      <c r="H63" t="s">
        <v>6</v>
      </c>
      <c r="I63" t="s">
        <v>53</v>
      </c>
      <c r="J63" t="s">
        <v>108</v>
      </c>
      <c r="K63" t="s">
        <v>56</v>
      </c>
      <c r="L63" s="3">
        <v>43249</v>
      </c>
      <c r="M63" s="3">
        <v>43535</v>
      </c>
      <c r="N63" s="3">
        <v>43535</v>
      </c>
      <c r="O63">
        <v>450000</v>
      </c>
      <c r="P63">
        <v>5240</v>
      </c>
      <c r="Q63" t="s">
        <v>51</v>
      </c>
      <c r="R63" t="s">
        <v>1656</v>
      </c>
    </row>
    <row r="64" spans="1:18" x14ac:dyDescent="0.2">
      <c r="A64">
        <v>63</v>
      </c>
      <c r="B64" t="s">
        <v>55</v>
      </c>
      <c r="C64" t="s">
        <v>54</v>
      </c>
      <c r="D64" t="s">
        <v>1589</v>
      </c>
      <c r="E64" t="s">
        <v>1590</v>
      </c>
      <c r="F64" t="s">
        <v>8</v>
      </c>
      <c r="G64" t="s">
        <v>34</v>
      </c>
      <c r="H64" t="s">
        <v>37</v>
      </c>
      <c r="I64" t="s">
        <v>53</v>
      </c>
      <c r="J64" t="s">
        <v>108</v>
      </c>
      <c r="K64" t="s">
        <v>4</v>
      </c>
      <c r="L64" s="3">
        <v>43335</v>
      </c>
      <c r="M64" s="3">
        <v>43585</v>
      </c>
      <c r="N64" s="3">
        <v>43585</v>
      </c>
      <c r="O64">
        <v>315000</v>
      </c>
      <c r="P64">
        <v>5000</v>
      </c>
      <c r="Q64" t="s">
        <v>51</v>
      </c>
      <c r="R64" t="s">
        <v>1591</v>
      </c>
    </row>
    <row r="65" spans="1:18" x14ac:dyDescent="0.2">
      <c r="A65">
        <v>64</v>
      </c>
      <c r="B65" t="s">
        <v>55</v>
      </c>
      <c r="C65" t="s">
        <v>54</v>
      </c>
      <c r="D65" t="s">
        <v>1135</v>
      </c>
      <c r="E65" t="s">
        <v>1136</v>
      </c>
      <c r="F65" t="s">
        <v>8</v>
      </c>
      <c r="G65" t="s">
        <v>34</v>
      </c>
      <c r="H65" t="s">
        <v>6</v>
      </c>
      <c r="I65" t="s">
        <v>53</v>
      </c>
      <c r="J65" t="s">
        <v>108</v>
      </c>
      <c r="K65" t="s">
        <v>4</v>
      </c>
      <c r="L65" s="3">
        <v>43409</v>
      </c>
      <c r="M65" s="3">
        <v>43629</v>
      </c>
      <c r="N65" s="3">
        <v>43629</v>
      </c>
      <c r="O65">
        <v>292000</v>
      </c>
      <c r="P65">
        <v>5000</v>
      </c>
      <c r="Q65" t="s">
        <v>51</v>
      </c>
      <c r="R65" t="s">
        <v>1137</v>
      </c>
    </row>
    <row r="66" spans="1:18" x14ac:dyDescent="0.2">
      <c r="A66">
        <v>65</v>
      </c>
      <c r="B66" t="s">
        <v>55</v>
      </c>
      <c r="C66" t="s">
        <v>54</v>
      </c>
      <c r="D66" t="s">
        <v>1503</v>
      </c>
      <c r="E66" t="s">
        <v>1504</v>
      </c>
      <c r="F66" t="s">
        <v>8</v>
      </c>
      <c r="G66" t="s">
        <v>34</v>
      </c>
      <c r="H66" t="s">
        <v>6</v>
      </c>
      <c r="I66" t="s">
        <v>53</v>
      </c>
      <c r="J66" t="s">
        <v>108</v>
      </c>
      <c r="K66" t="s">
        <v>4</v>
      </c>
      <c r="L66" s="3">
        <v>43432</v>
      </c>
      <c r="M66" s="3">
        <v>43629</v>
      </c>
      <c r="N66" s="3">
        <v>43629</v>
      </c>
      <c r="O66">
        <v>192000</v>
      </c>
      <c r="P66">
        <v>5000</v>
      </c>
      <c r="Q66" t="s">
        <v>51</v>
      </c>
      <c r="R66" t="s">
        <v>1505</v>
      </c>
    </row>
    <row r="67" spans="1:18" x14ac:dyDescent="0.2">
      <c r="A67">
        <v>66</v>
      </c>
      <c r="B67" t="s">
        <v>55</v>
      </c>
      <c r="C67" t="s">
        <v>54</v>
      </c>
      <c r="D67" t="s">
        <v>1485</v>
      </c>
      <c r="E67" t="s">
        <v>1486</v>
      </c>
      <c r="F67" t="s">
        <v>8</v>
      </c>
      <c r="G67" t="s">
        <v>34</v>
      </c>
      <c r="H67" t="s">
        <v>37</v>
      </c>
      <c r="I67" t="s">
        <v>53</v>
      </c>
      <c r="J67" t="s">
        <v>108</v>
      </c>
      <c r="K67" t="s">
        <v>4</v>
      </c>
      <c r="L67" s="3">
        <v>43280</v>
      </c>
      <c r="M67" s="3">
        <v>43553</v>
      </c>
      <c r="N67" s="3">
        <v>43553</v>
      </c>
      <c r="O67">
        <v>303500</v>
      </c>
      <c r="P67">
        <v>5000</v>
      </c>
      <c r="Q67" t="s">
        <v>51</v>
      </c>
      <c r="R67" t="s">
        <v>1487</v>
      </c>
    </row>
    <row r="68" spans="1:18" x14ac:dyDescent="0.2">
      <c r="A68">
        <v>67</v>
      </c>
      <c r="B68" t="s">
        <v>55</v>
      </c>
      <c r="C68" t="s">
        <v>54</v>
      </c>
      <c r="D68" t="s">
        <v>1482</v>
      </c>
      <c r="E68" t="s">
        <v>1483</v>
      </c>
      <c r="F68" t="s">
        <v>8</v>
      </c>
      <c r="G68" t="s">
        <v>34</v>
      </c>
      <c r="H68" t="s">
        <v>6</v>
      </c>
      <c r="I68" t="s">
        <v>53</v>
      </c>
      <c r="J68" t="s">
        <v>108</v>
      </c>
      <c r="K68" t="s">
        <v>4</v>
      </c>
      <c r="L68" s="3">
        <v>43322</v>
      </c>
      <c r="M68" s="3">
        <v>43532</v>
      </c>
      <c r="N68" s="3">
        <v>43532</v>
      </c>
      <c r="O68">
        <v>278000</v>
      </c>
      <c r="P68">
        <v>5000</v>
      </c>
      <c r="Q68" t="s">
        <v>51</v>
      </c>
      <c r="R68" t="s">
        <v>1484</v>
      </c>
    </row>
    <row r="69" spans="1:18" x14ac:dyDescent="0.2">
      <c r="A69">
        <v>68</v>
      </c>
      <c r="B69" t="s">
        <v>55</v>
      </c>
      <c r="C69" t="s">
        <v>54</v>
      </c>
      <c r="D69" t="s">
        <v>1630</v>
      </c>
      <c r="E69" t="s">
        <v>1631</v>
      </c>
      <c r="F69" t="s">
        <v>8</v>
      </c>
      <c r="G69" t="s">
        <v>34</v>
      </c>
      <c r="H69" t="s">
        <v>6</v>
      </c>
      <c r="I69" t="s">
        <v>53</v>
      </c>
      <c r="J69" t="s">
        <v>108</v>
      </c>
      <c r="K69" t="s">
        <v>4</v>
      </c>
      <c r="L69" s="3">
        <v>43271</v>
      </c>
      <c r="M69" s="3">
        <v>43537</v>
      </c>
      <c r="N69" s="3">
        <v>43537</v>
      </c>
      <c r="O69">
        <v>267000</v>
      </c>
      <c r="P69">
        <v>5000</v>
      </c>
      <c r="Q69" t="s">
        <v>51</v>
      </c>
      <c r="R69" t="s">
        <v>1632</v>
      </c>
    </row>
    <row r="70" spans="1:18" x14ac:dyDescent="0.2">
      <c r="A70">
        <v>69</v>
      </c>
      <c r="B70" t="s">
        <v>55</v>
      </c>
      <c r="C70" t="s">
        <v>54</v>
      </c>
      <c r="D70" t="s">
        <v>1708</v>
      </c>
      <c r="E70" t="s">
        <v>1709</v>
      </c>
      <c r="F70" t="s">
        <v>8</v>
      </c>
      <c r="G70" t="s">
        <v>34</v>
      </c>
      <c r="H70" t="s">
        <v>6</v>
      </c>
      <c r="I70" t="s">
        <v>53</v>
      </c>
      <c r="J70" t="s">
        <v>108</v>
      </c>
      <c r="K70" t="s">
        <v>4</v>
      </c>
      <c r="L70" s="3">
        <v>43390</v>
      </c>
      <c r="M70" s="3">
        <v>43535</v>
      </c>
      <c r="N70" s="3">
        <v>43535</v>
      </c>
      <c r="O70">
        <v>265000</v>
      </c>
      <c r="P70">
        <v>5000</v>
      </c>
      <c r="Q70" t="s">
        <v>51</v>
      </c>
      <c r="R70" t="s">
        <v>1710</v>
      </c>
    </row>
    <row r="71" spans="1:18" x14ac:dyDescent="0.2">
      <c r="A71">
        <v>70</v>
      </c>
      <c r="B71" t="s">
        <v>55</v>
      </c>
      <c r="C71" t="s">
        <v>54</v>
      </c>
      <c r="D71" t="s">
        <v>1306</v>
      </c>
      <c r="E71" t="s">
        <v>1307</v>
      </c>
      <c r="F71" t="s">
        <v>8</v>
      </c>
      <c r="G71" t="s">
        <v>34</v>
      </c>
      <c r="H71" t="s">
        <v>37</v>
      </c>
      <c r="I71" t="s">
        <v>53</v>
      </c>
      <c r="J71" t="s">
        <v>108</v>
      </c>
      <c r="K71" t="s">
        <v>4</v>
      </c>
      <c r="L71" s="3">
        <v>43266</v>
      </c>
      <c r="M71" s="3">
        <v>43549</v>
      </c>
      <c r="N71" s="3">
        <v>43549</v>
      </c>
      <c r="O71">
        <v>260000</v>
      </c>
      <c r="P71">
        <v>5000</v>
      </c>
      <c r="Q71" t="s">
        <v>51</v>
      </c>
      <c r="R71" t="s">
        <v>1308</v>
      </c>
    </row>
    <row r="72" spans="1:18" x14ac:dyDescent="0.2">
      <c r="A72">
        <v>71</v>
      </c>
      <c r="B72" t="s">
        <v>55</v>
      </c>
      <c r="C72" t="s">
        <v>54</v>
      </c>
      <c r="D72" t="s">
        <v>1726</v>
      </c>
      <c r="E72" t="s">
        <v>1727</v>
      </c>
      <c r="F72" t="s">
        <v>8</v>
      </c>
      <c r="G72" t="s">
        <v>34</v>
      </c>
      <c r="H72" t="s">
        <v>6</v>
      </c>
      <c r="I72" t="s">
        <v>53</v>
      </c>
      <c r="J72" t="s">
        <v>108</v>
      </c>
      <c r="K72" t="s">
        <v>4</v>
      </c>
      <c r="L72" s="3">
        <v>43264</v>
      </c>
      <c r="M72" s="3">
        <v>43529</v>
      </c>
      <c r="N72" s="3">
        <v>43529</v>
      </c>
      <c r="O72">
        <v>350000</v>
      </c>
      <c r="P72">
        <v>5000</v>
      </c>
      <c r="Q72" t="s">
        <v>51</v>
      </c>
      <c r="R72" t="s">
        <v>1728</v>
      </c>
    </row>
    <row r="73" spans="1:18" x14ac:dyDescent="0.2">
      <c r="A73">
        <v>72</v>
      </c>
      <c r="B73" t="s">
        <v>55</v>
      </c>
      <c r="C73" t="s">
        <v>54</v>
      </c>
      <c r="D73" t="s">
        <v>1183</v>
      </c>
      <c r="E73" t="s">
        <v>1184</v>
      </c>
      <c r="F73" t="s">
        <v>8</v>
      </c>
      <c r="G73" t="s">
        <v>34</v>
      </c>
      <c r="H73" t="s">
        <v>6</v>
      </c>
      <c r="I73" t="s">
        <v>53</v>
      </c>
      <c r="J73" t="s">
        <v>108</v>
      </c>
      <c r="K73" t="s">
        <v>56</v>
      </c>
      <c r="L73" s="3">
        <v>43493</v>
      </c>
      <c r="M73" s="3">
        <v>43629</v>
      </c>
      <c r="N73" s="3">
        <v>43629</v>
      </c>
      <c r="O73">
        <v>405000</v>
      </c>
      <c r="P73">
        <v>5000</v>
      </c>
      <c r="Q73" t="s">
        <v>51</v>
      </c>
      <c r="R73" t="s">
        <v>1185</v>
      </c>
    </row>
    <row r="74" spans="1:18" x14ac:dyDescent="0.2">
      <c r="A74">
        <v>73</v>
      </c>
      <c r="B74" t="s">
        <v>55</v>
      </c>
      <c r="C74" t="s">
        <v>54</v>
      </c>
      <c r="D74" t="s">
        <v>1237</v>
      </c>
      <c r="E74" t="s">
        <v>1238</v>
      </c>
      <c r="F74" t="s">
        <v>8</v>
      </c>
      <c r="G74" t="s">
        <v>34</v>
      </c>
      <c r="H74" t="s">
        <v>6</v>
      </c>
      <c r="I74" t="s">
        <v>53</v>
      </c>
      <c r="J74" t="s">
        <v>108</v>
      </c>
      <c r="K74" t="s">
        <v>4</v>
      </c>
      <c r="L74" s="3">
        <v>43269</v>
      </c>
      <c r="M74" s="3">
        <v>43609</v>
      </c>
      <c r="N74" s="3">
        <v>43609</v>
      </c>
      <c r="O74">
        <v>379000</v>
      </c>
      <c r="P74">
        <v>5000</v>
      </c>
      <c r="Q74" t="s">
        <v>51</v>
      </c>
      <c r="R74" t="s">
        <v>1239</v>
      </c>
    </row>
    <row r="75" spans="1:18" x14ac:dyDescent="0.2">
      <c r="A75">
        <v>74</v>
      </c>
      <c r="B75" t="s">
        <v>55</v>
      </c>
      <c r="C75" t="s">
        <v>54</v>
      </c>
      <c r="D75" t="s">
        <v>1141</v>
      </c>
      <c r="E75" t="s">
        <v>1142</v>
      </c>
      <c r="F75" t="s">
        <v>8</v>
      </c>
      <c r="G75" t="s">
        <v>34</v>
      </c>
      <c r="H75" t="s">
        <v>6</v>
      </c>
      <c r="I75" t="s">
        <v>53</v>
      </c>
      <c r="J75" t="s">
        <v>108</v>
      </c>
      <c r="K75" t="s">
        <v>4</v>
      </c>
      <c r="L75" s="3">
        <v>43374</v>
      </c>
      <c r="M75" s="3">
        <v>43661</v>
      </c>
      <c r="N75" s="3">
        <v>43661</v>
      </c>
      <c r="O75">
        <v>293000</v>
      </c>
      <c r="P75">
        <v>5000</v>
      </c>
      <c r="Q75" t="s">
        <v>51</v>
      </c>
      <c r="R75" t="s">
        <v>1143</v>
      </c>
    </row>
    <row r="76" spans="1:18" x14ac:dyDescent="0.2">
      <c r="A76">
        <v>75</v>
      </c>
      <c r="B76" t="s">
        <v>55</v>
      </c>
      <c r="C76" t="s">
        <v>54</v>
      </c>
      <c r="D76" t="s">
        <v>1479</v>
      </c>
      <c r="E76" t="s">
        <v>1480</v>
      </c>
      <c r="F76" t="s">
        <v>8</v>
      </c>
      <c r="G76" t="s">
        <v>34</v>
      </c>
      <c r="H76" t="s">
        <v>6</v>
      </c>
      <c r="I76" t="s">
        <v>53</v>
      </c>
      <c r="J76" t="s">
        <v>108</v>
      </c>
      <c r="K76" t="s">
        <v>4</v>
      </c>
      <c r="L76" s="3">
        <v>43262</v>
      </c>
      <c r="M76" s="3">
        <v>43532</v>
      </c>
      <c r="N76" s="3">
        <v>43532</v>
      </c>
      <c r="O76">
        <v>325000</v>
      </c>
      <c r="P76">
        <v>5000</v>
      </c>
      <c r="Q76" t="s">
        <v>51</v>
      </c>
      <c r="R76" t="s">
        <v>1481</v>
      </c>
    </row>
    <row r="77" spans="1:18" x14ac:dyDescent="0.2">
      <c r="A77">
        <v>76</v>
      </c>
      <c r="B77" t="s">
        <v>55</v>
      </c>
      <c r="C77" t="s">
        <v>54</v>
      </c>
      <c r="D77" t="s">
        <v>1061</v>
      </c>
      <c r="E77" t="s">
        <v>1062</v>
      </c>
      <c r="F77" t="s">
        <v>8</v>
      </c>
      <c r="G77" t="s">
        <v>34</v>
      </c>
      <c r="H77" t="s">
        <v>6</v>
      </c>
      <c r="I77" t="s">
        <v>53</v>
      </c>
      <c r="J77" t="s">
        <v>108</v>
      </c>
      <c r="K77" t="s">
        <v>4</v>
      </c>
      <c r="L77" s="3">
        <v>43222</v>
      </c>
      <c r="M77" s="3">
        <v>43549</v>
      </c>
      <c r="N77" s="3">
        <v>43549</v>
      </c>
      <c r="O77">
        <v>210000</v>
      </c>
      <c r="P77">
        <v>5000</v>
      </c>
      <c r="Q77" t="s">
        <v>51</v>
      </c>
      <c r="R77" t="s">
        <v>1063</v>
      </c>
    </row>
    <row r="78" spans="1:18" x14ac:dyDescent="0.2">
      <c r="A78">
        <v>77</v>
      </c>
      <c r="B78" t="s">
        <v>55</v>
      </c>
      <c r="C78" t="s">
        <v>54</v>
      </c>
      <c r="D78" t="s">
        <v>1115</v>
      </c>
      <c r="E78" t="s">
        <v>1116</v>
      </c>
      <c r="F78" t="s">
        <v>8</v>
      </c>
      <c r="G78" t="s">
        <v>34</v>
      </c>
      <c r="H78" t="s">
        <v>6</v>
      </c>
      <c r="I78" t="s">
        <v>53</v>
      </c>
      <c r="J78" t="s">
        <v>108</v>
      </c>
      <c r="K78" t="s">
        <v>4</v>
      </c>
      <c r="L78" s="3">
        <v>43290</v>
      </c>
      <c r="M78" s="3">
        <v>43542</v>
      </c>
      <c r="N78" s="3">
        <v>43542</v>
      </c>
      <c r="O78">
        <v>350000</v>
      </c>
      <c r="P78">
        <v>5000</v>
      </c>
      <c r="Q78" t="s">
        <v>51</v>
      </c>
      <c r="R78" t="s">
        <v>1117</v>
      </c>
    </row>
    <row r="79" spans="1:18" x14ac:dyDescent="0.2">
      <c r="A79">
        <v>78</v>
      </c>
      <c r="B79" t="s">
        <v>55</v>
      </c>
      <c r="C79" t="s">
        <v>54</v>
      </c>
      <c r="D79" t="s">
        <v>1473</v>
      </c>
      <c r="E79" t="s">
        <v>1474</v>
      </c>
      <c r="F79" t="s">
        <v>8</v>
      </c>
      <c r="G79" t="s">
        <v>34</v>
      </c>
      <c r="H79" t="s">
        <v>6</v>
      </c>
      <c r="I79" t="s">
        <v>53</v>
      </c>
      <c r="J79" t="s">
        <v>108</v>
      </c>
      <c r="K79" t="s">
        <v>56</v>
      </c>
      <c r="L79" s="3">
        <v>43370</v>
      </c>
      <c r="M79" s="3">
        <v>43536</v>
      </c>
      <c r="N79" s="3">
        <v>43536</v>
      </c>
      <c r="O79">
        <v>427000</v>
      </c>
      <c r="P79">
        <v>5000</v>
      </c>
      <c r="Q79" t="s">
        <v>51</v>
      </c>
      <c r="R79" t="s">
        <v>1475</v>
      </c>
    </row>
    <row r="80" spans="1:18" x14ac:dyDescent="0.2">
      <c r="A80">
        <v>79</v>
      </c>
      <c r="B80" t="s">
        <v>55</v>
      </c>
      <c r="C80" t="s">
        <v>54</v>
      </c>
      <c r="D80" t="s">
        <v>1383</v>
      </c>
      <c r="E80" t="s">
        <v>1384</v>
      </c>
      <c r="F80" t="s">
        <v>8</v>
      </c>
      <c r="G80" t="s">
        <v>34</v>
      </c>
      <c r="H80" t="s">
        <v>6</v>
      </c>
      <c r="I80" t="s">
        <v>53</v>
      </c>
      <c r="J80" t="s">
        <v>108</v>
      </c>
      <c r="K80" t="s">
        <v>4</v>
      </c>
      <c r="L80" s="3">
        <v>43445</v>
      </c>
      <c r="M80" s="3">
        <v>43580</v>
      </c>
      <c r="N80" s="3">
        <v>43580</v>
      </c>
      <c r="O80">
        <v>275000</v>
      </c>
      <c r="P80">
        <v>5000</v>
      </c>
      <c r="Q80" t="s">
        <v>51</v>
      </c>
      <c r="R80" t="s">
        <v>1385</v>
      </c>
    </row>
    <row r="81" spans="1:18" x14ac:dyDescent="0.2">
      <c r="A81">
        <v>80</v>
      </c>
      <c r="B81" t="s">
        <v>55</v>
      </c>
      <c r="C81" t="s">
        <v>54</v>
      </c>
      <c r="D81" t="s">
        <v>773</v>
      </c>
      <c r="E81" t="s">
        <v>774</v>
      </c>
      <c r="F81" t="s">
        <v>8</v>
      </c>
      <c r="G81" t="s">
        <v>34</v>
      </c>
      <c r="H81" t="s">
        <v>6</v>
      </c>
      <c r="I81" t="s">
        <v>53</v>
      </c>
      <c r="J81" t="s">
        <v>108</v>
      </c>
      <c r="K81" t="s">
        <v>56</v>
      </c>
      <c r="L81" s="3">
        <v>43245</v>
      </c>
      <c r="M81" s="3">
        <v>43542</v>
      </c>
      <c r="N81" s="3">
        <v>43542</v>
      </c>
      <c r="O81">
        <v>515000</v>
      </c>
      <c r="P81">
        <v>6272</v>
      </c>
      <c r="Q81" t="s">
        <v>51</v>
      </c>
      <c r="R81" t="s">
        <v>775</v>
      </c>
    </row>
    <row r="82" spans="1:18" x14ac:dyDescent="0.2">
      <c r="A82">
        <v>81</v>
      </c>
      <c r="B82" t="s">
        <v>55</v>
      </c>
      <c r="C82" t="s">
        <v>54</v>
      </c>
      <c r="D82" t="s">
        <v>1126</v>
      </c>
      <c r="E82" t="s">
        <v>1127</v>
      </c>
      <c r="F82" t="s">
        <v>8</v>
      </c>
      <c r="G82" t="s">
        <v>34</v>
      </c>
      <c r="H82" t="s">
        <v>6</v>
      </c>
      <c r="I82" t="s">
        <v>53</v>
      </c>
      <c r="J82" t="s">
        <v>108</v>
      </c>
      <c r="K82" t="s">
        <v>4</v>
      </c>
      <c r="L82" s="3">
        <v>43313</v>
      </c>
      <c r="M82" s="3">
        <v>43525</v>
      </c>
      <c r="N82" s="3">
        <v>43525</v>
      </c>
      <c r="O82">
        <v>257000</v>
      </c>
      <c r="P82">
        <v>5000</v>
      </c>
      <c r="Q82" t="s">
        <v>51</v>
      </c>
      <c r="R82" t="s">
        <v>1128</v>
      </c>
    </row>
    <row r="83" spans="1:18" x14ac:dyDescent="0.2">
      <c r="A83">
        <v>82</v>
      </c>
      <c r="B83" t="s">
        <v>55</v>
      </c>
      <c r="C83" t="s">
        <v>54</v>
      </c>
      <c r="D83" t="s">
        <v>1082</v>
      </c>
      <c r="E83" t="s">
        <v>1083</v>
      </c>
      <c r="F83" t="s">
        <v>8</v>
      </c>
      <c r="G83" t="s">
        <v>34</v>
      </c>
      <c r="H83" t="s">
        <v>37</v>
      </c>
      <c r="I83" t="s">
        <v>53</v>
      </c>
      <c r="J83" t="s">
        <v>108</v>
      </c>
      <c r="K83" t="s">
        <v>4</v>
      </c>
      <c r="L83" s="3">
        <v>43369</v>
      </c>
      <c r="M83" s="3">
        <v>43515</v>
      </c>
      <c r="N83" s="3">
        <v>43515</v>
      </c>
      <c r="O83">
        <v>200000</v>
      </c>
      <c r="P83">
        <v>5000</v>
      </c>
      <c r="Q83" t="s">
        <v>51</v>
      </c>
      <c r="R83" t="s">
        <v>1084</v>
      </c>
    </row>
    <row r="84" spans="1:18" x14ac:dyDescent="0.2">
      <c r="A84">
        <v>83</v>
      </c>
      <c r="B84" t="s">
        <v>55</v>
      </c>
      <c r="C84" t="s">
        <v>54</v>
      </c>
      <c r="D84" t="s">
        <v>1076</v>
      </c>
      <c r="E84" t="s">
        <v>1077</v>
      </c>
      <c r="F84" t="s">
        <v>8</v>
      </c>
      <c r="G84" t="s">
        <v>34</v>
      </c>
      <c r="H84" t="s">
        <v>6</v>
      </c>
      <c r="I84" t="s">
        <v>53</v>
      </c>
      <c r="J84" t="s">
        <v>108</v>
      </c>
      <c r="K84" t="s">
        <v>4</v>
      </c>
      <c r="L84" s="3">
        <v>43437</v>
      </c>
      <c r="M84" s="3">
        <v>43641</v>
      </c>
      <c r="N84" s="3">
        <v>43642</v>
      </c>
      <c r="O84">
        <v>195000</v>
      </c>
      <c r="P84">
        <v>5000</v>
      </c>
      <c r="Q84" t="s">
        <v>51</v>
      </c>
      <c r="R84" t="s">
        <v>1078</v>
      </c>
    </row>
    <row r="85" spans="1:18" x14ac:dyDescent="0.2">
      <c r="A85">
        <v>84</v>
      </c>
      <c r="B85" t="s">
        <v>55</v>
      </c>
      <c r="C85" t="s">
        <v>54</v>
      </c>
      <c r="D85" t="s">
        <v>1073</v>
      </c>
      <c r="E85" t="s">
        <v>1074</v>
      </c>
      <c r="F85" t="s">
        <v>8</v>
      </c>
      <c r="G85" t="s">
        <v>34</v>
      </c>
      <c r="H85" t="s">
        <v>37</v>
      </c>
      <c r="I85" t="s">
        <v>53</v>
      </c>
      <c r="J85" t="s">
        <v>108</v>
      </c>
      <c r="K85" t="s">
        <v>4</v>
      </c>
      <c r="L85" s="3">
        <v>43270</v>
      </c>
      <c r="M85" s="3">
        <v>43642</v>
      </c>
      <c r="N85" s="3">
        <v>43642</v>
      </c>
      <c r="O85">
        <v>275000</v>
      </c>
      <c r="P85">
        <v>5000</v>
      </c>
      <c r="Q85" t="s">
        <v>51</v>
      </c>
      <c r="R85" t="s">
        <v>1075</v>
      </c>
    </row>
    <row r="86" spans="1:18" x14ac:dyDescent="0.2">
      <c r="A86">
        <v>85</v>
      </c>
      <c r="B86" t="s">
        <v>55</v>
      </c>
      <c r="C86" t="s">
        <v>54</v>
      </c>
      <c r="D86" t="s">
        <v>1527</v>
      </c>
      <c r="E86" t="s">
        <v>1528</v>
      </c>
      <c r="F86" t="s">
        <v>8</v>
      </c>
      <c r="G86" t="s">
        <v>34</v>
      </c>
      <c r="H86" t="s">
        <v>6</v>
      </c>
      <c r="I86" t="s">
        <v>53</v>
      </c>
      <c r="J86" t="s">
        <v>108</v>
      </c>
      <c r="K86" t="s">
        <v>4</v>
      </c>
      <c r="L86" s="3">
        <v>43423</v>
      </c>
      <c r="M86" s="3">
        <v>43679</v>
      </c>
      <c r="N86" s="3">
        <v>43679</v>
      </c>
      <c r="O86">
        <v>279500</v>
      </c>
      <c r="P86">
        <v>5000</v>
      </c>
      <c r="Q86" t="s">
        <v>51</v>
      </c>
      <c r="R86" t="s">
        <v>1529</v>
      </c>
    </row>
    <row r="87" spans="1:18" x14ac:dyDescent="0.2">
      <c r="A87">
        <v>86</v>
      </c>
      <c r="B87" t="s">
        <v>55</v>
      </c>
      <c r="C87" t="s">
        <v>54</v>
      </c>
      <c r="D87" t="s">
        <v>1010</v>
      </c>
      <c r="E87" t="s">
        <v>1011</v>
      </c>
      <c r="F87" t="s">
        <v>8</v>
      </c>
      <c r="G87" t="s">
        <v>34</v>
      </c>
      <c r="H87" t="s">
        <v>6</v>
      </c>
      <c r="I87" t="s">
        <v>53</v>
      </c>
      <c r="J87" t="s">
        <v>108</v>
      </c>
      <c r="K87" t="s">
        <v>4</v>
      </c>
      <c r="L87" s="3">
        <v>43333</v>
      </c>
      <c r="M87" s="3">
        <v>43629</v>
      </c>
      <c r="N87" s="3">
        <v>43629</v>
      </c>
      <c r="O87">
        <v>230000</v>
      </c>
      <c r="P87">
        <v>5000</v>
      </c>
      <c r="Q87" t="s">
        <v>51</v>
      </c>
      <c r="R87" t="s">
        <v>1012</v>
      </c>
    </row>
    <row r="88" spans="1:18" x14ac:dyDescent="0.2">
      <c r="A88">
        <v>87</v>
      </c>
      <c r="B88" t="s">
        <v>55</v>
      </c>
      <c r="C88" t="s">
        <v>54</v>
      </c>
      <c r="D88" t="s">
        <v>1037</v>
      </c>
      <c r="E88" t="s">
        <v>1038</v>
      </c>
      <c r="F88" t="s">
        <v>8</v>
      </c>
      <c r="G88" t="s">
        <v>34</v>
      </c>
      <c r="H88" t="s">
        <v>37</v>
      </c>
      <c r="I88" t="s">
        <v>53</v>
      </c>
      <c r="J88" t="s">
        <v>108</v>
      </c>
      <c r="K88" t="s">
        <v>4</v>
      </c>
      <c r="L88" s="3">
        <v>43416</v>
      </c>
      <c r="M88" s="3">
        <v>43580</v>
      </c>
      <c r="N88" s="3">
        <v>43580</v>
      </c>
      <c r="O88">
        <v>154000</v>
      </c>
      <c r="P88">
        <v>5000</v>
      </c>
      <c r="Q88" t="s">
        <v>51</v>
      </c>
      <c r="R88" t="s">
        <v>1039</v>
      </c>
    </row>
    <row r="89" spans="1:18" x14ac:dyDescent="0.2">
      <c r="A89">
        <v>88</v>
      </c>
      <c r="B89" t="s">
        <v>55</v>
      </c>
      <c r="C89" t="s">
        <v>54</v>
      </c>
      <c r="D89" t="s">
        <v>1028</v>
      </c>
      <c r="E89" t="s">
        <v>1029</v>
      </c>
      <c r="F89" t="s">
        <v>8</v>
      </c>
      <c r="G89" t="s">
        <v>34</v>
      </c>
      <c r="H89" t="s">
        <v>6</v>
      </c>
      <c r="I89" t="s">
        <v>53</v>
      </c>
      <c r="J89" t="s">
        <v>108</v>
      </c>
      <c r="K89" t="s">
        <v>4</v>
      </c>
      <c r="L89" s="3">
        <v>43257</v>
      </c>
      <c r="M89" s="3">
        <v>43538</v>
      </c>
      <c r="N89" s="3">
        <v>43538</v>
      </c>
      <c r="O89">
        <v>189500</v>
      </c>
      <c r="P89">
        <v>5000</v>
      </c>
      <c r="Q89" t="s">
        <v>51</v>
      </c>
      <c r="R89" t="s">
        <v>1030</v>
      </c>
    </row>
    <row r="90" spans="1:18" x14ac:dyDescent="0.2">
      <c r="A90">
        <v>89</v>
      </c>
      <c r="B90" t="s">
        <v>55</v>
      </c>
      <c r="C90" t="s">
        <v>54</v>
      </c>
      <c r="D90" t="s">
        <v>1228</v>
      </c>
      <c r="E90" t="s">
        <v>1229</v>
      </c>
      <c r="F90" t="s">
        <v>8</v>
      </c>
      <c r="G90" t="s">
        <v>34</v>
      </c>
      <c r="H90" t="s">
        <v>37</v>
      </c>
      <c r="I90" t="s">
        <v>53</v>
      </c>
      <c r="J90" t="s">
        <v>108</v>
      </c>
      <c r="K90" t="s">
        <v>56</v>
      </c>
      <c r="L90" s="3">
        <v>43248</v>
      </c>
      <c r="M90" s="3">
        <v>43545</v>
      </c>
      <c r="N90" s="3">
        <v>43546</v>
      </c>
      <c r="O90">
        <v>488800</v>
      </c>
      <c r="P90">
        <v>5822</v>
      </c>
      <c r="Q90" t="s">
        <v>51</v>
      </c>
      <c r="R90" t="s">
        <v>1230</v>
      </c>
    </row>
    <row r="91" spans="1:18" x14ac:dyDescent="0.2">
      <c r="A91">
        <v>90</v>
      </c>
      <c r="B91" t="s">
        <v>55</v>
      </c>
      <c r="C91" t="s">
        <v>54</v>
      </c>
      <c r="D91" t="s">
        <v>1583</v>
      </c>
      <c r="E91" t="s">
        <v>1584</v>
      </c>
      <c r="F91" t="s">
        <v>8</v>
      </c>
      <c r="G91" t="s">
        <v>34</v>
      </c>
      <c r="H91" t="s">
        <v>6</v>
      </c>
      <c r="I91" t="s">
        <v>53</v>
      </c>
      <c r="J91" t="s">
        <v>108</v>
      </c>
      <c r="K91" t="s">
        <v>4</v>
      </c>
      <c r="L91" s="3">
        <v>43438</v>
      </c>
      <c r="M91" s="3">
        <v>43609</v>
      </c>
      <c r="N91" s="3">
        <v>43609</v>
      </c>
      <c r="O91">
        <v>312000</v>
      </c>
      <c r="P91">
        <v>5000</v>
      </c>
      <c r="Q91" t="s">
        <v>51</v>
      </c>
      <c r="R91" t="s">
        <v>1585</v>
      </c>
    </row>
    <row r="92" spans="1:18" x14ac:dyDescent="0.2">
      <c r="A92">
        <v>91</v>
      </c>
      <c r="B92" t="s">
        <v>55</v>
      </c>
      <c r="C92" t="s">
        <v>54</v>
      </c>
      <c r="D92" t="s">
        <v>871</v>
      </c>
      <c r="E92" t="s">
        <v>872</v>
      </c>
      <c r="F92" t="s">
        <v>8</v>
      </c>
      <c r="G92" t="s">
        <v>34</v>
      </c>
      <c r="H92" t="s">
        <v>6</v>
      </c>
      <c r="I92" t="s">
        <v>53</v>
      </c>
      <c r="J92" t="s">
        <v>108</v>
      </c>
      <c r="K92" t="s">
        <v>4</v>
      </c>
      <c r="L92" s="3">
        <v>43279</v>
      </c>
      <c r="M92" s="3">
        <v>43546</v>
      </c>
      <c r="N92" s="3">
        <v>43549</v>
      </c>
      <c r="O92">
        <v>224000</v>
      </c>
      <c r="P92">
        <v>5000</v>
      </c>
      <c r="Q92" t="s">
        <v>51</v>
      </c>
      <c r="R92" t="s">
        <v>873</v>
      </c>
    </row>
    <row r="93" spans="1:18" x14ac:dyDescent="0.2">
      <c r="A93">
        <v>92</v>
      </c>
      <c r="B93" t="s">
        <v>55</v>
      </c>
      <c r="C93" t="s">
        <v>54</v>
      </c>
      <c r="D93" t="s">
        <v>719</v>
      </c>
      <c r="E93" t="s">
        <v>720</v>
      </c>
      <c r="F93" t="s">
        <v>8</v>
      </c>
      <c r="G93" t="s">
        <v>34</v>
      </c>
      <c r="H93" t="s">
        <v>6</v>
      </c>
      <c r="I93" t="s">
        <v>53</v>
      </c>
      <c r="J93" t="s">
        <v>108</v>
      </c>
      <c r="K93" t="s">
        <v>56</v>
      </c>
      <c r="L93" s="3">
        <v>43385</v>
      </c>
      <c r="M93" s="3">
        <v>43677</v>
      </c>
      <c r="N93" s="3">
        <v>43677</v>
      </c>
      <c r="O93">
        <v>460000</v>
      </c>
      <c r="P93">
        <v>5389</v>
      </c>
      <c r="Q93" t="s">
        <v>51</v>
      </c>
      <c r="R93" t="s">
        <v>721</v>
      </c>
    </row>
    <row r="94" spans="1:18" x14ac:dyDescent="0.2">
      <c r="A94">
        <v>93</v>
      </c>
      <c r="B94" t="s">
        <v>55</v>
      </c>
      <c r="C94" t="s">
        <v>54</v>
      </c>
      <c r="D94" t="s">
        <v>963</v>
      </c>
      <c r="E94" t="s">
        <v>964</v>
      </c>
      <c r="F94" t="s">
        <v>8</v>
      </c>
      <c r="G94" t="s">
        <v>34</v>
      </c>
      <c r="H94" t="s">
        <v>6</v>
      </c>
      <c r="I94" t="s">
        <v>53</v>
      </c>
      <c r="J94" t="s">
        <v>108</v>
      </c>
      <c r="K94" t="s">
        <v>4</v>
      </c>
      <c r="L94" s="3">
        <v>43329</v>
      </c>
      <c r="M94" s="3">
        <v>43677</v>
      </c>
      <c r="N94" s="3">
        <v>43677</v>
      </c>
      <c r="O94">
        <v>232000</v>
      </c>
      <c r="P94">
        <v>5000</v>
      </c>
      <c r="Q94" t="s">
        <v>51</v>
      </c>
      <c r="R94" t="s">
        <v>965</v>
      </c>
    </row>
    <row r="95" spans="1:18" x14ac:dyDescent="0.2">
      <c r="A95">
        <v>94</v>
      </c>
      <c r="B95" t="s">
        <v>55</v>
      </c>
      <c r="C95" t="s">
        <v>54</v>
      </c>
      <c r="D95" t="s">
        <v>707</v>
      </c>
      <c r="E95" t="s">
        <v>708</v>
      </c>
      <c r="F95" t="s">
        <v>8</v>
      </c>
      <c r="G95" t="s">
        <v>34</v>
      </c>
      <c r="H95" t="s">
        <v>37</v>
      </c>
      <c r="I95" t="s">
        <v>53</v>
      </c>
      <c r="J95" t="s">
        <v>108</v>
      </c>
      <c r="K95" t="s">
        <v>56</v>
      </c>
      <c r="L95" s="3">
        <v>43454</v>
      </c>
      <c r="M95" s="3">
        <v>43641</v>
      </c>
      <c r="N95" s="3">
        <v>43642</v>
      </c>
      <c r="O95">
        <v>541000</v>
      </c>
      <c r="P95">
        <v>6792</v>
      </c>
      <c r="Q95" t="s">
        <v>51</v>
      </c>
      <c r="R95" t="s">
        <v>709</v>
      </c>
    </row>
    <row r="96" spans="1:18" x14ac:dyDescent="0.2">
      <c r="A96">
        <v>95</v>
      </c>
      <c r="B96" t="s">
        <v>55</v>
      </c>
      <c r="C96" t="s">
        <v>54</v>
      </c>
      <c r="D96" t="s">
        <v>1616</v>
      </c>
      <c r="E96" t="s">
        <v>1617</v>
      </c>
      <c r="F96" t="s">
        <v>8</v>
      </c>
      <c r="G96" t="s">
        <v>34</v>
      </c>
      <c r="H96" t="s">
        <v>6</v>
      </c>
      <c r="I96" t="s">
        <v>53</v>
      </c>
      <c r="J96" t="s">
        <v>108</v>
      </c>
      <c r="K96" t="s">
        <v>4</v>
      </c>
      <c r="L96" s="3">
        <v>43259</v>
      </c>
      <c r="M96" s="3">
        <v>43584</v>
      </c>
      <c r="N96" s="3">
        <v>43584</v>
      </c>
      <c r="O96">
        <v>280000</v>
      </c>
      <c r="P96">
        <v>5000</v>
      </c>
      <c r="Q96" t="s">
        <v>51</v>
      </c>
      <c r="R96" t="s">
        <v>1618</v>
      </c>
    </row>
    <row r="97" spans="1:18" x14ac:dyDescent="0.2">
      <c r="A97">
        <v>96</v>
      </c>
      <c r="B97" t="s">
        <v>55</v>
      </c>
      <c r="C97" t="s">
        <v>54</v>
      </c>
      <c r="D97" t="s">
        <v>1458</v>
      </c>
      <c r="E97" t="s">
        <v>1459</v>
      </c>
      <c r="F97" t="s">
        <v>8</v>
      </c>
      <c r="G97" t="s">
        <v>34</v>
      </c>
      <c r="H97" t="s">
        <v>37</v>
      </c>
      <c r="I97" t="s">
        <v>53</v>
      </c>
      <c r="J97" t="s">
        <v>108</v>
      </c>
      <c r="K97" t="s">
        <v>4</v>
      </c>
      <c r="L97" s="3">
        <v>43255</v>
      </c>
      <c r="M97" s="3">
        <v>43532</v>
      </c>
      <c r="N97" s="3">
        <v>43532</v>
      </c>
      <c r="O97">
        <v>383000</v>
      </c>
      <c r="P97">
        <v>5000</v>
      </c>
      <c r="Q97" t="s">
        <v>51</v>
      </c>
      <c r="R97" t="s">
        <v>1460</v>
      </c>
    </row>
    <row r="98" spans="1:18" x14ac:dyDescent="0.2">
      <c r="A98">
        <v>97</v>
      </c>
      <c r="B98" t="s">
        <v>55</v>
      </c>
      <c r="C98" t="s">
        <v>54</v>
      </c>
      <c r="D98" t="s">
        <v>1548</v>
      </c>
      <c r="E98" t="s">
        <v>1549</v>
      </c>
      <c r="F98" t="s">
        <v>8</v>
      </c>
      <c r="G98" t="s">
        <v>34</v>
      </c>
      <c r="H98" t="s">
        <v>37</v>
      </c>
      <c r="I98" t="s">
        <v>53</v>
      </c>
      <c r="J98" t="s">
        <v>108</v>
      </c>
      <c r="K98" t="s">
        <v>56</v>
      </c>
      <c r="L98" s="3">
        <v>43284</v>
      </c>
      <c r="M98" s="3">
        <v>43535</v>
      </c>
      <c r="N98" s="3">
        <v>43535</v>
      </c>
      <c r="O98">
        <v>494500</v>
      </c>
      <c r="P98">
        <v>5908</v>
      </c>
      <c r="Q98" t="s">
        <v>51</v>
      </c>
      <c r="R98" t="s">
        <v>1550</v>
      </c>
    </row>
    <row r="99" spans="1:18" x14ac:dyDescent="0.2">
      <c r="A99">
        <v>98</v>
      </c>
      <c r="B99" t="s">
        <v>55</v>
      </c>
      <c r="C99" t="s">
        <v>54</v>
      </c>
      <c r="D99" t="s">
        <v>1336</v>
      </c>
      <c r="E99" t="s">
        <v>1337</v>
      </c>
      <c r="F99" t="s">
        <v>8</v>
      </c>
      <c r="G99" t="s">
        <v>34</v>
      </c>
      <c r="H99" t="s">
        <v>37</v>
      </c>
      <c r="I99" t="s">
        <v>53</v>
      </c>
      <c r="J99" t="s">
        <v>108</v>
      </c>
      <c r="K99" t="s">
        <v>56</v>
      </c>
      <c r="L99" s="3">
        <v>43430</v>
      </c>
      <c r="M99" s="3">
        <v>43643</v>
      </c>
      <c r="N99" s="3">
        <v>43643</v>
      </c>
      <c r="O99">
        <v>449000</v>
      </c>
      <c r="P99">
        <v>5000</v>
      </c>
      <c r="Q99" t="s">
        <v>51</v>
      </c>
      <c r="R99" t="s">
        <v>1338</v>
      </c>
    </row>
    <row r="100" spans="1:18" x14ac:dyDescent="0.2">
      <c r="A100">
        <v>99</v>
      </c>
      <c r="B100" t="s">
        <v>55</v>
      </c>
      <c r="C100" t="s">
        <v>54</v>
      </c>
      <c r="D100" t="s">
        <v>1684</v>
      </c>
      <c r="E100" t="s">
        <v>1685</v>
      </c>
      <c r="F100" t="s">
        <v>8</v>
      </c>
      <c r="G100" t="s">
        <v>34</v>
      </c>
      <c r="H100" t="s">
        <v>6</v>
      </c>
      <c r="I100" t="s">
        <v>53</v>
      </c>
      <c r="J100" t="s">
        <v>108</v>
      </c>
      <c r="K100" t="s">
        <v>56</v>
      </c>
      <c r="L100" s="3">
        <v>43445</v>
      </c>
      <c r="M100" s="3">
        <v>43661</v>
      </c>
      <c r="N100" s="3">
        <v>43661</v>
      </c>
      <c r="O100">
        <v>450000</v>
      </c>
      <c r="P100">
        <v>5239</v>
      </c>
      <c r="Q100" t="s">
        <v>51</v>
      </c>
      <c r="R100" t="s">
        <v>1686</v>
      </c>
    </row>
    <row r="101" spans="1:18" x14ac:dyDescent="0.2">
      <c r="A101">
        <v>100</v>
      </c>
      <c r="B101" t="s">
        <v>55</v>
      </c>
      <c r="C101" t="s">
        <v>54</v>
      </c>
      <c r="D101" t="s">
        <v>1624</v>
      </c>
      <c r="E101" t="s">
        <v>1625</v>
      </c>
      <c r="F101" t="s">
        <v>8</v>
      </c>
      <c r="G101" t="s">
        <v>34</v>
      </c>
      <c r="H101" t="s">
        <v>6</v>
      </c>
      <c r="I101" t="s">
        <v>53</v>
      </c>
      <c r="J101" t="s">
        <v>108</v>
      </c>
      <c r="K101" t="s">
        <v>4</v>
      </c>
      <c r="L101" s="3">
        <v>43277</v>
      </c>
      <c r="M101" s="3">
        <v>43518</v>
      </c>
      <c r="N101" s="3">
        <v>43518</v>
      </c>
      <c r="O101">
        <v>245000</v>
      </c>
      <c r="P101">
        <v>5000</v>
      </c>
      <c r="Q101" t="s">
        <v>51</v>
      </c>
      <c r="R101" t="s">
        <v>1626</v>
      </c>
    </row>
    <row r="102" spans="1:18" x14ac:dyDescent="0.2">
      <c r="A102">
        <v>101</v>
      </c>
      <c r="B102" t="s">
        <v>55</v>
      </c>
      <c r="C102" t="s">
        <v>54</v>
      </c>
      <c r="D102" t="s">
        <v>1642</v>
      </c>
      <c r="E102" t="s">
        <v>1643</v>
      </c>
      <c r="F102" t="s">
        <v>8</v>
      </c>
      <c r="G102" t="s">
        <v>34</v>
      </c>
      <c r="H102" t="s">
        <v>37</v>
      </c>
      <c r="I102" t="s">
        <v>53</v>
      </c>
      <c r="J102" t="s">
        <v>108</v>
      </c>
      <c r="K102" t="s">
        <v>4</v>
      </c>
      <c r="L102" s="3">
        <v>43497</v>
      </c>
      <c r="M102" s="3">
        <v>43677</v>
      </c>
      <c r="N102" s="3">
        <v>43677</v>
      </c>
      <c r="O102">
        <v>278000</v>
      </c>
      <c r="P102">
        <v>5000</v>
      </c>
      <c r="Q102" t="s">
        <v>51</v>
      </c>
      <c r="R102" t="s">
        <v>1644</v>
      </c>
    </row>
    <row r="103" spans="1:18" x14ac:dyDescent="0.2">
      <c r="A103">
        <v>102</v>
      </c>
      <c r="B103" t="s">
        <v>55</v>
      </c>
      <c r="C103" t="s">
        <v>54</v>
      </c>
      <c r="D103" t="s">
        <v>761</v>
      </c>
      <c r="E103" t="s">
        <v>762</v>
      </c>
      <c r="F103" t="s">
        <v>8</v>
      </c>
      <c r="G103" t="s">
        <v>34</v>
      </c>
      <c r="H103" t="s">
        <v>6</v>
      </c>
      <c r="I103" t="s">
        <v>53</v>
      </c>
      <c r="J103" t="s">
        <v>108</v>
      </c>
      <c r="K103" t="s">
        <v>4</v>
      </c>
      <c r="L103" s="3">
        <v>43402</v>
      </c>
      <c r="M103" s="3">
        <v>43642</v>
      </c>
      <c r="N103" s="3">
        <v>43642</v>
      </c>
      <c r="O103">
        <v>222500</v>
      </c>
      <c r="P103">
        <v>5000</v>
      </c>
      <c r="Q103" t="s">
        <v>51</v>
      </c>
      <c r="R103" t="s">
        <v>763</v>
      </c>
    </row>
    <row r="104" spans="1:18" x14ac:dyDescent="0.2">
      <c r="A104">
        <v>103</v>
      </c>
      <c r="B104" t="s">
        <v>55</v>
      </c>
      <c r="C104" t="s">
        <v>54</v>
      </c>
      <c r="D104" t="s">
        <v>1551</v>
      </c>
      <c r="E104" t="s">
        <v>1552</v>
      </c>
      <c r="F104" t="s">
        <v>8</v>
      </c>
      <c r="G104" t="s">
        <v>34</v>
      </c>
      <c r="H104" t="s">
        <v>37</v>
      </c>
      <c r="I104" t="s">
        <v>53</v>
      </c>
      <c r="J104" t="s">
        <v>108</v>
      </c>
      <c r="K104" t="s">
        <v>56</v>
      </c>
      <c r="L104" s="3">
        <v>43252</v>
      </c>
      <c r="M104" s="3">
        <v>43532</v>
      </c>
      <c r="N104" s="3">
        <v>43532</v>
      </c>
      <c r="O104">
        <v>420000</v>
      </c>
      <c r="P104">
        <v>5000</v>
      </c>
      <c r="Q104" t="s">
        <v>51</v>
      </c>
      <c r="R104" t="s">
        <v>1553</v>
      </c>
    </row>
    <row r="105" spans="1:18" x14ac:dyDescent="0.2">
      <c r="A105">
        <v>104</v>
      </c>
      <c r="B105" t="s">
        <v>55</v>
      </c>
      <c r="C105" t="s">
        <v>54</v>
      </c>
      <c r="D105" t="s">
        <v>1545</v>
      </c>
      <c r="E105" t="s">
        <v>1546</v>
      </c>
      <c r="F105" t="s">
        <v>8</v>
      </c>
      <c r="G105" t="s">
        <v>34</v>
      </c>
      <c r="H105" t="s">
        <v>6</v>
      </c>
      <c r="I105" t="s">
        <v>53</v>
      </c>
      <c r="J105" t="s">
        <v>108</v>
      </c>
      <c r="K105" t="s">
        <v>4</v>
      </c>
      <c r="L105" s="3">
        <v>43334</v>
      </c>
      <c r="M105" s="3">
        <v>43531</v>
      </c>
      <c r="N105" s="3">
        <v>43531</v>
      </c>
      <c r="O105">
        <v>349000</v>
      </c>
      <c r="P105">
        <v>5000</v>
      </c>
      <c r="Q105" t="s">
        <v>51</v>
      </c>
      <c r="R105" t="s">
        <v>1547</v>
      </c>
    </row>
    <row r="106" spans="1:18" x14ac:dyDescent="0.2">
      <c r="A106">
        <v>105</v>
      </c>
      <c r="B106" t="s">
        <v>55</v>
      </c>
      <c r="C106" t="s">
        <v>54</v>
      </c>
      <c r="D106" t="s">
        <v>1651</v>
      </c>
      <c r="E106" t="s">
        <v>1652</v>
      </c>
      <c r="F106" t="s">
        <v>8</v>
      </c>
      <c r="G106" t="s">
        <v>34</v>
      </c>
      <c r="H106" t="s">
        <v>6</v>
      </c>
      <c r="I106" t="s">
        <v>53</v>
      </c>
      <c r="J106" t="s">
        <v>108</v>
      </c>
      <c r="K106" t="s">
        <v>56</v>
      </c>
      <c r="L106" s="3">
        <v>43298</v>
      </c>
      <c r="M106" s="3">
        <v>43532</v>
      </c>
      <c r="N106" s="3">
        <v>43532</v>
      </c>
      <c r="O106">
        <v>430000</v>
      </c>
      <c r="P106">
        <v>5000</v>
      </c>
      <c r="Q106" t="s">
        <v>51</v>
      </c>
      <c r="R106" t="s">
        <v>1653</v>
      </c>
    </row>
    <row r="107" spans="1:18" x14ac:dyDescent="0.2">
      <c r="A107">
        <v>106</v>
      </c>
      <c r="B107" t="s">
        <v>55</v>
      </c>
      <c r="C107" t="s">
        <v>54</v>
      </c>
      <c r="D107" t="s">
        <v>1377</v>
      </c>
      <c r="E107" t="s">
        <v>1378</v>
      </c>
      <c r="F107" t="s">
        <v>8</v>
      </c>
      <c r="G107" t="s">
        <v>34</v>
      </c>
      <c r="H107" t="s">
        <v>6</v>
      </c>
      <c r="I107" t="s">
        <v>53</v>
      </c>
      <c r="J107" t="s">
        <v>108</v>
      </c>
      <c r="K107" t="s">
        <v>4</v>
      </c>
      <c r="L107" s="3">
        <v>43329</v>
      </c>
      <c r="M107" s="3">
        <v>43517</v>
      </c>
      <c r="N107" s="3">
        <v>43517</v>
      </c>
      <c r="O107">
        <v>257500</v>
      </c>
      <c r="P107">
        <v>5000</v>
      </c>
      <c r="Q107" t="s">
        <v>51</v>
      </c>
      <c r="R107" t="s">
        <v>1379</v>
      </c>
    </row>
    <row r="108" spans="1:18" x14ac:dyDescent="0.2">
      <c r="A108">
        <v>107</v>
      </c>
      <c r="B108" t="s">
        <v>55</v>
      </c>
      <c r="C108" t="s">
        <v>54</v>
      </c>
      <c r="D108" t="s">
        <v>1312</v>
      </c>
      <c r="E108" t="s">
        <v>1313</v>
      </c>
      <c r="F108" t="s">
        <v>8</v>
      </c>
      <c r="G108" t="s">
        <v>34</v>
      </c>
      <c r="H108" t="s">
        <v>6</v>
      </c>
      <c r="I108" t="s">
        <v>53</v>
      </c>
      <c r="J108" t="s">
        <v>108</v>
      </c>
      <c r="K108" t="s">
        <v>4</v>
      </c>
      <c r="L108" s="3">
        <v>43437</v>
      </c>
      <c r="M108" s="3">
        <v>43661</v>
      </c>
      <c r="N108" s="3">
        <v>43661</v>
      </c>
      <c r="O108">
        <v>300000</v>
      </c>
      <c r="P108">
        <v>5000</v>
      </c>
      <c r="Q108" t="s">
        <v>51</v>
      </c>
      <c r="R108" t="s">
        <v>1314</v>
      </c>
    </row>
    <row r="109" spans="1:18" x14ac:dyDescent="0.2">
      <c r="A109">
        <v>108</v>
      </c>
      <c r="B109" t="s">
        <v>55</v>
      </c>
      <c r="C109" t="s">
        <v>54</v>
      </c>
      <c r="D109" t="s">
        <v>1627</v>
      </c>
      <c r="E109" t="s">
        <v>1628</v>
      </c>
      <c r="F109" t="s">
        <v>8</v>
      </c>
      <c r="G109" t="s">
        <v>34</v>
      </c>
      <c r="H109" t="s">
        <v>6</v>
      </c>
      <c r="I109" t="s">
        <v>53</v>
      </c>
      <c r="J109" t="s">
        <v>108</v>
      </c>
      <c r="K109" t="s">
        <v>4</v>
      </c>
      <c r="L109" s="3">
        <v>43486</v>
      </c>
      <c r="M109" s="3">
        <v>43679</v>
      </c>
      <c r="N109" s="3">
        <v>43679</v>
      </c>
      <c r="O109">
        <v>290000</v>
      </c>
      <c r="P109">
        <v>5000</v>
      </c>
      <c r="Q109" t="s">
        <v>51</v>
      </c>
      <c r="R109" t="s">
        <v>1629</v>
      </c>
    </row>
    <row r="110" spans="1:18" x14ac:dyDescent="0.2">
      <c r="A110">
        <v>109</v>
      </c>
      <c r="B110" t="s">
        <v>55</v>
      </c>
      <c r="C110" t="s">
        <v>54</v>
      </c>
      <c r="D110" t="s">
        <v>1103</v>
      </c>
      <c r="E110" t="s">
        <v>1104</v>
      </c>
      <c r="F110" t="s">
        <v>8</v>
      </c>
      <c r="G110" t="s">
        <v>34</v>
      </c>
      <c r="H110" t="s">
        <v>6</v>
      </c>
      <c r="I110" t="s">
        <v>53</v>
      </c>
      <c r="J110" t="s">
        <v>108</v>
      </c>
      <c r="K110" t="s">
        <v>4</v>
      </c>
      <c r="L110" s="3">
        <v>43376</v>
      </c>
      <c r="M110" s="3">
        <v>43549</v>
      </c>
      <c r="N110" s="3">
        <v>43549</v>
      </c>
      <c r="O110">
        <v>235000</v>
      </c>
      <c r="P110">
        <v>5000</v>
      </c>
      <c r="Q110" t="s">
        <v>51</v>
      </c>
      <c r="R110" t="s">
        <v>1105</v>
      </c>
    </row>
    <row r="111" spans="1:18" x14ac:dyDescent="0.2">
      <c r="A111">
        <v>110</v>
      </c>
      <c r="B111" t="s">
        <v>55</v>
      </c>
      <c r="C111" t="s">
        <v>54</v>
      </c>
      <c r="D111" t="s">
        <v>1085</v>
      </c>
      <c r="E111" t="s">
        <v>1086</v>
      </c>
      <c r="F111" t="s">
        <v>8</v>
      </c>
      <c r="G111" t="s">
        <v>34</v>
      </c>
      <c r="H111" t="s">
        <v>6</v>
      </c>
      <c r="I111" t="s">
        <v>53</v>
      </c>
      <c r="J111" t="s">
        <v>108</v>
      </c>
      <c r="K111" t="s">
        <v>56</v>
      </c>
      <c r="L111" s="3">
        <v>43389</v>
      </c>
      <c r="M111" s="3">
        <v>43542</v>
      </c>
      <c r="N111" s="3">
        <v>43542</v>
      </c>
      <c r="O111">
        <v>465000</v>
      </c>
      <c r="P111">
        <v>5522</v>
      </c>
      <c r="Q111" t="s">
        <v>51</v>
      </c>
      <c r="R111" t="s">
        <v>1087</v>
      </c>
    </row>
    <row r="112" spans="1:18" x14ac:dyDescent="0.2">
      <c r="A112">
        <v>111</v>
      </c>
      <c r="B112" t="s">
        <v>55</v>
      </c>
      <c r="C112" t="s">
        <v>54</v>
      </c>
      <c r="D112" t="s">
        <v>1282</v>
      </c>
      <c r="E112" t="s">
        <v>1283</v>
      </c>
      <c r="F112" t="s">
        <v>8</v>
      </c>
      <c r="G112" t="s">
        <v>34</v>
      </c>
      <c r="H112" t="s">
        <v>6</v>
      </c>
      <c r="I112" t="s">
        <v>53</v>
      </c>
      <c r="J112" t="s">
        <v>108</v>
      </c>
      <c r="K112" t="s">
        <v>4</v>
      </c>
      <c r="L112" s="3">
        <v>43518</v>
      </c>
      <c r="M112" s="3">
        <v>43661</v>
      </c>
      <c r="N112" s="3">
        <v>43661</v>
      </c>
      <c r="O112">
        <v>345000</v>
      </c>
      <c r="P112">
        <v>5000</v>
      </c>
      <c r="Q112" t="s">
        <v>51</v>
      </c>
      <c r="R112" t="s">
        <v>1284</v>
      </c>
    </row>
    <row r="113" spans="1:18" x14ac:dyDescent="0.2">
      <c r="A113">
        <v>112</v>
      </c>
      <c r="B113" t="s">
        <v>55</v>
      </c>
      <c r="C113" t="s">
        <v>54</v>
      </c>
      <c r="D113" t="s">
        <v>1165</v>
      </c>
      <c r="E113" t="s">
        <v>1166</v>
      </c>
      <c r="F113" t="s">
        <v>8</v>
      </c>
      <c r="G113" t="s">
        <v>34</v>
      </c>
      <c r="H113" t="s">
        <v>6</v>
      </c>
      <c r="I113" t="s">
        <v>53</v>
      </c>
      <c r="J113" t="s">
        <v>108</v>
      </c>
      <c r="K113" t="s">
        <v>56</v>
      </c>
      <c r="L113" s="3">
        <v>43515</v>
      </c>
      <c r="M113" s="3">
        <v>43641</v>
      </c>
      <c r="N113" s="3">
        <v>43642</v>
      </c>
      <c r="O113">
        <v>444500</v>
      </c>
      <c r="P113">
        <v>5000</v>
      </c>
      <c r="Q113" t="s">
        <v>51</v>
      </c>
      <c r="R113" t="s">
        <v>1167</v>
      </c>
    </row>
    <row r="114" spans="1:18" x14ac:dyDescent="0.2">
      <c r="A114">
        <v>113</v>
      </c>
      <c r="B114" t="s">
        <v>55</v>
      </c>
      <c r="C114" t="s">
        <v>54</v>
      </c>
      <c r="D114" t="s">
        <v>1693</v>
      </c>
      <c r="E114" t="s">
        <v>1694</v>
      </c>
      <c r="F114" t="s">
        <v>8</v>
      </c>
      <c r="G114" t="s">
        <v>34</v>
      </c>
      <c r="H114" t="s">
        <v>37</v>
      </c>
      <c r="I114" t="s">
        <v>53</v>
      </c>
      <c r="J114" t="s">
        <v>108</v>
      </c>
      <c r="K114" t="s">
        <v>4</v>
      </c>
      <c r="L114" s="3">
        <v>43319</v>
      </c>
      <c r="M114" s="3">
        <v>43544</v>
      </c>
      <c r="N114" s="3">
        <v>43544</v>
      </c>
      <c r="O114">
        <v>265000</v>
      </c>
      <c r="P114">
        <v>5000</v>
      </c>
      <c r="Q114" t="s">
        <v>51</v>
      </c>
      <c r="R114" t="s">
        <v>1695</v>
      </c>
    </row>
    <row r="115" spans="1:18" x14ac:dyDescent="0.2">
      <c r="A115">
        <v>114</v>
      </c>
      <c r="B115" t="s">
        <v>55</v>
      </c>
      <c r="C115" t="s">
        <v>54</v>
      </c>
      <c r="D115" t="s">
        <v>868</v>
      </c>
      <c r="E115" t="s">
        <v>869</v>
      </c>
      <c r="F115" t="s">
        <v>8</v>
      </c>
      <c r="G115" t="s">
        <v>34</v>
      </c>
      <c r="H115" t="s">
        <v>6</v>
      </c>
      <c r="I115" t="s">
        <v>53</v>
      </c>
      <c r="J115" t="s">
        <v>108</v>
      </c>
      <c r="K115" t="s">
        <v>4</v>
      </c>
      <c r="L115" s="3">
        <v>43328</v>
      </c>
      <c r="M115" s="3">
        <v>43549</v>
      </c>
      <c r="N115" s="3">
        <v>43549</v>
      </c>
      <c r="O115">
        <v>195000</v>
      </c>
      <c r="P115">
        <v>5000</v>
      </c>
      <c r="Q115" t="s">
        <v>51</v>
      </c>
      <c r="R115" t="s">
        <v>870</v>
      </c>
    </row>
    <row r="116" spans="1:18" x14ac:dyDescent="0.2">
      <c r="A116">
        <v>115</v>
      </c>
      <c r="B116" t="s">
        <v>55</v>
      </c>
      <c r="C116" t="s">
        <v>54</v>
      </c>
      <c r="D116" t="s">
        <v>1273</v>
      </c>
      <c r="E116" t="s">
        <v>1274</v>
      </c>
      <c r="F116" t="s">
        <v>8</v>
      </c>
      <c r="G116" t="s">
        <v>34</v>
      </c>
      <c r="H116" t="s">
        <v>6</v>
      </c>
      <c r="I116" t="s">
        <v>53</v>
      </c>
      <c r="J116" t="s">
        <v>108</v>
      </c>
      <c r="K116" t="s">
        <v>4</v>
      </c>
      <c r="L116" s="3">
        <v>43258</v>
      </c>
      <c r="M116" s="3">
        <v>43531</v>
      </c>
      <c r="N116" s="3">
        <v>43531</v>
      </c>
      <c r="O116">
        <v>217000</v>
      </c>
      <c r="P116">
        <v>5000</v>
      </c>
      <c r="Q116" t="s">
        <v>51</v>
      </c>
      <c r="R116" t="s">
        <v>1275</v>
      </c>
    </row>
    <row r="117" spans="1:18" x14ac:dyDescent="0.2">
      <c r="A117">
        <v>116</v>
      </c>
      <c r="B117" t="s">
        <v>55</v>
      </c>
      <c r="C117" t="s">
        <v>54</v>
      </c>
      <c r="D117" t="s">
        <v>770</v>
      </c>
      <c r="E117" t="s">
        <v>771</v>
      </c>
      <c r="F117" t="s">
        <v>8</v>
      </c>
      <c r="G117" t="s">
        <v>34</v>
      </c>
      <c r="H117" t="s">
        <v>37</v>
      </c>
      <c r="I117" t="s">
        <v>53</v>
      </c>
      <c r="J117" t="s">
        <v>108</v>
      </c>
      <c r="K117" t="s">
        <v>56</v>
      </c>
      <c r="L117" s="3">
        <v>43494</v>
      </c>
      <c r="M117" s="3">
        <v>43615</v>
      </c>
      <c r="N117" s="3">
        <v>43615</v>
      </c>
      <c r="O117">
        <v>519900</v>
      </c>
      <c r="P117">
        <v>6328</v>
      </c>
      <c r="Q117" t="s">
        <v>51</v>
      </c>
      <c r="R117" t="s">
        <v>772</v>
      </c>
    </row>
    <row r="118" spans="1:18" x14ac:dyDescent="0.2">
      <c r="A118">
        <v>117</v>
      </c>
      <c r="B118" t="s">
        <v>55</v>
      </c>
      <c r="C118" t="s">
        <v>54</v>
      </c>
      <c r="D118" t="s">
        <v>781</v>
      </c>
      <c r="E118" t="s">
        <v>782</v>
      </c>
      <c r="F118" t="s">
        <v>8</v>
      </c>
      <c r="G118" t="s">
        <v>34</v>
      </c>
      <c r="H118" t="s">
        <v>6</v>
      </c>
      <c r="I118" t="s">
        <v>53</v>
      </c>
      <c r="J118" t="s">
        <v>108</v>
      </c>
      <c r="K118" t="s">
        <v>4</v>
      </c>
      <c r="L118" s="3">
        <v>43305</v>
      </c>
      <c r="M118" s="3">
        <v>43585</v>
      </c>
      <c r="N118" s="3">
        <v>43585</v>
      </c>
      <c r="O118">
        <v>212000</v>
      </c>
      <c r="P118">
        <v>5000</v>
      </c>
      <c r="Q118" t="s">
        <v>51</v>
      </c>
      <c r="R118" t="s">
        <v>783</v>
      </c>
    </row>
    <row r="119" spans="1:18" x14ac:dyDescent="0.2">
      <c r="A119">
        <v>118</v>
      </c>
      <c r="B119" t="s">
        <v>55</v>
      </c>
      <c r="C119" t="s">
        <v>54</v>
      </c>
      <c r="D119" t="s">
        <v>1622</v>
      </c>
      <c r="E119" t="s">
        <v>1623</v>
      </c>
      <c r="F119" t="s">
        <v>8</v>
      </c>
      <c r="G119" t="s">
        <v>34</v>
      </c>
      <c r="H119" t="s">
        <v>37</v>
      </c>
      <c r="I119" t="s">
        <v>53</v>
      </c>
      <c r="J119" t="s">
        <v>108</v>
      </c>
      <c r="K119" t="s">
        <v>4</v>
      </c>
      <c r="L119" s="3">
        <v>43375</v>
      </c>
      <c r="M119" s="3">
        <v>43579</v>
      </c>
      <c r="N119" s="3">
        <v>43579</v>
      </c>
      <c r="O119">
        <v>375000</v>
      </c>
      <c r="P119">
        <v>5000</v>
      </c>
      <c r="Q119" t="s">
        <v>51</v>
      </c>
    </row>
    <row r="120" spans="1:18" x14ac:dyDescent="0.2">
      <c r="A120">
        <v>119</v>
      </c>
      <c r="B120" t="s">
        <v>55</v>
      </c>
      <c r="C120" t="s">
        <v>54</v>
      </c>
      <c r="D120" t="s">
        <v>1681</v>
      </c>
      <c r="E120" t="s">
        <v>1682</v>
      </c>
      <c r="F120" t="s">
        <v>8</v>
      </c>
      <c r="G120" t="s">
        <v>34</v>
      </c>
      <c r="H120" t="s">
        <v>6</v>
      </c>
      <c r="I120" t="s">
        <v>53</v>
      </c>
      <c r="J120" t="s">
        <v>108</v>
      </c>
      <c r="K120" t="s">
        <v>56</v>
      </c>
      <c r="L120" s="3">
        <v>43370</v>
      </c>
      <c r="M120" s="3">
        <v>43564</v>
      </c>
      <c r="N120" s="3">
        <v>43564</v>
      </c>
      <c r="O120">
        <v>415000</v>
      </c>
      <c r="P120">
        <v>5000</v>
      </c>
      <c r="Q120" t="s">
        <v>51</v>
      </c>
      <c r="R120" t="s">
        <v>1683</v>
      </c>
    </row>
    <row r="121" spans="1:18" x14ac:dyDescent="0.2">
      <c r="A121">
        <v>120</v>
      </c>
      <c r="B121" t="s">
        <v>55</v>
      </c>
      <c r="C121" t="s">
        <v>54</v>
      </c>
      <c r="D121" t="s">
        <v>1303</v>
      </c>
      <c r="E121" t="s">
        <v>1304</v>
      </c>
      <c r="F121" t="s">
        <v>8</v>
      </c>
      <c r="G121" t="s">
        <v>34</v>
      </c>
      <c r="H121" t="s">
        <v>6</v>
      </c>
      <c r="I121" t="s">
        <v>53</v>
      </c>
      <c r="J121" t="s">
        <v>108</v>
      </c>
      <c r="K121" t="s">
        <v>4</v>
      </c>
      <c r="L121" s="3">
        <v>43298</v>
      </c>
      <c r="M121" s="3">
        <v>43545</v>
      </c>
      <c r="N121" s="3">
        <v>43546</v>
      </c>
      <c r="O121">
        <v>305000</v>
      </c>
      <c r="P121">
        <v>5000</v>
      </c>
      <c r="Q121" t="s">
        <v>51</v>
      </c>
      <c r="R121" t="s">
        <v>1305</v>
      </c>
    </row>
    <row r="122" spans="1:18" x14ac:dyDescent="0.2">
      <c r="A122">
        <v>121</v>
      </c>
      <c r="B122" t="s">
        <v>55</v>
      </c>
      <c r="C122" t="s">
        <v>54</v>
      </c>
      <c r="D122" t="s">
        <v>1261</v>
      </c>
      <c r="E122" t="s">
        <v>1262</v>
      </c>
      <c r="F122" t="s">
        <v>8</v>
      </c>
      <c r="G122" t="s">
        <v>34</v>
      </c>
      <c r="H122" t="s">
        <v>37</v>
      </c>
      <c r="I122" t="s">
        <v>53</v>
      </c>
      <c r="J122" t="s">
        <v>108</v>
      </c>
      <c r="K122" t="s">
        <v>4</v>
      </c>
      <c r="L122" s="3">
        <v>43557</v>
      </c>
      <c r="M122" s="3">
        <v>43679</v>
      </c>
      <c r="N122" s="3">
        <v>43679</v>
      </c>
      <c r="O122">
        <v>300000</v>
      </c>
      <c r="P122">
        <v>5000</v>
      </c>
      <c r="Q122" t="s">
        <v>51</v>
      </c>
      <c r="R122" t="s">
        <v>1263</v>
      </c>
    </row>
    <row r="123" spans="1:18" x14ac:dyDescent="0.2">
      <c r="A123">
        <v>122</v>
      </c>
      <c r="B123" t="s">
        <v>55</v>
      </c>
      <c r="C123" t="s">
        <v>54</v>
      </c>
      <c r="D123" t="s">
        <v>912</v>
      </c>
      <c r="E123" t="s">
        <v>913</v>
      </c>
      <c r="F123" t="s">
        <v>8</v>
      </c>
      <c r="G123" t="s">
        <v>34</v>
      </c>
      <c r="H123" t="s">
        <v>6</v>
      </c>
      <c r="I123" t="s">
        <v>53</v>
      </c>
      <c r="J123" t="s">
        <v>108</v>
      </c>
      <c r="K123" t="s">
        <v>4</v>
      </c>
      <c r="L123" s="3">
        <v>43266</v>
      </c>
      <c r="M123" s="3">
        <v>43504</v>
      </c>
      <c r="N123" s="3">
        <v>43504</v>
      </c>
      <c r="O123">
        <v>325000</v>
      </c>
      <c r="P123">
        <v>5000</v>
      </c>
      <c r="Q123" t="s">
        <v>51</v>
      </c>
      <c r="R123" t="s">
        <v>914</v>
      </c>
    </row>
    <row r="124" spans="1:18" x14ac:dyDescent="0.2">
      <c r="A124">
        <v>123</v>
      </c>
      <c r="B124" t="s">
        <v>55</v>
      </c>
      <c r="C124" t="s">
        <v>54</v>
      </c>
      <c r="D124" t="s">
        <v>1437</v>
      </c>
      <c r="E124" t="s">
        <v>1438</v>
      </c>
      <c r="F124" t="s">
        <v>8</v>
      </c>
      <c r="G124" t="s">
        <v>34</v>
      </c>
      <c r="H124" t="s">
        <v>6</v>
      </c>
      <c r="I124" t="s">
        <v>53</v>
      </c>
      <c r="J124" t="s">
        <v>108</v>
      </c>
      <c r="K124" t="s">
        <v>4</v>
      </c>
      <c r="L124" s="3">
        <v>43389</v>
      </c>
      <c r="M124" s="3">
        <v>43606</v>
      </c>
      <c r="N124" s="3">
        <v>43606</v>
      </c>
      <c r="O124">
        <v>268000</v>
      </c>
      <c r="P124">
        <v>5000</v>
      </c>
      <c r="Q124" t="s">
        <v>51</v>
      </c>
      <c r="R124" t="s">
        <v>1439</v>
      </c>
    </row>
    <row r="125" spans="1:18" x14ac:dyDescent="0.2">
      <c r="A125">
        <v>124</v>
      </c>
      <c r="B125" t="s">
        <v>55</v>
      </c>
      <c r="C125" t="s">
        <v>54</v>
      </c>
      <c r="D125" t="s">
        <v>1705</v>
      </c>
      <c r="E125" t="s">
        <v>1706</v>
      </c>
      <c r="F125" t="s">
        <v>8</v>
      </c>
      <c r="G125" t="s">
        <v>34</v>
      </c>
      <c r="H125" t="s">
        <v>6</v>
      </c>
      <c r="I125" t="s">
        <v>53</v>
      </c>
      <c r="J125" t="s">
        <v>108</v>
      </c>
      <c r="K125" t="s">
        <v>4</v>
      </c>
      <c r="L125" s="3">
        <v>43284</v>
      </c>
      <c r="M125" s="3">
        <v>43532</v>
      </c>
      <c r="N125" s="3">
        <v>43532</v>
      </c>
      <c r="O125">
        <v>294200</v>
      </c>
      <c r="P125">
        <v>5000</v>
      </c>
      <c r="Q125" t="s">
        <v>51</v>
      </c>
      <c r="R125" t="s">
        <v>1707</v>
      </c>
    </row>
    <row r="126" spans="1:18" x14ac:dyDescent="0.2">
      <c r="A126">
        <v>125</v>
      </c>
      <c r="B126" t="s">
        <v>55</v>
      </c>
      <c r="C126" t="s">
        <v>54</v>
      </c>
      <c r="D126" t="s">
        <v>1554</v>
      </c>
      <c r="E126" t="s">
        <v>1555</v>
      </c>
      <c r="F126" t="s">
        <v>8</v>
      </c>
      <c r="G126" t="s">
        <v>34</v>
      </c>
      <c r="H126" t="s">
        <v>6</v>
      </c>
      <c r="I126" t="s">
        <v>53</v>
      </c>
      <c r="J126" t="s">
        <v>108</v>
      </c>
      <c r="K126" t="s">
        <v>4</v>
      </c>
      <c r="L126" s="3">
        <v>43404</v>
      </c>
      <c r="M126" s="3">
        <v>43671</v>
      </c>
      <c r="N126" s="3">
        <v>43671</v>
      </c>
      <c r="O126">
        <v>354000</v>
      </c>
      <c r="P126">
        <v>5000</v>
      </c>
      <c r="Q126" t="s">
        <v>51</v>
      </c>
    </row>
    <row r="127" spans="1:18" x14ac:dyDescent="0.2">
      <c r="A127">
        <v>126</v>
      </c>
      <c r="B127" t="s">
        <v>55</v>
      </c>
      <c r="C127" t="s">
        <v>54</v>
      </c>
      <c r="D127" t="s">
        <v>1297</v>
      </c>
      <c r="E127" t="s">
        <v>1298</v>
      </c>
      <c r="F127" t="s">
        <v>8</v>
      </c>
      <c r="G127" t="s">
        <v>34</v>
      </c>
      <c r="H127" t="s">
        <v>6</v>
      </c>
      <c r="I127" t="s">
        <v>53</v>
      </c>
      <c r="J127" t="s">
        <v>108</v>
      </c>
      <c r="K127" t="s">
        <v>4</v>
      </c>
      <c r="L127" s="3">
        <v>43329</v>
      </c>
      <c r="M127" s="3">
        <v>43563</v>
      </c>
      <c r="N127" s="3">
        <v>43563</v>
      </c>
      <c r="O127">
        <v>330000</v>
      </c>
      <c r="P127">
        <v>5000</v>
      </c>
      <c r="Q127" t="s">
        <v>51</v>
      </c>
      <c r="R127" t="s">
        <v>1299</v>
      </c>
    </row>
    <row r="128" spans="1:18" x14ac:dyDescent="0.2">
      <c r="A128">
        <v>127</v>
      </c>
      <c r="B128" t="s">
        <v>55</v>
      </c>
      <c r="C128" t="s">
        <v>54</v>
      </c>
      <c r="D128" t="s">
        <v>1639</v>
      </c>
      <c r="E128" t="s">
        <v>1640</v>
      </c>
      <c r="F128" t="s">
        <v>8</v>
      </c>
      <c r="G128" t="s">
        <v>34</v>
      </c>
      <c r="H128" t="s">
        <v>6</v>
      </c>
      <c r="I128" t="s">
        <v>53</v>
      </c>
      <c r="J128" t="s">
        <v>108</v>
      </c>
      <c r="K128" t="s">
        <v>56</v>
      </c>
      <c r="L128" s="3">
        <v>43278</v>
      </c>
      <c r="M128" s="3">
        <v>43609</v>
      </c>
      <c r="N128" s="3">
        <v>43609</v>
      </c>
      <c r="O128">
        <v>575000</v>
      </c>
      <c r="P128">
        <v>7000</v>
      </c>
      <c r="Q128" t="s">
        <v>51</v>
      </c>
      <c r="R128" t="s">
        <v>1641</v>
      </c>
    </row>
    <row r="129" spans="1:18" x14ac:dyDescent="0.2">
      <c r="A129">
        <v>128</v>
      </c>
      <c r="B129" t="s">
        <v>55</v>
      </c>
      <c r="C129" t="s">
        <v>54</v>
      </c>
      <c r="D129" t="s">
        <v>713</v>
      </c>
      <c r="E129" t="s">
        <v>714</v>
      </c>
      <c r="F129" t="s">
        <v>8</v>
      </c>
      <c r="G129" t="s">
        <v>34</v>
      </c>
      <c r="H129" t="s">
        <v>37</v>
      </c>
      <c r="I129" t="s">
        <v>53</v>
      </c>
      <c r="J129" t="s">
        <v>108</v>
      </c>
      <c r="K129" t="s">
        <v>4</v>
      </c>
      <c r="L129" s="3">
        <v>43273</v>
      </c>
      <c r="M129" s="3">
        <v>43480</v>
      </c>
      <c r="N129" s="3">
        <v>43480</v>
      </c>
      <c r="O129">
        <v>399000</v>
      </c>
      <c r="P129">
        <v>5000</v>
      </c>
      <c r="Q129" t="s">
        <v>51</v>
      </c>
      <c r="R129" t="s">
        <v>715</v>
      </c>
    </row>
    <row r="130" spans="1:18" x14ac:dyDescent="0.2">
      <c r="A130">
        <v>129</v>
      </c>
      <c r="B130" t="s">
        <v>55</v>
      </c>
      <c r="C130" t="s">
        <v>54</v>
      </c>
      <c r="D130" t="s">
        <v>698</v>
      </c>
      <c r="E130" t="s">
        <v>699</v>
      </c>
      <c r="F130" t="s">
        <v>8</v>
      </c>
      <c r="G130" t="s">
        <v>34</v>
      </c>
      <c r="H130" t="s">
        <v>6</v>
      </c>
      <c r="I130" t="s">
        <v>53</v>
      </c>
      <c r="J130" t="s">
        <v>108</v>
      </c>
      <c r="K130" t="s">
        <v>4</v>
      </c>
      <c r="L130" s="3">
        <v>43270</v>
      </c>
      <c r="M130" s="3">
        <v>43535</v>
      </c>
      <c r="N130" s="3">
        <v>43535</v>
      </c>
      <c r="O130">
        <v>225000</v>
      </c>
      <c r="P130">
        <v>5000</v>
      </c>
      <c r="Q130" t="s">
        <v>51</v>
      </c>
      <c r="R130" t="s">
        <v>700</v>
      </c>
    </row>
    <row r="131" spans="1:18" x14ac:dyDescent="0.2">
      <c r="A131">
        <v>130</v>
      </c>
      <c r="B131" t="s">
        <v>55</v>
      </c>
      <c r="C131" t="s">
        <v>54</v>
      </c>
      <c r="D131" t="s">
        <v>740</v>
      </c>
      <c r="E131" t="s">
        <v>741</v>
      </c>
      <c r="F131" t="s">
        <v>8</v>
      </c>
      <c r="G131" t="s">
        <v>34</v>
      </c>
      <c r="H131" t="s">
        <v>6</v>
      </c>
      <c r="I131" t="s">
        <v>53</v>
      </c>
      <c r="J131" t="s">
        <v>108</v>
      </c>
      <c r="K131" t="s">
        <v>4</v>
      </c>
      <c r="L131" s="3">
        <v>43280</v>
      </c>
      <c r="M131" s="3">
        <v>43522</v>
      </c>
      <c r="N131" s="3">
        <v>43522</v>
      </c>
      <c r="O131">
        <v>143000</v>
      </c>
      <c r="P131">
        <v>5000</v>
      </c>
      <c r="Q131" t="s">
        <v>51</v>
      </c>
      <c r="R131" t="s">
        <v>742</v>
      </c>
    </row>
    <row r="132" spans="1:18" x14ac:dyDescent="0.2">
      <c r="A132">
        <v>131</v>
      </c>
      <c r="B132" t="s">
        <v>55</v>
      </c>
      <c r="C132" t="s">
        <v>54</v>
      </c>
      <c r="D132" t="s">
        <v>710</v>
      </c>
      <c r="E132" t="s">
        <v>711</v>
      </c>
      <c r="F132" t="s">
        <v>8</v>
      </c>
      <c r="G132" t="s">
        <v>34</v>
      </c>
      <c r="H132" t="s">
        <v>6</v>
      </c>
      <c r="I132" t="s">
        <v>53</v>
      </c>
      <c r="J132" t="s">
        <v>108</v>
      </c>
      <c r="K132" t="s">
        <v>4</v>
      </c>
      <c r="L132" s="3">
        <v>43311</v>
      </c>
      <c r="M132" s="3">
        <v>43525</v>
      </c>
      <c r="N132" s="3">
        <v>43525</v>
      </c>
      <c r="O132">
        <v>300000</v>
      </c>
      <c r="P132">
        <v>5000</v>
      </c>
      <c r="Q132" t="s">
        <v>51</v>
      </c>
      <c r="R132" t="s">
        <v>712</v>
      </c>
    </row>
    <row r="133" spans="1:18" x14ac:dyDescent="0.2">
      <c r="A133">
        <v>132</v>
      </c>
      <c r="B133" t="s">
        <v>55</v>
      </c>
      <c r="C133" t="s">
        <v>54</v>
      </c>
      <c r="D133" t="s">
        <v>1425</v>
      </c>
      <c r="E133" t="s">
        <v>1426</v>
      </c>
      <c r="F133" t="s">
        <v>8</v>
      </c>
      <c r="G133" t="s">
        <v>34</v>
      </c>
      <c r="H133" t="s">
        <v>6</v>
      </c>
      <c r="I133" t="s">
        <v>53</v>
      </c>
      <c r="J133" t="s">
        <v>108</v>
      </c>
      <c r="K133" t="s">
        <v>4</v>
      </c>
      <c r="L133" s="3">
        <v>43475</v>
      </c>
      <c r="M133" s="3">
        <v>43679</v>
      </c>
      <c r="N133" s="3">
        <v>43679</v>
      </c>
      <c r="O133">
        <v>227000</v>
      </c>
      <c r="P133">
        <v>5000</v>
      </c>
      <c r="Q133" t="s">
        <v>51</v>
      </c>
      <c r="R133" t="s">
        <v>1427</v>
      </c>
    </row>
    <row r="134" spans="1:18" x14ac:dyDescent="0.2">
      <c r="A134">
        <v>133</v>
      </c>
      <c r="B134" t="s">
        <v>55</v>
      </c>
      <c r="C134" t="s">
        <v>54</v>
      </c>
      <c r="D134" t="s">
        <v>886</v>
      </c>
      <c r="E134" t="s">
        <v>887</v>
      </c>
      <c r="F134" t="s">
        <v>8</v>
      </c>
      <c r="G134" t="s">
        <v>34</v>
      </c>
      <c r="H134" t="s">
        <v>6</v>
      </c>
      <c r="I134" t="s">
        <v>53</v>
      </c>
      <c r="J134" t="s">
        <v>108</v>
      </c>
      <c r="K134" t="s">
        <v>4</v>
      </c>
      <c r="L134" s="3">
        <v>43278</v>
      </c>
      <c r="M134" s="3">
        <v>43546</v>
      </c>
      <c r="N134" s="3">
        <v>43546</v>
      </c>
      <c r="O134">
        <v>340000</v>
      </c>
      <c r="P134">
        <v>5000</v>
      </c>
      <c r="Q134" t="s">
        <v>51</v>
      </c>
      <c r="R134" t="s">
        <v>888</v>
      </c>
    </row>
    <row r="135" spans="1:18" x14ac:dyDescent="0.2">
      <c r="A135">
        <v>134</v>
      </c>
      <c r="B135" t="s">
        <v>55</v>
      </c>
      <c r="C135" t="s">
        <v>54</v>
      </c>
      <c r="D135" t="s">
        <v>731</v>
      </c>
      <c r="E135" t="s">
        <v>732</v>
      </c>
      <c r="F135" t="s">
        <v>8</v>
      </c>
      <c r="G135" t="s">
        <v>34</v>
      </c>
      <c r="H135" t="s">
        <v>6</v>
      </c>
      <c r="I135" t="s">
        <v>53</v>
      </c>
      <c r="J135" t="s">
        <v>108</v>
      </c>
      <c r="K135" t="s">
        <v>4</v>
      </c>
      <c r="L135" s="3">
        <v>43238</v>
      </c>
      <c r="M135" s="3">
        <v>43677</v>
      </c>
      <c r="N135" s="3">
        <v>43677</v>
      </c>
      <c r="O135">
        <v>277000</v>
      </c>
      <c r="P135">
        <v>5000</v>
      </c>
      <c r="Q135" t="s">
        <v>51</v>
      </c>
      <c r="R135" t="s">
        <v>733</v>
      </c>
    </row>
    <row r="136" spans="1:18" x14ac:dyDescent="0.2">
      <c r="A136">
        <v>135</v>
      </c>
      <c r="B136" t="s">
        <v>55</v>
      </c>
      <c r="C136" t="s">
        <v>54</v>
      </c>
      <c r="D136" t="s">
        <v>1607</v>
      </c>
      <c r="E136" t="s">
        <v>1608</v>
      </c>
      <c r="F136" t="s">
        <v>8</v>
      </c>
      <c r="G136" t="s">
        <v>34</v>
      </c>
      <c r="H136" t="s">
        <v>6</v>
      </c>
      <c r="I136" t="s">
        <v>53</v>
      </c>
      <c r="J136" t="s">
        <v>108</v>
      </c>
      <c r="K136" t="s">
        <v>56</v>
      </c>
      <c r="L136" s="3">
        <v>43280</v>
      </c>
      <c r="M136" s="3">
        <v>43523</v>
      </c>
      <c r="N136" s="3">
        <v>43523</v>
      </c>
      <c r="O136">
        <v>565000</v>
      </c>
      <c r="P136">
        <v>7000</v>
      </c>
      <c r="Q136" t="s">
        <v>51</v>
      </c>
      <c r="R136" t="s">
        <v>1609</v>
      </c>
    </row>
    <row r="137" spans="1:18" x14ac:dyDescent="0.2">
      <c r="A137">
        <v>136</v>
      </c>
      <c r="B137" t="s">
        <v>55</v>
      </c>
      <c r="C137" t="s">
        <v>54</v>
      </c>
      <c r="D137" t="s">
        <v>915</v>
      </c>
      <c r="E137" t="s">
        <v>916</v>
      </c>
      <c r="F137" t="s">
        <v>8</v>
      </c>
      <c r="G137" t="s">
        <v>34</v>
      </c>
      <c r="H137" t="s">
        <v>37</v>
      </c>
      <c r="I137" t="s">
        <v>53</v>
      </c>
      <c r="J137" t="s">
        <v>108</v>
      </c>
      <c r="K137" t="s">
        <v>56</v>
      </c>
      <c r="L137" s="3">
        <v>43235</v>
      </c>
      <c r="M137" s="3">
        <v>43662</v>
      </c>
      <c r="N137" s="3">
        <v>43662</v>
      </c>
      <c r="O137">
        <v>587500</v>
      </c>
      <c r="P137">
        <v>7000</v>
      </c>
      <c r="Q137" t="s">
        <v>51</v>
      </c>
      <c r="R137" t="s">
        <v>917</v>
      </c>
    </row>
    <row r="138" spans="1:18" x14ac:dyDescent="0.2">
      <c r="A138">
        <v>137</v>
      </c>
      <c r="B138" t="s">
        <v>55</v>
      </c>
      <c r="C138" t="s">
        <v>54</v>
      </c>
      <c r="D138" t="s">
        <v>1398</v>
      </c>
      <c r="E138" t="s">
        <v>1399</v>
      </c>
      <c r="F138" t="s">
        <v>8</v>
      </c>
      <c r="G138" t="s">
        <v>34</v>
      </c>
      <c r="H138" t="s">
        <v>6</v>
      </c>
      <c r="I138" t="s">
        <v>53</v>
      </c>
      <c r="J138" t="s">
        <v>108</v>
      </c>
      <c r="K138" t="s">
        <v>4</v>
      </c>
      <c r="L138" s="3">
        <v>43266</v>
      </c>
      <c r="M138" s="3">
        <v>43507</v>
      </c>
      <c r="N138" s="3">
        <v>43507</v>
      </c>
      <c r="O138">
        <v>265000</v>
      </c>
      <c r="P138">
        <v>5000</v>
      </c>
      <c r="Q138" t="s">
        <v>51</v>
      </c>
      <c r="R138" t="s">
        <v>1400</v>
      </c>
    </row>
    <row r="139" spans="1:18" x14ac:dyDescent="0.2">
      <c r="A139">
        <v>138</v>
      </c>
      <c r="B139" t="s">
        <v>55</v>
      </c>
      <c r="C139" t="s">
        <v>54</v>
      </c>
      <c r="D139" t="s">
        <v>1506</v>
      </c>
      <c r="E139" t="s">
        <v>1507</v>
      </c>
      <c r="F139" t="s">
        <v>8</v>
      </c>
      <c r="G139" t="s">
        <v>34</v>
      </c>
      <c r="H139" t="s">
        <v>6</v>
      </c>
      <c r="I139" t="s">
        <v>53</v>
      </c>
      <c r="J139" t="s">
        <v>108</v>
      </c>
      <c r="K139" t="s">
        <v>4</v>
      </c>
      <c r="L139" s="3">
        <v>43300</v>
      </c>
      <c r="M139" s="3">
        <v>43523</v>
      </c>
      <c r="N139" s="3">
        <v>43523</v>
      </c>
      <c r="O139">
        <v>225000</v>
      </c>
      <c r="P139">
        <v>5000</v>
      </c>
      <c r="Q139" t="s">
        <v>51</v>
      </c>
      <c r="R139" t="s">
        <v>1508</v>
      </c>
    </row>
    <row r="140" spans="1:18" x14ac:dyDescent="0.2">
      <c r="A140">
        <v>139</v>
      </c>
      <c r="B140" t="s">
        <v>55</v>
      </c>
      <c r="C140" t="s">
        <v>54</v>
      </c>
      <c r="D140" t="s">
        <v>1509</v>
      </c>
      <c r="E140" t="s">
        <v>1510</v>
      </c>
      <c r="F140" t="s">
        <v>8</v>
      </c>
      <c r="G140" t="s">
        <v>34</v>
      </c>
      <c r="H140" t="s">
        <v>6</v>
      </c>
      <c r="I140" t="s">
        <v>53</v>
      </c>
      <c r="J140" t="s">
        <v>108</v>
      </c>
      <c r="K140" t="s">
        <v>56</v>
      </c>
      <c r="L140" s="3">
        <v>43333</v>
      </c>
      <c r="M140" s="3">
        <v>43679</v>
      </c>
      <c r="N140" s="3">
        <v>43679</v>
      </c>
      <c r="O140">
        <v>505000</v>
      </c>
      <c r="P140">
        <v>6072</v>
      </c>
      <c r="Q140" t="s">
        <v>51</v>
      </c>
      <c r="R140" t="s">
        <v>1511</v>
      </c>
    </row>
    <row r="141" spans="1:18" x14ac:dyDescent="0.2">
      <c r="A141">
        <v>140</v>
      </c>
      <c r="B141" t="s">
        <v>55</v>
      </c>
      <c r="C141" t="s">
        <v>54</v>
      </c>
      <c r="D141" t="s">
        <v>1288</v>
      </c>
      <c r="E141" t="s">
        <v>1289</v>
      </c>
      <c r="F141" t="s">
        <v>8</v>
      </c>
      <c r="G141" t="s">
        <v>34</v>
      </c>
      <c r="H141" t="s">
        <v>6</v>
      </c>
      <c r="I141" t="s">
        <v>53</v>
      </c>
      <c r="J141" t="s">
        <v>108</v>
      </c>
      <c r="K141" t="s">
        <v>4</v>
      </c>
      <c r="L141" s="3">
        <v>43245</v>
      </c>
      <c r="M141" s="3">
        <v>43579</v>
      </c>
      <c r="N141" s="3">
        <v>43579</v>
      </c>
      <c r="O141">
        <v>285000</v>
      </c>
      <c r="P141">
        <v>5000</v>
      </c>
      <c r="Q141" t="s">
        <v>51</v>
      </c>
      <c r="R141" t="s">
        <v>1290</v>
      </c>
    </row>
    <row r="142" spans="1:18" x14ac:dyDescent="0.2">
      <c r="A142">
        <v>141</v>
      </c>
      <c r="B142" t="s">
        <v>55</v>
      </c>
      <c r="C142" t="s">
        <v>54</v>
      </c>
      <c r="D142" t="s">
        <v>1562</v>
      </c>
      <c r="E142" t="s">
        <v>1563</v>
      </c>
      <c r="F142" t="s">
        <v>8</v>
      </c>
      <c r="G142" t="s">
        <v>34</v>
      </c>
      <c r="H142" t="s">
        <v>6</v>
      </c>
      <c r="I142" t="s">
        <v>53</v>
      </c>
      <c r="J142" t="s">
        <v>108</v>
      </c>
      <c r="K142" t="s">
        <v>56</v>
      </c>
      <c r="L142" s="3">
        <v>43341</v>
      </c>
      <c r="M142" s="3">
        <v>43607</v>
      </c>
      <c r="N142" s="3">
        <v>43607</v>
      </c>
      <c r="O142">
        <v>497000</v>
      </c>
      <c r="P142">
        <v>5944</v>
      </c>
      <c r="Q142" t="s">
        <v>51</v>
      </c>
      <c r="R142" t="s">
        <v>1564</v>
      </c>
    </row>
    <row r="143" spans="1:18" x14ac:dyDescent="0.2">
      <c r="A143">
        <v>142</v>
      </c>
      <c r="B143" t="s">
        <v>55</v>
      </c>
      <c r="C143" t="s">
        <v>54</v>
      </c>
      <c r="D143" t="s">
        <v>1678</v>
      </c>
      <c r="E143" t="s">
        <v>1679</v>
      </c>
      <c r="F143" t="s">
        <v>8</v>
      </c>
      <c r="G143" t="s">
        <v>34</v>
      </c>
      <c r="H143" t="s">
        <v>6</v>
      </c>
      <c r="I143" t="s">
        <v>53</v>
      </c>
      <c r="J143" t="s">
        <v>108</v>
      </c>
      <c r="K143" t="s">
        <v>4</v>
      </c>
      <c r="L143" s="3">
        <v>43445</v>
      </c>
      <c r="M143" s="3">
        <v>43677</v>
      </c>
      <c r="N143" s="3">
        <v>43677</v>
      </c>
      <c r="O143">
        <v>255000</v>
      </c>
      <c r="P143">
        <v>5000</v>
      </c>
      <c r="Q143" t="s">
        <v>51</v>
      </c>
      <c r="R143" t="s">
        <v>1680</v>
      </c>
    </row>
    <row r="144" spans="1:18" x14ac:dyDescent="0.2">
      <c r="A144">
        <v>143</v>
      </c>
      <c r="B144" t="s">
        <v>55</v>
      </c>
      <c r="C144" t="s">
        <v>54</v>
      </c>
      <c r="D144" t="s">
        <v>972</v>
      </c>
      <c r="E144" t="s">
        <v>973</v>
      </c>
      <c r="F144" t="s">
        <v>8</v>
      </c>
      <c r="G144" t="s">
        <v>34</v>
      </c>
      <c r="H144" t="s">
        <v>6</v>
      </c>
      <c r="I144" t="s">
        <v>53</v>
      </c>
      <c r="J144" t="s">
        <v>108</v>
      </c>
      <c r="K144" t="s">
        <v>4</v>
      </c>
      <c r="L144" s="3">
        <v>43403</v>
      </c>
      <c r="M144" s="3">
        <v>43531</v>
      </c>
      <c r="N144" s="3">
        <v>43531</v>
      </c>
      <c r="O144">
        <v>385000</v>
      </c>
      <c r="P144">
        <v>5000</v>
      </c>
      <c r="Q144" t="s">
        <v>51</v>
      </c>
      <c r="R144" t="s">
        <v>974</v>
      </c>
    </row>
    <row r="145" spans="1:18" x14ac:dyDescent="0.2">
      <c r="A145">
        <v>144</v>
      </c>
      <c r="B145" t="s">
        <v>55</v>
      </c>
      <c r="C145" t="s">
        <v>54</v>
      </c>
      <c r="D145" t="s">
        <v>856</v>
      </c>
      <c r="E145" t="s">
        <v>857</v>
      </c>
      <c r="F145" t="s">
        <v>8</v>
      </c>
      <c r="G145" t="s">
        <v>34</v>
      </c>
      <c r="H145" t="s">
        <v>37</v>
      </c>
      <c r="I145" t="s">
        <v>53</v>
      </c>
      <c r="J145" t="s">
        <v>108</v>
      </c>
      <c r="K145" t="s">
        <v>4</v>
      </c>
      <c r="L145" s="3">
        <v>43301</v>
      </c>
      <c r="M145" s="3">
        <v>43671</v>
      </c>
      <c r="N145" s="3">
        <v>43671</v>
      </c>
      <c r="O145">
        <v>245000</v>
      </c>
      <c r="P145">
        <v>5000</v>
      </c>
      <c r="Q145" t="s">
        <v>51</v>
      </c>
      <c r="R145" t="s">
        <v>858</v>
      </c>
    </row>
    <row r="146" spans="1:18" x14ac:dyDescent="0.2">
      <c r="A146">
        <v>145</v>
      </c>
      <c r="B146" t="s">
        <v>55</v>
      </c>
      <c r="C146" t="s">
        <v>54</v>
      </c>
      <c r="D146" t="s">
        <v>895</v>
      </c>
      <c r="E146" t="s">
        <v>896</v>
      </c>
      <c r="F146" t="s">
        <v>8</v>
      </c>
      <c r="G146" t="s">
        <v>34</v>
      </c>
      <c r="H146" t="s">
        <v>6</v>
      </c>
      <c r="I146" t="s">
        <v>53</v>
      </c>
      <c r="J146" t="s">
        <v>108</v>
      </c>
      <c r="K146" t="s">
        <v>4</v>
      </c>
      <c r="L146" s="3">
        <v>43584</v>
      </c>
      <c r="M146" s="3">
        <v>43679</v>
      </c>
      <c r="N146" s="3">
        <v>43679</v>
      </c>
      <c r="O146">
        <v>291000</v>
      </c>
      <c r="P146">
        <v>5000</v>
      </c>
      <c r="Q146" t="s">
        <v>51</v>
      </c>
      <c r="R146" t="s">
        <v>897</v>
      </c>
    </row>
    <row r="147" spans="1:18" x14ac:dyDescent="0.2">
      <c r="A147">
        <v>146</v>
      </c>
      <c r="B147" t="s">
        <v>55</v>
      </c>
      <c r="C147" t="s">
        <v>54</v>
      </c>
      <c r="D147" t="s">
        <v>904</v>
      </c>
      <c r="E147" t="s">
        <v>905</v>
      </c>
      <c r="F147" t="s">
        <v>8</v>
      </c>
      <c r="G147" t="s">
        <v>34</v>
      </c>
      <c r="H147" t="s">
        <v>37</v>
      </c>
      <c r="I147" t="s">
        <v>53</v>
      </c>
      <c r="J147" t="s">
        <v>108</v>
      </c>
      <c r="K147" t="s">
        <v>56</v>
      </c>
      <c r="L147" s="3">
        <v>43279</v>
      </c>
      <c r="M147" s="3">
        <v>43517</v>
      </c>
      <c r="N147" s="3">
        <v>43517</v>
      </c>
      <c r="O147">
        <v>429000</v>
      </c>
      <c r="P147">
        <v>5000</v>
      </c>
      <c r="Q147" t="s">
        <v>51</v>
      </c>
      <c r="R147" t="s">
        <v>906</v>
      </c>
    </row>
    <row r="148" spans="1:18" x14ac:dyDescent="0.2">
      <c r="A148">
        <v>147</v>
      </c>
      <c r="B148" t="s">
        <v>55</v>
      </c>
      <c r="C148" t="s">
        <v>54</v>
      </c>
      <c r="D148" t="s">
        <v>907</v>
      </c>
      <c r="E148" t="s">
        <v>908</v>
      </c>
      <c r="F148" t="s">
        <v>8</v>
      </c>
      <c r="G148" t="s">
        <v>34</v>
      </c>
      <c r="H148" t="s">
        <v>6</v>
      </c>
      <c r="I148" t="s">
        <v>53</v>
      </c>
      <c r="J148" t="s">
        <v>108</v>
      </c>
      <c r="K148" t="s">
        <v>4</v>
      </c>
      <c r="L148" s="3">
        <v>43277</v>
      </c>
      <c r="M148" s="3">
        <v>43535</v>
      </c>
      <c r="N148" s="3">
        <v>43535</v>
      </c>
      <c r="O148">
        <v>195000</v>
      </c>
      <c r="P148">
        <v>5000</v>
      </c>
      <c r="Q148" t="s">
        <v>51</v>
      </c>
      <c r="R148" t="s">
        <v>909</v>
      </c>
    </row>
    <row r="149" spans="1:18" x14ac:dyDescent="0.2">
      <c r="A149">
        <v>148</v>
      </c>
      <c r="B149" t="s">
        <v>55</v>
      </c>
      <c r="C149" t="s">
        <v>54</v>
      </c>
      <c r="D149" t="s">
        <v>1530</v>
      </c>
      <c r="E149" t="s">
        <v>1531</v>
      </c>
      <c r="F149" t="s">
        <v>8</v>
      </c>
      <c r="G149" t="s">
        <v>34</v>
      </c>
      <c r="H149" t="s">
        <v>6</v>
      </c>
      <c r="I149" t="s">
        <v>53</v>
      </c>
      <c r="J149" t="s">
        <v>108</v>
      </c>
      <c r="K149" t="s">
        <v>56</v>
      </c>
      <c r="L149" s="3">
        <v>43343</v>
      </c>
      <c r="M149" s="3">
        <v>43528</v>
      </c>
      <c r="N149" s="3">
        <v>43528</v>
      </c>
      <c r="O149">
        <v>460000</v>
      </c>
      <c r="P149">
        <v>5074</v>
      </c>
      <c r="Q149" t="s">
        <v>51</v>
      </c>
      <c r="R149" t="s">
        <v>1532</v>
      </c>
    </row>
    <row r="150" spans="1:18" x14ac:dyDescent="0.2">
      <c r="A150">
        <v>149</v>
      </c>
      <c r="B150" t="s">
        <v>55</v>
      </c>
      <c r="C150" t="s">
        <v>54</v>
      </c>
      <c r="D150" t="s">
        <v>910</v>
      </c>
      <c r="E150" t="s">
        <v>911</v>
      </c>
      <c r="F150" t="s">
        <v>8</v>
      </c>
      <c r="G150" t="s">
        <v>34</v>
      </c>
      <c r="H150" t="s">
        <v>6</v>
      </c>
      <c r="I150" t="s">
        <v>53</v>
      </c>
      <c r="J150" t="s">
        <v>108</v>
      </c>
      <c r="K150" t="s">
        <v>4</v>
      </c>
      <c r="L150" s="3">
        <v>43308</v>
      </c>
      <c r="M150" s="3">
        <v>43529</v>
      </c>
      <c r="N150" s="3">
        <v>43529</v>
      </c>
      <c r="O150">
        <v>275000</v>
      </c>
      <c r="P150">
        <v>5000</v>
      </c>
      <c r="Q150" t="s">
        <v>51</v>
      </c>
    </row>
    <row r="151" spans="1:18" x14ac:dyDescent="0.2">
      <c r="A151">
        <v>150</v>
      </c>
      <c r="B151" t="s">
        <v>55</v>
      </c>
      <c r="C151" t="s">
        <v>54</v>
      </c>
      <c r="D151" t="s">
        <v>1467</v>
      </c>
      <c r="E151" t="s">
        <v>1468</v>
      </c>
      <c r="F151" t="s">
        <v>8</v>
      </c>
      <c r="G151" t="s">
        <v>34</v>
      </c>
      <c r="H151" t="s">
        <v>6</v>
      </c>
      <c r="I151" t="s">
        <v>53</v>
      </c>
      <c r="J151" t="s">
        <v>108</v>
      </c>
      <c r="K151" t="s">
        <v>4</v>
      </c>
      <c r="L151" s="3">
        <v>43311</v>
      </c>
      <c r="M151" s="3">
        <v>43535</v>
      </c>
      <c r="N151" s="3">
        <v>43535</v>
      </c>
      <c r="O151">
        <v>390000</v>
      </c>
      <c r="P151">
        <v>5000</v>
      </c>
      <c r="Q151" t="s">
        <v>51</v>
      </c>
      <c r="R151" t="s">
        <v>1469</v>
      </c>
    </row>
    <row r="152" spans="1:18" x14ac:dyDescent="0.2">
      <c r="A152">
        <v>151</v>
      </c>
      <c r="B152" t="s">
        <v>55</v>
      </c>
      <c r="C152" t="s">
        <v>54</v>
      </c>
      <c r="D152" t="s">
        <v>734</v>
      </c>
      <c r="E152" t="s">
        <v>735</v>
      </c>
      <c r="F152" t="s">
        <v>8</v>
      </c>
      <c r="G152" t="s">
        <v>34</v>
      </c>
      <c r="H152" t="s">
        <v>6</v>
      </c>
      <c r="I152" t="s">
        <v>53</v>
      </c>
      <c r="J152" t="s">
        <v>108</v>
      </c>
      <c r="K152" t="s">
        <v>4</v>
      </c>
      <c r="L152" s="3">
        <v>43249</v>
      </c>
      <c r="M152" s="3">
        <v>43523</v>
      </c>
      <c r="N152" s="3">
        <v>43524</v>
      </c>
      <c r="O152">
        <v>229000</v>
      </c>
      <c r="P152">
        <v>5000</v>
      </c>
      <c r="Q152" t="s">
        <v>51</v>
      </c>
      <c r="R152" t="s">
        <v>736</v>
      </c>
    </row>
    <row r="153" spans="1:18" x14ac:dyDescent="0.2">
      <c r="A153">
        <v>152</v>
      </c>
      <c r="B153" t="s">
        <v>55</v>
      </c>
      <c r="C153" t="s">
        <v>54</v>
      </c>
      <c r="D153" t="s">
        <v>1702</v>
      </c>
      <c r="E153" t="s">
        <v>1703</v>
      </c>
      <c r="F153" t="s">
        <v>8</v>
      </c>
      <c r="G153" t="s">
        <v>34</v>
      </c>
      <c r="H153" t="s">
        <v>6</v>
      </c>
      <c r="I153" t="s">
        <v>53</v>
      </c>
      <c r="J153" t="s">
        <v>108</v>
      </c>
      <c r="K153" t="s">
        <v>4</v>
      </c>
      <c r="L153" s="3">
        <v>43259</v>
      </c>
      <c r="M153" s="3">
        <v>43661</v>
      </c>
      <c r="N153" s="3">
        <v>43661</v>
      </c>
      <c r="O153">
        <v>285000</v>
      </c>
      <c r="P153">
        <v>5000</v>
      </c>
      <c r="Q153" t="s">
        <v>51</v>
      </c>
      <c r="R153" t="s">
        <v>1704</v>
      </c>
    </row>
    <row r="154" spans="1:18" x14ac:dyDescent="0.2">
      <c r="A154">
        <v>153</v>
      </c>
      <c r="B154" t="s">
        <v>55</v>
      </c>
      <c r="C154" t="s">
        <v>54</v>
      </c>
      <c r="D154" t="s">
        <v>793</v>
      </c>
      <c r="E154" t="s">
        <v>794</v>
      </c>
      <c r="F154" t="s">
        <v>8</v>
      </c>
      <c r="G154" t="s">
        <v>34</v>
      </c>
      <c r="H154" t="s">
        <v>6</v>
      </c>
      <c r="I154" t="s">
        <v>53</v>
      </c>
      <c r="J154" t="s">
        <v>108</v>
      </c>
      <c r="K154" t="s">
        <v>56</v>
      </c>
      <c r="L154" s="3">
        <v>43292</v>
      </c>
      <c r="M154" s="3">
        <v>43483</v>
      </c>
      <c r="N154" s="3">
        <v>43483</v>
      </c>
      <c r="O154">
        <v>476500</v>
      </c>
      <c r="P154">
        <v>5638</v>
      </c>
      <c r="Q154" t="s">
        <v>51</v>
      </c>
      <c r="R154" t="s">
        <v>795</v>
      </c>
    </row>
    <row r="155" spans="1:18" x14ac:dyDescent="0.2">
      <c r="A155">
        <v>154</v>
      </c>
      <c r="B155" t="s">
        <v>55</v>
      </c>
      <c r="C155" t="s">
        <v>54</v>
      </c>
      <c r="D155" t="s">
        <v>671</v>
      </c>
      <c r="E155" t="s">
        <v>672</v>
      </c>
      <c r="F155" t="s">
        <v>8</v>
      </c>
      <c r="G155" t="s">
        <v>34</v>
      </c>
      <c r="H155" t="s">
        <v>6</v>
      </c>
      <c r="I155" t="s">
        <v>53</v>
      </c>
      <c r="J155" t="s">
        <v>108</v>
      </c>
      <c r="K155" t="s">
        <v>4</v>
      </c>
      <c r="L155" s="3">
        <v>43271</v>
      </c>
      <c r="M155" s="3">
        <v>43529</v>
      </c>
      <c r="N155" s="3">
        <v>43529</v>
      </c>
      <c r="O155">
        <v>285000</v>
      </c>
      <c r="P155">
        <v>5000</v>
      </c>
      <c r="Q155" t="s">
        <v>51</v>
      </c>
      <c r="R155" t="s">
        <v>673</v>
      </c>
    </row>
    <row r="156" spans="1:18" x14ac:dyDescent="0.2">
      <c r="A156">
        <v>155</v>
      </c>
      <c r="B156" t="s">
        <v>55</v>
      </c>
      <c r="C156" t="s">
        <v>54</v>
      </c>
      <c r="D156" t="s">
        <v>776</v>
      </c>
      <c r="E156" t="s">
        <v>777</v>
      </c>
      <c r="F156" t="s">
        <v>8</v>
      </c>
      <c r="G156" t="s">
        <v>34</v>
      </c>
      <c r="H156" t="s">
        <v>6</v>
      </c>
      <c r="I156" t="s">
        <v>53</v>
      </c>
      <c r="J156" t="s">
        <v>108</v>
      </c>
      <c r="K156" t="s">
        <v>4</v>
      </c>
      <c r="L156" s="3">
        <v>43390</v>
      </c>
      <c r="M156" s="3">
        <v>43515</v>
      </c>
      <c r="N156" s="3">
        <v>43515</v>
      </c>
      <c r="O156">
        <v>303000</v>
      </c>
      <c r="P156">
        <v>5000</v>
      </c>
      <c r="Q156" t="s">
        <v>51</v>
      </c>
      <c r="R156" t="s">
        <v>778</v>
      </c>
    </row>
    <row r="157" spans="1:18" x14ac:dyDescent="0.2">
      <c r="A157">
        <v>156</v>
      </c>
      <c r="B157" t="s">
        <v>55</v>
      </c>
      <c r="C157" t="s">
        <v>54</v>
      </c>
      <c r="D157" t="s">
        <v>889</v>
      </c>
      <c r="E157" t="s">
        <v>890</v>
      </c>
      <c r="F157" t="s">
        <v>8</v>
      </c>
      <c r="G157" t="s">
        <v>34</v>
      </c>
      <c r="H157" t="s">
        <v>6</v>
      </c>
      <c r="I157" t="s">
        <v>53</v>
      </c>
      <c r="J157" t="s">
        <v>108</v>
      </c>
      <c r="K157" t="s">
        <v>4</v>
      </c>
      <c r="L157" s="3">
        <v>43388</v>
      </c>
      <c r="M157" s="3">
        <v>43546</v>
      </c>
      <c r="N157" s="3">
        <v>43546</v>
      </c>
      <c r="O157">
        <v>275000</v>
      </c>
      <c r="P157">
        <v>5000</v>
      </c>
      <c r="Q157" t="s">
        <v>51</v>
      </c>
      <c r="R157" t="s">
        <v>891</v>
      </c>
    </row>
    <row r="158" spans="1:18" x14ac:dyDescent="0.2">
      <c r="A158">
        <v>157</v>
      </c>
      <c r="B158" t="s">
        <v>55</v>
      </c>
      <c r="C158" t="s">
        <v>54</v>
      </c>
      <c r="D158" t="s">
        <v>701</v>
      </c>
      <c r="E158" t="s">
        <v>702</v>
      </c>
      <c r="F158" t="s">
        <v>8</v>
      </c>
      <c r="G158" t="s">
        <v>34</v>
      </c>
      <c r="H158" t="s">
        <v>37</v>
      </c>
      <c r="I158" t="s">
        <v>53</v>
      </c>
      <c r="J158" t="s">
        <v>108</v>
      </c>
      <c r="K158" t="s">
        <v>4</v>
      </c>
      <c r="L158" s="3">
        <v>43224</v>
      </c>
      <c r="M158" s="3">
        <v>43531</v>
      </c>
      <c r="N158" s="3">
        <v>43531</v>
      </c>
      <c r="O158">
        <v>325000</v>
      </c>
      <c r="P158">
        <v>5000</v>
      </c>
      <c r="Q158" t="s">
        <v>51</v>
      </c>
      <c r="R158" t="s">
        <v>703</v>
      </c>
    </row>
    <row r="159" spans="1:18" x14ac:dyDescent="0.2">
      <c r="A159">
        <v>158</v>
      </c>
      <c r="B159" t="s">
        <v>55</v>
      </c>
      <c r="C159" t="s">
        <v>54</v>
      </c>
      <c r="D159" t="s">
        <v>892</v>
      </c>
      <c r="E159" t="s">
        <v>893</v>
      </c>
      <c r="F159" t="s">
        <v>8</v>
      </c>
      <c r="G159" t="s">
        <v>34</v>
      </c>
      <c r="H159" t="s">
        <v>6</v>
      </c>
      <c r="I159" t="s">
        <v>53</v>
      </c>
      <c r="J159" t="s">
        <v>108</v>
      </c>
      <c r="K159" t="s">
        <v>56</v>
      </c>
      <c r="L159" s="3">
        <v>43341</v>
      </c>
      <c r="M159" s="3">
        <v>43518</v>
      </c>
      <c r="N159" s="3">
        <v>43518</v>
      </c>
      <c r="O159">
        <v>562500</v>
      </c>
      <c r="P159">
        <v>7000</v>
      </c>
      <c r="Q159" t="s">
        <v>51</v>
      </c>
      <c r="R159" t="s">
        <v>894</v>
      </c>
    </row>
    <row r="160" spans="1:18" x14ac:dyDescent="0.2">
      <c r="A160">
        <v>159</v>
      </c>
      <c r="B160" t="s">
        <v>55</v>
      </c>
      <c r="C160" t="s">
        <v>54</v>
      </c>
      <c r="D160" t="s">
        <v>865</v>
      </c>
      <c r="E160" t="s">
        <v>866</v>
      </c>
      <c r="F160" t="s">
        <v>8</v>
      </c>
      <c r="G160" t="s">
        <v>34</v>
      </c>
      <c r="H160" t="s">
        <v>6</v>
      </c>
      <c r="I160" t="s">
        <v>53</v>
      </c>
      <c r="J160" t="s">
        <v>108</v>
      </c>
      <c r="K160" t="s">
        <v>4</v>
      </c>
      <c r="L160" s="3">
        <v>43244</v>
      </c>
      <c r="M160" s="3">
        <v>43584</v>
      </c>
      <c r="N160" s="3">
        <v>43584</v>
      </c>
      <c r="O160">
        <v>332000</v>
      </c>
      <c r="P160">
        <v>5000</v>
      </c>
      <c r="Q160" t="s">
        <v>51</v>
      </c>
      <c r="R160" t="s">
        <v>867</v>
      </c>
    </row>
    <row r="161" spans="1:18" x14ac:dyDescent="0.2">
      <c r="A161">
        <v>160</v>
      </c>
      <c r="B161" t="s">
        <v>55</v>
      </c>
      <c r="C161" t="s">
        <v>54</v>
      </c>
      <c r="D161" t="s">
        <v>850</v>
      </c>
      <c r="E161" t="s">
        <v>851</v>
      </c>
      <c r="F161" t="s">
        <v>8</v>
      </c>
      <c r="G161" t="s">
        <v>34</v>
      </c>
      <c r="H161" t="s">
        <v>37</v>
      </c>
      <c r="I161" t="s">
        <v>53</v>
      </c>
      <c r="J161" t="s">
        <v>108</v>
      </c>
      <c r="K161" t="s">
        <v>4</v>
      </c>
      <c r="L161" s="3">
        <v>43292</v>
      </c>
      <c r="M161" s="3">
        <v>43542</v>
      </c>
      <c r="N161" s="3">
        <v>43542</v>
      </c>
      <c r="O161">
        <v>235000</v>
      </c>
      <c r="P161">
        <v>5000</v>
      </c>
      <c r="Q161" t="s">
        <v>51</v>
      </c>
      <c r="R161" t="s">
        <v>852</v>
      </c>
    </row>
    <row r="162" spans="1:18" x14ac:dyDescent="0.2">
      <c r="A162">
        <v>161</v>
      </c>
      <c r="B162" t="s">
        <v>55</v>
      </c>
      <c r="C162" t="s">
        <v>54</v>
      </c>
      <c r="D162" t="s">
        <v>841</v>
      </c>
      <c r="E162" t="s">
        <v>842</v>
      </c>
      <c r="F162" t="s">
        <v>8</v>
      </c>
      <c r="G162" t="s">
        <v>34</v>
      </c>
      <c r="H162" t="s">
        <v>6</v>
      </c>
      <c r="I162" t="s">
        <v>53</v>
      </c>
      <c r="J162" t="s">
        <v>108</v>
      </c>
      <c r="K162" t="s">
        <v>4</v>
      </c>
      <c r="L162" s="3">
        <v>43521</v>
      </c>
      <c r="M162" s="3">
        <v>43615</v>
      </c>
      <c r="N162" s="3">
        <v>43616</v>
      </c>
      <c r="O162">
        <v>264000</v>
      </c>
      <c r="P162">
        <v>5000</v>
      </c>
      <c r="Q162" t="s">
        <v>51</v>
      </c>
      <c r="R162" t="s">
        <v>843</v>
      </c>
    </row>
    <row r="163" spans="1:18" x14ac:dyDescent="0.2">
      <c r="A163">
        <v>162</v>
      </c>
      <c r="B163" t="s">
        <v>55</v>
      </c>
      <c r="C163" t="s">
        <v>54</v>
      </c>
      <c r="D163" t="s">
        <v>838</v>
      </c>
      <c r="E163" t="s">
        <v>839</v>
      </c>
      <c r="F163" t="s">
        <v>8</v>
      </c>
      <c r="G163" t="s">
        <v>34</v>
      </c>
      <c r="H163" t="s">
        <v>37</v>
      </c>
      <c r="I163" t="s">
        <v>53</v>
      </c>
      <c r="J163" t="s">
        <v>108</v>
      </c>
      <c r="K163" t="s">
        <v>56</v>
      </c>
      <c r="L163" s="3">
        <v>43431</v>
      </c>
      <c r="M163" s="3">
        <v>43661</v>
      </c>
      <c r="N163" s="3">
        <v>43661</v>
      </c>
      <c r="O163">
        <v>490000</v>
      </c>
      <c r="P163">
        <v>5839</v>
      </c>
      <c r="Q163" t="s">
        <v>51</v>
      </c>
      <c r="R163" t="s">
        <v>840</v>
      </c>
    </row>
    <row r="164" spans="1:18" x14ac:dyDescent="0.2">
      <c r="A164">
        <v>163</v>
      </c>
      <c r="B164" t="s">
        <v>55</v>
      </c>
      <c r="C164" t="s">
        <v>54</v>
      </c>
      <c r="D164" t="s">
        <v>790</v>
      </c>
      <c r="E164" t="s">
        <v>791</v>
      </c>
      <c r="F164" t="s">
        <v>8</v>
      </c>
      <c r="G164" t="s">
        <v>34</v>
      </c>
      <c r="H164" t="s">
        <v>6</v>
      </c>
      <c r="I164" t="s">
        <v>53</v>
      </c>
      <c r="J164" t="s">
        <v>108</v>
      </c>
      <c r="K164" t="s">
        <v>4</v>
      </c>
      <c r="L164" s="3">
        <v>43278</v>
      </c>
      <c r="M164" s="3">
        <v>43542</v>
      </c>
      <c r="N164" s="3">
        <v>43542</v>
      </c>
      <c r="O164">
        <v>239100</v>
      </c>
      <c r="P164">
        <v>5000</v>
      </c>
      <c r="Q164" t="s">
        <v>51</v>
      </c>
      <c r="R164" t="s">
        <v>792</v>
      </c>
    </row>
    <row r="165" spans="1:18" x14ac:dyDescent="0.2">
      <c r="A165">
        <v>164</v>
      </c>
      <c r="B165" t="s">
        <v>55</v>
      </c>
      <c r="C165" t="s">
        <v>54</v>
      </c>
      <c r="D165" t="s">
        <v>808</v>
      </c>
      <c r="E165" t="s">
        <v>809</v>
      </c>
      <c r="F165" t="s">
        <v>8</v>
      </c>
      <c r="G165" t="s">
        <v>34</v>
      </c>
      <c r="H165" t="s">
        <v>6</v>
      </c>
      <c r="I165" t="s">
        <v>53</v>
      </c>
      <c r="J165" t="s">
        <v>108</v>
      </c>
      <c r="K165" t="s">
        <v>4</v>
      </c>
      <c r="L165" s="3">
        <v>43231</v>
      </c>
      <c r="M165" s="3">
        <v>43629</v>
      </c>
      <c r="N165" s="3">
        <v>43629</v>
      </c>
      <c r="O165">
        <v>226000</v>
      </c>
      <c r="P165">
        <v>5000</v>
      </c>
      <c r="Q165" t="s">
        <v>51</v>
      </c>
      <c r="R165" t="s">
        <v>810</v>
      </c>
    </row>
    <row r="166" spans="1:18" x14ac:dyDescent="0.2">
      <c r="A166">
        <v>165</v>
      </c>
      <c r="B166" t="s">
        <v>55</v>
      </c>
      <c r="C166" t="s">
        <v>54</v>
      </c>
      <c r="D166" t="s">
        <v>802</v>
      </c>
      <c r="E166" t="s">
        <v>803</v>
      </c>
      <c r="F166" t="s">
        <v>8</v>
      </c>
      <c r="G166" t="s">
        <v>34</v>
      </c>
      <c r="H166" t="s">
        <v>6</v>
      </c>
      <c r="I166" t="s">
        <v>53</v>
      </c>
      <c r="J166" t="s">
        <v>108</v>
      </c>
      <c r="K166" t="s">
        <v>4</v>
      </c>
      <c r="L166" s="3">
        <v>43311</v>
      </c>
      <c r="M166" s="3">
        <v>43523</v>
      </c>
      <c r="N166" s="3">
        <v>43523</v>
      </c>
      <c r="O166">
        <v>195000</v>
      </c>
      <c r="P166">
        <v>5000</v>
      </c>
      <c r="Q166" t="s">
        <v>51</v>
      </c>
      <c r="R166" t="s">
        <v>804</v>
      </c>
    </row>
    <row r="167" spans="1:18" x14ac:dyDescent="0.2">
      <c r="A167">
        <v>166</v>
      </c>
      <c r="B167" t="s">
        <v>55</v>
      </c>
      <c r="C167" t="s">
        <v>54</v>
      </c>
      <c r="D167" t="s">
        <v>695</v>
      </c>
      <c r="E167" t="s">
        <v>696</v>
      </c>
      <c r="F167" t="s">
        <v>8</v>
      </c>
      <c r="G167" t="s">
        <v>34</v>
      </c>
      <c r="H167" t="s">
        <v>6</v>
      </c>
      <c r="I167" t="s">
        <v>53</v>
      </c>
      <c r="J167" t="s">
        <v>108</v>
      </c>
      <c r="K167" t="s">
        <v>4</v>
      </c>
      <c r="L167" s="3">
        <v>43229</v>
      </c>
      <c r="M167" s="3">
        <v>43504</v>
      </c>
      <c r="N167" s="3">
        <v>43504</v>
      </c>
      <c r="O167">
        <v>141000</v>
      </c>
      <c r="P167">
        <v>5000</v>
      </c>
      <c r="Q167" t="s">
        <v>51</v>
      </c>
      <c r="R167" t="s">
        <v>697</v>
      </c>
    </row>
    <row r="168" spans="1:18" x14ac:dyDescent="0.2">
      <c r="A168">
        <v>167</v>
      </c>
      <c r="B168" t="s">
        <v>55</v>
      </c>
      <c r="C168" t="s">
        <v>54</v>
      </c>
      <c r="D168" t="s">
        <v>1351</v>
      </c>
      <c r="E168" t="s">
        <v>1352</v>
      </c>
      <c r="F168" t="s">
        <v>8</v>
      </c>
      <c r="G168" t="s">
        <v>34</v>
      </c>
      <c r="H168" t="s">
        <v>37</v>
      </c>
      <c r="I168" t="s">
        <v>53</v>
      </c>
      <c r="J168" t="s">
        <v>108</v>
      </c>
      <c r="K168" t="s">
        <v>4</v>
      </c>
      <c r="L168" s="3">
        <v>43248</v>
      </c>
      <c r="M168" s="3">
        <v>43515</v>
      </c>
      <c r="N168" s="3">
        <v>43515</v>
      </c>
      <c r="O168">
        <v>237500</v>
      </c>
      <c r="P168">
        <v>5000</v>
      </c>
      <c r="Q168" t="s">
        <v>51</v>
      </c>
      <c r="R168" t="s">
        <v>1353</v>
      </c>
    </row>
    <row r="169" spans="1:18" x14ac:dyDescent="0.2">
      <c r="A169">
        <v>168</v>
      </c>
      <c r="B169" t="s">
        <v>55</v>
      </c>
      <c r="C169" t="s">
        <v>54</v>
      </c>
      <c r="D169" t="s">
        <v>933</v>
      </c>
      <c r="E169" t="s">
        <v>934</v>
      </c>
      <c r="F169" t="s">
        <v>8</v>
      </c>
      <c r="G169" t="s">
        <v>34</v>
      </c>
      <c r="H169" t="s">
        <v>6</v>
      </c>
      <c r="I169" t="s">
        <v>53</v>
      </c>
      <c r="J169" t="s">
        <v>108</v>
      </c>
      <c r="K169" t="s">
        <v>4</v>
      </c>
      <c r="L169" s="3">
        <v>43318</v>
      </c>
      <c r="M169" s="3">
        <v>43530</v>
      </c>
      <c r="N169" s="3">
        <v>43530</v>
      </c>
      <c r="O169">
        <v>280000</v>
      </c>
      <c r="P169">
        <v>5000</v>
      </c>
      <c r="Q169" t="s">
        <v>51</v>
      </c>
      <c r="R169" t="s">
        <v>935</v>
      </c>
    </row>
    <row r="170" spans="1:18" x14ac:dyDescent="0.2">
      <c r="A170">
        <v>169</v>
      </c>
      <c r="B170" t="s">
        <v>55</v>
      </c>
      <c r="C170" t="s">
        <v>54</v>
      </c>
      <c r="D170" t="s">
        <v>1491</v>
      </c>
      <c r="E170" t="s">
        <v>1492</v>
      </c>
      <c r="F170" t="s">
        <v>8</v>
      </c>
      <c r="G170" t="s">
        <v>34</v>
      </c>
      <c r="H170" t="s">
        <v>6</v>
      </c>
      <c r="I170" t="s">
        <v>53</v>
      </c>
      <c r="J170" t="s">
        <v>108</v>
      </c>
      <c r="K170" t="s">
        <v>4</v>
      </c>
      <c r="L170" s="3">
        <v>43362</v>
      </c>
      <c r="M170" s="3">
        <v>43678</v>
      </c>
      <c r="N170" s="3">
        <v>43678</v>
      </c>
      <c r="O170">
        <v>200000</v>
      </c>
      <c r="P170">
        <v>5000</v>
      </c>
      <c r="Q170" t="s">
        <v>51</v>
      </c>
      <c r="R170" t="s">
        <v>1493</v>
      </c>
    </row>
    <row r="171" spans="1:18" x14ac:dyDescent="0.2">
      <c r="A171">
        <v>170</v>
      </c>
      <c r="B171" t="s">
        <v>55</v>
      </c>
      <c r="C171" t="s">
        <v>54</v>
      </c>
      <c r="D171" t="s">
        <v>1524</v>
      </c>
      <c r="E171" t="s">
        <v>1525</v>
      </c>
      <c r="F171" t="s">
        <v>8</v>
      </c>
      <c r="G171" t="s">
        <v>34</v>
      </c>
      <c r="H171" t="s">
        <v>6</v>
      </c>
      <c r="I171" t="s">
        <v>53</v>
      </c>
      <c r="J171" t="s">
        <v>108</v>
      </c>
      <c r="K171" t="s">
        <v>4</v>
      </c>
      <c r="L171" s="3">
        <v>43343</v>
      </c>
      <c r="M171" s="3">
        <v>43677</v>
      </c>
      <c r="N171" s="3">
        <v>43677</v>
      </c>
      <c r="O171">
        <v>250000</v>
      </c>
      <c r="P171">
        <v>5000</v>
      </c>
      <c r="Q171" t="s">
        <v>51</v>
      </c>
      <c r="R171" t="s">
        <v>1526</v>
      </c>
    </row>
    <row r="172" spans="1:18" x14ac:dyDescent="0.2">
      <c r="A172">
        <v>171</v>
      </c>
      <c r="B172" t="s">
        <v>55</v>
      </c>
      <c r="C172" t="s">
        <v>54</v>
      </c>
      <c r="D172" t="s">
        <v>883</v>
      </c>
      <c r="E172" t="s">
        <v>884</v>
      </c>
      <c r="F172" t="s">
        <v>8</v>
      </c>
      <c r="G172" t="s">
        <v>34</v>
      </c>
      <c r="H172" t="s">
        <v>37</v>
      </c>
      <c r="I172" t="s">
        <v>53</v>
      </c>
      <c r="J172" t="s">
        <v>108</v>
      </c>
      <c r="K172" t="s">
        <v>4</v>
      </c>
      <c r="L172" s="3">
        <v>43357</v>
      </c>
      <c r="M172" s="3">
        <v>43606</v>
      </c>
      <c r="N172" s="3">
        <v>43606</v>
      </c>
      <c r="O172">
        <v>375000</v>
      </c>
      <c r="P172">
        <v>5000</v>
      </c>
      <c r="Q172" t="s">
        <v>51</v>
      </c>
      <c r="R172" t="s">
        <v>885</v>
      </c>
    </row>
    <row r="173" spans="1:18" x14ac:dyDescent="0.2">
      <c r="A173">
        <v>172</v>
      </c>
      <c r="B173" t="s">
        <v>55</v>
      </c>
      <c r="C173" t="s">
        <v>54</v>
      </c>
      <c r="D173" t="s">
        <v>880</v>
      </c>
      <c r="E173" t="s">
        <v>881</v>
      </c>
      <c r="F173" t="s">
        <v>8</v>
      </c>
      <c r="G173" t="s">
        <v>34</v>
      </c>
      <c r="H173" t="s">
        <v>37</v>
      </c>
      <c r="I173" t="s">
        <v>53</v>
      </c>
      <c r="J173" t="s">
        <v>108</v>
      </c>
      <c r="K173" t="s">
        <v>56</v>
      </c>
      <c r="L173" s="3">
        <v>43399</v>
      </c>
      <c r="M173" s="3">
        <v>43606</v>
      </c>
      <c r="N173" s="3">
        <v>43606</v>
      </c>
      <c r="O173">
        <v>474400</v>
      </c>
      <c r="P173">
        <v>5599</v>
      </c>
      <c r="Q173" t="s">
        <v>51</v>
      </c>
      <c r="R173" t="s">
        <v>882</v>
      </c>
    </row>
    <row r="174" spans="1:18" x14ac:dyDescent="0.2">
      <c r="A174">
        <v>173</v>
      </c>
      <c r="B174" t="s">
        <v>55</v>
      </c>
      <c r="C174" t="s">
        <v>54</v>
      </c>
      <c r="D174" t="s">
        <v>787</v>
      </c>
      <c r="E174" t="s">
        <v>788</v>
      </c>
      <c r="F174" t="s">
        <v>8</v>
      </c>
      <c r="G174" t="s">
        <v>34</v>
      </c>
      <c r="H174" t="s">
        <v>6</v>
      </c>
      <c r="I174" t="s">
        <v>53</v>
      </c>
      <c r="J174" t="s">
        <v>108</v>
      </c>
      <c r="K174" t="s">
        <v>56</v>
      </c>
      <c r="L174" s="3">
        <v>43234</v>
      </c>
      <c r="M174" s="3">
        <v>43495</v>
      </c>
      <c r="N174" s="3">
        <v>43495</v>
      </c>
      <c r="O174">
        <v>476000</v>
      </c>
      <c r="P174">
        <v>5630</v>
      </c>
      <c r="Q174" t="s">
        <v>51</v>
      </c>
      <c r="R174" t="s">
        <v>789</v>
      </c>
    </row>
    <row r="175" spans="1:18" x14ac:dyDescent="0.2">
      <c r="A175">
        <v>174</v>
      </c>
      <c r="B175" t="s">
        <v>55</v>
      </c>
      <c r="C175" t="s">
        <v>54</v>
      </c>
      <c r="D175" t="s">
        <v>1395</v>
      </c>
      <c r="E175" t="s">
        <v>1396</v>
      </c>
      <c r="F175" t="s">
        <v>8</v>
      </c>
      <c r="G175" t="s">
        <v>34</v>
      </c>
      <c r="H175" t="s">
        <v>6</v>
      </c>
      <c r="I175" t="s">
        <v>53</v>
      </c>
      <c r="J175" t="s">
        <v>108</v>
      </c>
      <c r="K175" t="s">
        <v>4</v>
      </c>
      <c r="L175" s="3">
        <v>43256</v>
      </c>
      <c r="M175" s="3">
        <v>43529</v>
      </c>
      <c r="N175" s="3">
        <v>43529</v>
      </c>
      <c r="O175">
        <v>292500</v>
      </c>
      <c r="P175">
        <v>5000</v>
      </c>
      <c r="Q175" t="s">
        <v>51</v>
      </c>
      <c r="R175" t="s">
        <v>1397</v>
      </c>
    </row>
    <row r="176" spans="1:18" x14ac:dyDescent="0.2">
      <c r="A176">
        <v>175</v>
      </c>
      <c r="B176" t="s">
        <v>55</v>
      </c>
      <c r="C176" t="s">
        <v>54</v>
      </c>
      <c r="D176" t="s">
        <v>1675</v>
      </c>
      <c r="E176" t="s">
        <v>1676</v>
      </c>
      <c r="F176" t="s">
        <v>8</v>
      </c>
      <c r="G176" t="s">
        <v>34</v>
      </c>
      <c r="H176" t="s">
        <v>6</v>
      </c>
      <c r="I176" t="s">
        <v>53</v>
      </c>
      <c r="J176" t="s">
        <v>108</v>
      </c>
      <c r="K176" t="s">
        <v>4</v>
      </c>
      <c r="L176" s="3">
        <v>43280</v>
      </c>
      <c r="M176" s="3">
        <v>43529</v>
      </c>
      <c r="N176" s="3">
        <v>43529</v>
      </c>
      <c r="O176">
        <v>267000</v>
      </c>
      <c r="P176">
        <v>5000</v>
      </c>
      <c r="Q176" t="s">
        <v>51</v>
      </c>
      <c r="R176" t="s">
        <v>1677</v>
      </c>
    </row>
    <row r="177" spans="1:18" x14ac:dyDescent="0.2">
      <c r="A177">
        <v>176</v>
      </c>
      <c r="B177" t="s">
        <v>55</v>
      </c>
      <c r="C177" t="s">
        <v>54</v>
      </c>
      <c r="D177" t="s">
        <v>692</v>
      </c>
      <c r="E177" t="s">
        <v>693</v>
      </c>
      <c r="F177" t="s">
        <v>8</v>
      </c>
      <c r="G177" t="s">
        <v>34</v>
      </c>
      <c r="H177" t="s">
        <v>6</v>
      </c>
      <c r="I177" t="s">
        <v>53</v>
      </c>
      <c r="J177" t="s">
        <v>108</v>
      </c>
      <c r="K177" t="s">
        <v>4</v>
      </c>
      <c r="L177" s="3">
        <v>43235</v>
      </c>
      <c r="M177" s="3">
        <v>43480</v>
      </c>
      <c r="N177" s="3">
        <v>43480</v>
      </c>
      <c r="O177">
        <v>387500</v>
      </c>
      <c r="P177">
        <v>5000</v>
      </c>
      <c r="Q177" t="s">
        <v>51</v>
      </c>
      <c r="R177" t="s">
        <v>694</v>
      </c>
    </row>
    <row r="178" spans="1:18" x14ac:dyDescent="0.2">
      <c r="A178">
        <v>177</v>
      </c>
      <c r="B178" t="s">
        <v>55</v>
      </c>
      <c r="C178" t="s">
        <v>54</v>
      </c>
      <c r="D178" t="s">
        <v>680</v>
      </c>
      <c r="E178" t="s">
        <v>681</v>
      </c>
      <c r="F178" t="s">
        <v>8</v>
      </c>
      <c r="G178" t="s">
        <v>34</v>
      </c>
      <c r="H178" t="s">
        <v>6</v>
      </c>
      <c r="I178" t="s">
        <v>53</v>
      </c>
      <c r="J178" t="s">
        <v>108</v>
      </c>
      <c r="K178" t="s">
        <v>4</v>
      </c>
      <c r="L178" s="3">
        <v>43242</v>
      </c>
      <c r="M178" s="3">
        <v>43483</v>
      </c>
      <c r="N178" s="3">
        <v>43483</v>
      </c>
      <c r="O178">
        <v>374500</v>
      </c>
      <c r="P178">
        <v>5000</v>
      </c>
      <c r="Q178" t="s">
        <v>51</v>
      </c>
      <c r="R178" t="s">
        <v>682</v>
      </c>
    </row>
    <row r="179" spans="1:18" x14ac:dyDescent="0.2">
      <c r="A179">
        <v>178</v>
      </c>
      <c r="B179" t="s">
        <v>55</v>
      </c>
      <c r="C179" t="s">
        <v>54</v>
      </c>
      <c r="D179" t="s">
        <v>1696</v>
      </c>
      <c r="E179" t="s">
        <v>1697</v>
      </c>
      <c r="F179" t="s">
        <v>8</v>
      </c>
      <c r="G179" t="s">
        <v>34</v>
      </c>
      <c r="H179" t="s">
        <v>37</v>
      </c>
      <c r="I179" t="s">
        <v>53</v>
      </c>
      <c r="J179" t="s">
        <v>108</v>
      </c>
      <c r="K179" t="s">
        <v>56</v>
      </c>
      <c r="L179" s="3">
        <v>43242</v>
      </c>
      <c r="M179" s="3">
        <v>43553</v>
      </c>
      <c r="N179" s="3">
        <v>43553</v>
      </c>
      <c r="O179">
        <v>460000</v>
      </c>
      <c r="P179">
        <v>5390</v>
      </c>
      <c r="Q179" t="s">
        <v>51</v>
      </c>
      <c r="R179" t="s">
        <v>1698</v>
      </c>
    </row>
    <row r="180" spans="1:18" x14ac:dyDescent="0.2">
      <c r="A180">
        <v>179</v>
      </c>
      <c r="B180" t="s">
        <v>55</v>
      </c>
      <c r="C180" t="s">
        <v>54</v>
      </c>
      <c r="D180" t="s">
        <v>877</v>
      </c>
      <c r="E180" t="s">
        <v>878</v>
      </c>
      <c r="F180" t="s">
        <v>8</v>
      </c>
      <c r="G180" t="s">
        <v>34</v>
      </c>
      <c r="H180" t="s">
        <v>6</v>
      </c>
      <c r="I180" t="s">
        <v>53</v>
      </c>
      <c r="J180" t="s">
        <v>108</v>
      </c>
      <c r="K180" t="s">
        <v>4</v>
      </c>
      <c r="L180" s="3">
        <v>43334</v>
      </c>
      <c r="M180" s="3">
        <v>43615</v>
      </c>
      <c r="N180" s="3">
        <v>43616</v>
      </c>
      <c r="O180">
        <v>355000</v>
      </c>
      <c r="P180">
        <v>5000</v>
      </c>
      <c r="Q180" t="s">
        <v>51</v>
      </c>
      <c r="R180" t="s">
        <v>879</v>
      </c>
    </row>
    <row r="181" spans="1:18" x14ac:dyDescent="0.2">
      <c r="A181">
        <v>180</v>
      </c>
      <c r="B181" t="s">
        <v>55</v>
      </c>
      <c r="C181" t="s">
        <v>54</v>
      </c>
      <c r="D181" t="s">
        <v>874</v>
      </c>
      <c r="E181" t="s">
        <v>875</v>
      </c>
      <c r="F181" t="s">
        <v>8</v>
      </c>
      <c r="G181" t="s">
        <v>34</v>
      </c>
      <c r="H181" t="s">
        <v>6</v>
      </c>
      <c r="I181" t="s">
        <v>53</v>
      </c>
      <c r="J181" t="s">
        <v>108</v>
      </c>
      <c r="K181" t="s">
        <v>4</v>
      </c>
      <c r="L181" s="3">
        <v>43360</v>
      </c>
      <c r="M181" s="3">
        <v>43528</v>
      </c>
      <c r="N181" s="3">
        <v>43528</v>
      </c>
      <c r="O181">
        <v>257000</v>
      </c>
      <c r="P181">
        <v>5000</v>
      </c>
      <c r="Q181" t="s">
        <v>51</v>
      </c>
      <c r="R181" t="s">
        <v>876</v>
      </c>
    </row>
    <row r="182" spans="1:18" x14ac:dyDescent="0.2">
      <c r="A182">
        <v>181</v>
      </c>
      <c r="B182" t="s">
        <v>55</v>
      </c>
      <c r="C182" t="s">
        <v>54</v>
      </c>
      <c r="D182" t="s">
        <v>668</v>
      </c>
      <c r="E182" t="s">
        <v>669</v>
      </c>
      <c r="F182" t="s">
        <v>8</v>
      </c>
      <c r="G182" t="s">
        <v>34</v>
      </c>
      <c r="H182" t="s">
        <v>37</v>
      </c>
      <c r="I182" t="s">
        <v>53</v>
      </c>
      <c r="J182" t="s">
        <v>108</v>
      </c>
      <c r="K182" t="s">
        <v>56</v>
      </c>
      <c r="L182" s="3">
        <v>43297</v>
      </c>
      <c r="M182" s="3">
        <v>43494</v>
      </c>
      <c r="N182" s="3">
        <v>43494</v>
      </c>
      <c r="O182">
        <v>415000</v>
      </c>
      <c r="P182">
        <v>5000</v>
      </c>
      <c r="Q182" t="s">
        <v>51</v>
      </c>
      <c r="R182" t="s">
        <v>670</v>
      </c>
    </row>
    <row r="183" spans="1:18" x14ac:dyDescent="0.2">
      <c r="A183">
        <v>182</v>
      </c>
      <c r="B183" t="s">
        <v>55</v>
      </c>
      <c r="C183" t="s">
        <v>54</v>
      </c>
      <c r="D183" t="s">
        <v>1690</v>
      </c>
      <c r="E183" t="s">
        <v>1691</v>
      </c>
      <c r="F183" t="s">
        <v>8</v>
      </c>
      <c r="G183" t="s">
        <v>34</v>
      </c>
      <c r="H183" t="s">
        <v>6</v>
      </c>
      <c r="I183" t="s">
        <v>53</v>
      </c>
      <c r="J183" t="s">
        <v>108</v>
      </c>
      <c r="K183" t="s">
        <v>4</v>
      </c>
      <c r="L183" s="3">
        <v>43371</v>
      </c>
      <c r="M183" s="3">
        <v>43536</v>
      </c>
      <c r="N183" s="3">
        <v>43536</v>
      </c>
      <c r="O183">
        <v>398000</v>
      </c>
      <c r="P183">
        <v>5000</v>
      </c>
      <c r="Q183" t="s">
        <v>51</v>
      </c>
      <c r="R183" t="s">
        <v>1692</v>
      </c>
    </row>
    <row r="184" spans="1:18" x14ac:dyDescent="0.2">
      <c r="A184">
        <v>183</v>
      </c>
      <c r="B184" t="s">
        <v>55</v>
      </c>
      <c r="C184" t="s">
        <v>54</v>
      </c>
      <c r="D184" t="s">
        <v>811</v>
      </c>
      <c r="E184" t="s">
        <v>812</v>
      </c>
      <c r="F184" t="s">
        <v>8</v>
      </c>
      <c r="G184" t="s">
        <v>34</v>
      </c>
      <c r="H184" t="s">
        <v>6</v>
      </c>
      <c r="I184" t="s">
        <v>53</v>
      </c>
      <c r="J184" t="s">
        <v>108</v>
      </c>
      <c r="K184" t="s">
        <v>4</v>
      </c>
      <c r="L184" s="3">
        <v>43279</v>
      </c>
      <c r="M184" s="3">
        <v>43671</v>
      </c>
      <c r="N184" s="3">
        <v>43671</v>
      </c>
      <c r="O184">
        <v>270000</v>
      </c>
      <c r="P184">
        <v>5000</v>
      </c>
      <c r="Q184" t="s">
        <v>51</v>
      </c>
      <c r="R184" t="s">
        <v>813</v>
      </c>
    </row>
    <row r="185" spans="1:18" x14ac:dyDescent="0.2">
      <c r="A185">
        <v>184</v>
      </c>
      <c r="B185" t="s">
        <v>55</v>
      </c>
      <c r="C185" t="s">
        <v>54</v>
      </c>
      <c r="D185" t="s">
        <v>853</v>
      </c>
      <c r="E185" t="s">
        <v>854</v>
      </c>
      <c r="F185" t="s">
        <v>8</v>
      </c>
      <c r="G185" t="s">
        <v>34</v>
      </c>
      <c r="H185" t="s">
        <v>6</v>
      </c>
      <c r="I185" t="s">
        <v>53</v>
      </c>
      <c r="J185" t="s">
        <v>108</v>
      </c>
      <c r="K185" t="s">
        <v>4</v>
      </c>
      <c r="L185" s="3">
        <v>43299</v>
      </c>
      <c r="M185" s="3">
        <v>43494</v>
      </c>
      <c r="N185" s="3">
        <v>43494</v>
      </c>
      <c r="O185">
        <v>285000</v>
      </c>
      <c r="P185">
        <v>5000</v>
      </c>
      <c r="Q185" t="s">
        <v>51</v>
      </c>
      <c r="R185" t="s">
        <v>855</v>
      </c>
    </row>
    <row r="186" spans="1:18" x14ac:dyDescent="0.2">
      <c r="A186">
        <v>185</v>
      </c>
      <c r="B186" t="s">
        <v>55</v>
      </c>
      <c r="C186" t="s">
        <v>54</v>
      </c>
      <c r="D186" t="s">
        <v>1422</v>
      </c>
      <c r="E186" t="s">
        <v>1423</v>
      </c>
      <c r="F186" t="s">
        <v>8</v>
      </c>
      <c r="G186" t="s">
        <v>34</v>
      </c>
      <c r="H186" t="s">
        <v>6</v>
      </c>
      <c r="I186" t="s">
        <v>53</v>
      </c>
      <c r="J186" t="s">
        <v>108</v>
      </c>
      <c r="K186" t="s">
        <v>4</v>
      </c>
      <c r="L186" s="3">
        <v>43256</v>
      </c>
      <c r="M186" s="3">
        <v>43579</v>
      </c>
      <c r="N186" s="3">
        <v>43579</v>
      </c>
      <c r="O186">
        <v>370000</v>
      </c>
      <c r="P186">
        <v>5000</v>
      </c>
      <c r="Q186" t="s">
        <v>51</v>
      </c>
      <c r="R186" t="s">
        <v>1424</v>
      </c>
    </row>
    <row r="187" spans="1:18" x14ac:dyDescent="0.2">
      <c r="A187">
        <v>186</v>
      </c>
      <c r="B187" t="s">
        <v>55</v>
      </c>
      <c r="C187" t="s">
        <v>54</v>
      </c>
      <c r="D187" t="s">
        <v>930</v>
      </c>
      <c r="E187" t="s">
        <v>931</v>
      </c>
      <c r="F187" t="s">
        <v>8</v>
      </c>
      <c r="G187" t="s">
        <v>34</v>
      </c>
      <c r="H187" t="s">
        <v>6</v>
      </c>
      <c r="I187" t="s">
        <v>53</v>
      </c>
      <c r="J187" t="s">
        <v>108</v>
      </c>
      <c r="K187" t="s">
        <v>56</v>
      </c>
      <c r="L187" s="3">
        <v>43321</v>
      </c>
      <c r="M187" s="3">
        <v>43579</v>
      </c>
      <c r="N187" s="3">
        <v>43579</v>
      </c>
      <c r="O187">
        <v>425000</v>
      </c>
      <c r="P187">
        <v>5000</v>
      </c>
      <c r="Q187" t="s">
        <v>51</v>
      </c>
      <c r="R187" t="s">
        <v>932</v>
      </c>
    </row>
    <row r="188" spans="1:18" x14ac:dyDescent="0.2">
      <c r="A188">
        <v>187</v>
      </c>
      <c r="B188" t="s">
        <v>55</v>
      </c>
      <c r="C188" t="s">
        <v>54</v>
      </c>
      <c r="D188" t="s">
        <v>1586</v>
      </c>
      <c r="E188" t="s">
        <v>1587</v>
      </c>
      <c r="F188" t="s">
        <v>8</v>
      </c>
      <c r="G188" t="s">
        <v>34</v>
      </c>
      <c r="H188" t="s">
        <v>37</v>
      </c>
      <c r="I188" t="s">
        <v>53</v>
      </c>
      <c r="J188" t="s">
        <v>108</v>
      </c>
      <c r="K188" t="s">
        <v>56</v>
      </c>
      <c r="L188" s="3">
        <v>43269</v>
      </c>
      <c r="M188" s="3">
        <v>43494</v>
      </c>
      <c r="N188" s="3">
        <v>43494</v>
      </c>
      <c r="O188">
        <v>420000</v>
      </c>
      <c r="P188">
        <v>5000</v>
      </c>
      <c r="Q188" t="s">
        <v>51</v>
      </c>
      <c r="R188" t="s">
        <v>1588</v>
      </c>
    </row>
    <row r="189" spans="1:18" x14ac:dyDescent="0.2">
      <c r="A189">
        <v>188</v>
      </c>
      <c r="B189" t="s">
        <v>55</v>
      </c>
      <c r="C189" t="s">
        <v>54</v>
      </c>
      <c r="D189" t="s">
        <v>1601</v>
      </c>
      <c r="E189" t="s">
        <v>1602</v>
      </c>
      <c r="F189" t="s">
        <v>8</v>
      </c>
      <c r="G189" t="s">
        <v>34</v>
      </c>
      <c r="H189" t="s">
        <v>6</v>
      </c>
      <c r="I189" t="s">
        <v>53</v>
      </c>
      <c r="J189" t="s">
        <v>108</v>
      </c>
      <c r="K189" t="s">
        <v>4</v>
      </c>
      <c r="L189" s="3">
        <v>43255</v>
      </c>
      <c r="M189" s="3">
        <v>43518</v>
      </c>
      <c r="N189" s="3">
        <v>43518</v>
      </c>
      <c r="O189">
        <v>272000</v>
      </c>
      <c r="P189">
        <v>5000</v>
      </c>
      <c r="Q189" t="s">
        <v>51</v>
      </c>
      <c r="R189" t="s">
        <v>1603</v>
      </c>
    </row>
    <row r="190" spans="1:18" x14ac:dyDescent="0.2">
      <c r="A190">
        <v>189</v>
      </c>
      <c r="B190" t="s">
        <v>55</v>
      </c>
      <c r="C190" t="s">
        <v>54</v>
      </c>
      <c r="D190" t="s">
        <v>1386</v>
      </c>
      <c r="E190" t="s">
        <v>1387</v>
      </c>
      <c r="F190" t="s">
        <v>8</v>
      </c>
      <c r="G190" t="s">
        <v>34</v>
      </c>
      <c r="H190" t="s">
        <v>37</v>
      </c>
      <c r="I190" t="s">
        <v>53</v>
      </c>
      <c r="J190" t="s">
        <v>108</v>
      </c>
      <c r="K190" t="s">
        <v>4</v>
      </c>
      <c r="L190" s="3">
        <v>43385</v>
      </c>
      <c r="M190" s="3">
        <v>43661</v>
      </c>
      <c r="N190" s="3">
        <v>43661</v>
      </c>
      <c r="O190">
        <v>396000</v>
      </c>
      <c r="P190">
        <v>5000</v>
      </c>
      <c r="Q190" t="s">
        <v>51</v>
      </c>
      <c r="R190" t="s">
        <v>1388</v>
      </c>
    </row>
    <row r="191" spans="1:18" x14ac:dyDescent="0.2">
      <c r="A191">
        <v>190</v>
      </c>
      <c r="B191" t="s">
        <v>55</v>
      </c>
      <c r="C191" t="s">
        <v>54</v>
      </c>
      <c r="D191" t="s">
        <v>1366</v>
      </c>
      <c r="E191" t="s">
        <v>1367</v>
      </c>
      <c r="F191" t="s">
        <v>8</v>
      </c>
      <c r="G191" t="s">
        <v>34</v>
      </c>
      <c r="H191" t="s">
        <v>37</v>
      </c>
      <c r="I191" t="s">
        <v>53</v>
      </c>
      <c r="J191" t="s">
        <v>108</v>
      </c>
      <c r="K191" t="s">
        <v>56</v>
      </c>
      <c r="L191" s="3">
        <v>43273</v>
      </c>
      <c r="M191" s="3">
        <v>43542</v>
      </c>
      <c r="N191" s="3">
        <v>43542</v>
      </c>
      <c r="O191">
        <v>520000</v>
      </c>
      <c r="P191">
        <v>6372</v>
      </c>
      <c r="Q191" t="s">
        <v>51</v>
      </c>
    </row>
    <row r="192" spans="1:18" x14ac:dyDescent="0.2">
      <c r="A192">
        <v>191</v>
      </c>
      <c r="B192" t="s">
        <v>55</v>
      </c>
      <c r="C192" t="s">
        <v>54</v>
      </c>
      <c r="D192" t="s">
        <v>1368</v>
      </c>
      <c r="E192" t="s">
        <v>1369</v>
      </c>
      <c r="F192" t="s">
        <v>8</v>
      </c>
      <c r="G192" t="s">
        <v>34</v>
      </c>
      <c r="H192" t="s">
        <v>6</v>
      </c>
      <c r="I192" t="s">
        <v>53</v>
      </c>
      <c r="J192" t="s">
        <v>108</v>
      </c>
      <c r="K192" t="s">
        <v>4</v>
      </c>
      <c r="L192" s="3">
        <v>43277</v>
      </c>
      <c r="M192" s="3">
        <v>43523</v>
      </c>
      <c r="N192" s="3">
        <v>43523</v>
      </c>
      <c r="O192">
        <v>278000</v>
      </c>
      <c r="P192">
        <v>5000</v>
      </c>
      <c r="Q192" t="s">
        <v>51</v>
      </c>
      <c r="R192" t="s">
        <v>1370</v>
      </c>
    </row>
    <row r="193" spans="1:18" x14ac:dyDescent="0.2">
      <c r="A193">
        <v>192</v>
      </c>
      <c r="B193" t="s">
        <v>55</v>
      </c>
      <c r="C193" t="s">
        <v>54</v>
      </c>
      <c r="D193" t="s">
        <v>1636</v>
      </c>
      <c r="E193" t="s">
        <v>1637</v>
      </c>
      <c r="F193" t="s">
        <v>8</v>
      </c>
      <c r="G193" t="s">
        <v>34</v>
      </c>
      <c r="H193" t="s">
        <v>6</v>
      </c>
      <c r="I193" t="s">
        <v>53</v>
      </c>
      <c r="J193" t="s">
        <v>108</v>
      </c>
      <c r="K193" t="s">
        <v>56</v>
      </c>
      <c r="L193" s="3">
        <v>43332</v>
      </c>
      <c r="M193" s="3">
        <v>43528</v>
      </c>
      <c r="N193" s="3">
        <v>43528</v>
      </c>
      <c r="O193">
        <v>465000</v>
      </c>
      <c r="P193">
        <v>5464</v>
      </c>
      <c r="Q193" t="s">
        <v>51</v>
      </c>
      <c r="R193" t="s">
        <v>1638</v>
      </c>
    </row>
    <row r="194" spans="1:18" x14ac:dyDescent="0.2">
      <c r="A194">
        <v>193</v>
      </c>
      <c r="B194" t="s">
        <v>55</v>
      </c>
      <c r="C194" t="s">
        <v>54</v>
      </c>
      <c r="D194" t="s">
        <v>725</v>
      </c>
      <c r="E194" t="s">
        <v>726</v>
      </c>
      <c r="F194" t="s">
        <v>8</v>
      </c>
      <c r="G194" t="s">
        <v>34</v>
      </c>
      <c r="H194" t="s">
        <v>6</v>
      </c>
      <c r="I194" t="s">
        <v>53</v>
      </c>
      <c r="J194" t="s">
        <v>108</v>
      </c>
      <c r="K194" t="s">
        <v>4</v>
      </c>
      <c r="L194" s="3">
        <v>43389</v>
      </c>
      <c r="M194" s="3">
        <v>43629</v>
      </c>
      <c r="N194" s="3">
        <v>43629</v>
      </c>
      <c r="O194">
        <v>290000</v>
      </c>
      <c r="P194">
        <v>5000</v>
      </c>
      <c r="Q194" t="s">
        <v>51</v>
      </c>
      <c r="R194" t="s">
        <v>727</v>
      </c>
    </row>
    <row r="195" spans="1:18" x14ac:dyDescent="0.2">
      <c r="A195">
        <v>194</v>
      </c>
      <c r="B195" t="s">
        <v>55</v>
      </c>
      <c r="C195" t="s">
        <v>54</v>
      </c>
      <c r="D195" t="s">
        <v>1735</v>
      </c>
      <c r="E195" t="s">
        <v>1736</v>
      </c>
      <c r="F195" t="s">
        <v>8</v>
      </c>
      <c r="G195" t="s">
        <v>34</v>
      </c>
      <c r="H195" t="s">
        <v>37</v>
      </c>
      <c r="I195" t="s">
        <v>53</v>
      </c>
      <c r="J195" t="s">
        <v>108</v>
      </c>
      <c r="K195" t="s">
        <v>4</v>
      </c>
      <c r="L195" s="3">
        <v>43257</v>
      </c>
      <c r="M195" s="3">
        <v>43517</v>
      </c>
      <c r="N195" s="3">
        <v>43517</v>
      </c>
      <c r="O195">
        <v>342500</v>
      </c>
      <c r="P195">
        <v>5000</v>
      </c>
      <c r="Q195" t="s">
        <v>51</v>
      </c>
      <c r="R195" t="s">
        <v>1737</v>
      </c>
    </row>
    <row r="196" spans="1:18" x14ac:dyDescent="0.2">
      <c r="A196">
        <v>195</v>
      </c>
      <c r="B196" t="s">
        <v>55</v>
      </c>
      <c r="C196" t="s">
        <v>54</v>
      </c>
      <c r="D196" t="s">
        <v>722</v>
      </c>
      <c r="E196" t="s">
        <v>723</v>
      </c>
      <c r="F196" t="s">
        <v>8</v>
      </c>
      <c r="G196" t="s">
        <v>34</v>
      </c>
      <c r="H196" t="s">
        <v>37</v>
      </c>
      <c r="I196" t="s">
        <v>53</v>
      </c>
      <c r="J196" t="s">
        <v>108</v>
      </c>
      <c r="K196" t="s">
        <v>4</v>
      </c>
      <c r="L196" s="3">
        <v>43405</v>
      </c>
      <c r="M196" s="3">
        <v>43629</v>
      </c>
      <c r="N196" s="3">
        <v>43629</v>
      </c>
      <c r="O196">
        <v>327358</v>
      </c>
      <c r="P196">
        <v>5000</v>
      </c>
      <c r="Q196" t="s">
        <v>51</v>
      </c>
      <c r="R196" t="s">
        <v>724</v>
      </c>
    </row>
    <row r="197" spans="1:18" x14ac:dyDescent="0.2">
      <c r="A197">
        <v>196</v>
      </c>
      <c r="B197" t="s">
        <v>55</v>
      </c>
      <c r="C197" t="s">
        <v>54</v>
      </c>
      <c r="D197" t="s">
        <v>1512</v>
      </c>
      <c r="E197" t="s">
        <v>1513</v>
      </c>
      <c r="F197" t="s">
        <v>8</v>
      </c>
      <c r="G197" t="s">
        <v>34</v>
      </c>
      <c r="H197" t="s">
        <v>37</v>
      </c>
      <c r="I197" t="s">
        <v>53</v>
      </c>
      <c r="J197" t="s">
        <v>108</v>
      </c>
      <c r="K197" t="s">
        <v>4</v>
      </c>
      <c r="L197" s="3">
        <v>43255</v>
      </c>
      <c r="M197" s="3">
        <v>43629</v>
      </c>
      <c r="N197" s="3">
        <v>43629</v>
      </c>
      <c r="O197">
        <v>340000</v>
      </c>
      <c r="P197">
        <v>5000</v>
      </c>
      <c r="Q197" t="s">
        <v>51</v>
      </c>
      <c r="R197" t="s">
        <v>1514</v>
      </c>
    </row>
    <row r="198" spans="1:18" x14ac:dyDescent="0.2">
      <c r="A198">
        <v>197</v>
      </c>
      <c r="B198" t="s">
        <v>55</v>
      </c>
      <c r="C198" t="s">
        <v>54</v>
      </c>
      <c r="D198" t="s">
        <v>674</v>
      </c>
      <c r="E198" t="s">
        <v>675</v>
      </c>
      <c r="F198" t="s">
        <v>8</v>
      </c>
      <c r="G198" t="s">
        <v>34</v>
      </c>
      <c r="H198" t="s">
        <v>6</v>
      </c>
      <c r="I198" t="s">
        <v>53</v>
      </c>
      <c r="J198" t="s">
        <v>108</v>
      </c>
      <c r="K198" t="s">
        <v>4</v>
      </c>
      <c r="L198" s="3">
        <v>43518</v>
      </c>
      <c r="M198" s="3">
        <v>43641</v>
      </c>
      <c r="N198" s="3">
        <v>43642</v>
      </c>
      <c r="O198">
        <v>275000</v>
      </c>
      <c r="P198">
        <v>5000</v>
      </c>
      <c r="Q198" t="s">
        <v>51</v>
      </c>
      <c r="R198" t="s">
        <v>676</v>
      </c>
    </row>
    <row r="199" spans="1:18" x14ac:dyDescent="0.2">
      <c r="A199">
        <v>198</v>
      </c>
      <c r="B199" t="s">
        <v>55</v>
      </c>
      <c r="C199" t="s">
        <v>54</v>
      </c>
      <c r="D199" t="s">
        <v>969</v>
      </c>
      <c r="E199" t="s">
        <v>970</v>
      </c>
      <c r="F199" t="s">
        <v>8</v>
      </c>
      <c r="G199" t="s">
        <v>34</v>
      </c>
      <c r="H199" t="s">
        <v>6</v>
      </c>
      <c r="I199" t="s">
        <v>53</v>
      </c>
      <c r="J199" t="s">
        <v>108</v>
      </c>
      <c r="K199" t="s">
        <v>4</v>
      </c>
      <c r="L199" s="3">
        <v>43266</v>
      </c>
      <c r="M199" s="3">
        <v>43661</v>
      </c>
      <c r="N199" s="3">
        <v>43661</v>
      </c>
      <c r="O199">
        <v>390000</v>
      </c>
      <c r="P199">
        <v>5000</v>
      </c>
      <c r="Q199" t="s">
        <v>51</v>
      </c>
      <c r="R199" t="s">
        <v>971</v>
      </c>
    </row>
    <row r="200" spans="1:18" x14ac:dyDescent="0.2">
      <c r="A200">
        <v>199</v>
      </c>
      <c r="B200" t="s">
        <v>55</v>
      </c>
      <c r="C200" t="s">
        <v>54</v>
      </c>
      <c r="D200" t="s">
        <v>1687</v>
      </c>
      <c r="E200" t="s">
        <v>1688</v>
      </c>
      <c r="F200" t="s">
        <v>8</v>
      </c>
      <c r="G200" t="s">
        <v>34</v>
      </c>
      <c r="H200" t="s">
        <v>6</v>
      </c>
      <c r="I200" t="s">
        <v>53</v>
      </c>
      <c r="J200" t="s">
        <v>108</v>
      </c>
      <c r="K200" t="s">
        <v>4</v>
      </c>
      <c r="L200" s="3">
        <v>43273</v>
      </c>
      <c r="M200" s="3">
        <v>43543</v>
      </c>
      <c r="N200" s="3">
        <v>43543</v>
      </c>
      <c r="O200">
        <v>313000</v>
      </c>
      <c r="P200">
        <v>5000</v>
      </c>
      <c r="Q200" t="s">
        <v>51</v>
      </c>
      <c r="R200" t="s">
        <v>1689</v>
      </c>
    </row>
    <row r="201" spans="1:18" x14ac:dyDescent="0.2">
      <c r="A201">
        <v>200</v>
      </c>
      <c r="B201" t="s">
        <v>55</v>
      </c>
      <c r="C201" t="s">
        <v>54</v>
      </c>
      <c r="D201" t="s">
        <v>1461</v>
      </c>
      <c r="E201" t="s">
        <v>1462</v>
      </c>
      <c r="F201" t="s">
        <v>8</v>
      </c>
      <c r="G201" t="s">
        <v>34</v>
      </c>
      <c r="H201" t="s">
        <v>37</v>
      </c>
      <c r="I201" t="s">
        <v>53</v>
      </c>
      <c r="J201" t="s">
        <v>108</v>
      </c>
      <c r="K201" t="s">
        <v>4</v>
      </c>
      <c r="L201" s="3">
        <v>43362</v>
      </c>
      <c r="M201" s="3">
        <v>43549</v>
      </c>
      <c r="N201" s="3">
        <v>43549</v>
      </c>
      <c r="O201">
        <v>275000</v>
      </c>
      <c r="P201">
        <v>5000</v>
      </c>
      <c r="Q201" t="s">
        <v>51</v>
      </c>
      <c r="R201" t="s">
        <v>1463</v>
      </c>
    </row>
    <row r="202" spans="1:18" x14ac:dyDescent="0.2">
      <c r="A202">
        <v>201</v>
      </c>
      <c r="B202" t="s">
        <v>55</v>
      </c>
      <c r="C202" t="s">
        <v>54</v>
      </c>
      <c r="D202" t="s">
        <v>758</v>
      </c>
      <c r="E202" t="s">
        <v>759</v>
      </c>
      <c r="F202" t="s">
        <v>8</v>
      </c>
      <c r="G202" t="s">
        <v>34</v>
      </c>
      <c r="H202" t="s">
        <v>6</v>
      </c>
      <c r="I202" t="s">
        <v>53</v>
      </c>
      <c r="J202" t="s">
        <v>108</v>
      </c>
      <c r="K202" t="s">
        <v>4</v>
      </c>
      <c r="L202" s="3">
        <v>43412</v>
      </c>
      <c r="M202" s="3">
        <v>43615</v>
      </c>
      <c r="N202" s="3">
        <v>43616</v>
      </c>
      <c r="O202">
        <v>263000</v>
      </c>
      <c r="P202">
        <v>5000</v>
      </c>
      <c r="Q202" t="s">
        <v>51</v>
      </c>
      <c r="R202" t="s">
        <v>760</v>
      </c>
    </row>
    <row r="203" spans="1:18" x14ac:dyDescent="0.2">
      <c r="A203">
        <v>202</v>
      </c>
      <c r="B203" t="s">
        <v>55</v>
      </c>
      <c r="C203" t="s">
        <v>54</v>
      </c>
      <c r="D203" t="s">
        <v>1723</v>
      </c>
      <c r="E203" t="s">
        <v>1724</v>
      </c>
      <c r="F203" t="s">
        <v>8</v>
      </c>
      <c r="G203" t="s">
        <v>34</v>
      </c>
      <c r="H203" t="s">
        <v>6</v>
      </c>
      <c r="I203" t="s">
        <v>53</v>
      </c>
      <c r="J203" t="s">
        <v>108</v>
      </c>
      <c r="K203" t="s">
        <v>4</v>
      </c>
      <c r="L203" s="3">
        <v>43430</v>
      </c>
      <c r="M203" s="3">
        <v>43629</v>
      </c>
      <c r="N203" s="3">
        <v>43629</v>
      </c>
      <c r="O203">
        <v>245000</v>
      </c>
      <c r="P203">
        <v>5000</v>
      </c>
      <c r="Q203" t="s">
        <v>51</v>
      </c>
      <c r="R203" t="s">
        <v>1725</v>
      </c>
    </row>
    <row r="204" spans="1:18" x14ac:dyDescent="0.2">
      <c r="A204">
        <v>203</v>
      </c>
      <c r="B204" t="s">
        <v>55</v>
      </c>
      <c r="C204" t="s">
        <v>54</v>
      </c>
      <c r="D204" t="s">
        <v>1720</v>
      </c>
      <c r="E204" t="s">
        <v>1721</v>
      </c>
      <c r="F204" t="s">
        <v>8</v>
      </c>
      <c r="G204" t="s">
        <v>34</v>
      </c>
      <c r="H204" t="s">
        <v>37</v>
      </c>
      <c r="I204" t="s">
        <v>53</v>
      </c>
      <c r="J204" t="s">
        <v>108</v>
      </c>
      <c r="K204" t="s">
        <v>4</v>
      </c>
      <c r="L204" s="3">
        <v>43314</v>
      </c>
      <c r="M204" s="3">
        <v>43530</v>
      </c>
      <c r="N204" s="3">
        <v>43530</v>
      </c>
      <c r="O204">
        <v>220000</v>
      </c>
      <c r="P204">
        <v>5000</v>
      </c>
      <c r="Q204" t="s">
        <v>51</v>
      </c>
      <c r="R204" t="s">
        <v>1722</v>
      </c>
    </row>
    <row r="205" spans="1:18" x14ac:dyDescent="0.2">
      <c r="A205">
        <v>204</v>
      </c>
      <c r="B205" t="s">
        <v>55</v>
      </c>
      <c r="C205" t="s">
        <v>54</v>
      </c>
      <c r="D205" t="s">
        <v>1339</v>
      </c>
      <c r="E205" t="s">
        <v>1340</v>
      </c>
      <c r="F205" t="s">
        <v>8</v>
      </c>
      <c r="G205" t="s">
        <v>34</v>
      </c>
      <c r="H205" t="s">
        <v>37</v>
      </c>
      <c r="I205" t="s">
        <v>53</v>
      </c>
      <c r="J205" t="s">
        <v>108</v>
      </c>
      <c r="K205" t="s">
        <v>56</v>
      </c>
      <c r="L205" s="3">
        <v>43434</v>
      </c>
      <c r="M205" s="3">
        <v>43677</v>
      </c>
      <c r="N205" s="3">
        <v>43677</v>
      </c>
      <c r="O205">
        <v>580000</v>
      </c>
      <c r="P205">
        <v>7000</v>
      </c>
      <c r="Q205" t="s">
        <v>51</v>
      </c>
      <c r="R205" t="s">
        <v>1341</v>
      </c>
    </row>
    <row r="206" spans="1:18" x14ac:dyDescent="0.2">
      <c r="A206">
        <v>205</v>
      </c>
      <c r="B206" t="s">
        <v>55</v>
      </c>
      <c r="C206" t="s">
        <v>54</v>
      </c>
      <c r="D206" t="s">
        <v>1410</v>
      </c>
      <c r="E206" t="s">
        <v>1411</v>
      </c>
      <c r="F206" t="s">
        <v>8</v>
      </c>
      <c r="G206" t="s">
        <v>34</v>
      </c>
      <c r="H206" t="s">
        <v>6</v>
      </c>
      <c r="I206" t="s">
        <v>53</v>
      </c>
      <c r="J206" t="s">
        <v>108</v>
      </c>
      <c r="K206" t="s">
        <v>56</v>
      </c>
      <c r="L206" s="3">
        <v>43249</v>
      </c>
      <c r="M206" s="3">
        <v>43544</v>
      </c>
      <c r="N206" s="3">
        <v>43544</v>
      </c>
      <c r="O206">
        <v>522000</v>
      </c>
      <c r="P206">
        <v>6412</v>
      </c>
      <c r="Q206" t="s">
        <v>51</v>
      </c>
      <c r="R206" t="s">
        <v>1412</v>
      </c>
    </row>
    <row r="207" spans="1:18" x14ac:dyDescent="0.2">
      <c r="A207">
        <v>206</v>
      </c>
      <c r="B207" t="s">
        <v>55</v>
      </c>
      <c r="C207" t="s">
        <v>54</v>
      </c>
      <c r="D207" t="s">
        <v>936</v>
      </c>
      <c r="E207" t="s">
        <v>937</v>
      </c>
      <c r="F207" t="s">
        <v>8</v>
      </c>
      <c r="G207" t="s">
        <v>34</v>
      </c>
      <c r="H207" t="s">
        <v>6</v>
      </c>
      <c r="I207" t="s">
        <v>53</v>
      </c>
      <c r="J207" t="s">
        <v>108</v>
      </c>
      <c r="K207" t="s">
        <v>4</v>
      </c>
      <c r="L207" s="3">
        <v>43383</v>
      </c>
      <c r="M207" s="3">
        <v>43677</v>
      </c>
      <c r="N207" s="3">
        <v>43677</v>
      </c>
      <c r="O207">
        <v>343500</v>
      </c>
      <c r="P207">
        <v>5000</v>
      </c>
      <c r="Q207" t="s">
        <v>51</v>
      </c>
      <c r="R207" t="s">
        <v>938</v>
      </c>
    </row>
    <row r="208" spans="1:18" x14ac:dyDescent="0.2">
      <c r="A208">
        <v>207</v>
      </c>
      <c r="B208" t="s">
        <v>55</v>
      </c>
      <c r="C208" t="s">
        <v>54</v>
      </c>
      <c r="D208" t="s">
        <v>901</v>
      </c>
      <c r="E208" t="s">
        <v>902</v>
      </c>
      <c r="F208" t="s">
        <v>8</v>
      </c>
      <c r="G208" t="s">
        <v>34</v>
      </c>
      <c r="H208" t="s">
        <v>6</v>
      </c>
      <c r="I208" t="s">
        <v>53</v>
      </c>
      <c r="J208" t="s">
        <v>108</v>
      </c>
      <c r="K208" t="s">
        <v>56</v>
      </c>
      <c r="L208" s="3">
        <v>43424</v>
      </c>
      <c r="M208" s="3">
        <v>43612</v>
      </c>
      <c r="N208" s="3">
        <v>43612</v>
      </c>
      <c r="O208">
        <v>435000</v>
      </c>
      <c r="P208">
        <v>5014</v>
      </c>
      <c r="Q208" t="s">
        <v>51</v>
      </c>
      <c r="R208" t="s">
        <v>903</v>
      </c>
    </row>
    <row r="209" spans="1:18" x14ac:dyDescent="0.2">
      <c r="A209">
        <v>208</v>
      </c>
      <c r="B209" t="s">
        <v>55</v>
      </c>
      <c r="C209" t="s">
        <v>54</v>
      </c>
      <c r="D209" t="s">
        <v>1470</v>
      </c>
      <c r="E209" t="s">
        <v>1471</v>
      </c>
      <c r="F209" t="s">
        <v>8</v>
      </c>
      <c r="G209" t="s">
        <v>34</v>
      </c>
      <c r="H209" t="s">
        <v>6</v>
      </c>
      <c r="I209" t="s">
        <v>53</v>
      </c>
      <c r="J209" t="s">
        <v>108</v>
      </c>
      <c r="K209" t="s">
        <v>4</v>
      </c>
      <c r="L209" s="3">
        <v>43280</v>
      </c>
      <c r="M209" s="3">
        <v>43546</v>
      </c>
      <c r="N209" s="3">
        <v>43546</v>
      </c>
      <c r="O209">
        <v>270000</v>
      </c>
      <c r="P209">
        <v>5000</v>
      </c>
      <c r="Q209" t="s">
        <v>51</v>
      </c>
      <c r="R209" t="s">
        <v>1472</v>
      </c>
    </row>
    <row r="210" spans="1:18" x14ac:dyDescent="0.2">
      <c r="A210">
        <v>209</v>
      </c>
      <c r="B210" t="s">
        <v>55</v>
      </c>
      <c r="C210" t="s">
        <v>54</v>
      </c>
      <c r="D210" t="s">
        <v>1598</v>
      </c>
      <c r="E210" t="s">
        <v>1599</v>
      </c>
      <c r="F210" t="s">
        <v>8</v>
      </c>
      <c r="G210" t="s">
        <v>34</v>
      </c>
      <c r="H210" t="s">
        <v>6</v>
      </c>
      <c r="I210" t="s">
        <v>53</v>
      </c>
      <c r="J210" t="s">
        <v>108</v>
      </c>
      <c r="K210" t="s">
        <v>4</v>
      </c>
      <c r="L210" s="3">
        <v>43263</v>
      </c>
      <c r="M210" s="3">
        <v>43535</v>
      </c>
      <c r="N210" s="3">
        <v>43535</v>
      </c>
      <c r="O210">
        <v>227000</v>
      </c>
      <c r="P210">
        <v>5000</v>
      </c>
      <c r="Q210" t="s">
        <v>51</v>
      </c>
      <c r="R210" t="s">
        <v>1600</v>
      </c>
    </row>
    <row r="211" spans="1:18" x14ac:dyDescent="0.2">
      <c r="A211">
        <v>210</v>
      </c>
      <c r="B211" t="s">
        <v>55</v>
      </c>
      <c r="C211" t="s">
        <v>54</v>
      </c>
      <c r="D211" t="s">
        <v>1315</v>
      </c>
      <c r="E211" t="s">
        <v>1316</v>
      </c>
      <c r="F211" t="s">
        <v>8</v>
      </c>
      <c r="G211" t="s">
        <v>34</v>
      </c>
      <c r="H211" t="s">
        <v>37</v>
      </c>
      <c r="I211" t="s">
        <v>53</v>
      </c>
      <c r="J211" t="s">
        <v>108</v>
      </c>
      <c r="K211" t="s">
        <v>56</v>
      </c>
      <c r="L211" s="3">
        <v>43286</v>
      </c>
      <c r="M211" s="3">
        <v>43553</v>
      </c>
      <c r="N211" s="3">
        <v>43553</v>
      </c>
      <c r="O211">
        <v>575000</v>
      </c>
      <c r="P211">
        <v>7000</v>
      </c>
      <c r="Q211" t="s">
        <v>51</v>
      </c>
      <c r="R211" t="s">
        <v>1317</v>
      </c>
    </row>
    <row r="212" spans="1:18" x14ac:dyDescent="0.2">
      <c r="A212">
        <v>211</v>
      </c>
      <c r="B212" t="s">
        <v>55</v>
      </c>
      <c r="C212" t="s">
        <v>54</v>
      </c>
      <c r="D212" t="s">
        <v>1663</v>
      </c>
      <c r="E212" t="s">
        <v>1664</v>
      </c>
      <c r="F212" t="s">
        <v>8</v>
      </c>
      <c r="G212" t="s">
        <v>34</v>
      </c>
      <c r="H212" t="s">
        <v>6</v>
      </c>
      <c r="I212" t="s">
        <v>53</v>
      </c>
      <c r="J212" t="s">
        <v>108</v>
      </c>
      <c r="K212" t="s">
        <v>4</v>
      </c>
      <c r="L212" s="3">
        <v>43396</v>
      </c>
      <c r="M212" s="3">
        <v>43677</v>
      </c>
      <c r="N212" s="3">
        <v>43677</v>
      </c>
      <c r="O212">
        <v>375000</v>
      </c>
      <c r="P212">
        <v>5000</v>
      </c>
      <c r="Q212" t="s">
        <v>51</v>
      </c>
      <c r="R212" t="s">
        <v>1665</v>
      </c>
    </row>
    <row r="213" spans="1:18" x14ac:dyDescent="0.2">
      <c r="A213">
        <v>212</v>
      </c>
      <c r="B213" t="s">
        <v>55</v>
      </c>
      <c r="C213" t="s">
        <v>54</v>
      </c>
      <c r="D213" t="s">
        <v>677</v>
      </c>
      <c r="E213" t="s">
        <v>678</v>
      </c>
      <c r="F213" t="s">
        <v>8</v>
      </c>
      <c r="G213" t="s">
        <v>34</v>
      </c>
      <c r="H213" t="s">
        <v>6</v>
      </c>
      <c r="I213" t="s">
        <v>53</v>
      </c>
      <c r="J213" t="s">
        <v>108</v>
      </c>
      <c r="K213" t="s">
        <v>56</v>
      </c>
      <c r="L213" s="3">
        <v>43342</v>
      </c>
      <c r="M213" s="3">
        <v>43615</v>
      </c>
      <c r="N213" s="3">
        <v>43616</v>
      </c>
      <c r="O213">
        <v>470000</v>
      </c>
      <c r="P213">
        <v>5640</v>
      </c>
      <c r="Q213" t="s">
        <v>51</v>
      </c>
      <c r="R213" t="s">
        <v>679</v>
      </c>
    </row>
    <row r="214" spans="1:18" x14ac:dyDescent="0.2">
      <c r="A214">
        <v>213</v>
      </c>
      <c r="B214" t="s">
        <v>55</v>
      </c>
      <c r="C214" t="s">
        <v>54</v>
      </c>
      <c r="D214" t="s">
        <v>820</v>
      </c>
      <c r="E214" t="s">
        <v>821</v>
      </c>
      <c r="F214" t="s">
        <v>8</v>
      </c>
      <c r="G214" t="s">
        <v>34</v>
      </c>
      <c r="H214" t="s">
        <v>6</v>
      </c>
      <c r="I214" t="s">
        <v>53</v>
      </c>
      <c r="J214" t="s">
        <v>108</v>
      </c>
      <c r="K214" t="s">
        <v>56</v>
      </c>
      <c r="L214" s="3">
        <v>43272</v>
      </c>
      <c r="M214" s="3">
        <v>43523</v>
      </c>
      <c r="N214" s="3">
        <v>43523</v>
      </c>
      <c r="O214">
        <v>417000</v>
      </c>
      <c r="P214">
        <v>5000</v>
      </c>
      <c r="Q214" t="s">
        <v>51</v>
      </c>
      <c r="R214" t="s">
        <v>822</v>
      </c>
    </row>
    <row r="215" spans="1:18" x14ac:dyDescent="0.2">
      <c r="A215">
        <v>214</v>
      </c>
      <c r="B215" t="s">
        <v>55</v>
      </c>
      <c r="C215" t="s">
        <v>54</v>
      </c>
      <c r="D215" t="s">
        <v>1452</v>
      </c>
      <c r="E215" t="s">
        <v>1453</v>
      </c>
      <c r="F215" t="s">
        <v>8</v>
      </c>
      <c r="G215" t="s">
        <v>34</v>
      </c>
      <c r="H215" t="s">
        <v>6</v>
      </c>
      <c r="I215" t="s">
        <v>53</v>
      </c>
      <c r="J215" t="s">
        <v>108</v>
      </c>
      <c r="K215" t="s">
        <v>4</v>
      </c>
      <c r="L215" s="3">
        <v>43269</v>
      </c>
      <c r="M215" s="3">
        <v>43528</v>
      </c>
      <c r="N215" s="3">
        <v>43528</v>
      </c>
      <c r="O215">
        <v>339000</v>
      </c>
      <c r="P215">
        <v>5000</v>
      </c>
      <c r="Q215" t="s">
        <v>51</v>
      </c>
      <c r="R215" t="s">
        <v>1454</v>
      </c>
    </row>
    <row r="216" spans="1:18" x14ac:dyDescent="0.2">
      <c r="A216">
        <v>215</v>
      </c>
      <c r="B216" t="s">
        <v>55</v>
      </c>
      <c r="C216" t="s">
        <v>54</v>
      </c>
      <c r="D216" t="s">
        <v>927</v>
      </c>
      <c r="E216" t="s">
        <v>928</v>
      </c>
      <c r="F216" t="s">
        <v>8</v>
      </c>
      <c r="G216" t="s">
        <v>34</v>
      </c>
      <c r="H216" t="s">
        <v>6</v>
      </c>
      <c r="I216" t="s">
        <v>53</v>
      </c>
      <c r="J216" t="s">
        <v>108</v>
      </c>
      <c r="K216" t="s">
        <v>4</v>
      </c>
      <c r="L216" s="3">
        <v>43266</v>
      </c>
      <c r="M216" s="3">
        <v>43536</v>
      </c>
      <c r="N216" s="3">
        <v>43536</v>
      </c>
      <c r="O216">
        <v>184000</v>
      </c>
      <c r="P216">
        <v>5000</v>
      </c>
      <c r="Q216" t="s">
        <v>51</v>
      </c>
      <c r="R216" t="s">
        <v>929</v>
      </c>
    </row>
    <row r="217" spans="1:18" x14ac:dyDescent="0.2">
      <c r="A217">
        <v>216</v>
      </c>
      <c r="B217" t="s">
        <v>55</v>
      </c>
      <c r="C217" t="s">
        <v>54</v>
      </c>
      <c r="D217" t="s">
        <v>1380</v>
      </c>
      <c r="E217" t="s">
        <v>1381</v>
      </c>
      <c r="F217" t="s">
        <v>8</v>
      </c>
      <c r="G217" t="s">
        <v>34</v>
      </c>
      <c r="H217" t="s">
        <v>6</v>
      </c>
      <c r="I217" t="s">
        <v>53</v>
      </c>
      <c r="J217" t="s">
        <v>108</v>
      </c>
      <c r="K217" t="s">
        <v>4</v>
      </c>
      <c r="L217" s="3">
        <v>43322</v>
      </c>
      <c r="M217" s="3">
        <v>43677</v>
      </c>
      <c r="N217" s="3">
        <v>43677</v>
      </c>
      <c r="O217">
        <v>208000</v>
      </c>
      <c r="P217">
        <v>5000</v>
      </c>
      <c r="Q217" t="s">
        <v>51</v>
      </c>
      <c r="R217" t="s">
        <v>1382</v>
      </c>
    </row>
    <row r="218" spans="1:18" x14ac:dyDescent="0.2">
      <c r="A218">
        <v>217</v>
      </c>
      <c r="B218" t="s">
        <v>55</v>
      </c>
      <c r="C218" t="s">
        <v>54</v>
      </c>
      <c r="D218" t="s">
        <v>1717</v>
      </c>
      <c r="E218" t="s">
        <v>1718</v>
      </c>
      <c r="F218" t="s">
        <v>8</v>
      </c>
      <c r="G218" t="s">
        <v>34</v>
      </c>
      <c r="H218" t="s">
        <v>6</v>
      </c>
      <c r="I218" t="s">
        <v>53</v>
      </c>
      <c r="J218" t="s">
        <v>108</v>
      </c>
      <c r="K218" t="s">
        <v>4</v>
      </c>
      <c r="L218" s="3">
        <v>43514</v>
      </c>
      <c r="M218" s="3">
        <v>43679</v>
      </c>
      <c r="N218" s="3">
        <v>43679</v>
      </c>
      <c r="O218">
        <v>310000</v>
      </c>
      <c r="P218">
        <v>5000</v>
      </c>
      <c r="Q218" t="s">
        <v>51</v>
      </c>
      <c r="R218" t="s">
        <v>1719</v>
      </c>
    </row>
    <row r="219" spans="1:18" x14ac:dyDescent="0.2">
      <c r="A219">
        <v>218</v>
      </c>
      <c r="B219" t="s">
        <v>55</v>
      </c>
      <c r="C219" t="s">
        <v>54</v>
      </c>
      <c r="D219" t="s">
        <v>835</v>
      </c>
      <c r="E219" t="s">
        <v>836</v>
      </c>
      <c r="F219" t="s">
        <v>8</v>
      </c>
      <c r="G219" t="s">
        <v>34</v>
      </c>
      <c r="H219" t="s">
        <v>6</v>
      </c>
      <c r="I219" t="s">
        <v>53</v>
      </c>
      <c r="J219" t="s">
        <v>108</v>
      </c>
      <c r="K219" t="s">
        <v>4</v>
      </c>
      <c r="L219" s="3">
        <v>43349</v>
      </c>
      <c r="M219" s="3">
        <v>43606</v>
      </c>
      <c r="N219" s="3">
        <v>43606</v>
      </c>
      <c r="O219">
        <v>260000</v>
      </c>
      <c r="P219">
        <v>5000</v>
      </c>
      <c r="Q219" t="s">
        <v>51</v>
      </c>
      <c r="R219" t="s">
        <v>837</v>
      </c>
    </row>
    <row r="220" spans="1:18" x14ac:dyDescent="0.2">
      <c r="A220">
        <v>219</v>
      </c>
      <c r="B220" t="s">
        <v>55</v>
      </c>
      <c r="C220" t="s">
        <v>54</v>
      </c>
      <c r="D220" t="s">
        <v>847</v>
      </c>
      <c r="E220" t="s">
        <v>848</v>
      </c>
      <c r="F220" t="s">
        <v>8</v>
      </c>
      <c r="G220" t="s">
        <v>34</v>
      </c>
      <c r="H220" t="s">
        <v>6</v>
      </c>
      <c r="I220" t="s">
        <v>53</v>
      </c>
      <c r="J220" t="s">
        <v>108</v>
      </c>
      <c r="K220" t="s">
        <v>4</v>
      </c>
      <c r="L220" s="3">
        <v>43278</v>
      </c>
      <c r="M220" s="3">
        <v>43529</v>
      </c>
      <c r="N220" s="3">
        <v>43529</v>
      </c>
      <c r="O220">
        <v>174500</v>
      </c>
      <c r="P220">
        <v>5000</v>
      </c>
      <c r="Q220" t="s">
        <v>51</v>
      </c>
      <c r="R220" t="s">
        <v>849</v>
      </c>
    </row>
    <row r="221" spans="1:18" x14ac:dyDescent="0.2">
      <c r="A221">
        <v>220</v>
      </c>
      <c r="B221" t="s">
        <v>55</v>
      </c>
      <c r="C221" t="s">
        <v>54</v>
      </c>
      <c r="D221" t="s">
        <v>1660</v>
      </c>
      <c r="E221" t="s">
        <v>1661</v>
      </c>
      <c r="F221" t="s">
        <v>8</v>
      </c>
      <c r="G221" t="s">
        <v>34</v>
      </c>
      <c r="H221" t="s">
        <v>6</v>
      </c>
      <c r="I221" t="s">
        <v>53</v>
      </c>
      <c r="J221" t="s">
        <v>108</v>
      </c>
      <c r="K221" t="s">
        <v>56</v>
      </c>
      <c r="L221" s="3">
        <v>43280</v>
      </c>
      <c r="M221" s="3">
        <v>43523</v>
      </c>
      <c r="N221" s="3">
        <v>43523</v>
      </c>
      <c r="O221">
        <v>605000</v>
      </c>
      <c r="P221">
        <v>7000</v>
      </c>
      <c r="Q221" t="s">
        <v>51</v>
      </c>
      <c r="R221" t="s">
        <v>1662</v>
      </c>
    </row>
    <row r="222" spans="1:18" x14ac:dyDescent="0.2">
      <c r="A222">
        <v>221</v>
      </c>
      <c r="B222" t="s">
        <v>55</v>
      </c>
      <c r="C222" t="s">
        <v>54</v>
      </c>
      <c r="D222" t="s">
        <v>942</v>
      </c>
      <c r="E222" t="s">
        <v>943</v>
      </c>
      <c r="F222" t="s">
        <v>8</v>
      </c>
      <c r="G222" t="s">
        <v>34</v>
      </c>
      <c r="H222" t="s">
        <v>6</v>
      </c>
      <c r="I222" t="s">
        <v>53</v>
      </c>
      <c r="J222" t="s">
        <v>108</v>
      </c>
      <c r="K222" t="s">
        <v>4</v>
      </c>
      <c r="L222" s="3">
        <v>43277</v>
      </c>
      <c r="M222" s="3">
        <v>43531</v>
      </c>
      <c r="N222" s="3">
        <v>43531</v>
      </c>
      <c r="O222">
        <v>180746</v>
      </c>
      <c r="P222">
        <v>5000</v>
      </c>
      <c r="Q222" t="s">
        <v>51</v>
      </c>
      <c r="R222" t="s">
        <v>944</v>
      </c>
    </row>
    <row r="223" spans="1:18" x14ac:dyDescent="0.2">
      <c r="A223">
        <v>222</v>
      </c>
      <c r="B223" t="s">
        <v>55</v>
      </c>
      <c r="C223" t="s">
        <v>54</v>
      </c>
      <c r="D223" t="s">
        <v>1446</v>
      </c>
      <c r="E223" t="s">
        <v>1447</v>
      </c>
      <c r="F223" t="s">
        <v>8</v>
      </c>
      <c r="G223" t="s">
        <v>34</v>
      </c>
      <c r="H223" t="s">
        <v>6</v>
      </c>
      <c r="I223" t="s">
        <v>53</v>
      </c>
      <c r="J223" t="s">
        <v>108</v>
      </c>
      <c r="K223" t="s">
        <v>4</v>
      </c>
      <c r="L223" s="3">
        <v>43286</v>
      </c>
      <c r="M223" s="3">
        <v>43524</v>
      </c>
      <c r="N223" s="3">
        <v>43525</v>
      </c>
      <c r="O223">
        <v>335000</v>
      </c>
      <c r="P223">
        <v>5000</v>
      </c>
      <c r="Q223" t="s">
        <v>51</v>
      </c>
      <c r="R223" t="s">
        <v>1448</v>
      </c>
    </row>
    <row r="224" spans="1:18" x14ac:dyDescent="0.2">
      <c r="A224">
        <v>223</v>
      </c>
      <c r="B224" t="s">
        <v>55</v>
      </c>
      <c r="C224" t="s">
        <v>54</v>
      </c>
      <c r="D224" t="s">
        <v>814</v>
      </c>
      <c r="E224" t="s">
        <v>815</v>
      </c>
      <c r="F224" t="s">
        <v>8</v>
      </c>
      <c r="G224" t="s">
        <v>34</v>
      </c>
      <c r="H224" t="s">
        <v>6</v>
      </c>
      <c r="I224" t="s">
        <v>53</v>
      </c>
      <c r="J224" t="s">
        <v>108</v>
      </c>
      <c r="K224" t="s">
        <v>4</v>
      </c>
      <c r="L224" s="3">
        <v>43308</v>
      </c>
      <c r="M224" s="3">
        <v>43495</v>
      </c>
      <c r="N224" s="3">
        <v>43495</v>
      </c>
      <c r="O224">
        <v>240500</v>
      </c>
      <c r="P224">
        <v>5000</v>
      </c>
      <c r="Q224" t="s">
        <v>51</v>
      </c>
      <c r="R224" t="s">
        <v>816</v>
      </c>
    </row>
    <row r="225" spans="1:18" x14ac:dyDescent="0.2">
      <c r="A225">
        <v>224</v>
      </c>
      <c r="B225" t="s">
        <v>55</v>
      </c>
      <c r="C225" t="s">
        <v>54</v>
      </c>
      <c r="D225" t="s">
        <v>945</v>
      </c>
      <c r="E225" t="s">
        <v>946</v>
      </c>
      <c r="F225" t="s">
        <v>8</v>
      </c>
      <c r="G225" t="s">
        <v>34</v>
      </c>
      <c r="H225" t="s">
        <v>6</v>
      </c>
      <c r="I225" t="s">
        <v>53</v>
      </c>
      <c r="J225" t="s">
        <v>108</v>
      </c>
      <c r="K225" t="s">
        <v>4</v>
      </c>
      <c r="L225" s="3">
        <v>43250</v>
      </c>
      <c r="M225" s="3">
        <v>43529</v>
      </c>
      <c r="N225" s="3">
        <v>43529</v>
      </c>
      <c r="O225">
        <v>247000</v>
      </c>
      <c r="P225">
        <v>5000</v>
      </c>
      <c r="Q225" t="s">
        <v>51</v>
      </c>
      <c r="R225" t="s">
        <v>947</v>
      </c>
    </row>
    <row r="226" spans="1:18" x14ac:dyDescent="0.2">
      <c r="A226">
        <v>225</v>
      </c>
      <c r="B226" t="s">
        <v>55</v>
      </c>
      <c r="C226" t="s">
        <v>54</v>
      </c>
      <c r="D226" t="s">
        <v>951</v>
      </c>
      <c r="E226" t="s">
        <v>952</v>
      </c>
      <c r="F226" t="s">
        <v>8</v>
      </c>
      <c r="G226" t="s">
        <v>34</v>
      </c>
      <c r="H226" t="s">
        <v>6</v>
      </c>
      <c r="I226" t="s">
        <v>53</v>
      </c>
      <c r="J226" t="s">
        <v>108</v>
      </c>
      <c r="K226" t="s">
        <v>56</v>
      </c>
      <c r="L226" s="3">
        <v>43221</v>
      </c>
      <c r="M226" s="3">
        <v>43517</v>
      </c>
      <c r="N226" s="3">
        <v>43517</v>
      </c>
      <c r="O226">
        <v>462000</v>
      </c>
      <c r="P226">
        <v>5000</v>
      </c>
      <c r="Q226" t="s">
        <v>51</v>
      </c>
      <c r="R226" t="s">
        <v>953</v>
      </c>
    </row>
    <row r="227" spans="1:18" x14ac:dyDescent="0.2">
      <c r="A227">
        <v>226</v>
      </c>
      <c r="B227" t="s">
        <v>55</v>
      </c>
      <c r="C227" t="s">
        <v>54</v>
      </c>
      <c r="D227" t="s">
        <v>1633</v>
      </c>
      <c r="E227" t="s">
        <v>1634</v>
      </c>
      <c r="F227" t="s">
        <v>8</v>
      </c>
      <c r="G227" t="s">
        <v>34</v>
      </c>
      <c r="H227" t="s">
        <v>37</v>
      </c>
      <c r="I227" t="s">
        <v>53</v>
      </c>
      <c r="J227" t="s">
        <v>108</v>
      </c>
      <c r="K227" t="s">
        <v>56</v>
      </c>
      <c r="L227" s="3">
        <v>43256</v>
      </c>
      <c r="M227" s="3">
        <v>43521</v>
      </c>
      <c r="N227" s="3">
        <v>43521</v>
      </c>
      <c r="O227">
        <v>407000</v>
      </c>
      <c r="P227">
        <v>5000</v>
      </c>
      <c r="Q227" t="s">
        <v>51</v>
      </c>
      <c r="R227" t="s">
        <v>1635</v>
      </c>
    </row>
    <row r="228" spans="1:18" x14ac:dyDescent="0.2">
      <c r="A228">
        <v>227</v>
      </c>
      <c r="B228" t="s">
        <v>55</v>
      </c>
      <c r="C228" t="s">
        <v>54</v>
      </c>
      <c r="D228" t="s">
        <v>1291</v>
      </c>
      <c r="E228" t="s">
        <v>1292</v>
      </c>
      <c r="F228" t="s">
        <v>8</v>
      </c>
      <c r="G228" t="s">
        <v>34</v>
      </c>
      <c r="H228" t="s">
        <v>6</v>
      </c>
      <c r="I228" t="s">
        <v>53</v>
      </c>
      <c r="J228" t="s">
        <v>108</v>
      </c>
      <c r="K228" t="s">
        <v>56</v>
      </c>
      <c r="L228" s="3">
        <v>43263</v>
      </c>
      <c r="M228" s="3">
        <v>43585</v>
      </c>
      <c r="N228" s="3">
        <v>43585</v>
      </c>
      <c r="O228">
        <v>420000</v>
      </c>
      <c r="P228">
        <v>5422</v>
      </c>
      <c r="Q228" t="s">
        <v>51</v>
      </c>
      <c r="R228" t="s">
        <v>1293</v>
      </c>
    </row>
    <row r="229" spans="1:18" x14ac:dyDescent="0.2">
      <c r="A229">
        <v>228</v>
      </c>
      <c r="B229" t="s">
        <v>55</v>
      </c>
      <c r="C229" t="s">
        <v>54</v>
      </c>
      <c r="D229" t="s">
        <v>832</v>
      </c>
      <c r="E229" t="s">
        <v>833</v>
      </c>
      <c r="F229" t="s">
        <v>8</v>
      </c>
      <c r="G229" t="s">
        <v>34</v>
      </c>
      <c r="H229" t="s">
        <v>6</v>
      </c>
      <c r="I229" t="s">
        <v>53</v>
      </c>
      <c r="J229" t="s">
        <v>108</v>
      </c>
      <c r="K229" t="s">
        <v>56</v>
      </c>
      <c r="L229" s="3">
        <v>43251</v>
      </c>
      <c r="M229" s="3">
        <v>43515</v>
      </c>
      <c r="N229" s="3">
        <v>43515</v>
      </c>
      <c r="O229">
        <v>525000</v>
      </c>
      <c r="P229">
        <v>6472</v>
      </c>
      <c r="Q229" t="s">
        <v>51</v>
      </c>
      <c r="R229" t="s">
        <v>834</v>
      </c>
    </row>
    <row r="230" spans="1:18" x14ac:dyDescent="0.2">
      <c r="A230">
        <v>229</v>
      </c>
      <c r="B230" t="s">
        <v>55</v>
      </c>
      <c r="C230" t="s">
        <v>54</v>
      </c>
      <c r="D230" t="s">
        <v>1198</v>
      </c>
      <c r="E230" t="s">
        <v>1199</v>
      </c>
      <c r="F230" t="s">
        <v>8</v>
      </c>
      <c r="G230" t="s">
        <v>34</v>
      </c>
      <c r="H230" t="s">
        <v>6</v>
      </c>
      <c r="I230" t="s">
        <v>53</v>
      </c>
      <c r="J230" t="s">
        <v>108</v>
      </c>
      <c r="K230" t="s">
        <v>4</v>
      </c>
      <c r="L230" s="3">
        <v>43284</v>
      </c>
      <c r="M230" s="3">
        <v>43535</v>
      </c>
      <c r="N230" s="3">
        <v>43535</v>
      </c>
      <c r="O230">
        <v>219000</v>
      </c>
      <c r="P230">
        <v>5000</v>
      </c>
      <c r="Q230" t="s">
        <v>51</v>
      </c>
      <c r="R230" t="s">
        <v>1200</v>
      </c>
    </row>
    <row r="231" spans="1:18" x14ac:dyDescent="0.2">
      <c r="A231">
        <v>230</v>
      </c>
      <c r="B231" t="s">
        <v>55</v>
      </c>
      <c r="C231" t="s">
        <v>54</v>
      </c>
      <c r="D231" t="s">
        <v>1348</v>
      </c>
      <c r="E231" t="s">
        <v>1349</v>
      </c>
      <c r="F231" t="s">
        <v>8</v>
      </c>
      <c r="G231" t="s">
        <v>34</v>
      </c>
      <c r="H231" t="s">
        <v>6</v>
      </c>
      <c r="I231" t="s">
        <v>53</v>
      </c>
      <c r="J231" t="s">
        <v>108</v>
      </c>
      <c r="K231" t="s">
        <v>56</v>
      </c>
      <c r="L231" s="3">
        <v>43279</v>
      </c>
      <c r="M231" s="3">
        <v>43529</v>
      </c>
      <c r="N231" s="3">
        <v>43529</v>
      </c>
      <c r="O231">
        <v>445000</v>
      </c>
      <c r="P231">
        <v>5164</v>
      </c>
      <c r="Q231" t="s">
        <v>51</v>
      </c>
      <c r="R231" t="s">
        <v>1350</v>
      </c>
    </row>
    <row r="232" spans="1:18" x14ac:dyDescent="0.2">
      <c r="A232">
        <v>231</v>
      </c>
      <c r="B232" t="s">
        <v>55</v>
      </c>
      <c r="C232" t="s">
        <v>54</v>
      </c>
      <c r="D232" t="s">
        <v>826</v>
      </c>
      <c r="E232" t="s">
        <v>827</v>
      </c>
      <c r="F232" t="s">
        <v>8</v>
      </c>
      <c r="G232" t="s">
        <v>34</v>
      </c>
      <c r="H232" t="s">
        <v>6</v>
      </c>
      <c r="I232" t="s">
        <v>53</v>
      </c>
      <c r="J232" t="s">
        <v>108</v>
      </c>
      <c r="K232" t="s">
        <v>4</v>
      </c>
      <c r="L232" s="3">
        <v>43290</v>
      </c>
      <c r="M232" s="3">
        <v>43542</v>
      </c>
      <c r="N232" s="3">
        <v>43542</v>
      </c>
      <c r="O232">
        <v>175000</v>
      </c>
      <c r="P232">
        <v>5000</v>
      </c>
      <c r="Q232" t="s">
        <v>51</v>
      </c>
      <c r="R232" t="s">
        <v>828</v>
      </c>
    </row>
    <row r="233" spans="1:18" x14ac:dyDescent="0.2">
      <c r="A233">
        <v>232</v>
      </c>
      <c r="B233" t="s">
        <v>55</v>
      </c>
      <c r="C233" t="s">
        <v>54</v>
      </c>
      <c r="D233" t="s">
        <v>957</v>
      </c>
      <c r="E233" t="s">
        <v>958</v>
      </c>
      <c r="F233" t="s">
        <v>8</v>
      </c>
      <c r="G233" t="s">
        <v>34</v>
      </c>
      <c r="H233" t="s">
        <v>37</v>
      </c>
      <c r="I233" t="s">
        <v>53</v>
      </c>
      <c r="J233" t="s">
        <v>108</v>
      </c>
      <c r="K233" t="s">
        <v>4</v>
      </c>
      <c r="L233" s="3">
        <v>43272</v>
      </c>
      <c r="M233" s="3">
        <v>43483</v>
      </c>
      <c r="N233" s="3">
        <v>43483</v>
      </c>
      <c r="O233">
        <v>350000</v>
      </c>
      <c r="P233">
        <v>5000</v>
      </c>
      <c r="Q233" t="s">
        <v>51</v>
      </c>
      <c r="R233" t="s">
        <v>959</v>
      </c>
    </row>
    <row r="234" spans="1:18" x14ac:dyDescent="0.2">
      <c r="A234">
        <v>233</v>
      </c>
      <c r="B234" t="s">
        <v>55</v>
      </c>
      <c r="C234" t="s">
        <v>54</v>
      </c>
      <c r="D234" t="s">
        <v>1559</v>
      </c>
      <c r="E234" t="s">
        <v>1560</v>
      </c>
      <c r="F234" t="s">
        <v>8</v>
      </c>
      <c r="G234" t="s">
        <v>34</v>
      </c>
      <c r="H234" t="s">
        <v>6</v>
      </c>
      <c r="I234" t="s">
        <v>53</v>
      </c>
      <c r="J234" t="s">
        <v>108</v>
      </c>
      <c r="K234" t="s">
        <v>56</v>
      </c>
      <c r="L234" s="3">
        <v>43291</v>
      </c>
      <c r="M234" s="3">
        <v>43529</v>
      </c>
      <c r="N234" s="3">
        <v>43529</v>
      </c>
      <c r="O234">
        <v>460000</v>
      </c>
      <c r="P234">
        <v>5390</v>
      </c>
      <c r="Q234" t="s">
        <v>51</v>
      </c>
      <c r="R234" t="s">
        <v>1561</v>
      </c>
    </row>
    <row r="235" spans="1:18" x14ac:dyDescent="0.2">
      <c r="A235">
        <v>234</v>
      </c>
      <c r="B235" t="s">
        <v>55</v>
      </c>
      <c r="C235" t="s">
        <v>54</v>
      </c>
      <c r="D235" t="s">
        <v>1672</v>
      </c>
      <c r="E235" t="s">
        <v>1673</v>
      </c>
      <c r="F235" t="s">
        <v>8</v>
      </c>
      <c r="G235" t="s">
        <v>34</v>
      </c>
      <c r="H235" t="s">
        <v>6</v>
      </c>
      <c r="I235" t="s">
        <v>53</v>
      </c>
      <c r="J235" t="s">
        <v>108</v>
      </c>
      <c r="K235" t="s">
        <v>4</v>
      </c>
      <c r="L235" s="3">
        <v>43434</v>
      </c>
      <c r="M235" s="3">
        <v>43661</v>
      </c>
      <c r="N235" s="3">
        <v>43661</v>
      </c>
      <c r="O235">
        <v>218000</v>
      </c>
      <c r="P235">
        <v>5000</v>
      </c>
      <c r="Q235" t="s">
        <v>51</v>
      </c>
      <c r="R235" t="s">
        <v>1674</v>
      </c>
    </row>
    <row r="236" spans="1:18" x14ac:dyDescent="0.2">
      <c r="A236">
        <v>235</v>
      </c>
      <c r="B236" t="s">
        <v>55</v>
      </c>
      <c r="C236" t="s">
        <v>54</v>
      </c>
      <c r="D236" t="s">
        <v>829</v>
      </c>
      <c r="E236" t="s">
        <v>830</v>
      </c>
      <c r="F236" t="s">
        <v>8</v>
      </c>
      <c r="G236" t="s">
        <v>34</v>
      </c>
      <c r="H236" t="s">
        <v>6</v>
      </c>
      <c r="I236" t="s">
        <v>53</v>
      </c>
      <c r="J236" t="s">
        <v>108</v>
      </c>
      <c r="K236" t="s">
        <v>4</v>
      </c>
      <c r="L236" s="3">
        <v>43269</v>
      </c>
      <c r="M236" s="3">
        <v>43522</v>
      </c>
      <c r="N236" s="3">
        <v>43522</v>
      </c>
      <c r="O236">
        <v>270000</v>
      </c>
      <c r="P236">
        <v>5000</v>
      </c>
      <c r="Q236" t="s">
        <v>51</v>
      </c>
      <c r="R236" t="s">
        <v>831</v>
      </c>
    </row>
    <row r="237" spans="1:18" x14ac:dyDescent="0.2">
      <c r="A237">
        <v>236</v>
      </c>
      <c r="B237" t="s">
        <v>55</v>
      </c>
      <c r="C237" t="s">
        <v>54</v>
      </c>
      <c r="D237" t="s">
        <v>823</v>
      </c>
      <c r="E237" t="s">
        <v>824</v>
      </c>
      <c r="F237" t="s">
        <v>8</v>
      </c>
      <c r="G237" t="s">
        <v>34</v>
      </c>
      <c r="H237" t="s">
        <v>37</v>
      </c>
      <c r="I237" t="s">
        <v>53</v>
      </c>
      <c r="J237" t="s">
        <v>108</v>
      </c>
      <c r="K237" t="s">
        <v>4</v>
      </c>
      <c r="L237" s="3">
        <v>43263</v>
      </c>
      <c r="M237" s="3">
        <v>43523</v>
      </c>
      <c r="N237" s="3">
        <v>43523</v>
      </c>
      <c r="O237">
        <v>307000</v>
      </c>
      <c r="P237">
        <v>5000</v>
      </c>
      <c r="Q237" t="s">
        <v>51</v>
      </c>
      <c r="R237" t="s">
        <v>825</v>
      </c>
    </row>
    <row r="238" spans="1:18" x14ac:dyDescent="0.2">
      <c r="A238">
        <v>237</v>
      </c>
      <c r="B238" t="s">
        <v>55</v>
      </c>
      <c r="C238" t="s">
        <v>54</v>
      </c>
      <c r="D238" t="s">
        <v>1309</v>
      </c>
      <c r="E238" t="s">
        <v>1310</v>
      </c>
      <c r="F238" t="s">
        <v>8</v>
      </c>
      <c r="G238" t="s">
        <v>34</v>
      </c>
      <c r="H238" t="s">
        <v>37</v>
      </c>
      <c r="I238" t="s">
        <v>53</v>
      </c>
      <c r="J238" t="s">
        <v>108</v>
      </c>
      <c r="K238" t="s">
        <v>56</v>
      </c>
      <c r="L238" s="3">
        <v>43480</v>
      </c>
      <c r="M238" s="3">
        <v>43677</v>
      </c>
      <c r="N238" s="3">
        <v>43677</v>
      </c>
      <c r="O238">
        <v>434599</v>
      </c>
      <c r="P238">
        <v>5000</v>
      </c>
      <c r="Q238" t="s">
        <v>51</v>
      </c>
      <c r="R238" t="s">
        <v>1311</v>
      </c>
    </row>
    <row r="239" spans="1:18" x14ac:dyDescent="0.2">
      <c r="A239">
        <v>238</v>
      </c>
      <c r="B239" t="s">
        <v>55</v>
      </c>
      <c r="C239" t="s">
        <v>54</v>
      </c>
      <c r="D239" t="s">
        <v>1571</v>
      </c>
      <c r="E239" t="s">
        <v>1572</v>
      </c>
      <c r="F239" t="s">
        <v>8</v>
      </c>
      <c r="G239" t="s">
        <v>34</v>
      </c>
      <c r="H239" t="s">
        <v>6</v>
      </c>
      <c r="I239" t="s">
        <v>53</v>
      </c>
      <c r="J239" t="s">
        <v>108</v>
      </c>
      <c r="K239" t="s">
        <v>4</v>
      </c>
      <c r="L239" s="3">
        <v>43516</v>
      </c>
      <c r="M239" s="3">
        <v>43642</v>
      </c>
      <c r="N239" s="3">
        <v>43642</v>
      </c>
      <c r="O239">
        <v>319000</v>
      </c>
      <c r="P239">
        <v>5000</v>
      </c>
      <c r="Q239" t="s">
        <v>51</v>
      </c>
      <c r="R239" t="s">
        <v>1573</v>
      </c>
    </row>
    <row r="240" spans="1:18" x14ac:dyDescent="0.2">
      <c r="A240">
        <v>239</v>
      </c>
      <c r="B240" t="s">
        <v>55</v>
      </c>
      <c r="C240" t="s">
        <v>54</v>
      </c>
      <c r="D240" t="s">
        <v>918</v>
      </c>
      <c r="E240" t="s">
        <v>919</v>
      </c>
      <c r="F240" t="s">
        <v>8</v>
      </c>
      <c r="G240" t="s">
        <v>34</v>
      </c>
      <c r="H240" t="s">
        <v>6</v>
      </c>
      <c r="I240" t="s">
        <v>53</v>
      </c>
      <c r="J240" t="s">
        <v>108</v>
      </c>
      <c r="K240" t="s">
        <v>4</v>
      </c>
      <c r="L240" s="3">
        <v>43245</v>
      </c>
      <c r="M240" s="3">
        <v>43493</v>
      </c>
      <c r="N240" s="3">
        <v>43493</v>
      </c>
      <c r="O240">
        <v>171500</v>
      </c>
      <c r="P240">
        <v>5000</v>
      </c>
      <c r="Q240" t="s">
        <v>51</v>
      </c>
      <c r="R240" t="s">
        <v>920</v>
      </c>
    </row>
    <row r="241" spans="1:18" x14ac:dyDescent="0.2">
      <c r="A241">
        <v>240</v>
      </c>
      <c r="B241" t="s">
        <v>55</v>
      </c>
      <c r="C241" t="s">
        <v>54</v>
      </c>
      <c r="D241" t="s">
        <v>1455</v>
      </c>
      <c r="E241" t="s">
        <v>1456</v>
      </c>
      <c r="F241" t="s">
        <v>8</v>
      </c>
      <c r="G241" t="s">
        <v>34</v>
      </c>
      <c r="H241" t="s">
        <v>6</v>
      </c>
      <c r="I241" t="s">
        <v>53</v>
      </c>
      <c r="J241" t="s">
        <v>108</v>
      </c>
      <c r="K241" t="s">
        <v>4</v>
      </c>
      <c r="L241" s="3">
        <v>43361</v>
      </c>
      <c r="M241" s="3">
        <v>43580</v>
      </c>
      <c r="N241" s="3">
        <v>43580</v>
      </c>
      <c r="O241">
        <v>280000</v>
      </c>
      <c r="P241">
        <v>5000</v>
      </c>
      <c r="Q241" t="s">
        <v>51</v>
      </c>
      <c r="R241" t="s">
        <v>1457</v>
      </c>
    </row>
    <row r="242" spans="1:18" x14ac:dyDescent="0.2">
      <c r="A242">
        <v>241</v>
      </c>
      <c r="B242" t="s">
        <v>55</v>
      </c>
      <c r="C242" t="s">
        <v>54</v>
      </c>
      <c r="D242" t="s">
        <v>862</v>
      </c>
      <c r="E242" t="s">
        <v>863</v>
      </c>
      <c r="F242" t="s">
        <v>8</v>
      </c>
      <c r="G242" t="s">
        <v>34</v>
      </c>
      <c r="H242" t="s">
        <v>6</v>
      </c>
      <c r="I242" t="s">
        <v>53</v>
      </c>
      <c r="J242" t="s">
        <v>108</v>
      </c>
      <c r="K242" t="s">
        <v>4</v>
      </c>
      <c r="L242" s="3">
        <v>43437</v>
      </c>
      <c r="M242" s="3">
        <v>43671</v>
      </c>
      <c r="N242" s="3">
        <v>43671</v>
      </c>
      <c r="O242">
        <v>340000</v>
      </c>
      <c r="P242">
        <v>5000</v>
      </c>
      <c r="Q242" t="s">
        <v>51</v>
      </c>
      <c r="R242" t="s">
        <v>864</v>
      </c>
    </row>
    <row r="243" spans="1:18" x14ac:dyDescent="0.2">
      <c r="A243">
        <v>242</v>
      </c>
      <c r="B243" t="s">
        <v>55</v>
      </c>
      <c r="C243" t="s">
        <v>54</v>
      </c>
      <c r="D243" t="s">
        <v>859</v>
      </c>
      <c r="E243" t="s">
        <v>860</v>
      </c>
      <c r="F243" t="s">
        <v>8</v>
      </c>
      <c r="G243" t="s">
        <v>34</v>
      </c>
      <c r="H243" t="s">
        <v>6</v>
      </c>
      <c r="I243" t="s">
        <v>53</v>
      </c>
      <c r="J243" t="s">
        <v>108</v>
      </c>
      <c r="K243" t="s">
        <v>4</v>
      </c>
      <c r="L243" s="3">
        <v>43257</v>
      </c>
      <c r="M243" s="3">
        <v>43535</v>
      </c>
      <c r="N243" s="3">
        <v>43535</v>
      </c>
      <c r="O243">
        <v>190000</v>
      </c>
      <c r="P243">
        <v>5000</v>
      </c>
      <c r="Q243" t="s">
        <v>51</v>
      </c>
      <c r="R243" t="s">
        <v>861</v>
      </c>
    </row>
    <row r="244" spans="1:18" x14ac:dyDescent="0.2">
      <c r="A244">
        <v>243</v>
      </c>
      <c r="B244" t="s">
        <v>55</v>
      </c>
      <c r="C244" t="s">
        <v>54</v>
      </c>
      <c r="D244" t="s">
        <v>954</v>
      </c>
      <c r="E244" t="s">
        <v>955</v>
      </c>
      <c r="F244" t="s">
        <v>8</v>
      </c>
      <c r="G244" t="s">
        <v>34</v>
      </c>
      <c r="H244" t="s">
        <v>6</v>
      </c>
      <c r="I244" t="s">
        <v>53</v>
      </c>
      <c r="J244" t="s">
        <v>108</v>
      </c>
      <c r="K244" t="s">
        <v>4</v>
      </c>
      <c r="L244" s="3">
        <v>43298</v>
      </c>
      <c r="M244" s="3">
        <v>43584</v>
      </c>
      <c r="N244" s="3">
        <v>43584</v>
      </c>
      <c r="O244">
        <v>310000</v>
      </c>
      <c r="P244">
        <v>5000</v>
      </c>
      <c r="Q244" t="s">
        <v>51</v>
      </c>
      <c r="R244" t="s">
        <v>956</v>
      </c>
    </row>
    <row r="245" spans="1:18" x14ac:dyDescent="0.2">
      <c r="A245">
        <v>244</v>
      </c>
      <c r="B245" t="s">
        <v>55</v>
      </c>
      <c r="C245" t="s">
        <v>54</v>
      </c>
      <c r="D245" t="s">
        <v>1330</v>
      </c>
      <c r="E245" t="s">
        <v>1331</v>
      </c>
      <c r="F245" t="s">
        <v>8</v>
      </c>
      <c r="G245" t="s">
        <v>34</v>
      </c>
      <c r="H245" t="s">
        <v>37</v>
      </c>
      <c r="I245" t="s">
        <v>53</v>
      </c>
      <c r="J245" t="s">
        <v>108</v>
      </c>
      <c r="K245" t="s">
        <v>56</v>
      </c>
      <c r="L245" s="3">
        <v>43339</v>
      </c>
      <c r="M245" s="3">
        <v>43551</v>
      </c>
      <c r="N245" s="3">
        <v>43551</v>
      </c>
      <c r="O245">
        <v>440000</v>
      </c>
      <c r="P245">
        <v>5090</v>
      </c>
      <c r="Q245" t="s">
        <v>51</v>
      </c>
      <c r="R245" t="s">
        <v>1332</v>
      </c>
    </row>
    <row r="246" spans="1:18" x14ac:dyDescent="0.2">
      <c r="A246">
        <v>245</v>
      </c>
      <c r="B246" t="s">
        <v>55</v>
      </c>
      <c r="C246" t="s">
        <v>54</v>
      </c>
      <c r="D246" t="s">
        <v>796</v>
      </c>
      <c r="E246" t="s">
        <v>797</v>
      </c>
      <c r="F246" t="s">
        <v>8</v>
      </c>
      <c r="G246" t="s">
        <v>34</v>
      </c>
      <c r="H246" t="s">
        <v>37</v>
      </c>
      <c r="I246" t="s">
        <v>53</v>
      </c>
      <c r="J246" t="s">
        <v>108</v>
      </c>
      <c r="K246" t="s">
        <v>56</v>
      </c>
      <c r="L246" s="3">
        <v>43238</v>
      </c>
      <c r="M246" s="3">
        <v>43544</v>
      </c>
      <c r="N246" s="3">
        <v>43544</v>
      </c>
      <c r="O246">
        <v>415000</v>
      </c>
      <c r="P246">
        <v>5000</v>
      </c>
      <c r="Q246" t="s">
        <v>51</v>
      </c>
      <c r="R246" t="s">
        <v>798</v>
      </c>
    </row>
    <row r="247" spans="1:18" x14ac:dyDescent="0.2">
      <c r="A247">
        <v>246</v>
      </c>
      <c r="B247" t="s">
        <v>55</v>
      </c>
      <c r="C247" t="s">
        <v>54</v>
      </c>
      <c r="D247" t="s">
        <v>1216</v>
      </c>
      <c r="E247" t="s">
        <v>1217</v>
      </c>
      <c r="F247" t="s">
        <v>8</v>
      </c>
      <c r="G247" t="s">
        <v>34</v>
      </c>
      <c r="H247" t="s">
        <v>37</v>
      </c>
      <c r="I247" t="s">
        <v>53</v>
      </c>
      <c r="J247" t="s">
        <v>108</v>
      </c>
      <c r="K247" t="s">
        <v>4</v>
      </c>
      <c r="L247" s="3">
        <v>43269</v>
      </c>
      <c r="M247" s="3">
        <v>43584</v>
      </c>
      <c r="N247" s="3">
        <v>43584</v>
      </c>
      <c r="O247">
        <v>235000</v>
      </c>
      <c r="P247">
        <v>5000</v>
      </c>
      <c r="Q247" t="s">
        <v>51</v>
      </c>
      <c r="R247" t="s">
        <v>1218</v>
      </c>
    </row>
    <row r="248" spans="1:18" x14ac:dyDescent="0.2">
      <c r="A248">
        <v>247</v>
      </c>
      <c r="B248" t="s">
        <v>55</v>
      </c>
      <c r="C248" t="s">
        <v>54</v>
      </c>
      <c r="D248" t="s">
        <v>998</v>
      </c>
      <c r="E248" t="s">
        <v>999</v>
      </c>
      <c r="F248" t="s">
        <v>8</v>
      </c>
      <c r="G248" t="s">
        <v>34</v>
      </c>
      <c r="H248" t="s">
        <v>6</v>
      </c>
      <c r="I248" t="s">
        <v>53</v>
      </c>
      <c r="J248" t="s">
        <v>108</v>
      </c>
      <c r="K248" t="s">
        <v>4</v>
      </c>
      <c r="L248" s="3">
        <v>43265</v>
      </c>
      <c r="M248" s="3">
        <v>43606</v>
      </c>
      <c r="N248" s="3">
        <v>43606</v>
      </c>
      <c r="O248">
        <v>383750</v>
      </c>
      <c r="P248">
        <v>5000</v>
      </c>
      <c r="Q248" t="s">
        <v>51</v>
      </c>
      <c r="R248" t="s">
        <v>1000</v>
      </c>
    </row>
    <row r="249" spans="1:18" x14ac:dyDescent="0.2">
      <c r="A249">
        <v>248</v>
      </c>
      <c r="B249" t="s">
        <v>55</v>
      </c>
      <c r="C249" t="s">
        <v>54</v>
      </c>
      <c r="D249" t="s">
        <v>1234</v>
      </c>
      <c r="E249" t="s">
        <v>1235</v>
      </c>
      <c r="F249" t="s">
        <v>8</v>
      </c>
      <c r="G249" t="s">
        <v>34</v>
      </c>
      <c r="H249" t="s">
        <v>6</v>
      </c>
      <c r="I249" t="s">
        <v>53</v>
      </c>
      <c r="J249" t="s">
        <v>108</v>
      </c>
      <c r="K249" t="s">
        <v>4</v>
      </c>
      <c r="L249" s="3">
        <v>43248</v>
      </c>
      <c r="M249" s="3">
        <v>43579</v>
      </c>
      <c r="N249" s="3">
        <v>43579</v>
      </c>
      <c r="O249">
        <v>328000</v>
      </c>
      <c r="P249">
        <v>5000</v>
      </c>
      <c r="Q249" t="s">
        <v>51</v>
      </c>
      <c r="R249" t="s">
        <v>1236</v>
      </c>
    </row>
    <row r="250" spans="1:18" x14ac:dyDescent="0.2">
      <c r="A250">
        <v>249</v>
      </c>
      <c r="B250" t="s">
        <v>55</v>
      </c>
      <c r="C250" t="s">
        <v>54</v>
      </c>
      <c r="D250" t="s">
        <v>1055</v>
      </c>
      <c r="E250" t="s">
        <v>1056</v>
      </c>
      <c r="F250" t="s">
        <v>8</v>
      </c>
      <c r="G250" t="s">
        <v>34</v>
      </c>
      <c r="H250" t="s">
        <v>6</v>
      </c>
      <c r="I250" t="s">
        <v>53</v>
      </c>
      <c r="J250" t="s">
        <v>108</v>
      </c>
      <c r="K250" t="s">
        <v>4</v>
      </c>
      <c r="L250" s="3">
        <v>43248</v>
      </c>
      <c r="M250" s="3">
        <v>43535</v>
      </c>
      <c r="N250" s="3">
        <v>43535</v>
      </c>
      <c r="O250">
        <v>400000</v>
      </c>
      <c r="P250">
        <v>5000</v>
      </c>
      <c r="Q250" t="s">
        <v>51</v>
      </c>
      <c r="R250" t="s">
        <v>1057</v>
      </c>
    </row>
    <row r="251" spans="1:18" x14ac:dyDescent="0.2">
      <c r="A251">
        <v>250</v>
      </c>
      <c r="B251" t="s">
        <v>55</v>
      </c>
      <c r="C251" t="s">
        <v>54</v>
      </c>
      <c r="D251" t="s">
        <v>737</v>
      </c>
      <c r="E251" t="s">
        <v>738</v>
      </c>
      <c r="F251" t="s">
        <v>8</v>
      </c>
      <c r="G251" t="s">
        <v>34</v>
      </c>
      <c r="H251" t="s">
        <v>6</v>
      </c>
      <c r="I251" t="s">
        <v>53</v>
      </c>
      <c r="J251" t="s">
        <v>108</v>
      </c>
      <c r="K251" t="s">
        <v>4</v>
      </c>
      <c r="L251" s="3">
        <v>43278</v>
      </c>
      <c r="M251" s="3">
        <v>43661</v>
      </c>
      <c r="N251" s="3">
        <v>43661</v>
      </c>
      <c r="O251">
        <v>306000</v>
      </c>
      <c r="P251">
        <v>5000</v>
      </c>
      <c r="Q251" t="s">
        <v>51</v>
      </c>
      <c r="R251" t="s">
        <v>739</v>
      </c>
    </row>
    <row r="252" spans="1:18" x14ac:dyDescent="0.2">
      <c r="A252">
        <v>251</v>
      </c>
      <c r="B252" t="s">
        <v>55</v>
      </c>
      <c r="C252" t="s">
        <v>54</v>
      </c>
      <c r="D252" t="s">
        <v>689</v>
      </c>
      <c r="E252" t="s">
        <v>690</v>
      </c>
      <c r="F252" t="s">
        <v>8</v>
      </c>
      <c r="G252" t="s">
        <v>34</v>
      </c>
      <c r="H252" t="s">
        <v>6</v>
      </c>
      <c r="I252" t="s">
        <v>53</v>
      </c>
      <c r="J252" t="s">
        <v>108</v>
      </c>
      <c r="K252" t="s">
        <v>4</v>
      </c>
      <c r="L252" s="3">
        <v>43237</v>
      </c>
      <c r="M252" s="3">
        <v>43564</v>
      </c>
      <c r="N252" s="3">
        <v>43564</v>
      </c>
      <c r="O252">
        <v>194900</v>
      </c>
      <c r="P252">
        <v>5000</v>
      </c>
      <c r="Q252" t="s">
        <v>51</v>
      </c>
      <c r="R252" t="s">
        <v>691</v>
      </c>
    </row>
    <row r="253" spans="1:18" x14ac:dyDescent="0.2">
      <c r="A253">
        <v>252</v>
      </c>
      <c r="B253" t="s">
        <v>55</v>
      </c>
      <c r="C253" t="s">
        <v>54</v>
      </c>
      <c r="D253" t="s">
        <v>1419</v>
      </c>
      <c r="E253" t="s">
        <v>1420</v>
      </c>
      <c r="F253" t="s">
        <v>8</v>
      </c>
      <c r="G253" t="s">
        <v>34</v>
      </c>
      <c r="H253" t="s">
        <v>37</v>
      </c>
      <c r="I253" t="s">
        <v>53</v>
      </c>
      <c r="J253" t="s">
        <v>108</v>
      </c>
      <c r="K253" t="s">
        <v>4</v>
      </c>
      <c r="L253" s="3">
        <v>43320</v>
      </c>
      <c r="M253" s="3">
        <v>43584</v>
      </c>
      <c r="N253" s="3">
        <v>43584</v>
      </c>
      <c r="O253">
        <v>373000</v>
      </c>
      <c r="P253">
        <v>5000</v>
      </c>
      <c r="Q253" t="s">
        <v>51</v>
      </c>
      <c r="R253" t="s">
        <v>1421</v>
      </c>
    </row>
    <row r="254" spans="1:18" x14ac:dyDescent="0.2">
      <c r="A254">
        <v>253</v>
      </c>
      <c r="B254" t="s">
        <v>55</v>
      </c>
      <c r="C254" t="s">
        <v>54</v>
      </c>
      <c r="D254" t="s">
        <v>1327</v>
      </c>
      <c r="E254" t="s">
        <v>1328</v>
      </c>
      <c r="F254" t="s">
        <v>8</v>
      </c>
      <c r="G254" t="s">
        <v>34</v>
      </c>
      <c r="H254" t="s">
        <v>37</v>
      </c>
      <c r="I254" t="s">
        <v>53</v>
      </c>
      <c r="J254" t="s">
        <v>108</v>
      </c>
      <c r="K254" t="s">
        <v>4</v>
      </c>
      <c r="L254" s="3">
        <v>43250</v>
      </c>
      <c r="M254" s="3">
        <v>43563</v>
      </c>
      <c r="N254" s="3">
        <v>43563</v>
      </c>
      <c r="O254">
        <v>244000</v>
      </c>
      <c r="P254">
        <v>5000</v>
      </c>
      <c r="Q254" t="s">
        <v>51</v>
      </c>
      <c r="R254" t="s">
        <v>1329</v>
      </c>
    </row>
    <row r="255" spans="1:18" x14ac:dyDescent="0.2">
      <c r="A255">
        <v>254</v>
      </c>
      <c r="B255" t="s">
        <v>55</v>
      </c>
      <c r="C255" t="s">
        <v>54</v>
      </c>
      <c r="D255" t="s">
        <v>978</v>
      </c>
      <c r="E255" t="s">
        <v>979</v>
      </c>
      <c r="F255" t="s">
        <v>8</v>
      </c>
      <c r="G255" t="s">
        <v>34</v>
      </c>
      <c r="H255" t="s">
        <v>37</v>
      </c>
      <c r="I255" t="s">
        <v>53</v>
      </c>
      <c r="J255" t="s">
        <v>108</v>
      </c>
      <c r="K255" t="s">
        <v>56</v>
      </c>
      <c r="L255" s="3">
        <v>43294</v>
      </c>
      <c r="M255" s="3">
        <v>43537</v>
      </c>
      <c r="N255" s="3">
        <v>43537</v>
      </c>
      <c r="O255">
        <v>465000</v>
      </c>
      <c r="P255">
        <v>5464</v>
      </c>
      <c r="Q255" t="s">
        <v>51</v>
      </c>
      <c r="R255" t="s">
        <v>980</v>
      </c>
    </row>
    <row r="256" spans="1:18" x14ac:dyDescent="0.2">
      <c r="A256">
        <v>255</v>
      </c>
      <c r="B256" t="s">
        <v>55</v>
      </c>
      <c r="C256" t="s">
        <v>54</v>
      </c>
      <c r="D256" t="s">
        <v>1022</v>
      </c>
      <c r="E256" t="s">
        <v>1023</v>
      </c>
      <c r="F256" t="s">
        <v>8</v>
      </c>
      <c r="G256" t="s">
        <v>34</v>
      </c>
      <c r="H256" t="s">
        <v>37</v>
      </c>
      <c r="I256" t="s">
        <v>53</v>
      </c>
      <c r="J256" t="s">
        <v>108</v>
      </c>
      <c r="K256" t="s">
        <v>56</v>
      </c>
      <c r="L256" s="3">
        <v>43278</v>
      </c>
      <c r="M256" s="3">
        <v>43494</v>
      </c>
      <c r="N256" s="3">
        <v>43494</v>
      </c>
      <c r="O256">
        <v>430000</v>
      </c>
      <c r="P256">
        <v>5000</v>
      </c>
      <c r="Q256" t="s">
        <v>51</v>
      </c>
      <c r="R256" t="s">
        <v>1024</v>
      </c>
    </row>
    <row r="257" spans="1:18" x14ac:dyDescent="0.2">
      <c r="A257">
        <v>256</v>
      </c>
      <c r="B257" t="s">
        <v>55</v>
      </c>
      <c r="C257" t="s">
        <v>54</v>
      </c>
      <c r="D257" t="s">
        <v>1264</v>
      </c>
      <c r="E257" t="s">
        <v>1265</v>
      </c>
      <c r="F257" t="s">
        <v>8</v>
      </c>
      <c r="G257" t="s">
        <v>34</v>
      </c>
      <c r="H257" t="s">
        <v>6</v>
      </c>
      <c r="I257" t="s">
        <v>53</v>
      </c>
      <c r="J257" t="s">
        <v>108</v>
      </c>
      <c r="K257" t="s">
        <v>4</v>
      </c>
      <c r="L257" s="3">
        <v>43276</v>
      </c>
      <c r="M257" s="3">
        <v>43578</v>
      </c>
      <c r="N257" s="3">
        <v>43578</v>
      </c>
      <c r="O257">
        <v>395000</v>
      </c>
      <c r="P257">
        <v>5000</v>
      </c>
      <c r="Q257" t="s">
        <v>51</v>
      </c>
      <c r="R257" t="s">
        <v>1266</v>
      </c>
    </row>
    <row r="258" spans="1:18" x14ac:dyDescent="0.2">
      <c r="A258">
        <v>257</v>
      </c>
      <c r="B258" t="s">
        <v>55</v>
      </c>
      <c r="C258" t="s">
        <v>54</v>
      </c>
      <c r="D258" t="s">
        <v>1031</v>
      </c>
      <c r="E258" t="s">
        <v>1032</v>
      </c>
      <c r="F258" t="s">
        <v>8</v>
      </c>
      <c r="G258" t="s">
        <v>34</v>
      </c>
      <c r="H258" t="s">
        <v>6</v>
      </c>
      <c r="I258" t="s">
        <v>53</v>
      </c>
      <c r="J258" t="s">
        <v>108</v>
      </c>
      <c r="K258" t="s">
        <v>4</v>
      </c>
      <c r="L258" s="3">
        <v>43385</v>
      </c>
      <c r="M258" s="3">
        <v>43615</v>
      </c>
      <c r="N258" s="3">
        <v>43616</v>
      </c>
      <c r="O258">
        <v>320000</v>
      </c>
      <c r="P258">
        <v>5000</v>
      </c>
      <c r="Q258" t="s">
        <v>51</v>
      </c>
      <c r="R258" t="s">
        <v>1033</v>
      </c>
    </row>
    <row r="259" spans="1:18" x14ac:dyDescent="0.2">
      <c r="A259">
        <v>258</v>
      </c>
      <c r="B259" t="s">
        <v>55</v>
      </c>
      <c r="C259" t="s">
        <v>54</v>
      </c>
      <c r="D259" t="s">
        <v>1270</v>
      </c>
      <c r="E259" t="s">
        <v>1271</v>
      </c>
      <c r="F259" t="s">
        <v>8</v>
      </c>
      <c r="G259" t="s">
        <v>34</v>
      </c>
      <c r="H259" t="s">
        <v>37</v>
      </c>
      <c r="I259" t="s">
        <v>53</v>
      </c>
      <c r="J259" t="s">
        <v>108</v>
      </c>
      <c r="K259" t="s">
        <v>4</v>
      </c>
      <c r="L259" s="3">
        <v>43290</v>
      </c>
      <c r="M259" s="3">
        <v>43584</v>
      </c>
      <c r="N259" s="3">
        <v>43585</v>
      </c>
      <c r="O259">
        <v>387000</v>
      </c>
      <c r="P259">
        <v>5000</v>
      </c>
      <c r="Q259" t="s">
        <v>51</v>
      </c>
      <c r="R259" t="s">
        <v>1272</v>
      </c>
    </row>
    <row r="260" spans="1:18" x14ac:dyDescent="0.2">
      <c r="A260">
        <v>259</v>
      </c>
      <c r="B260" t="s">
        <v>55</v>
      </c>
      <c r="C260" t="s">
        <v>54</v>
      </c>
      <c r="D260" t="s">
        <v>1201</v>
      </c>
      <c r="E260" t="s">
        <v>1202</v>
      </c>
      <c r="F260" t="s">
        <v>8</v>
      </c>
      <c r="G260" t="s">
        <v>34</v>
      </c>
      <c r="H260" t="s">
        <v>6</v>
      </c>
      <c r="I260" t="s">
        <v>53</v>
      </c>
      <c r="J260" t="s">
        <v>108</v>
      </c>
      <c r="K260" t="s">
        <v>56</v>
      </c>
      <c r="L260" s="3">
        <v>43440</v>
      </c>
      <c r="M260" s="3">
        <v>43629</v>
      </c>
      <c r="N260" s="3">
        <v>43629</v>
      </c>
      <c r="O260">
        <v>435000</v>
      </c>
      <c r="P260">
        <v>5000</v>
      </c>
      <c r="Q260" t="s">
        <v>51</v>
      </c>
      <c r="R260" t="s">
        <v>1203</v>
      </c>
    </row>
    <row r="261" spans="1:18" x14ac:dyDescent="0.2">
      <c r="A261">
        <v>260</v>
      </c>
      <c r="B261" t="s">
        <v>55</v>
      </c>
      <c r="C261" t="s">
        <v>54</v>
      </c>
      <c r="D261" t="s">
        <v>1392</v>
      </c>
      <c r="E261" t="s">
        <v>1393</v>
      </c>
      <c r="F261" t="s">
        <v>8</v>
      </c>
      <c r="G261" t="s">
        <v>34</v>
      </c>
      <c r="H261" t="s">
        <v>6</v>
      </c>
      <c r="I261" t="s">
        <v>53</v>
      </c>
      <c r="J261" t="s">
        <v>108</v>
      </c>
      <c r="K261" t="s">
        <v>56</v>
      </c>
      <c r="L261" s="3">
        <v>43404</v>
      </c>
      <c r="M261" s="3">
        <v>43609</v>
      </c>
      <c r="N261" s="3">
        <v>43609</v>
      </c>
      <c r="O261">
        <v>419000</v>
      </c>
      <c r="P261">
        <v>5000</v>
      </c>
      <c r="Q261" t="s">
        <v>51</v>
      </c>
      <c r="R261" t="s">
        <v>1394</v>
      </c>
    </row>
    <row r="262" spans="1:18" x14ac:dyDescent="0.2">
      <c r="A262">
        <v>261</v>
      </c>
      <c r="B262" t="s">
        <v>55</v>
      </c>
      <c r="C262" t="s">
        <v>54</v>
      </c>
      <c r="D262" t="s">
        <v>686</v>
      </c>
      <c r="E262" t="s">
        <v>687</v>
      </c>
      <c r="F262" t="s">
        <v>8</v>
      </c>
      <c r="G262" t="s">
        <v>34</v>
      </c>
      <c r="H262" t="s">
        <v>6</v>
      </c>
      <c r="I262" t="s">
        <v>53</v>
      </c>
      <c r="J262" t="s">
        <v>108</v>
      </c>
      <c r="K262" t="s">
        <v>56</v>
      </c>
      <c r="L262" s="3">
        <v>43313</v>
      </c>
      <c r="M262" s="3">
        <v>43629</v>
      </c>
      <c r="N262" s="3">
        <v>43629</v>
      </c>
      <c r="O262">
        <v>430000</v>
      </c>
      <c r="P262">
        <v>5000</v>
      </c>
      <c r="Q262" t="s">
        <v>51</v>
      </c>
      <c r="R262" t="s">
        <v>688</v>
      </c>
    </row>
    <row r="263" spans="1:18" x14ac:dyDescent="0.2">
      <c r="A263">
        <v>262</v>
      </c>
      <c r="B263" t="s">
        <v>55</v>
      </c>
      <c r="C263" t="s">
        <v>54</v>
      </c>
      <c r="D263" t="s">
        <v>1004</v>
      </c>
      <c r="E263" t="s">
        <v>1005</v>
      </c>
      <c r="F263" t="s">
        <v>8</v>
      </c>
      <c r="G263" t="s">
        <v>34</v>
      </c>
      <c r="H263" t="s">
        <v>37</v>
      </c>
      <c r="I263" t="s">
        <v>53</v>
      </c>
      <c r="J263" t="s">
        <v>108</v>
      </c>
      <c r="K263" t="s">
        <v>56</v>
      </c>
      <c r="L263" s="3">
        <v>43294</v>
      </c>
      <c r="M263" s="3">
        <v>43641</v>
      </c>
      <c r="N263" s="3">
        <v>43642</v>
      </c>
      <c r="O263">
        <v>415000</v>
      </c>
      <c r="P263">
        <v>5000</v>
      </c>
      <c r="Q263" t="s">
        <v>51</v>
      </c>
      <c r="R263" t="s">
        <v>1006</v>
      </c>
    </row>
    <row r="264" spans="1:18" x14ac:dyDescent="0.2">
      <c r="A264">
        <v>263</v>
      </c>
      <c r="B264" t="s">
        <v>55</v>
      </c>
      <c r="C264" t="s">
        <v>54</v>
      </c>
      <c r="D264" t="s">
        <v>1318</v>
      </c>
      <c r="E264" t="s">
        <v>1319</v>
      </c>
      <c r="F264" t="s">
        <v>8</v>
      </c>
      <c r="G264" t="s">
        <v>34</v>
      </c>
      <c r="H264" t="s">
        <v>37</v>
      </c>
      <c r="I264" t="s">
        <v>53</v>
      </c>
      <c r="J264" t="s">
        <v>108</v>
      </c>
      <c r="K264" t="s">
        <v>56</v>
      </c>
      <c r="L264" s="3">
        <v>43427</v>
      </c>
      <c r="M264" s="3">
        <v>43584</v>
      </c>
      <c r="N264" s="3">
        <v>43584</v>
      </c>
      <c r="O264">
        <v>434000</v>
      </c>
      <c r="P264">
        <v>5000</v>
      </c>
      <c r="Q264" t="s">
        <v>51</v>
      </c>
      <c r="R264" t="s">
        <v>1320</v>
      </c>
    </row>
    <row r="265" spans="1:18" x14ac:dyDescent="0.2">
      <c r="A265">
        <v>264</v>
      </c>
      <c r="B265" t="s">
        <v>55</v>
      </c>
      <c r="C265" t="s">
        <v>54</v>
      </c>
      <c r="D265" t="s">
        <v>1088</v>
      </c>
      <c r="E265" t="s">
        <v>1089</v>
      </c>
      <c r="F265" t="s">
        <v>8</v>
      </c>
      <c r="G265" t="s">
        <v>34</v>
      </c>
      <c r="H265" t="s">
        <v>6</v>
      </c>
      <c r="I265" t="s">
        <v>53</v>
      </c>
      <c r="J265" t="s">
        <v>108</v>
      </c>
      <c r="K265" t="s">
        <v>4</v>
      </c>
      <c r="L265" s="3">
        <v>43228</v>
      </c>
      <c r="M265" s="3">
        <v>43535</v>
      </c>
      <c r="N265" s="3">
        <v>43535</v>
      </c>
      <c r="O265">
        <v>383200</v>
      </c>
      <c r="P265">
        <v>5000</v>
      </c>
      <c r="Q265" t="s">
        <v>51</v>
      </c>
      <c r="R265" t="s">
        <v>1090</v>
      </c>
    </row>
    <row r="266" spans="1:18" x14ac:dyDescent="0.2">
      <c r="A266">
        <v>265</v>
      </c>
      <c r="B266" t="s">
        <v>55</v>
      </c>
      <c r="C266" t="s">
        <v>54</v>
      </c>
      <c r="D266" t="s">
        <v>1333</v>
      </c>
      <c r="E266" t="s">
        <v>1334</v>
      </c>
      <c r="F266" t="s">
        <v>8</v>
      </c>
      <c r="G266" t="s">
        <v>34</v>
      </c>
      <c r="H266" t="s">
        <v>6</v>
      </c>
      <c r="I266" t="s">
        <v>53</v>
      </c>
      <c r="J266" t="s">
        <v>108</v>
      </c>
      <c r="K266" t="s">
        <v>4</v>
      </c>
      <c r="L266" s="3">
        <v>43437</v>
      </c>
      <c r="M266" s="3">
        <v>43615</v>
      </c>
      <c r="N266" s="3">
        <v>43616</v>
      </c>
      <c r="O266">
        <v>385000</v>
      </c>
      <c r="P266">
        <v>5000</v>
      </c>
      <c r="Q266" t="s">
        <v>51</v>
      </c>
      <c r="R266" t="s">
        <v>1335</v>
      </c>
    </row>
    <row r="267" spans="1:18" x14ac:dyDescent="0.2">
      <c r="A267">
        <v>266</v>
      </c>
      <c r="B267" t="s">
        <v>55</v>
      </c>
      <c r="C267" t="s">
        <v>54</v>
      </c>
      <c r="D267" t="s">
        <v>1049</v>
      </c>
      <c r="E267" t="s">
        <v>1050</v>
      </c>
      <c r="F267" t="s">
        <v>8</v>
      </c>
      <c r="G267" t="s">
        <v>34</v>
      </c>
      <c r="H267" t="s">
        <v>6</v>
      </c>
      <c r="I267" t="s">
        <v>53</v>
      </c>
      <c r="J267" t="s">
        <v>108</v>
      </c>
      <c r="K267" t="s">
        <v>4</v>
      </c>
      <c r="L267" s="3">
        <v>43420</v>
      </c>
      <c r="M267" s="3">
        <v>43643</v>
      </c>
      <c r="N267" s="3">
        <v>43643</v>
      </c>
      <c r="O267">
        <v>244000</v>
      </c>
      <c r="P267">
        <v>5000</v>
      </c>
      <c r="Q267" t="s">
        <v>51</v>
      </c>
      <c r="R267" t="s">
        <v>1051</v>
      </c>
    </row>
    <row r="268" spans="1:18" x14ac:dyDescent="0.2">
      <c r="A268">
        <v>267</v>
      </c>
      <c r="B268" t="s">
        <v>55</v>
      </c>
      <c r="C268" t="s">
        <v>54</v>
      </c>
      <c r="D268" t="s">
        <v>1539</v>
      </c>
      <c r="E268" t="s">
        <v>1540</v>
      </c>
      <c r="F268" t="s">
        <v>8</v>
      </c>
      <c r="G268" t="s">
        <v>34</v>
      </c>
      <c r="H268" t="s">
        <v>6</v>
      </c>
      <c r="I268" t="s">
        <v>53</v>
      </c>
      <c r="J268" t="s">
        <v>108</v>
      </c>
      <c r="K268" t="s">
        <v>4</v>
      </c>
      <c r="L268" s="3">
        <v>43256</v>
      </c>
      <c r="M268" s="3">
        <v>43579</v>
      </c>
      <c r="N268" s="3">
        <v>43579</v>
      </c>
      <c r="O268">
        <v>230000</v>
      </c>
      <c r="P268">
        <v>5000</v>
      </c>
      <c r="Q268" t="s">
        <v>51</v>
      </c>
      <c r="R268" t="s">
        <v>1541</v>
      </c>
    </row>
    <row r="269" spans="1:18" x14ac:dyDescent="0.2">
      <c r="A269">
        <v>268</v>
      </c>
      <c r="B269" t="s">
        <v>55</v>
      </c>
      <c r="C269" t="s">
        <v>54</v>
      </c>
      <c r="D269" t="s">
        <v>1536</v>
      </c>
      <c r="E269" t="s">
        <v>1537</v>
      </c>
      <c r="F269" t="s">
        <v>8</v>
      </c>
      <c r="G269" t="s">
        <v>34</v>
      </c>
      <c r="H269" t="s">
        <v>6</v>
      </c>
      <c r="I269" t="s">
        <v>53</v>
      </c>
      <c r="J269" t="s">
        <v>108</v>
      </c>
      <c r="K269" t="s">
        <v>4</v>
      </c>
      <c r="L269" s="3">
        <v>43273</v>
      </c>
      <c r="M269" s="3">
        <v>43518</v>
      </c>
      <c r="N269" s="3">
        <v>43518</v>
      </c>
      <c r="O269">
        <v>285000</v>
      </c>
      <c r="P269">
        <v>5000</v>
      </c>
      <c r="Q269" t="s">
        <v>51</v>
      </c>
      <c r="R269" t="s">
        <v>1538</v>
      </c>
    </row>
    <row r="270" spans="1:18" x14ac:dyDescent="0.2">
      <c r="A270">
        <v>269</v>
      </c>
      <c r="B270" t="s">
        <v>55</v>
      </c>
      <c r="C270" t="s">
        <v>54</v>
      </c>
      <c r="D270" t="s">
        <v>1025</v>
      </c>
      <c r="E270" t="s">
        <v>1026</v>
      </c>
      <c r="F270" t="s">
        <v>8</v>
      </c>
      <c r="G270" t="s">
        <v>34</v>
      </c>
      <c r="H270" t="s">
        <v>6</v>
      </c>
      <c r="I270" t="s">
        <v>53</v>
      </c>
      <c r="J270" t="s">
        <v>108</v>
      </c>
      <c r="K270" t="s">
        <v>4</v>
      </c>
      <c r="L270" s="3">
        <v>43263</v>
      </c>
      <c r="M270" s="3">
        <v>43504</v>
      </c>
      <c r="N270" s="3">
        <v>43504</v>
      </c>
      <c r="O270">
        <v>349000</v>
      </c>
      <c r="P270">
        <v>5000</v>
      </c>
      <c r="Q270" t="s">
        <v>51</v>
      </c>
      <c r="R270" t="s">
        <v>1027</v>
      </c>
    </row>
    <row r="271" spans="1:18" x14ac:dyDescent="0.2">
      <c r="A271">
        <v>270</v>
      </c>
      <c r="B271" t="s">
        <v>55</v>
      </c>
      <c r="C271" t="s">
        <v>54</v>
      </c>
      <c r="D271" t="s">
        <v>1401</v>
      </c>
      <c r="E271" t="s">
        <v>1402</v>
      </c>
      <c r="F271" t="s">
        <v>8</v>
      </c>
      <c r="G271" t="s">
        <v>34</v>
      </c>
      <c r="H271" t="s">
        <v>6</v>
      </c>
      <c r="I271" t="s">
        <v>53</v>
      </c>
      <c r="J271" t="s">
        <v>108</v>
      </c>
      <c r="K271" t="s">
        <v>4</v>
      </c>
      <c r="L271" s="3">
        <v>43404</v>
      </c>
      <c r="M271" s="3">
        <v>43615</v>
      </c>
      <c r="N271" s="3">
        <v>43615</v>
      </c>
      <c r="O271">
        <v>175000</v>
      </c>
      <c r="P271">
        <v>5000</v>
      </c>
      <c r="Q271" t="s">
        <v>51</v>
      </c>
      <c r="R271" t="s">
        <v>1403</v>
      </c>
    </row>
    <row r="272" spans="1:18" x14ac:dyDescent="0.2">
      <c r="A272">
        <v>271</v>
      </c>
      <c r="B272" t="s">
        <v>55</v>
      </c>
      <c r="C272" t="s">
        <v>54</v>
      </c>
      <c r="D272" t="s">
        <v>1533</v>
      </c>
      <c r="E272" t="s">
        <v>1534</v>
      </c>
      <c r="F272" t="s">
        <v>8</v>
      </c>
      <c r="G272" t="s">
        <v>34</v>
      </c>
      <c r="H272" t="s">
        <v>6</v>
      </c>
      <c r="I272" t="s">
        <v>53</v>
      </c>
      <c r="J272" t="s">
        <v>108</v>
      </c>
      <c r="K272" t="s">
        <v>4</v>
      </c>
      <c r="L272" s="3">
        <v>43347</v>
      </c>
      <c r="M272" s="3">
        <v>43661</v>
      </c>
      <c r="N272" s="3">
        <v>43661</v>
      </c>
      <c r="O272">
        <v>253000</v>
      </c>
      <c r="P272">
        <v>5000</v>
      </c>
      <c r="Q272" t="s">
        <v>51</v>
      </c>
      <c r="R272" t="s">
        <v>1535</v>
      </c>
    </row>
    <row r="273" spans="1:18" x14ac:dyDescent="0.2">
      <c r="A273">
        <v>272</v>
      </c>
      <c r="B273" t="s">
        <v>55</v>
      </c>
      <c r="C273" t="s">
        <v>54</v>
      </c>
      <c r="D273" t="s">
        <v>1091</v>
      </c>
      <c r="E273" t="s">
        <v>1092</v>
      </c>
      <c r="F273" t="s">
        <v>8</v>
      </c>
      <c r="G273" t="s">
        <v>34</v>
      </c>
      <c r="H273" t="s">
        <v>6</v>
      </c>
      <c r="I273" t="s">
        <v>53</v>
      </c>
      <c r="J273" t="s">
        <v>108</v>
      </c>
      <c r="K273" t="s">
        <v>4</v>
      </c>
      <c r="L273" s="3">
        <v>43406</v>
      </c>
      <c r="M273" s="3">
        <v>43579</v>
      </c>
      <c r="N273" s="3">
        <v>43579</v>
      </c>
      <c r="O273">
        <v>230000</v>
      </c>
      <c r="P273">
        <v>5000</v>
      </c>
      <c r="Q273" t="s">
        <v>51</v>
      </c>
      <c r="R273" t="s">
        <v>1093</v>
      </c>
    </row>
    <row r="274" spans="1:18" x14ac:dyDescent="0.2">
      <c r="A274">
        <v>273</v>
      </c>
      <c r="B274" t="s">
        <v>55</v>
      </c>
      <c r="C274" t="s">
        <v>54</v>
      </c>
      <c r="D274" t="s">
        <v>1168</v>
      </c>
      <c r="E274" t="s">
        <v>1169</v>
      </c>
      <c r="F274" t="s">
        <v>8</v>
      </c>
      <c r="G274" t="s">
        <v>34</v>
      </c>
      <c r="H274" t="s">
        <v>37</v>
      </c>
      <c r="I274" t="s">
        <v>53</v>
      </c>
      <c r="J274" t="s">
        <v>108</v>
      </c>
      <c r="K274" t="s">
        <v>56</v>
      </c>
      <c r="L274" s="3">
        <v>43314</v>
      </c>
      <c r="M274" s="3">
        <v>43529</v>
      </c>
      <c r="N274" s="3">
        <v>43529</v>
      </c>
      <c r="O274">
        <v>545000</v>
      </c>
      <c r="P274">
        <v>5922</v>
      </c>
      <c r="Q274" t="s">
        <v>51</v>
      </c>
      <c r="R274" t="s">
        <v>1170</v>
      </c>
    </row>
    <row r="275" spans="1:18" x14ac:dyDescent="0.2">
      <c r="A275">
        <v>274</v>
      </c>
      <c r="B275" t="s">
        <v>55</v>
      </c>
      <c r="C275" t="s">
        <v>54</v>
      </c>
      <c r="D275" t="s">
        <v>1276</v>
      </c>
      <c r="E275" t="s">
        <v>1277</v>
      </c>
      <c r="F275" t="s">
        <v>8</v>
      </c>
      <c r="G275" t="s">
        <v>34</v>
      </c>
      <c r="H275" t="s">
        <v>6</v>
      </c>
      <c r="I275" t="s">
        <v>53</v>
      </c>
      <c r="J275" t="s">
        <v>108</v>
      </c>
      <c r="K275" t="s">
        <v>4</v>
      </c>
      <c r="L275" s="3">
        <v>43306</v>
      </c>
      <c r="M275" s="3">
        <v>43630</v>
      </c>
      <c r="N275" s="3">
        <v>43630</v>
      </c>
      <c r="O275">
        <v>280000</v>
      </c>
      <c r="P275">
        <v>5000</v>
      </c>
      <c r="Q275" t="s">
        <v>51</v>
      </c>
      <c r="R275" t="s">
        <v>1278</v>
      </c>
    </row>
    <row r="276" spans="1:18" x14ac:dyDescent="0.2">
      <c r="A276">
        <v>275</v>
      </c>
      <c r="B276" t="s">
        <v>55</v>
      </c>
      <c r="C276" t="s">
        <v>54</v>
      </c>
      <c r="D276" t="s">
        <v>1324</v>
      </c>
      <c r="E276" t="s">
        <v>1325</v>
      </c>
      <c r="F276" t="s">
        <v>8</v>
      </c>
      <c r="G276" t="s">
        <v>34</v>
      </c>
      <c r="H276" t="s">
        <v>6</v>
      </c>
      <c r="I276" t="s">
        <v>53</v>
      </c>
      <c r="J276" t="s">
        <v>108</v>
      </c>
      <c r="K276" t="s">
        <v>4</v>
      </c>
      <c r="L276" s="3">
        <v>43363</v>
      </c>
      <c r="M276" s="3">
        <v>43544</v>
      </c>
      <c r="N276" s="3">
        <v>43544</v>
      </c>
      <c r="O276">
        <v>250000</v>
      </c>
      <c r="P276">
        <v>5000</v>
      </c>
      <c r="Q276" t="s">
        <v>51</v>
      </c>
      <c r="R276" t="s">
        <v>1326</v>
      </c>
    </row>
    <row r="277" spans="1:18" x14ac:dyDescent="0.2">
      <c r="A277">
        <v>276</v>
      </c>
      <c r="B277" t="s">
        <v>55</v>
      </c>
      <c r="C277" t="s">
        <v>54</v>
      </c>
      <c r="D277" t="s">
        <v>1231</v>
      </c>
      <c r="E277" t="s">
        <v>1232</v>
      </c>
      <c r="F277" t="s">
        <v>8</v>
      </c>
      <c r="G277" t="s">
        <v>34</v>
      </c>
      <c r="H277" t="s">
        <v>6</v>
      </c>
      <c r="I277" t="s">
        <v>53</v>
      </c>
      <c r="J277" t="s">
        <v>108</v>
      </c>
      <c r="K277" t="s">
        <v>56</v>
      </c>
      <c r="L277" s="3">
        <v>43318</v>
      </c>
      <c r="M277" s="3">
        <v>43544</v>
      </c>
      <c r="N277" s="3">
        <v>43544</v>
      </c>
      <c r="O277">
        <v>520000</v>
      </c>
      <c r="P277">
        <v>6372</v>
      </c>
      <c r="Q277" t="s">
        <v>51</v>
      </c>
      <c r="R277" t="s">
        <v>1233</v>
      </c>
    </row>
    <row r="278" spans="1:18" x14ac:dyDescent="0.2">
      <c r="A278">
        <v>277</v>
      </c>
      <c r="B278" t="s">
        <v>55</v>
      </c>
      <c r="C278" t="s">
        <v>54</v>
      </c>
      <c r="D278" t="s">
        <v>1285</v>
      </c>
      <c r="E278" t="s">
        <v>1286</v>
      </c>
      <c r="F278" t="s">
        <v>8</v>
      </c>
      <c r="G278" t="s">
        <v>34</v>
      </c>
      <c r="H278" t="s">
        <v>6</v>
      </c>
      <c r="I278" t="s">
        <v>53</v>
      </c>
      <c r="J278" t="s">
        <v>108</v>
      </c>
      <c r="K278" t="s">
        <v>56</v>
      </c>
      <c r="L278" s="3">
        <v>43312</v>
      </c>
      <c r="M278" s="3">
        <v>43552</v>
      </c>
      <c r="N278" s="3">
        <v>43552</v>
      </c>
      <c r="O278">
        <v>581000</v>
      </c>
      <c r="P278">
        <v>7000</v>
      </c>
      <c r="Q278" t="s">
        <v>51</v>
      </c>
      <c r="R278" t="s">
        <v>1287</v>
      </c>
    </row>
    <row r="279" spans="1:18" x14ac:dyDescent="0.2">
      <c r="A279">
        <v>278</v>
      </c>
      <c r="B279" t="s">
        <v>55</v>
      </c>
      <c r="C279" t="s">
        <v>54</v>
      </c>
      <c r="D279" t="s">
        <v>981</v>
      </c>
      <c r="E279" t="s">
        <v>982</v>
      </c>
      <c r="F279" t="s">
        <v>8</v>
      </c>
      <c r="G279" t="s">
        <v>34</v>
      </c>
      <c r="H279" t="s">
        <v>37</v>
      </c>
      <c r="I279" t="s">
        <v>53</v>
      </c>
      <c r="J279" t="s">
        <v>108</v>
      </c>
      <c r="K279" t="s">
        <v>56</v>
      </c>
      <c r="L279" s="3">
        <v>43298</v>
      </c>
      <c r="M279" s="3">
        <v>43518</v>
      </c>
      <c r="N279" s="3">
        <v>43518</v>
      </c>
      <c r="O279">
        <v>520000</v>
      </c>
      <c r="P279">
        <v>6372</v>
      </c>
      <c r="Q279" t="s">
        <v>51</v>
      </c>
      <c r="R279" t="s">
        <v>983</v>
      </c>
    </row>
    <row r="280" spans="1:18" x14ac:dyDescent="0.2">
      <c r="A280">
        <v>279</v>
      </c>
      <c r="B280" t="s">
        <v>55</v>
      </c>
      <c r="C280" t="s">
        <v>54</v>
      </c>
      <c r="D280" t="s">
        <v>1267</v>
      </c>
      <c r="E280" t="s">
        <v>1268</v>
      </c>
      <c r="F280" t="s">
        <v>8</v>
      </c>
      <c r="G280" t="s">
        <v>34</v>
      </c>
      <c r="H280" t="s">
        <v>37</v>
      </c>
      <c r="I280" t="s">
        <v>53</v>
      </c>
      <c r="J280" t="s">
        <v>108</v>
      </c>
      <c r="K280" t="s">
        <v>4</v>
      </c>
      <c r="L280" s="3">
        <v>43252</v>
      </c>
      <c r="M280" s="3">
        <v>43543</v>
      </c>
      <c r="N280" s="3">
        <v>43543</v>
      </c>
      <c r="O280">
        <v>350000</v>
      </c>
      <c r="P280">
        <v>5000</v>
      </c>
      <c r="Q280" t="s">
        <v>51</v>
      </c>
      <c r="R280" t="s">
        <v>1269</v>
      </c>
    </row>
    <row r="281" spans="1:18" x14ac:dyDescent="0.2">
      <c r="A281">
        <v>280</v>
      </c>
      <c r="B281" t="s">
        <v>55</v>
      </c>
      <c r="C281" t="s">
        <v>54</v>
      </c>
      <c r="D281" t="s">
        <v>1132</v>
      </c>
      <c r="E281" t="s">
        <v>1133</v>
      </c>
      <c r="F281" t="s">
        <v>8</v>
      </c>
      <c r="G281" t="s">
        <v>34</v>
      </c>
      <c r="H281" t="s">
        <v>37</v>
      </c>
      <c r="I281" t="s">
        <v>53</v>
      </c>
      <c r="J281" t="s">
        <v>108</v>
      </c>
      <c r="K281" t="s">
        <v>56</v>
      </c>
      <c r="L281" s="3">
        <v>43432</v>
      </c>
      <c r="M281" s="3">
        <v>43629</v>
      </c>
      <c r="N281" s="3">
        <v>43629</v>
      </c>
      <c r="O281">
        <v>480000</v>
      </c>
      <c r="P281">
        <v>5689</v>
      </c>
      <c r="Q281" t="s">
        <v>51</v>
      </c>
      <c r="R281" t="s">
        <v>1134</v>
      </c>
    </row>
    <row r="282" spans="1:18" x14ac:dyDescent="0.2">
      <c r="A282">
        <v>281</v>
      </c>
      <c r="B282" t="s">
        <v>55</v>
      </c>
      <c r="C282" t="s">
        <v>54</v>
      </c>
      <c r="D282" t="s">
        <v>984</v>
      </c>
      <c r="E282" t="s">
        <v>985</v>
      </c>
      <c r="F282" t="s">
        <v>8</v>
      </c>
      <c r="G282" t="s">
        <v>34</v>
      </c>
      <c r="H282" t="s">
        <v>6</v>
      </c>
      <c r="I282" t="s">
        <v>53</v>
      </c>
      <c r="J282" t="s">
        <v>108</v>
      </c>
      <c r="K282" t="s">
        <v>4</v>
      </c>
      <c r="L282" s="3">
        <v>43293</v>
      </c>
      <c r="M282" s="3">
        <v>43549</v>
      </c>
      <c r="N282" s="3">
        <v>43549</v>
      </c>
      <c r="O282">
        <v>350000</v>
      </c>
      <c r="P282">
        <v>5000</v>
      </c>
      <c r="Q282" t="s">
        <v>51</v>
      </c>
      <c r="R282" t="s">
        <v>986</v>
      </c>
    </row>
    <row r="283" spans="1:18" x14ac:dyDescent="0.2">
      <c r="A283">
        <v>282</v>
      </c>
      <c r="B283" t="s">
        <v>55</v>
      </c>
      <c r="C283" t="s">
        <v>54</v>
      </c>
      <c r="D283" t="s">
        <v>987</v>
      </c>
      <c r="E283" t="s">
        <v>988</v>
      </c>
      <c r="F283" t="s">
        <v>8</v>
      </c>
      <c r="G283" t="s">
        <v>34</v>
      </c>
      <c r="H283" t="s">
        <v>6</v>
      </c>
      <c r="I283" t="s">
        <v>53</v>
      </c>
      <c r="J283" t="s">
        <v>108</v>
      </c>
      <c r="K283" t="s">
        <v>4</v>
      </c>
      <c r="L283" s="3">
        <v>43236</v>
      </c>
      <c r="M283" s="3">
        <v>43563</v>
      </c>
      <c r="N283" s="3">
        <v>43563</v>
      </c>
      <c r="O283">
        <v>185000</v>
      </c>
      <c r="P283">
        <v>5000</v>
      </c>
      <c r="Q283" t="s">
        <v>51</v>
      </c>
      <c r="R283" t="s">
        <v>989</v>
      </c>
    </row>
    <row r="284" spans="1:18" x14ac:dyDescent="0.2">
      <c r="A284">
        <v>283</v>
      </c>
      <c r="B284" t="s">
        <v>55</v>
      </c>
      <c r="C284" t="s">
        <v>54</v>
      </c>
      <c r="D284" t="s">
        <v>1052</v>
      </c>
      <c r="E284" t="s">
        <v>1053</v>
      </c>
      <c r="F284" t="s">
        <v>8</v>
      </c>
      <c r="G284" t="s">
        <v>34</v>
      </c>
      <c r="H284" t="s">
        <v>6</v>
      </c>
      <c r="I284" t="s">
        <v>53</v>
      </c>
      <c r="J284" t="s">
        <v>108</v>
      </c>
      <c r="K284" t="s">
        <v>4</v>
      </c>
      <c r="L284" s="3">
        <v>43350</v>
      </c>
      <c r="M284" s="3">
        <v>43537</v>
      </c>
      <c r="N284" s="3">
        <v>43537</v>
      </c>
      <c r="O284">
        <v>365000</v>
      </c>
      <c r="P284">
        <v>5000</v>
      </c>
      <c r="Q284" t="s">
        <v>51</v>
      </c>
      <c r="R284" t="s">
        <v>1054</v>
      </c>
    </row>
    <row r="285" spans="1:18" x14ac:dyDescent="0.2">
      <c r="A285">
        <v>284</v>
      </c>
      <c r="B285" t="s">
        <v>55</v>
      </c>
      <c r="C285" t="s">
        <v>54</v>
      </c>
      <c r="D285" t="s">
        <v>1189</v>
      </c>
      <c r="E285" t="s">
        <v>1190</v>
      </c>
      <c r="F285" t="s">
        <v>8</v>
      </c>
      <c r="G285" t="s">
        <v>34</v>
      </c>
      <c r="H285" t="s">
        <v>6</v>
      </c>
      <c r="I285" t="s">
        <v>53</v>
      </c>
      <c r="J285" t="s">
        <v>108</v>
      </c>
      <c r="K285" t="s">
        <v>56</v>
      </c>
      <c r="L285" s="3">
        <v>43248</v>
      </c>
      <c r="M285" s="3">
        <v>43560</v>
      </c>
      <c r="N285" s="3">
        <v>43563</v>
      </c>
      <c r="O285">
        <v>432000</v>
      </c>
      <c r="P285">
        <v>5000</v>
      </c>
      <c r="Q285" t="s">
        <v>51</v>
      </c>
      <c r="R285" t="s">
        <v>1191</v>
      </c>
    </row>
    <row r="286" spans="1:18" x14ac:dyDescent="0.2">
      <c r="A286">
        <v>285</v>
      </c>
      <c r="B286" t="s">
        <v>55</v>
      </c>
      <c r="C286" t="s">
        <v>54</v>
      </c>
      <c r="D286" t="s">
        <v>799</v>
      </c>
      <c r="E286" t="s">
        <v>800</v>
      </c>
      <c r="F286" t="s">
        <v>8</v>
      </c>
      <c r="G286" t="s">
        <v>34</v>
      </c>
      <c r="H286" t="s">
        <v>37</v>
      </c>
      <c r="I286" t="s">
        <v>53</v>
      </c>
      <c r="J286" t="s">
        <v>108</v>
      </c>
      <c r="K286" t="s">
        <v>4</v>
      </c>
      <c r="L286" s="3">
        <v>43244</v>
      </c>
      <c r="M286" s="3">
        <v>43543</v>
      </c>
      <c r="N286" s="3">
        <v>43543</v>
      </c>
      <c r="O286">
        <v>178000</v>
      </c>
      <c r="P286">
        <v>5000</v>
      </c>
      <c r="Q286" t="s">
        <v>51</v>
      </c>
      <c r="R286" t="s">
        <v>801</v>
      </c>
    </row>
    <row r="287" spans="1:18" x14ac:dyDescent="0.2">
      <c r="A287">
        <v>286</v>
      </c>
      <c r="B287" t="s">
        <v>55</v>
      </c>
      <c r="C287" t="s">
        <v>54</v>
      </c>
      <c r="D287" t="s">
        <v>1255</v>
      </c>
      <c r="E287" t="s">
        <v>1256</v>
      </c>
      <c r="F287" t="s">
        <v>8</v>
      </c>
      <c r="G287" t="s">
        <v>34</v>
      </c>
      <c r="H287" t="s">
        <v>6</v>
      </c>
      <c r="I287" t="s">
        <v>53</v>
      </c>
      <c r="J287" t="s">
        <v>108</v>
      </c>
      <c r="K287" t="s">
        <v>4</v>
      </c>
      <c r="L287" s="3">
        <v>43424</v>
      </c>
      <c r="M287" s="3">
        <v>43537</v>
      </c>
      <c r="N287" s="3">
        <v>43537</v>
      </c>
      <c r="O287">
        <v>248700</v>
      </c>
      <c r="P287">
        <v>5000</v>
      </c>
      <c r="Q287" t="s">
        <v>51</v>
      </c>
      <c r="R287" t="s">
        <v>1257</v>
      </c>
    </row>
    <row r="288" spans="1:18" x14ac:dyDescent="0.2">
      <c r="A288">
        <v>287</v>
      </c>
      <c r="B288" t="s">
        <v>55</v>
      </c>
      <c r="C288" t="s">
        <v>54</v>
      </c>
      <c r="D288" t="s">
        <v>921</v>
      </c>
      <c r="E288" t="s">
        <v>922</v>
      </c>
      <c r="F288" t="s">
        <v>8</v>
      </c>
      <c r="G288" t="s">
        <v>34</v>
      </c>
      <c r="H288" t="s">
        <v>37</v>
      </c>
      <c r="I288" t="s">
        <v>53</v>
      </c>
      <c r="J288" t="s">
        <v>108</v>
      </c>
      <c r="K288" t="s">
        <v>56</v>
      </c>
      <c r="L288" s="3">
        <v>43374</v>
      </c>
      <c r="M288" s="3">
        <v>43629</v>
      </c>
      <c r="N288" s="3">
        <v>43629</v>
      </c>
      <c r="O288">
        <v>440000</v>
      </c>
      <c r="P288">
        <v>5089</v>
      </c>
      <c r="Q288" t="s">
        <v>51</v>
      </c>
      <c r="R288" t="s">
        <v>923</v>
      </c>
    </row>
    <row r="289" spans="1:18" x14ac:dyDescent="0.2">
      <c r="A289">
        <v>288</v>
      </c>
      <c r="B289" t="s">
        <v>55</v>
      </c>
      <c r="C289" t="s">
        <v>54</v>
      </c>
      <c r="D289" t="s">
        <v>1174</v>
      </c>
      <c r="E289" t="s">
        <v>1175</v>
      </c>
      <c r="F289" t="s">
        <v>8</v>
      </c>
      <c r="G289" t="s">
        <v>34</v>
      </c>
      <c r="H289" t="s">
        <v>6</v>
      </c>
      <c r="I289" t="s">
        <v>53</v>
      </c>
      <c r="J289" t="s">
        <v>108</v>
      </c>
      <c r="K289" t="s">
        <v>4</v>
      </c>
      <c r="L289" s="3">
        <v>43255</v>
      </c>
      <c r="M289" s="3">
        <v>43546</v>
      </c>
      <c r="N289" s="3">
        <v>43549</v>
      </c>
      <c r="O289">
        <v>219000</v>
      </c>
      <c r="P289">
        <v>5000</v>
      </c>
      <c r="Q289" t="s">
        <v>51</v>
      </c>
      <c r="R289" t="s">
        <v>1176</v>
      </c>
    </row>
    <row r="290" spans="1:18" x14ac:dyDescent="0.2">
      <c r="A290">
        <v>289</v>
      </c>
      <c r="B290" t="s">
        <v>55</v>
      </c>
      <c r="C290" t="s">
        <v>54</v>
      </c>
      <c r="D290" t="s">
        <v>844</v>
      </c>
      <c r="E290" t="s">
        <v>845</v>
      </c>
      <c r="F290" t="s">
        <v>8</v>
      </c>
      <c r="G290" t="s">
        <v>34</v>
      </c>
      <c r="H290" t="s">
        <v>6</v>
      </c>
      <c r="I290" t="s">
        <v>53</v>
      </c>
      <c r="J290" t="s">
        <v>108</v>
      </c>
      <c r="K290" t="s">
        <v>56</v>
      </c>
      <c r="L290" s="3">
        <v>43328</v>
      </c>
      <c r="M290" s="3">
        <v>43609</v>
      </c>
      <c r="N290" s="3">
        <v>43609</v>
      </c>
      <c r="O290">
        <v>490000</v>
      </c>
      <c r="P290">
        <v>5839</v>
      </c>
      <c r="Q290" t="s">
        <v>51</v>
      </c>
      <c r="R290" t="s">
        <v>846</v>
      </c>
    </row>
    <row r="291" spans="1:18" x14ac:dyDescent="0.2">
      <c r="A291">
        <v>290</v>
      </c>
      <c r="B291" t="s">
        <v>55</v>
      </c>
      <c r="C291" t="s">
        <v>54</v>
      </c>
      <c r="D291" t="s">
        <v>1147</v>
      </c>
      <c r="E291" t="s">
        <v>1148</v>
      </c>
      <c r="F291" t="s">
        <v>8</v>
      </c>
      <c r="G291" t="s">
        <v>34</v>
      </c>
      <c r="H291" t="s">
        <v>6</v>
      </c>
      <c r="I291" t="s">
        <v>53</v>
      </c>
      <c r="J291" t="s">
        <v>108</v>
      </c>
      <c r="K291" t="s">
        <v>4</v>
      </c>
      <c r="L291" s="3">
        <v>43262</v>
      </c>
      <c r="M291" s="3">
        <v>43531</v>
      </c>
      <c r="N291" s="3">
        <v>43531</v>
      </c>
      <c r="O291">
        <v>379000</v>
      </c>
      <c r="P291">
        <v>5000</v>
      </c>
      <c r="Q291" t="s">
        <v>51</v>
      </c>
      <c r="R291" t="s">
        <v>1149</v>
      </c>
    </row>
    <row r="292" spans="1:18" x14ac:dyDescent="0.2">
      <c r="A292">
        <v>291</v>
      </c>
      <c r="B292" t="s">
        <v>55</v>
      </c>
      <c r="C292" t="s">
        <v>54</v>
      </c>
      <c r="D292" t="s">
        <v>1034</v>
      </c>
      <c r="E292" t="s">
        <v>1035</v>
      </c>
      <c r="F292" t="s">
        <v>8</v>
      </c>
      <c r="G292" t="s">
        <v>34</v>
      </c>
      <c r="H292" t="s">
        <v>6</v>
      </c>
      <c r="I292" t="s">
        <v>53</v>
      </c>
      <c r="J292" t="s">
        <v>108</v>
      </c>
      <c r="K292" t="s">
        <v>56</v>
      </c>
      <c r="L292" s="3">
        <v>43349</v>
      </c>
      <c r="M292" s="3">
        <v>43535</v>
      </c>
      <c r="N292" s="3">
        <v>43535</v>
      </c>
      <c r="O292">
        <v>440000</v>
      </c>
      <c r="P292">
        <v>5090</v>
      </c>
      <c r="Q292" t="s">
        <v>51</v>
      </c>
      <c r="R292" t="s">
        <v>1036</v>
      </c>
    </row>
    <row r="293" spans="1:18" x14ac:dyDescent="0.2">
      <c r="A293">
        <v>292</v>
      </c>
      <c r="B293" t="s">
        <v>55</v>
      </c>
      <c r="C293" t="s">
        <v>54</v>
      </c>
      <c r="D293" t="s">
        <v>1171</v>
      </c>
      <c r="E293" t="s">
        <v>1172</v>
      </c>
      <c r="F293" t="s">
        <v>8</v>
      </c>
      <c r="G293" t="s">
        <v>34</v>
      </c>
      <c r="H293" t="s">
        <v>6</v>
      </c>
      <c r="I293" t="s">
        <v>53</v>
      </c>
      <c r="J293" t="s">
        <v>108</v>
      </c>
      <c r="K293" t="s">
        <v>4</v>
      </c>
      <c r="L293" s="3">
        <v>43385</v>
      </c>
      <c r="M293" s="3">
        <v>43553</v>
      </c>
      <c r="N293" s="3">
        <v>43553</v>
      </c>
      <c r="O293">
        <v>257000</v>
      </c>
      <c r="P293">
        <v>5000</v>
      </c>
      <c r="Q293" t="s">
        <v>51</v>
      </c>
      <c r="R293" t="s">
        <v>1173</v>
      </c>
    </row>
    <row r="294" spans="1:18" x14ac:dyDescent="0.2">
      <c r="A294">
        <v>293</v>
      </c>
      <c r="B294" t="s">
        <v>55</v>
      </c>
      <c r="C294" t="s">
        <v>54</v>
      </c>
      <c r="D294" t="s">
        <v>1354</v>
      </c>
      <c r="E294" t="s">
        <v>1355</v>
      </c>
      <c r="F294" t="s">
        <v>8</v>
      </c>
      <c r="G294" t="s">
        <v>34</v>
      </c>
      <c r="H294" t="s">
        <v>6</v>
      </c>
      <c r="I294" t="s">
        <v>53</v>
      </c>
      <c r="J294" t="s">
        <v>108</v>
      </c>
      <c r="K294" t="s">
        <v>4</v>
      </c>
      <c r="L294" s="3">
        <v>43342</v>
      </c>
      <c r="M294" s="3">
        <v>43584</v>
      </c>
      <c r="N294" s="3">
        <v>43584</v>
      </c>
      <c r="O294">
        <v>275000</v>
      </c>
      <c r="P294">
        <v>5000</v>
      </c>
      <c r="Q294" t="s">
        <v>51</v>
      </c>
      <c r="R294" t="s">
        <v>1356</v>
      </c>
    </row>
    <row r="295" spans="1:18" x14ac:dyDescent="0.2">
      <c r="A295">
        <v>294</v>
      </c>
      <c r="B295" t="s">
        <v>55</v>
      </c>
      <c r="C295" t="s">
        <v>54</v>
      </c>
      <c r="D295" t="s">
        <v>1249</v>
      </c>
      <c r="E295" t="s">
        <v>1250</v>
      </c>
      <c r="F295" t="s">
        <v>8</v>
      </c>
      <c r="G295" t="s">
        <v>34</v>
      </c>
      <c r="H295" t="s">
        <v>37</v>
      </c>
      <c r="I295" t="s">
        <v>53</v>
      </c>
      <c r="J295" t="s">
        <v>108</v>
      </c>
      <c r="K295" t="s">
        <v>4</v>
      </c>
      <c r="L295" s="3">
        <v>43266</v>
      </c>
      <c r="M295" s="3">
        <v>43594</v>
      </c>
      <c r="N295" s="3">
        <v>43595</v>
      </c>
      <c r="O295">
        <v>233000</v>
      </c>
      <c r="P295">
        <v>5000</v>
      </c>
      <c r="Q295" t="s">
        <v>51</v>
      </c>
      <c r="R295" t="s">
        <v>1251</v>
      </c>
    </row>
    <row r="296" spans="1:18" x14ac:dyDescent="0.2">
      <c r="A296">
        <v>295</v>
      </c>
      <c r="B296" t="s">
        <v>55</v>
      </c>
      <c r="C296" t="s">
        <v>54</v>
      </c>
      <c r="D296" t="s">
        <v>716</v>
      </c>
      <c r="E296" t="s">
        <v>717</v>
      </c>
      <c r="F296" t="s">
        <v>8</v>
      </c>
      <c r="G296" t="s">
        <v>34</v>
      </c>
      <c r="H296" t="s">
        <v>37</v>
      </c>
      <c r="I296" t="s">
        <v>53</v>
      </c>
      <c r="J296" t="s">
        <v>108</v>
      </c>
      <c r="K296" t="s">
        <v>4</v>
      </c>
      <c r="L296" s="3">
        <v>43222</v>
      </c>
      <c r="M296" s="3">
        <v>43585</v>
      </c>
      <c r="N296" s="3">
        <v>43655</v>
      </c>
      <c r="O296">
        <v>295000</v>
      </c>
      <c r="P296">
        <v>5000</v>
      </c>
      <c r="Q296" t="s">
        <v>51</v>
      </c>
      <c r="R296" t="s">
        <v>718</v>
      </c>
    </row>
    <row r="297" spans="1:18" x14ac:dyDescent="0.2">
      <c r="A297">
        <v>296</v>
      </c>
      <c r="B297" t="s">
        <v>55</v>
      </c>
      <c r="C297" t="s">
        <v>54</v>
      </c>
      <c r="D297" t="s">
        <v>767</v>
      </c>
      <c r="E297" t="s">
        <v>768</v>
      </c>
      <c r="F297" t="s">
        <v>8</v>
      </c>
      <c r="G297" t="s">
        <v>34</v>
      </c>
      <c r="H297" t="s">
        <v>6</v>
      </c>
      <c r="I297" t="s">
        <v>53</v>
      </c>
      <c r="J297" t="s">
        <v>108</v>
      </c>
      <c r="K297" t="s">
        <v>56</v>
      </c>
      <c r="L297" s="3">
        <v>43378</v>
      </c>
      <c r="M297" s="3">
        <v>43530</v>
      </c>
      <c r="N297" s="3">
        <v>43530</v>
      </c>
      <c r="O297">
        <v>405000</v>
      </c>
      <c r="P297">
        <v>5000</v>
      </c>
      <c r="Q297" t="s">
        <v>51</v>
      </c>
      <c r="R297" t="s">
        <v>769</v>
      </c>
    </row>
    <row r="298" spans="1:18" x14ac:dyDescent="0.2">
      <c r="A298">
        <v>297</v>
      </c>
      <c r="B298" t="s">
        <v>55</v>
      </c>
      <c r="C298" t="s">
        <v>54</v>
      </c>
      <c r="D298" t="s">
        <v>755</v>
      </c>
      <c r="E298" t="s">
        <v>756</v>
      </c>
      <c r="F298" t="s">
        <v>8</v>
      </c>
      <c r="G298" t="s">
        <v>34</v>
      </c>
      <c r="H298" t="s">
        <v>6</v>
      </c>
      <c r="I298" t="s">
        <v>53</v>
      </c>
      <c r="J298" t="s">
        <v>108</v>
      </c>
      <c r="K298" t="s">
        <v>4</v>
      </c>
      <c r="L298" s="3">
        <v>43371</v>
      </c>
      <c r="M298" s="3">
        <v>43594</v>
      </c>
      <c r="N298" s="3">
        <v>43595</v>
      </c>
      <c r="O298">
        <v>391000</v>
      </c>
      <c r="P298">
        <v>5000</v>
      </c>
      <c r="Q298" t="s">
        <v>51</v>
      </c>
      <c r="R298" t="s">
        <v>757</v>
      </c>
    </row>
    <row r="299" spans="1:18" x14ac:dyDescent="0.2">
      <c r="A299">
        <v>298</v>
      </c>
      <c r="B299" t="s">
        <v>55</v>
      </c>
      <c r="C299" t="s">
        <v>54</v>
      </c>
      <c r="D299" t="s">
        <v>749</v>
      </c>
      <c r="E299" t="s">
        <v>750</v>
      </c>
      <c r="F299" t="s">
        <v>8</v>
      </c>
      <c r="G299" t="s">
        <v>34</v>
      </c>
      <c r="H299" t="s">
        <v>6</v>
      </c>
      <c r="I299" t="s">
        <v>53</v>
      </c>
      <c r="J299" t="s">
        <v>108</v>
      </c>
      <c r="K299" t="s">
        <v>4</v>
      </c>
      <c r="L299" s="3">
        <v>43313</v>
      </c>
      <c r="M299" s="3">
        <v>43585</v>
      </c>
      <c r="N299" s="3">
        <v>43586</v>
      </c>
      <c r="O299">
        <v>364000</v>
      </c>
      <c r="P299">
        <v>5000</v>
      </c>
      <c r="Q299" t="s">
        <v>51</v>
      </c>
      <c r="R299" t="s">
        <v>751</v>
      </c>
    </row>
    <row r="300" spans="1:18" x14ac:dyDescent="0.2">
      <c r="A300">
        <v>299</v>
      </c>
      <c r="B300" t="s">
        <v>55</v>
      </c>
      <c r="C300" t="s">
        <v>54</v>
      </c>
      <c r="D300" t="s">
        <v>746</v>
      </c>
      <c r="E300" t="s">
        <v>747</v>
      </c>
      <c r="F300" t="s">
        <v>8</v>
      </c>
      <c r="G300" t="s">
        <v>34</v>
      </c>
      <c r="H300" t="s">
        <v>6</v>
      </c>
      <c r="I300" t="s">
        <v>53</v>
      </c>
      <c r="J300" t="s">
        <v>108</v>
      </c>
      <c r="K300" t="s">
        <v>4</v>
      </c>
      <c r="L300" s="3">
        <v>43333</v>
      </c>
      <c r="M300" s="3">
        <v>43532</v>
      </c>
      <c r="N300" s="3">
        <v>43532</v>
      </c>
      <c r="O300">
        <v>235000</v>
      </c>
      <c r="P300">
        <v>5000</v>
      </c>
      <c r="Q300" t="s">
        <v>51</v>
      </c>
      <c r="R300" t="s">
        <v>748</v>
      </c>
    </row>
    <row r="301" spans="1:18" x14ac:dyDescent="0.2">
      <c r="A301">
        <v>300</v>
      </c>
      <c r="B301" t="s">
        <v>55</v>
      </c>
      <c r="C301" t="s">
        <v>54</v>
      </c>
      <c r="D301" t="s">
        <v>683</v>
      </c>
      <c r="E301" t="s">
        <v>684</v>
      </c>
      <c r="F301" t="s">
        <v>8</v>
      </c>
      <c r="G301" t="s">
        <v>34</v>
      </c>
      <c r="H301" t="s">
        <v>6</v>
      </c>
      <c r="I301" t="s">
        <v>53</v>
      </c>
      <c r="J301" t="s">
        <v>108</v>
      </c>
      <c r="K301" t="s">
        <v>4</v>
      </c>
      <c r="L301" s="3">
        <v>43360</v>
      </c>
      <c r="M301" s="3">
        <v>43542</v>
      </c>
      <c r="N301" s="3">
        <v>43542</v>
      </c>
      <c r="O301">
        <v>280000</v>
      </c>
      <c r="P301">
        <v>5000</v>
      </c>
      <c r="Q301" t="s">
        <v>51</v>
      </c>
      <c r="R301" t="s">
        <v>685</v>
      </c>
    </row>
    <row r="302" spans="1:18" x14ac:dyDescent="0.2">
      <c r="A302">
        <v>301</v>
      </c>
      <c r="B302" t="s">
        <v>55</v>
      </c>
      <c r="C302" t="s">
        <v>54</v>
      </c>
      <c r="D302" t="s">
        <v>1153</v>
      </c>
      <c r="E302" t="s">
        <v>1154</v>
      </c>
      <c r="F302" t="s">
        <v>8</v>
      </c>
      <c r="G302" t="s">
        <v>34</v>
      </c>
      <c r="H302" t="s">
        <v>37</v>
      </c>
      <c r="I302" t="s">
        <v>53</v>
      </c>
      <c r="J302" t="s">
        <v>108</v>
      </c>
      <c r="K302" t="s">
        <v>56</v>
      </c>
      <c r="L302" s="3">
        <v>43382</v>
      </c>
      <c r="M302" s="3">
        <v>43560</v>
      </c>
      <c r="N302" s="3">
        <v>43560</v>
      </c>
      <c r="O302">
        <v>450000</v>
      </c>
      <c r="P302">
        <v>5239</v>
      </c>
      <c r="Q302" t="s">
        <v>51</v>
      </c>
      <c r="R302" t="s">
        <v>1155</v>
      </c>
    </row>
    <row r="303" spans="1:18" x14ac:dyDescent="0.2">
      <c r="A303">
        <v>302</v>
      </c>
      <c r="B303" t="s">
        <v>55</v>
      </c>
      <c r="C303" t="s">
        <v>54</v>
      </c>
      <c r="D303" t="s">
        <v>995</v>
      </c>
      <c r="E303" t="s">
        <v>996</v>
      </c>
      <c r="F303" t="s">
        <v>8</v>
      </c>
      <c r="G303" t="s">
        <v>34</v>
      </c>
      <c r="H303" t="s">
        <v>37</v>
      </c>
      <c r="I303" t="s">
        <v>53</v>
      </c>
      <c r="J303" t="s">
        <v>108</v>
      </c>
      <c r="K303" t="s">
        <v>4</v>
      </c>
      <c r="L303" s="3">
        <v>43291</v>
      </c>
      <c r="M303" s="3">
        <v>43629</v>
      </c>
      <c r="N303" s="3">
        <v>43629</v>
      </c>
      <c r="O303">
        <v>217000</v>
      </c>
      <c r="P303">
        <v>5000</v>
      </c>
      <c r="Q303" t="s">
        <v>51</v>
      </c>
      <c r="R303" t="s">
        <v>997</v>
      </c>
    </row>
    <row r="304" spans="1:18" x14ac:dyDescent="0.2">
      <c r="A304">
        <v>303</v>
      </c>
      <c r="B304" t="s">
        <v>55</v>
      </c>
      <c r="C304" t="s">
        <v>54</v>
      </c>
      <c r="D304" t="s">
        <v>1195</v>
      </c>
      <c r="E304" t="s">
        <v>1196</v>
      </c>
      <c r="F304" t="s">
        <v>8</v>
      </c>
      <c r="G304" t="s">
        <v>34</v>
      </c>
      <c r="H304" t="s">
        <v>37</v>
      </c>
      <c r="I304" t="s">
        <v>53</v>
      </c>
      <c r="J304" t="s">
        <v>108</v>
      </c>
      <c r="K304" t="s">
        <v>4</v>
      </c>
      <c r="L304" s="3">
        <v>43280</v>
      </c>
      <c r="M304" s="3">
        <v>43671</v>
      </c>
      <c r="N304" s="3">
        <v>43671</v>
      </c>
      <c r="O304">
        <v>205000</v>
      </c>
      <c r="P304">
        <v>5000</v>
      </c>
      <c r="Q304" t="s">
        <v>51</v>
      </c>
      <c r="R304" t="s">
        <v>1197</v>
      </c>
    </row>
    <row r="305" spans="1:18" x14ac:dyDescent="0.2">
      <c r="A305">
        <v>304</v>
      </c>
      <c r="B305" t="s">
        <v>55</v>
      </c>
      <c r="C305" t="s">
        <v>54</v>
      </c>
      <c r="D305" t="s">
        <v>817</v>
      </c>
      <c r="E305" t="s">
        <v>818</v>
      </c>
      <c r="F305" t="s">
        <v>8</v>
      </c>
      <c r="G305" t="s">
        <v>34</v>
      </c>
      <c r="H305" t="s">
        <v>37</v>
      </c>
      <c r="I305" t="s">
        <v>53</v>
      </c>
      <c r="J305" t="s">
        <v>108</v>
      </c>
      <c r="K305" t="s">
        <v>4</v>
      </c>
      <c r="L305" s="3">
        <v>43265</v>
      </c>
      <c r="M305" s="3">
        <v>43579</v>
      </c>
      <c r="N305" s="3">
        <v>43579</v>
      </c>
      <c r="O305">
        <v>348000</v>
      </c>
      <c r="P305">
        <v>5000</v>
      </c>
      <c r="Q305" t="s">
        <v>51</v>
      </c>
      <c r="R305" t="s">
        <v>819</v>
      </c>
    </row>
    <row r="306" spans="1:18" x14ac:dyDescent="0.2">
      <c r="A306">
        <v>305</v>
      </c>
      <c r="B306" t="s">
        <v>55</v>
      </c>
      <c r="C306" t="s">
        <v>54</v>
      </c>
      <c r="D306" t="s">
        <v>1279</v>
      </c>
      <c r="E306" t="s">
        <v>1280</v>
      </c>
      <c r="F306" t="s">
        <v>8</v>
      </c>
      <c r="G306" t="s">
        <v>34</v>
      </c>
      <c r="H306" t="s">
        <v>6</v>
      </c>
      <c r="I306" t="s">
        <v>53</v>
      </c>
      <c r="J306" t="s">
        <v>108</v>
      </c>
      <c r="K306" t="s">
        <v>4</v>
      </c>
      <c r="L306" s="3">
        <v>43286</v>
      </c>
      <c r="M306" s="3">
        <v>43578</v>
      </c>
      <c r="N306" s="3">
        <v>43578</v>
      </c>
      <c r="O306">
        <v>280000</v>
      </c>
      <c r="P306">
        <v>5000</v>
      </c>
      <c r="Q306" t="s">
        <v>51</v>
      </c>
      <c r="R306" t="s">
        <v>1281</v>
      </c>
    </row>
    <row r="307" spans="1:18" x14ac:dyDescent="0.2">
      <c r="A307">
        <v>306</v>
      </c>
      <c r="B307" t="s">
        <v>55</v>
      </c>
      <c r="C307" t="s">
        <v>54</v>
      </c>
      <c r="D307" t="s">
        <v>1162</v>
      </c>
      <c r="E307" t="s">
        <v>1163</v>
      </c>
      <c r="F307" t="s">
        <v>8</v>
      </c>
      <c r="G307" t="s">
        <v>34</v>
      </c>
      <c r="H307" t="s">
        <v>6</v>
      </c>
      <c r="I307" t="s">
        <v>53</v>
      </c>
      <c r="J307" t="s">
        <v>108</v>
      </c>
      <c r="K307" t="s">
        <v>4</v>
      </c>
      <c r="L307" s="3">
        <v>43304</v>
      </c>
      <c r="M307" s="3">
        <v>43579</v>
      </c>
      <c r="N307" s="3">
        <v>43579</v>
      </c>
      <c r="O307">
        <v>375000</v>
      </c>
      <c r="P307">
        <v>5000</v>
      </c>
      <c r="Q307" t="s">
        <v>51</v>
      </c>
      <c r="R307" t="s">
        <v>1164</v>
      </c>
    </row>
    <row r="308" spans="1:18" x14ac:dyDescent="0.2">
      <c r="A308">
        <v>307</v>
      </c>
      <c r="B308" t="s">
        <v>55</v>
      </c>
      <c r="C308" t="s">
        <v>54</v>
      </c>
      <c r="D308" t="s">
        <v>1210</v>
      </c>
      <c r="E308" t="s">
        <v>1211</v>
      </c>
      <c r="F308" t="s">
        <v>8</v>
      </c>
      <c r="G308" t="s">
        <v>34</v>
      </c>
      <c r="H308" t="s">
        <v>6</v>
      </c>
      <c r="I308" t="s">
        <v>53</v>
      </c>
      <c r="J308" t="s">
        <v>108</v>
      </c>
      <c r="K308" t="s">
        <v>4</v>
      </c>
      <c r="L308" s="3">
        <v>43382</v>
      </c>
      <c r="M308" s="3">
        <v>43564</v>
      </c>
      <c r="N308" s="3">
        <v>43564</v>
      </c>
      <c r="O308">
        <v>325000</v>
      </c>
      <c r="P308">
        <v>5000</v>
      </c>
      <c r="Q308" t="s">
        <v>51</v>
      </c>
      <c r="R308" t="s">
        <v>1212</v>
      </c>
    </row>
    <row r="309" spans="1:18" x14ac:dyDescent="0.2">
      <c r="A309">
        <v>308</v>
      </c>
      <c r="B309" t="s">
        <v>55</v>
      </c>
      <c r="C309" t="s">
        <v>54</v>
      </c>
      <c r="D309" t="s">
        <v>1213</v>
      </c>
      <c r="E309" t="s">
        <v>1214</v>
      </c>
      <c r="F309" t="s">
        <v>8</v>
      </c>
      <c r="G309" t="s">
        <v>34</v>
      </c>
      <c r="H309" t="s">
        <v>6</v>
      </c>
      <c r="I309" t="s">
        <v>53</v>
      </c>
      <c r="J309" t="s">
        <v>108</v>
      </c>
      <c r="K309" t="s">
        <v>4</v>
      </c>
      <c r="L309" s="3">
        <v>43234</v>
      </c>
      <c r="M309" s="3">
        <v>43552</v>
      </c>
      <c r="N309" s="3">
        <v>43553</v>
      </c>
      <c r="O309">
        <v>260000</v>
      </c>
      <c r="P309">
        <v>5000</v>
      </c>
      <c r="Q309" t="s">
        <v>51</v>
      </c>
      <c r="R309" t="s">
        <v>1215</v>
      </c>
    </row>
    <row r="310" spans="1:18" x14ac:dyDescent="0.2">
      <c r="A310">
        <v>309</v>
      </c>
      <c r="B310" t="s">
        <v>55</v>
      </c>
      <c r="C310" t="s">
        <v>54</v>
      </c>
      <c r="D310" t="s">
        <v>948</v>
      </c>
      <c r="E310" t="s">
        <v>949</v>
      </c>
      <c r="F310" t="s">
        <v>8</v>
      </c>
      <c r="G310" t="s">
        <v>34</v>
      </c>
      <c r="H310" t="s">
        <v>6</v>
      </c>
      <c r="I310" t="s">
        <v>53</v>
      </c>
      <c r="J310" t="s">
        <v>108</v>
      </c>
      <c r="K310" t="s">
        <v>56</v>
      </c>
      <c r="L310" s="3">
        <v>43349</v>
      </c>
      <c r="M310" s="3">
        <v>43661</v>
      </c>
      <c r="N310" s="3">
        <v>43661</v>
      </c>
      <c r="O310">
        <v>446000</v>
      </c>
      <c r="P310">
        <v>5179</v>
      </c>
      <c r="Q310" t="s">
        <v>51</v>
      </c>
      <c r="R310" t="s">
        <v>950</v>
      </c>
    </row>
    <row r="311" spans="1:18" x14ac:dyDescent="0.2">
      <c r="A311">
        <v>310</v>
      </c>
      <c r="B311" t="s">
        <v>55</v>
      </c>
      <c r="C311" t="s">
        <v>54</v>
      </c>
      <c r="D311" t="s">
        <v>1556</v>
      </c>
      <c r="E311" t="s">
        <v>1557</v>
      </c>
      <c r="F311" t="s">
        <v>8</v>
      </c>
      <c r="G311" t="s">
        <v>34</v>
      </c>
      <c r="H311" t="s">
        <v>6</v>
      </c>
      <c r="I311" t="s">
        <v>53</v>
      </c>
      <c r="J311" t="s">
        <v>108</v>
      </c>
      <c r="K311" t="s">
        <v>4</v>
      </c>
      <c r="L311" s="3">
        <v>43270</v>
      </c>
      <c r="M311" s="3">
        <v>43661</v>
      </c>
      <c r="N311" s="3">
        <v>43661</v>
      </c>
      <c r="O311">
        <v>313000</v>
      </c>
      <c r="P311">
        <v>5000</v>
      </c>
      <c r="Q311" t="s">
        <v>51</v>
      </c>
      <c r="R311" t="s">
        <v>1558</v>
      </c>
    </row>
    <row r="312" spans="1:18" x14ac:dyDescent="0.2">
      <c r="A312">
        <v>311</v>
      </c>
      <c r="B312" t="s">
        <v>55</v>
      </c>
      <c r="C312" t="s">
        <v>54</v>
      </c>
      <c r="D312" t="s">
        <v>1219</v>
      </c>
      <c r="E312" t="s">
        <v>1220</v>
      </c>
      <c r="F312" t="s">
        <v>8</v>
      </c>
      <c r="G312" t="s">
        <v>34</v>
      </c>
      <c r="H312" t="s">
        <v>6</v>
      </c>
      <c r="I312" t="s">
        <v>53</v>
      </c>
      <c r="J312" t="s">
        <v>108</v>
      </c>
      <c r="K312" t="s">
        <v>4</v>
      </c>
      <c r="L312" s="3">
        <v>43265</v>
      </c>
      <c r="M312" s="3">
        <v>43537</v>
      </c>
      <c r="N312" s="3">
        <v>43537</v>
      </c>
      <c r="O312">
        <v>367000</v>
      </c>
      <c r="P312">
        <v>5000</v>
      </c>
      <c r="Q312" t="s">
        <v>51</v>
      </c>
      <c r="R312" t="s">
        <v>1221</v>
      </c>
    </row>
    <row r="313" spans="1:18" x14ac:dyDescent="0.2">
      <c r="A313">
        <v>312</v>
      </c>
      <c r="B313" t="s">
        <v>55</v>
      </c>
      <c r="C313" t="s">
        <v>54</v>
      </c>
      <c r="D313" t="s">
        <v>1252</v>
      </c>
      <c r="E313" t="s">
        <v>1253</v>
      </c>
      <c r="F313" t="s">
        <v>8</v>
      </c>
      <c r="G313" t="s">
        <v>34</v>
      </c>
      <c r="H313" t="s">
        <v>6</v>
      </c>
      <c r="I313" t="s">
        <v>53</v>
      </c>
      <c r="J313" t="s">
        <v>108</v>
      </c>
      <c r="K313" t="s">
        <v>4</v>
      </c>
      <c r="L313" s="3">
        <v>43243</v>
      </c>
      <c r="M313" s="3">
        <v>43542</v>
      </c>
      <c r="N313" s="3">
        <v>43542</v>
      </c>
      <c r="O313">
        <v>287000</v>
      </c>
      <c r="P313">
        <v>5000</v>
      </c>
      <c r="Q313" t="s">
        <v>51</v>
      </c>
      <c r="R313" t="s">
        <v>1254</v>
      </c>
    </row>
    <row r="314" spans="1:18" x14ac:dyDescent="0.2">
      <c r="A314">
        <v>313</v>
      </c>
      <c r="B314" t="s">
        <v>55</v>
      </c>
      <c r="C314" t="s">
        <v>54</v>
      </c>
      <c r="D314" t="s">
        <v>1258</v>
      </c>
      <c r="E314" t="s">
        <v>1259</v>
      </c>
      <c r="F314" t="s">
        <v>8</v>
      </c>
      <c r="G314" t="s">
        <v>34</v>
      </c>
      <c r="H314" t="s">
        <v>6</v>
      </c>
      <c r="I314" t="s">
        <v>53</v>
      </c>
      <c r="J314" t="s">
        <v>108</v>
      </c>
      <c r="K314" t="s">
        <v>4</v>
      </c>
      <c r="L314" s="3">
        <v>43269</v>
      </c>
      <c r="M314" s="3">
        <v>43543</v>
      </c>
      <c r="N314" s="3">
        <v>43543</v>
      </c>
      <c r="O314">
        <v>280000</v>
      </c>
      <c r="P314">
        <v>5000</v>
      </c>
      <c r="Q314" t="s">
        <v>51</v>
      </c>
      <c r="R314" t="s">
        <v>1260</v>
      </c>
    </row>
    <row r="315" spans="1:18" x14ac:dyDescent="0.2">
      <c r="A315">
        <v>314</v>
      </c>
      <c r="B315" t="s">
        <v>55</v>
      </c>
      <c r="C315" t="s">
        <v>54</v>
      </c>
      <c r="D315" t="s">
        <v>992</v>
      </c>
      <c r="E315" t="s">
        <v>993</v>
      </c>
      <c r="F315" t="s">
        <v>8</v>
      </c>
      <c r="G315" t="s">
        <v>34</v>
      </c>
      <c r="H315" t="s">
        <v>37</v>
      </c>
      <c r="I315" t="s">
        <v>53</v>
      </c>
      <c r="J315" t="s">
        <v>108</v>
      </c>
      <c r="K315" t="s">
        <v>56</v>
      </c>
      <c r="L315" s="3">
        <v>43378</v>
      </c>
      <c r="M315" s="3">
        <v>43634</v>
      </c>
      <c r="N315" s="3">
        <v>43635</v>
      </c>
      <c r="O315">
        <v>490000</v>
      </c>
      <c r="P315">
        <v>5839</v>
      </c>
      <c r="Q315" t="s">
        <v>51</v>
      </c>
      <c r="R315" t="s">
        <v>994</v>
      </c>
    </row>
    <row r="316" spans="1:18" x14ac:dyDescent="0.2">
      <c r="A316">
        <v>315</v>
      </c>
      <c r="B316" t="s">
        <v>55</v>
      </c>
      <c r="C316" t="s">
        <v>54</v>
      </c>
      <c r="D316" t="s">
        <v>1150</v>
      </c>
      <c r="E316" t="s">
        <v>1151</v>
      </c>
      <c r="F316" t="s">
        <v>8</v>
      </c>
      <c r="G316" t="s">
        <v>34</v>
      </c>
      <c r="H316" t="s">
        <v>6</v>
      </c>
      <c r="I316" t="s">
        <v>53</v>
      </c>
      <c r="J316" t="s">
        <v>108</v>
      </c>
      <c r="K316" t="s">
        <v>4</v>
      </c>
      <c r="L316" s="3">
        <v>43438</v>
      </c>
      <c r="M316" s="3">
        <v>43615</v>
      </c>
      <c r="N316" s="3">
        <v>43616</v>
      </c>
      <c r="O316">
        <v>390000</v>
      </c>
      <c r="P316">
        <v>5000</v>
      </c>
      <c r="Q316" t="s">
        <v>51</v>
      </c>
      <c r="R316" t="s">
        <v>1152</v>
      </c>
    </row>
    <row r="317" spans="1:18" x14ac:dyDescent="0.2">
      <c r="A317">
        <v>316</v>
      </c>
      <c r="B317" t="s">
        <v>55</v>
      </c>
      <c r="C317" t="s">
        <v>54</v>
      </c>
      <c r="D317" t="s">
        <v>1156</v>
      </c>
      <c r="E317" t="s">
        <v>1157</v>
      </c>
      <c r="F317" t="s">
        <v>8</v>
      </c>
      <c r="G317" t="s">
        <v>34</v>
      </c>
      <c r="H317" t="s">
        <v>37</v>
      </c>
      <c r="I317" t="s">
        <v>53</v>
      </c>
      <c r="J317" t="s">
        <v>108</v>
      </c>
      <c r="K317" t="s">
        <v>56</v>
      </c>
      <c r="L317" s="3">
        <v>43438</v>
      </c>
      <c r="M317" s="3">
        <v>43661</v>
      </c>
      <c r="N317" s="3">
        <v>43661</v>
      </c>
      <c r="O317">
        <v>430000</v>
      </c>
      <c r="P317">
        <v>5000</v>
      </c>
      <c r="Q317" t="s">
        <v>51</v>
      </c>
      <c r="R317" t="s">
        <v>1158</v>
      </c>
    </row>
    <row r="318" spans="1:18" x14ac:dyDescent="0.2">
      <c r="A318">
        <v>317</v>
      </c>
      <c r="B318" t="s">
        <v>55</v>
      </c>
      <c r="C318" t="s">
        <v>54</v>
      </c>
      <c r="D318" t="s">
        <v>1518</v>
      </c>
      <c r="E318" t="s">
        <v>1519</v>
      </c>
      <c r="F318" t="s">
        <v>8</v>
      </c>
      <c r="G318" t="s">
        <v>34</v>
      </c>
      <c r="H318" t="s">
        <v>37</v>
      </c>
      <c r="I318" t="s">
        <v>53</v>
      </c>
      <c r="J318" t="s">
        <v>108</v>
      </c>
      <c r="K318" t="s">
        <v>4</v>
      </c>
      <c r="L318" s="3">
        <v>43452</v>
      </c>
      <c r="M318" s="3">
        <v>43615</v>
      </c>
      <c r="N318" s="3">
        <v>43616</v>
      </c>
      <c r="O318">
        <v>292500</v>
      </c>
      <c r="P318">
        <v>5000</v>
      </c>
      <c r="Q318" t="s">
        <v>51</v>
      </c>
      <c r="R318" t="s">
        <v>1520</v>
      </c>
    </row>
    <row r="319" spans="1:18" x14ac:dyDescent="0.2">
      <c r="A319">
        <v>318</v>
      </c>
      <c r="B319" t="s">
        <v>55</v>
      </c>
      <c r="C319" t="s">
        <v>54</v>
      </c>
      <c r="D319" t="s">
        <v>1159</v>
      </c>
      <c r="E319" t="s">
        <v>1160</v>
      </c>
      <c r="F319" t="s">
        <v>8</v>
      </c>
      <c r="G319" t="s">
        <v>34</v>
      </c>
      <c r="H319" t="s">
        <v>6</v>
      </c>
      <c r="I319" t="s">
        <v>53</v>
      </c>
      <c r="J319" t="s">
        <v>108</v>
      </c>
      <c r="K319" t="s">
        <v>4</v>
      </c>
      <c r="L319" s="3">
        <v>43279</v>
      </c>
      <c r="M319" s="3">
        <v>43536</v>
      </c>
      <c r="N319" s="3">
        <v>43536</v>
      </c>
      <c r="O319">
        <v>309000</v>
      </c>
      <c r="P319">
        <v>5000</v>
      </c>
      <c r="Q319" t="s">
        <v>51</v>
      </c>
      <c r="R319" t="s">
        <v>1161</v>
      </c>
    </row>
    <row r="320" spans="1:18" x14ac:dyDescent="0.2">
      <c r="A320">
        <v>319</v>
      </c>
      <c r="B320" t="s">
        <v>55</v>
      </c>
      <c r="C320" t="s">
        <v>54</v>
      </c>
      <c r="D320" t="s">
        <v>924</v>
      </c>
      <c r="E320" t="s">
        <v>925</v>
      </c>
      <c r="F320" t="s">
        <v>8</v>
      </c>
      <c r="G320" t="s">
        <v>34</v>
      </c>
      <c r="H320" t="s">
        <v>37</v>
      </c>
      <c r="I320" t="s">
        <v>53</v>
      </c>
      <c r="J320" t="s">
        <v>108</v>
      </c>
      <c r="K320" t="s">
        <v>56</v>
      </c>
      <c r="L320" s="3">
        <v>43271</v>
      </c>
      <c r="M320" s="3">
        <v>43542</v>
      </c>
      <c r="N320" s="3">
        <v>43542</v>
      </c>
      <c r="O320">
        <v>557500</v>
      </c>
      <c r="P320">
        <v>7000</v>
      </c>
      <c r="Q320" t="s">
        <v>51</v>
      </c>
      <c r="R320" t="s">
        <v>926</v>
      </c>
    </row>
    <row r="321" spans="1:18" x14ac:dyDescent="0.2">
      <c r="A321">
        <v>320</v>
      </c>
      <c r="B321" t="s">
        <v>55</v>
      </c>
      <c r="C321" t="s">
        <v>54</v>
      </c>
      <c r="D321" t="s">
        <v>1204</v>
      </c>
      <c r="E321" t="s">
        <v>1205</v>
      </c>
      <c r="F321" t="s">
        <v>8</v>
      </c>
      <c r="G321" t="s">
        <v>34</v>
      </c>
      <c r="H321" t="s">
        <v>6</v>
      </c>
      <c r="I321" t="s">
        <v>53</v>
      </c>
      <c r="J321" t="s">
        <v>108</v>
      </c>
      <c r="K321" t="s">
        <v>4</v>
      </c>
      <c r="L321" s="3">
        <v>43273</v>
      </c>
      <c r="M321" s="3">
        <v>43629</v>
      </c>
      <c r="N321" s="3">
        <v>43629</v>
      </c>
      <c r="O321">
        <v>320000</v>
      </c>
      <c r="P321">
        <v>5000</v>
      </c>
      <c r="Q321" t="s">
        <v>51</v>
      </c>
      <c r="R321" t="s">
        <v>1206</v>
      </c>
    </row>
    <row r="322" spans="1:18" x14ac:dyDescent="0.2">
      <c r="A322">
        <v>321</v>
      </c>
      <c r="B322" t="s">
        <v>55</v>
      </c>
      <c r="C322" t="s">
        <v>54</v>
      </c>
      <c r="D322" t="s">
        <v>1243</v>
      </c>
      <c r="E322" t="s">
        <v>1244</v>
      </c>
      <c r="F322" t="s">
        <v>8</v>
      </c>
      <c r="G322" t="s">
        <v>34</v>
      </c>
      <c r="H322" t="s">
        <v>37</v>
      </c>
      <c r="I322" t="s">
        <v>53</v>
      </c>
      <c r="J322" t="s">
        <v>108</v>
      </c>
      <c r="K322" t="s">
        <v>4</v>
      </c>
      <c r="L322" s="3">
        <v>43270</v>
      </c>
      <c r="M322" s="3">
        <v>43518</v>
      </c>
      <c r="N322" s="3">
        <v>43518</v>
      </c>
      <c r="O322">
        <v>237000</v>
      </c>
      <c r="P322">
        <v>5000</v>
      </c>
      <c r="Q322" t="s">
        <v>51</v>
      </c>
      <c r="R322" t="s">
        <v>1245</v>
      </c>
    </row>
    <row r="323" spans="1:18" x14ac:dyDescent="0.2">
      <c r="A323">
        <v>322</v>
      </c>
      <c r="B323" t="s">
        <v>55</v>
      </c>
      <c r="C323" t="s">
        <v>54</v>
      </c>
      <c r="D323" t="s">
        <v>1207</v>
      </c>
      <c r="E323" t="s">
        <v>1208</v>
      </c>
      <c r="F323" t="s">
        <v>8</v>
      </c>
      <c r="G323" t="s">
        <v>34</v>
      </c>
      <c r="H323" t="s">
        <v>6</v>
      </c>
      <c r="I323" t="s">
        <v>53</v>
      </c>
      <c r="J323" t="s">
        <v>108</v>
      </c>
      <c r="K323" t="s">
        <v>4</v>
      </c>
      <c r="L323" s="3">
        <v>43264</v>
      </c>
      <c r="M323" s="3">
        <v>43578</v>
      </c>
      <c r="N323" s="3">
        <v>43578</v>
      </c>
      <c r="O323">
        <v>267500</v>
      </c>
      <c r="P323">
        <v>5000</v>
      </c>
      <c r="Q323" t="s">
        <v>51</v>
      </c>
      <c r="R323" t="s">
        <v>1209</v>
      </c>
    </row>
    <row r="324" spans="1:18" x14ac:dyDescent="0.2">
      <c r="A324">
        <v>323</v>
      </c>
      <c r="B324" t="s">
        <v>55</v>
      </c>
      <c r="C324" t="s">
        <v>54</v>
      </c>
      <c r="D324" t="s">
        <v>1222</v>
      </c>
      <c r="E324" t="s">
        <v>1223</v>
      </c>
      <c r="F324" t="s">
        <v>8</v>
      </c>
      <c r="G324" t="s">
        <v>34</v>
      </c>
      <c r="H324" t="s">
        <v>6</v>
      </c>
      <c r="I324" t="s">
        <v>53</v>
      </c>
      <c r="J324" t="s">
        <v>108</v>
      </c>
      <c r="K324" t="s">
        <v>4</v>
      </c>
      <c r="L324" s="3">
        <v>43356</v>
      </c>
      <c r="M324" s="3">
        <v>43606</v>
      </c>
      <c r="N324" s="3">
        <v>43606</v>
      </c>
      <c r="O324">
        <v>237000</v>
      </c>
      <c r="P324">
        <v>5000</v>
      </c>
      <c r="Q324" t="s">
        <v>51</v>
      </c>
      <c r="R324" t="s">
        <v>1224</v>
      </c>
    </row>
    <row r="325" spans="1:18" x14ac:dyDescent="0.2">
      <c r="A325">
        <v>324</v>
      </c>
      <c r="B325" t="s">
        <v>55</v>
      </c>
      <c r="C325" t="s">
        <v>54</v>
      </c>
      <c r="D325" t="s">
        <v>1064</v>
      </c>
      <c r="E325" t="s">
        <v>1065</v>
      </c>
      <c r="F325" t="s">
        <v>8</v>
      </c>
      <c r="G325" t="s">
        <v>34</v>
      </c>
      <c r="H325" t="s">
        <v>6</v>
      </c>
      <c r="I325" t="s">
        <v>53</v>
      </c>
      <c r="J325" t="s">
        <v>108</v>
      </c>
      <c r="K325" t="s">
        <v>4</v>
      </c>
      <c r="L325" s="3">
        <v>43298</v>
      </c>
      <c r="M325" s="3">
        <v>43543</v>
      </c>
      <c r="N325" s="3">
        <v>43543</v>
      </c>
      <c r="O325">
        <v>399800</v>
      </c>
      <c r="P325">
        <v>5000</v>
      </c>
      <c r="Q325" t="s">
        <v>51</v>
      </c>
      <c r="R325" t="s">
        <v>1066</v>
      </c>
    </row>
    <row r="326" spans="1:18" x14ac:dyDescent="0.2">
      <c r="A326">
        <v>325</v>
      </c>
      <c r="B326" t="s">
        <v>55</v>
      </c>
      <c r="C326" t="s">
        <v>54</v>
      </c>
      <c r="D326" t="s">
        <v>1497</v>
      </c>
      <c r="E326" t="s">
        <v>1498</v>
      </c>
      <c r="F326" t="s">
        <v>8</v>
      </c>
      <c r="G326" t="s">
        <v>34</v>
      </c>
      <c r="H326" t="s">
        <v>37</v>
      </c>
      <c r="I326" t="s">
        <v>53</v>
      </c>
      <c r="J326" t="s">
        <v>108</v>
      </c>
      <c r="K326" t="s">
        <v>4</v>
      </c>
      <c r="L326" s="3">
        <v>43259</v>
      </c>
      <c r="M326" s="3">
        <v>43584</v>
      </c>
      <c r="N326" s="3">
        <v>43585</v>
      </c>
      <c r="O326">
        <v>310000</v>
      </c>
      <c r="P326">
        <v>5000</v>
      </c>
      <c r="Q326" t="s">
        <v>51</v>
      </c>
      <c r="R326" t="s">
        <v>1499</v>
      </c>
    </row>
    <row r="327" spans="1:18" x14ac:dyDescent="0.2">
      <c r="A327">
        <v>326</v>
      </c>
      <c r="B327" t="s">
        <v>55</v>
      </c>
      <c r="C327" t="s">
        <v>54</v>
      </c>
      <c r="D327" t="s">
        <v>1138</v>
      </c>
      <c r="E327" t="s">
        <v>1139</v>
      </c>
      <c r="F327" t="s">
        <v>8</v>
      </c>
      <c r="G327" t="s">
        <v>34</v>
      </c>
      <c r="H327" t="s">
        <v>6</v>
      </c>
      <c r="I327" t="s">
        <v>53</v>
      </c>
      <c r="J327" t="s">
        <v>108</v>
      </c>
      <c r="K327" t="s">
        <v>56</v>
      </c>
      <c r="L327" s="3">
        <v>43437</v>
      </c>
      <c r="M327" s="3">
        <v>43661</v>
      </c>
      <c r="N327" s="3">
        <v>43661</v>
      </c>
      <c r="O327">
        <v>565000</v>
      </c>
      <c r="P327">
        <v>7000</v>
      </c>
      <c r="Q327" t="s">
        <v>51</v>
      </c>
      <c r="R327" t="s">
        <v>1140</v>
      </c>
    </row>
    <row r="328" spans="1:18" x14ac:dyDescent="0.2">
      <c r="A328">
        <v>327</v>
      </c>
      <c r="B328" t="s">
        <v>55</v>
      </c>
      <c r="C328" t="s">
        <v>54</v>
      </c>
      <c r="D328" t="s">
        <v>1144</v>
      </c>
      <c r="E328" t="s">
        <v>1145</v>
      </c>
      <c r="F328" t="s">
        <v>8</v>
      </c>
      <c r="G328" t="s">
        <v>34</v>
      </c>
      <c r="H328" t="s">
        <v>6</v>
      </c>
      <c r="I328" t="s">
        <v>53</v>
      </c>
      <c r="J328" t="s">
        <v>108</v>
      </c>
      <c r="K328" t="s">
        <v>4</v>
      </c>
      <c r="L328" s="3">
        <v>43256</v>
      </c>
      <c r="M328" s="3">
        <v>43580</v>
      </c>
      <c r="N328" s="3">
        <v>43580</v>
      </c>
      <c r="O328">
        <v>325000</v>
      </c>
      <c r="P328">
        <v>5000</v>
      </c>
      <c r="Q328" t="s">
        <v>51</v>
      </c>
      <c r="R328" t="s">
        <v>1146</v>
      </c>
    </row>
    <row r="329" spans="1:18" x14ac:dyDescent="0.2">
      <c r="A329">
        <v>328</v>
      </c>
      <c r="B329" t="s">
        <v>55</v>
      </c>
      <c r="C329" t="s">
        <v>54</v>
      </c>
      <c r="D329" t="s">
        <v>1494</v>
      </c>
      <c r="E329" t="s">
        <v>1495</v>
      </c>
      <c r="F329" t="s">
        <v>8</v>
      </c>
      <c r="G329" t="s">
        <v>34</v>
      </c>
      <c r="H329" t="s">
        <v>37</v>
      </c>
      <c r="I329" t="s">
        <v>53</v>
      </c>
      <c r="J329" t="s">
        <v>108</v>
      </c>
      <c r="K329" t="s">
        <v>4</v>
      </c>
      <c r="L329" s="3">
        <v>43409</v>
      </c>
      <c r="M329" s="3">
        <v>43535</v>
      </c>
      <c r="N329" s="3">
        <v>43535</v>
      </c>
      <c r="O329">
        <v>398000</v>
      </c>
      <c r="P329">
        <v>5000</v>
      </c>
      <c r="Q329" t="s">
        <v>51</v>
      </c>
      <c r="R329" t="s">
        <v>1496</v>
      </c>
    </row>
    <row r="330" spans="1:18" x14ac:dyDescent="0.2">
      <c r="A330">
        <v>329</v>
      </c>
      <c r="B330" t="s">
        <v>55</v>
      </c>
      <c r="C330" t="s">
        <v>54</v>
      </c>
      <c r="D330" t="s">
        <v>1342</v>
      </c>
      <c r="E330" t="s">
        <v>1343</v>
      </c>
      <c r="F330" t="s">
        <v>8</v>
      </c>
      <c r="G330" t="s">
        <v>34</v>
      </c>
      <c r="H330" t="s">
        <v>6</v>
      </c>
      <c r="I330" t="s">
        <v>53</v>
      </c>
      <c r="J330" t="s">
        <v>108</v>
      </c>
      <c r="K330" t="s">
        <v>4</v>
      </c>
      <c r="L330" s="3">
        <v>43311</v>
      </c>
      <c r="M330" s="3">
        <v>43535</v>
      </c>
      <c r="N330" s="3">
        <v>43535</v>
      </c>
      <c r="O330">
        <v>398000</v>
      </c>
      <c r="P330">
        <v>5000</v>
      </c>
      <c r="Q330" t="s">
        <v>51</v>
      </c>
      <c r="R330" t="s">
        <v>1344</v>
      </c>
    </row>
    <row r="331" spans="1:18" x14ac:dyDescent="0.2">
      <c r="A331">
        <v>330</v>
      </c>
      <c r="B331" t="s">
        <v>55</v>
      </c>
      <c r="C331" t="s">
        <v>54</v>
      </c>
      <c r="D331" t="s">
        <v>1007</v>
      </c>
      <c r="E331" t="s">
        <v>1008</v>
      </c>
      <c r="F331" t="s">
        <v>8</v>
      </c>
      <c r="G331" t="s">
        <v>34</v>
      </c>
      <c r="H331" t="s">
        <v>6</v>
      </c>
      <c r="I331" t="s">
        <v>53</v>
      </c>
      <c r="J331" t="s">
        <v>108</v>
      </c>
      <c r="K331" t="s">
        <v>4</v>
      </c>
      <c r="L331" s="3">
        <v>43453</v>
      </c>
      <c r="M331" s="3">
        <v>43671</v>
      </c>
      <c r="N331" s="3">
        <v>43671</v>
      </c>
      <c r="O331">
        <v>188000</v>
      </c>
      <c r="P331">
        <v>5000</v>
      </c>
      <c r="Q331" t="s">
        <v>51</v>
      </c>
      <c r="R331" t="s">
        <v>1009</v>
      </c>
    </row>
    <row r="332" spans="1:18" x14ac:dyDescent="0.2">
      <c r="A332">
        <v>331</v>
      </c>
      <c r="B332" t="s">
        <v>55</v>
      </c>
      <c r="C332" t="s">
        <v>54</v>
      </c>
      <c r="D332" t="s">
        <v>1123</v>
      </c>
      <c r="E332" t="s">
        <v>1124</v>
      </c>
      <c r="F332" t="s">
        <v>8</v>
      </c>
      <c r="G332" t="s">
        <v>34</v>
      </c>
      <c r="H332" t="s">
        <v>6</v>
      </c>
      <c r="I332" t="s">
        <v>53</v>
      </c>
      <c r="J332" t="s">
        <v>108</v>
      </c>
      <c r="K332" t="s">
        <v>4</v>
      </c>
      <c r="L332" s="3">
        <v>43410</v>
      </c>
      <c r="M332" s="3">
        <v>43594</v>
      </c>
      <c r="N332" s="3">
        <v>43595</v>
      </c>
      <c r="O332">
        <v>288000</v>
      </c>
      <c r="P332">
        <v>5000</v>
      </c>
      <c r="Q332" t="s">
        <v>51</v>
      </c>
      <c r="R332" t="s">
        <v>1125</v>
      </c>
    </row>
    <row r="333" spans="1:18" x14ac:dyDescent="0.2">
      <c r="A333">
        <v>332</v>
      </c>
      <c r="B333" t="s">
        <v>55</v>
      </c>
      <c r="C333" t="s">
        <v>54</v>
      </c>
      <c r="D333" t="s">
        <v>1079</v>
      </c>
      <c r="E333" t="s">
        <v>1080</v>
      </c>
      <c r="F333" t="s">
        <v>8</v>
      </c>
      <c r="G333" t="s">
        <v>34</v>
      </c>
      <c r="H333" t="s">
        <v>6</v>
      </c>
      <c r="I333" t="s">
        <v>53</v>
      </c>
      <c r="J333" t="s">
        <v>108</v>
      </c>
      <c r="K333" t="s">
        <v>4</v>
      </c>
      <c r="L333" s="3">
        <v>43405</v>
      </c>
      <c r="M333" s="3">
        <v>43609</v>
      </c>
      <c r="N333" s="3">
        <v>43609</v>
      </c>
      <c r="O333">
        <v>393000</v>
      </c>
      <c r="P333">
        <v>5000</v>
      </c>
      <c r="Q333" t="s">
        <v>51</v>
      </c>
      <c r="R333" t="s">
        <v>1081</v>
      </c>
    </row>
    <row r="334" spans="1:18" x14ac:dyDescent="0.2">
      <c r="A334">
        <v>333</v>
      </c>
      <c r="B334" t="s">
        <v>55</v>
      </c>
      <c r="C334" t="s">
        <v>54</v>
      </c>
      <c r="D334" t="s">
        <v>1070</v>
      </c>
      <c r="E334" t="s">
        <v>1071</v>
      </c>
      <c r="F334" t="s">
        <v>8</v>
      </c>
      <c r="G334" t="s">
        <v>34</v>
      </c>
      <c r="H334" t="s">
        <v>37</v>
      </c>
      <c r="I334" t="s">
        <v>53</v>
      </c>
      <c r="J334" t="s">
        <v>108</v>
      </c>
      <c r="K334" t="s">
        <v>4</v>
      </c>
      <c r="L334" s="3">
        <v>43269</v>
      </c>
      <c r="M334" s="3">
        <v>43671</v>
      </c>
      <c r="N334" s="3">
        <v>43671</v>
      </c>
      <c r="O334">
        <v>310000</v>
      </c>
      <c r="P334">
        <v>5000</v>
      </c>
      <c r="Q334" t="s">
        <v>51</v>
      </c>
      <c r="R334" t="s">
        <v>1072</v>
      </c>
    </row>
    <row r="335" spans="1:18" x14ac:dyDescent="0.2">
      <c r="A335">
        <v>334</v>
      </c>
      <c r="B335" t="s">
        <v>55</v>
      </c>
      <c r="C335" t="s">
        <v>54</v>
      </c>
      <c r="D335" t="s">
        <v>1120</v>
      </c>
      <c r="E335" t="s">
        <v>1121</v>
      </c>
      <c r="F335" t="s">
        <v>8</v>
      </c>
      <c r="G335" t="s">
        <v>34</v>
      </c>
      <c r="H335" t="s">
        <v>37</v>
      </c>
      <c r="I335" t="s">
        <v>53</v>
      </c>
      <c r="J335" t="s">
        <v>108</v>
      </c>
      <c r="K335" t="s">
        <v>4</v>
      </c>
      <c r="L335" s="3">
        <v>43269</v>
      </c>
      <c r="M335" s="3">
        <v>43629</v>
      </c>
      <c r="N335" s="3">
        <v>43629</v>
      </c>
      <c r="O335">
        <v>359000</v>
      </c>
      <c r="P335">
        <v>5000</v>
      </c>
      <c r="Q335" t="s">
        <v>51</v>
      </c>
      <c r="R335" t="s">
        <v>1122</v>
      </c>
    </row>
    <row r="336" spans="1:18" x14ac:dyDescent="0.2">
      <c r="A336">
        <v>335</v>
      </c>
      <c r="B336" t="s">
        <v>55</v>
      </c>
      <c r="C336" t="s">
        <v>54</v>
      </c>
      <c r="D336" t="s">
        <v>1058</v>
      </c>
      <c r="E336" t="s">
        <v>1059</v>
      </c>
      <c r="F336" t="s">
        <v>8</v>
      </c>
      <c r="G336" t="s">
        <v>34</v>
      </c>
      <c r="H336" t="s">
        <v>6</v>
      </c>
      <c r="I336" t="s">
        <v>53</v>
      </c>
      <c r="J336" t="s">
        <v>108</v>
      </c>
      <c r="K336" t="s">
        <v>4</v>
      </c>
      <c r="L336" s="3">
        <v>43427</v>
      </c>
      <c r="M336" s="3">
        <v>43642</v>
      </c>
      <c r="N336" s="3">
        <v>43642</v>
      </c>
      <c r="O336">
        <v>254000</v>
      </c>
      <c r="P336">
        <v>5000</v>
      </c>
      <c r="Q336" t="s">
        <v>51</v>
      </c>
      <c r="R336" t="s">
        <v>1060</v>
      </c>
    </row>
    <row r="337" spans="1:18" x14ac:dyDescent="0.2">
      <c r="A337">
        <v>336</v>
      </c>
      <c r="B337" t="s">
        <v>55</v>
      </c>
      <c r="C337" t="s">
        <v>54</v>
      </c>
      <c r="D337" t="s">
        <v>1118</v>
      </c>
      <c r="E337" t="s">
        <v>1119</v>
      </c>
      <c r="F337" t="s">
        <v>8</v>
      </c>
      <c r="G337" t="s">
        <v>34</v>
      </c>
      <c r="H337" t="s">
        <v>6</v>
      </c>
      <c r="I337" t="s">
        <v>53</v>
      </c>
      <c r="J337" t="s">
        <v>108</v>
      </c>
      <c r="K337" t="s">
        <v>4</v>
      </c>
      <c r="L337" s="3">
        <v>43280</v>
      </c>
      <c r="M337" s="3">
        <v>43580</v>
      </c>
      <c r="N337" s="3">
        <v>43580</v>
      </c>
      <c r="O337">
        <v>335000</v>
      </c>
      <c r="P337">
        <v>5000</v>
      </c>
      <c r="Q337" t="s">
        <v>51</v>
      </c>
    </row>
    <row r="338" spans="1:18" x14ac:dyDescent="0.2">
      <c r="A338">
        <v>337</v>
      </c>
      <c r="B338" t="s">
        <v>55</v>
      </c>
      <c r="C338" t="s">
        <v>54</v>
      </c>
      <c r="D338" t="s">
        <v>1019</v>
      </c>
      <c r="E338" t="s">
        <v>1020</v>
      </c>
      <c r="F338" t="s">
        <v>8</v>
      </c>
      <c r="G338" t="s">
        <v>34</v>
      </c>
      <c r="H338" t="s">
        <v>6</v>
      </c>
      <c r="I338" t="s">
        <v>53</v>
      </c>
      <c r="J338" t="s">
        <v>108</v>
      </c>
      <c r="K338" t="s">
        <v>4</v>
      </c>
      <c r="L338" s="3">
        <v>43416</v>
      </c>
      <c r="M338" s="3">
        <v>43545</v>
      </c>
      <c r="N338" s="3">
        <v>43546</v>
      </c>
      <c r="O338">
        <v>230000</v>
      </c>
      <c r="P338">
        <v>5000</v>
      </c>
      <c r="Q338" t="s">
        <v>51</v>
      </c>
      <c r="R338" t="s">
        <v>1021</v>
      </c>
    </row>
    <row r="339" spans="1:18" x14ac:dyDescent="0.2">
      <c r="A339">
        <v>338</v>
      </c>
      <c r="B339" t="s">
        <v>55</v>
      </c>
      <c r="C339" t="s">
        <v>54</v>
      </c>
      <c r="D339" t="s">
        <v>1177</v>
      </c>
      <c r="E339" t="s">
        <v>1178</v>
      </c>
      <c r="F339" t="s">
        <v>8</v>
      </c>
      <c r="G339" t="s">
        <v>34</v>
      </c>
      <c r="H339" t="s">
        <v>6</v>
      </c>
      <c r="I339" t="s">
        <v>53</v>
      </c>
      <c r="J339" t="s">
        <v>108</v>
      </c>
      <c r="K339" t="s">
        <v>56</v>
      </c>
      <c r="L339" s="3">
        <v>43343</v>
      </c>
      <c r="M339" s="3">
        <v>43573</v>
      </c>
      <c r="N339" s="3">
        <v>43573</v>
      </c>
      <c r="O339">
        <v>458000</v>
      </c>
      <c r="P339">
        <v>5873</v>
      </c>
      <c r="Q339" t="s">
        <v>51</v>
      </c>
      <c r="R339" t="s">
        <v>1179</v>
      </c>
    </row>
    <row r="340" spans="1:18" x14ac:dyDescent="0.2">
      <c r="A340">
        <v>339</v>
      </c>
      <c r="B340" t="s">
        <v>55</v>
      </c>
      <c r="C340" t="s">
        <v>54</v>
      </c>
      <c r="D340" t="s">
        <v>1067</v>
      </c>
      <c r="E340" t="s">
        <v>1068</v>
      </c>
      <c r="F340" t="s">
        <v>8</v>
      </c>
      <c r="G340" t="s">
        <v>34</v>
      </c>
      <c r="H340" t="s">
        <v>6</v>
      </c>
      <c r="I340" t="s">
        <v>53</v>
      </c>
      <c r="J340" t="s">
        <v>108</v>
      </c>
      <c r="K340" t="s">
        <v>4</v>
      </c>
      <c r="L340" s="3">
        <v>43273</v>
      </c>
      <c r="M340" s="3">
        <v>43523</v>
      </c>
      <c r="N340" s="3">
        <v>43523</v>
      </c>
      <c r="O340">
        <v>245000</v>
      </c>
      <c r="P340">
        <v>5000</v>
      </c>
      <c r="Q340" t="s">
        <v>51</v>
      </c>
      <c r="R340" t="s">
        <v>1069</v>
      </c>
    </row>
    <row r="341" spans="1:18" x14ac:dyDescent="0.2">
      <c r="A341">
        <v>340</v>
      </c>
      <c r="B341" t="s">
        <v>55</v>
      </c>
      <c r="C341" t="s">
        <v>54</v>
      </c>
      <c r="D341" t="s">
        <v>1013</v>
      </c>
      <c r="E341" t="s">
        <v>1014</v>
      </c>
      <c r="F341" t="s">
        <v>8</v>
      </c>
      <c r="G341" t="s">
        <v>34</v>
      </c>
      <c r="H341" t="s">
        <v>37</v>
      </c>
      <c r="I341" t="s">
        <v>53</v>
      </c>
      <c r="J341" t="s">
        <v>108</v>
      </c>
      <c r="K341" t="s">
        <v>56</v>
      </c>
      <c r="L341" s="3">
        <v>43427</v>
      </c>
      <c r="M341" s="3">
        <v>43671</v>
      </c>
      <c r="N341" s="3">
        <v>43671</v>
      </c>
      <c r="O341">
        <v>630000</v>
      </c>
      <c r="P341">
        <v>7000</v>
      </c>
      <c r="Q341" t="s">
        <v>51</v>
      </c>
      <c r="R341" t="s">
        <v>1015</v>
      </c>
    </row>
    <row r="342" spans="1:18" x14ac:dyDescent="0.2">
      <c r="A342">
        <v>341</v>
      </c>
      <c r="B342" t="s">
        <v>55</v>
      </c>
      <c r="C342" t="s">
        <v>54</v>
      </c>
      <c r="D342" t="s">
        <v>975</v>
      </c>
      <c r="E342" t="s">
        <v>976</v>
      </c>
      <c r="F342" t="s">
        <v>8</v>
      </c>
      <c r="G342" t="s">
        <v>34</v>
      </c>
      <c r="H342" t="s">
        <v>6</v>
      </c>
      <c r="I342" t="s">
        <v>53</v>
      </c>
      <c r="J342" t="s">
        <v>108</v>
      </c>
      <c r="K342" t="s">
        <v>56</v>
      </c>
      <c r="L342" s="3">
        <v>43292</v>
      </c>
      <c r="M342" s="3">
        <v>43542</v>
      </c>
      <c r="N342" s="3">
        <v>43542</v>
      </c>
      <c r="O342">
        <v>465000</v>
      </c>
      <c r="P342">
        <v>5464</v>
      </c>
      <c r="Q342" t="s">
        <v>51</v>
      </c>
      <c r="R342" t="s">
        <v>977</v>
      </c>
    </row>
    <row r="343" spans="1:18" x14ac:dyDescent="0.2">
      <c r="A343">
        <v>342</v>
      </c>
      <c r="B343" t="s">
        <v>55</v>
      </c>
      <c r="C343" t="s">
        <v>54</v>
      </c>
      <c r="D343" t="s">
        <v>1225</v>
      </c>
      <c r="E343" t="s">
        <v>1226</v>
      </c>
      <c r="F343" t="s">
        <v>8</v>
      </c>
      <c r="G343" t="s">
        <v>34</v>
      </c>
      <c r="H343" t="s">
        <v>6</v>
      </c>
      <c r="I343" t="s">
        <v>53</v>
      </c>
      <c r="J343" t="s">
        <v>108</v>
      </c>
      <c r="K343" t="s">
        <v>4</v>
      </c>
      <c r="L343" s="3">
        <v>43245</v>
      </c>
      <c r="M343" s="3">
        <v>43594</v>
      </c>
      <c r="N343" s="3">
        <v>43595</v>
      </c>
      <c r="O343">
        <v>194000</v>
      </c>
      <c r="P343">
        <v>5000</v>
      </c>
      <c r="Q343" t="s">
        <v>51</v>
      </c>
      <c r="R343" t="s">
        <v>1227</v>
      </c>
    </row>
    <row r="344" spans="1:18" x14ac:dyDescent="0.2">
      <c r="A344">
        <v>343</v>
      </c>
      <c r="B344" t="s">
        <v>55</v>
      </c>
      <c r="C344" t="s">
        <v>54</v>
      </c>
      <c r="D344" t="s">
        <v>1186</v>
      </c>
      <c r="E344" t="s">
        <v>1187</v>
      </c>
      <c r="F344" t="s">
        <v>8</v>
      </c>
      <c r="G344" t="s">
        <v>34</v>
      </c>
      <c r="H344" t="s">
        <v>6</v>
      </c>
      <c r="I344" t="s">
        <v>53</v>
      </c>
      <c r="J344" t="s">
        <v>108</v>
      </c>
      <c r="K344" t="s">
        <v>4</v>
      </c>
      <c r="L344" s="3">
        <v>43479</v>
      </c>
      <c r="M344" s="3">
        <v>43661</v>
      </c>
      <c r="N344" s="3">
        <v>43661</v>
      </c>
      <c r="O344">
        <v>235000</v>
      </c>
      <c r="P344">
        <v>5000</v>
      </c>
      <c r="Q344" t="s">
        <v>51</v>
      </c>
      <c r="R344" t="s">
        <v>1188</v>
      </c>
    </row>
    <row r="345" spans="1:18" x14ac:dyDescent="0.2">
      <c r="A345">
        <v>344</v>
      </c>
      <c r="B345" t="s">
        <v>55</v>
      </c>
      <c r="C345" t="s">
        <v>54</v>
      </c>
      <c r="D345" t="s">
        <v>1016</v>
      </c>
      <c r="E345" t="s">
        <v>1017</v>
      </c>
      <c r="F345" t="s">
        <v>8</v>
      </c>
      <c r="G345" t="s">
        <v>34</v>
      </c>
      <c r="H345" t="s">
        <v>6</v>
      </c>
      <c r="I345" t="s">
        <v>53</v>
      </c>
      <c r="J345" t="s">
        <v>108</v>
      </c>
      <c r="K345" t="s">
        <v>4</v>
      </c>
      <c r="L345" s="3">
        <v>43299</v>
      </c>
      <c r="M345" s="3">
        <v>43544</v>
      </c>
      <c r="N345" s="3">
        <v>43544</v>
      </c>
      <c r="O345">
        <v>288500</v>
      </c>
      <c r="P345">
        <v>5000</v>
      </c>
      <c r="Q345" t="s">
        <v>51</v>
      </c>
      <c r="R345" t="s">
        <v>1018</v>
      </c>
    </row>
    <row r="346" spans="1:18" x14ac:dyDescent="0.2">
      <c r="A346">
        <v>345</v>
      </c>
      <c r="B346" t="s">
        <v>55</v>
      </c>
      <c r="C346" t="s">
        <v>54</v>
      </c>
      <c r="D346" t="s">
        <v>1416</v>
      </c>
      <c r="E346" t="s">
        <v>1417</v>
      </c>
      <c r="F346" t="s">
        <v>8</v>
      </c>
      <c r="G346" t="s">
        <v>34</v>
      </c>
      <c r="H346" t="s">
        <v>37</v>
      </c>
      <c r="I346" t="s">
        <v>53</v>
      </c>
      <c r="J346" t="s">
        <v>108</v>
      </c>
      <c r="K346" t="s">
        <v>56</v>
      </c>
      <c r="L346" s="3">
        <v>43311</v>
      </c>
      <c r="M346" s="3">
        <v>43629</v>
      </c>
      <c r="N346" s="3">
        <v>43629</v>
      </c>
      <c r="O346">
        <v>428000</v>
      </c>
      <c r="P346">
        <v>5000</v>
      </c>
      <c r="Q346" t="s">
        <v>51</v>
      </c>
      <c r="R346" t="s">
        <v>1418</v>
      </c>
    </row>
    <row r="347" spans="1:18" x14ac:dyDescent="0.2">
      <c r="A347">
        <v>346</v>
      </c>
      <c r="B347" t="s">
        <v>55</v>
      </c>
      <c r="C347" t="s">
        <v>54</v>
      </c>
      <c r="D347" t="s">
        <v>1112</v>
      </c>
      <c r="E347" t="s">
        <v>1113</v>
      </c>
      <c r="F347" t="s">
        <v>8</v>
      </c>
      <c r="G347" t="s">
        <v>34</v>
      </c>
      <c r="H347" t="s">
        <v>37</v>
      </c>
      <c r="I347" t="s">
        <v>53</v>
      </c>
      <c r="J347" t="s">
        <v>108</v>
      </c>
      <c r="K347" t="s">
        <v>4</v>
      </c>
      <c r="L347" s="3">
        <v>43269</v>
      </c>
      <c r="M347" s="3">
        <v>43521</v>
      </c>
      <c r="N347" s="3">
        <v>43521</v>
      </c>
      <c r="O347">
        <v>330000</v>
      </c>
      <c r="P347">
        <v>5000</v>
      </c>
      <c r="Q347" t="s">
        <v>51</v>
      </c>
      <c r="R347" t="s">
        <v>1114</v>
      </c>
    </row>
    <row r="348" spans="1:18" x14ac:dyDescent="0.2">
      <c r="A348">
        <v>347</v>
      </c>
      <c r="B348" t="s">
        <v>55</v>
      </c>
      <c r="C348" t="s">
        <v>54</v>
      </c>
      <c r="D348" t="s">
        <v>966</v>
      </c>
      <c r="E348" t="s">
        <v>967</v>
      </c>
      <c r="F348" t="s">
        <v>8</v>
      </c>
      <c r="G348" t="s">
        <v>34</v>
      </c>
      <c r="H348" t="s">
        <v>37</v>
      </c>
      <c r="I348" t="s">
        <v>53</v>
      </c>
      <c r="J348" t="s">
        <v>108</v>
      </c>
      <c r="K348" t="s">
        <v>4</v>
      </c>
      <c r="L348" s="3">
        <v>43333</v>
      </c>
      <c r="M348" s="3">
        <v>43553</v>
      </c>
      <c r="N348" s="3">
        <v>43553</v>
      </c>
      <c r="O348">
        <v>375000</v>
      </c>
      <c r="P348">
        <v>5000</v>
      </c>
      <c r="Q348" t="s">
        <v>51</v>
      </c>
      <c r="R348" t="s">
        <v>968</v>
      </c>
    </row>
    <row r="349" spans="1:18" x14ac:dyDescent="0.2">
      <c r="A349">
        <v>348</v>
      </c>
      <c r="B349" t="s">
        <v>55</v>
      </c>
      <c r="C349" t="s">
        <v>54</v>
      </c>
      <c r="D349" t="s">
        <v>1180</v>
      </c>
      <c r="E349" t="s">
        <v>1181</v>
      </c>
      <c r="F349" t="s">
        <v>8</v>
      </c>
      <c r="G349" t="s">
        <v>34</v>
      </c>
      <c r="H349" t="s">
        <v>6</v>
      </c>
      <c r="I349" t="s">
        <v>53</v>
      </c>
      <c r="J349" t="s">
        <v>108</v>
      </c>
      <c r="K349" t="s">
        <v>4</v>
      </c>
      <c r="L349" s="3">
        <v>43291</v>
      </c>
      <c r="M349" s="3">
        <v>43542</v>
      </c>
      <c r="N349" s="3">
        <v>43542</v>
      </c>
      <c r="O349">
        <v>276000</v>
      </c>
      <c r="P349">
        <v>5000</v>
      </c>
      <c r="Q349" t="s">
        <v>51</v>
      </c>
      <c r="R349" t="s">
        <v>1182</v>
      </c>
    </row>
    <row r="350" spans="1:18" x14ac:dyDescent="0.2">
      <c r="A350">
        <v>349</v>
      </c>
      <c r="B350" t="s">
        <v>55</v>
      </c>
      <c r="C350" t="s">
        <v>54</v>
      </c>
      <c r="D350" t="s">
        <v>1500</v>
      </c>
      <c r="E350" t="s">
        <v>1501</v>
      </c>
      <c r="F350" t="s">
        <v>8</v>
      </c>
      <c r="G350" t="s">
        <v>34</v>
      </c>
      <c r="H350" t="s">
        <v>6</v>
      </c>
      <c r="I350" t="s">
        <v>53</v>
      </c>
      <c r="J350" t="s">
        <v>108</v>
      </c>
      <c r="K350" t="s">
        <v>56</v>
      </c>
      <c r="L350" s="3">
        <v>43277</v>
      </c>
      <c r="M350" s="3">
        <v>43494</v>
      </c>
      <c r="N350" s="3">
        <v>43494</v>
      </c>
      <c r="O350">
        <v>489000</v>
      </c>
      <c r="P350">
        <v>5824</v>
      </c>
      <c r="Q350" t="s">
        <v>51</v>
      </c>
      <c r="R350" t="s">
        <v>1502</v>
      </c>
    </row>
    <row r="351" spans="1:18" x14ac:dyDescent="0.2">
      <c r="A351">
        <v>350</v>
      </c>
      <c r="B351" t="s">
        <v>55</v>
      </c>
      <c r="C351" t="s">
        <v>54</v>
      </c>
      <c r="D351" t="s">
        <v>1106</v>
      </c>
      <c r="E351" t="s">
        <v>1107</v>
      </c>
      <c r="F351" t="s">
        <v>8</v>
      </c>
      <c r="G351" t="s">
        <v>34</v>
      </c>
      <c r="H351" t="s">
        <v>6</v>
      </c>
      <c r="I351" t="s">
        <v>53</v>
      </c>
      <c r="J351" t="s">
        <v>108</v>
      </c>
      <c r="K351" t="s">
        <v>4</v>
      </c>
      <c r="L351" s="3">
        <v>43402</v>
      </c>
      <c r="M351" s="3">
        <v>43609</v>
      </c>
      <c r="N351" s="3">
        <v>43609</v>
      </c>
      <c r="O351">
        <v>265000</v>
      </c>
      <c r="P351">
        <v>5000</v>
      </c>
      <c r="Q351" t="s">
        <v>51</v>
      </c>
      <c r="R351" t="s">
        <v>1108</v>
      </c>
    </row>
    <row r="352" spans="1:18" x14ac:dyDescent="0.2">
      <c r="A352">
        <v>351</v>
      </c>
      <c r="B352" t="s">
        <v>55</v>
      </c>
      <c r="C352" t="s">
        <v>54</v>
      </c>
      <c r="D352" t="s">
        <v>1294</v>
      </c>
      <c r="E352" t="s">
        <v>1295</v>
      </c>
      <c r="F352" t="s">
        <v>8</v>
      </c>
      <c r="G352" t="s">
        <v>34</v>
      </c>
      <c r="H352" t="s">
        <v>6</v>
      </c>
      <c r="I352" t="s">
        <v>53</v>
      </c>
      <c r="J352" t="s">
        <v>108</v>
      </c>
      <c r="K352" t="s">
        <v>4</v>
      </c>
      <c r="L352" s="3">
        <v>43343</v>
      </c>
      <c r="M352" s="3">
        <v>43615</v>
      </c>
      <c r="N352" s="3">
        <v>43616</v>
      </c>
      <c r="O352">
        <v>399000</v>
      </c>
      <c r="P352">
        <v>5000</v>
      </c>
      <c r="Q352" t="s">
        <v>51</v>
      </c>
      <c r="R352" t="s">
        <v>1296</v>
      </c>
    </row>
    <row r="353" spans="1:18" x14ac:dyDescent="0.2">
      <c r="A353">
        <v>352</v>
      </c>
      <c r="B353" t="s">
        <v>55</v>
      </c>
      <c r="C353" t="s">
        <v>54</v>
      </c>
      <c r="D353" t="s">
        <v>1345</v>
      </c>
      <c r="E353" t="s">
        <v>1346</v>
      </c>
      <c r="F353" t="s">
        <v>8</v>
      </c>
      <c r="G353" t="s">
        <v>34</v>
      </c>
      <c r="H353" t="s">
        <v>6</v>
      </c>
      <c r="I353" t="s">
        <v>53</v>
      </c>
      <c r="J353" t="s">
        <v>108</v>
      </c>
      <c r="K353" t="s">
        <v>56</v>
      </c>
      <c r="L353" s="3">
        <v>43249</v>
      </c>
      <c r="M353" s="3">
        <v>43490</v>
      </c>
      <c r="N353" s="3">
        <v>43490</v>
      </c>
      <c r="O353">
        <v>585000</v>
      </c>
      <c r="P353">
        <v>7000</v>
      </c>
      <c r="Q353" t="s">
        <v>51</v>
      </c>
      <c r="R353" t="s">
        <v>1347</v>
      </c>
    </row>
    <row r="354" spans="1:18" x14ac:dyDescent="0.2">
      <c r="A354">
        <v>353</v>
      </c>
      <c r="B354" t="s">
        <v>55</v>
      </c>
      <c r="C354" t="s">
        <v>54</v>
      </c>
      <c r="D354" t="s">
        <v>1001</v>
      </c>
      <c r="E354" t="s">
        <v>1002</v>
      </c>
      <c r="F354" t="s">
        <v>8</v>
      </c>
      <c r="G354" t="s">
        <v>34</v>
      </c>
      <c r="H354" t="s">
        <v>37</v>
      </c>
      <c r="I354" t="s">
        <v>53</v>
      </c>
      <c r="J354" t="s">
        <v>108</v>
      </c>
      <c r="K354" t="s">
        <v>56</v>
      </c>
      <c r="L354" s="3">
        <v>43539</v>
      </c>
      <c r="M354" s="3">
        <v>43629</v>
      </c>
      <c r="N354" s="3">
        <v>43629</v>
      </c>
      <c r="O354">
        <v>541000</v>
      </c>
      <c r="P354">
        <v>6459</v>
      </c>
      <c r="Q354" t="s">
        <v>51</v>
      </c>
      <c r="R354" t="s">
        <v>1003</v>
      </c>
    </row>
    <row r="355" spans="1:18" x14ac:dyDescent="0.2">
      <c r="A355">
        <v>354</v>
      </c>
      <c r="B355" t="s">
        <v>55</v>
      </c>
      <c r="C355" t="s">
        <v>54</v>
      </c>
      <c r="D355" t="s">
        <v>1040</v>
      </c>
      <c r="E355" t="s">
        <v>1041</v>
      </c>
      <c r="F355" t="s">
        <v>8</v>
      </c>
      <c r="G355" t="s">
        <v>34</v>
      </c>
      <c r="H355" t="s">
        <v>6</v>
      </c>
      <c r="I355" t="s">
        <v>53</v>
      </c>
      <c r="J355" t="s">
        <v>108</v>
      </c>
      <c r="K355" t="s">
        <v>4</v>
      </c>
      <c r="L355" s="3">
        <v>43301</v>
      </c>
      <c r="M355" s="3">
        <v>43564</v>
      </c>
      <c r="N355" s="3">
        <v>43564</v>
      </c>
      <c r="O355">
        <v>285000</v>
      </c>
      <c r="P355">
        <v>5000</v>
      </c>
      <c r="Q355" t="s">
        <v>51</v>
      </c>
      <c r="R355" t="s">
        <v>1042</v>
      </c>
    </row>
    <row r="356" spans="1:18" x14ac:dyDescent="0.2">
      <c r="A356">
        <v>355</v>
      </c>
      <c r="B356" t="s">
        <v>55</v>
      </c>
      <c r="C356" t="s">
        <v>54</v>
      </c>
      <c r="D356" t="s">
        <v>1542</v>
      </c>
      <c r="E356" t="s">
        <v>1543</v>
      </c>
      <c r="F356" t="s">
        <v>8</v>
      </c>
      <c r="G356" t="s">
        <v>34</v>
      </c>
      <c r="H356" t="s">
        <v>6</v>
      </c>
      <c r="I356" t="s">
        <v>53</v>
      </c>
      <c r="J356" t="s">
        <v>108</v>
      </c>
      <c r="K356" t="s">
        <v>4</v>
      </c>
      <c r="L356" s="3">
        <v>43251</v>
      </c>
      <c r="M356" s="3">
        <v>43536</v>
      </c>
      <c r="N356" s="3">
        <v>43536</v>
      </c>
      <c r="O356">
        <v>178000</v>
      </c>
      <c r="P356">
        <v>5000</v>
      </c>
      <c r="Q356" t="s">
        <v>51</v>
      </c>
      <c r="R356" t="s">
        <v>1544</v>
      </c>
    </row>
    <row r="357" spans="1:18" x14ac:dyDescent="0.2">
      <c r="A357">
        <v>356</v>
      </c>
      <c r="B357" t="s">
        <v>55</v>
      </c>
      <c r="C357" t="s">
        <v>54</v>
      </c>
      <c r="D357" t="s">
        <v>1043</v>
      </c>
      <c r="E357" t="s">
        <v>1044</v>
      </c>
      <c r="F357" t="s">
        <v>8</v>
      </c>
      <c r="G357" t="s">
        <v>34</v>
      </c>
      <c r="H357" t="s">
        <v>6</v>
      </c>
      <c r="I357" t="s">
        <v>53</v>
      </c>
      <c r="J357" t="s">
        <v>108</v>
      </c>
      <c r="K357" t="s">
        <v>4</v>
      </c>
      <c r="L357" s="3">
        <v>43374</v>
      </c>
      <c r="M357" s="3">
        <v>43545</v>
      </c>
      <c r="N357" s="3">
        <v>43546</v>
      </c>
      <c r="O357">
        <v>300000</v>
      </c>
      <c r="P357">
        <v>5000</v>
      </c>
      <c r="Q357" t="s">
        <v>51</v>
      </c>
      <c r="R357" t="s">
        <v>1045</v>
      </c>
    </row>
    <row r="358" spans="1:18" x14ac:dyDescent="0.2">
      <c r="A358">
        <v>357</v>
      </c>
      <c r="B358" t="s">
        <v>55</v>
      </c>
      <c r="C358" t="s">
        <v>54</v>
      </c>
      <c r="D358" t="s">
        <v>1109</v>
      </c>
      <c r="E358" t="s">
        <v>1110</v>
      </c>
      <c r="F358" t="s">
        <v>8</v>
      </c>
      <c r="G358" t="s">
        <v>34</v>
      </c>
      <c r="H358" t="s">
        <v>6</v>
      </c>
      <c r="I358" t="s">
        <v>53</v>
      </c>
      <c r="J358" t="s">
        <v>108</v>
      </c>
      <c r="K358" t="s">
        <v>4</v>
      </c>
      <c r="L358" s="3">
        <v>43270</v>
      </c>
      <c r="M358" s="3">
        <v>43584</v>
      </c>
      <c r="N358" s="3">
        <v>43584</v>
      </c>
      <c r="O358">
        <v>325000</v>
      </c>
      <c r="P358">
        <v>5000</v>
      </c>
      <c r="Q358" t="s">
        <v>51</v>
      </c>
      <c r="R358" t="s">
        <v>1111</v>
      </c>
    </row>
    <row r="359" spans="1:18" x14ac:dyDescent="0.2">
      <c r="A359">
        <v>358</v>
      </c>
      <c r="B359" t="s">
        <v>55</v>
      </c>
      <c r="C359" t="s">
        <v>54</v>
      </c>
      <c r="D359" t="s">
        <v>1100</v>
      </c>
      <c r="E359" t="s">
        <v>1101</v>
      </c>
      <c r="F359" t="s">
        <v>8</v>
      </c>
      <c r="G359" t="s">
        <v>34</v>
      </c>
      <c r="H359" t="s">
        <v>37</v>
      </c>
      <c r="I359" t="s">
        <v>53</v>
      </c>
      <c r="J359" t="s">
        <v>108</v>
      </c>
      <c r="K359" t="s">
        <v>56</v>
      </c>
      <c r="L359" s="3">
        <v>43326</v>
      </c>
      <c r="M359" s="3">
        <v>43629</v>
      </c>
      <c r="N359" s="3">
        <v>43629</v>
      </c>
      <c r="O359">
        <v>449000</v>
      </c>
      <c r="P359">
        <v>5224</v>
      </c>
      <c r="Q359" t="s">
        <v>51</v>
      </c>
      <c r="R359" t="s">
        <v>1102</v>
      </c>
    </row>
    <row r="360" spans="1:18" x14ac:dyDescent="0.2">
      <c r="A360">
        <v>359</v>
      </c>
      <c r="B360" t="s">
        <v>55</v>
      </c>
      <c r="C360" t="s">
        <v>54</v>
      </c>
      <c r="D360" t="s">
        <v>1097</v>
      </c>
      <c r="E360" t="s">
        <v>1098</v>
      </c>
      <c r="F360" t="s">
        <v>8</v>
      </c>
      <c r="G360" t="s">
        <v>34</v>
      </c>
      <c r="H360" t="s">
        <v>6</v>
      </c>
      <c r="I360" t="s">
        <v>53</v>
      </c>
      <c r="J360" t="s">
        <v>108</v>
      </c>
      <c r="K360" t="s">
        <v>4</v>
      </c>
      <c r="L360" s="3">
        <v>43432</v>
      </c>
      <c r="M360" s="3">
        <v>43661</v>
      </c>
      <c r="N360" s="3">
        <v>43661</v>
      </c>
      <c r="O360">
        <v>215000</v>
      </c>
      <c r="P360">
        <v>5000</v>
      </c>
      <c r="Q360" t="s">
        <v>51</v>
      </c>
      <c r="R360" t="s">
        <v>1099</v>
      </c>
    </row>
    <row r="361" spans="1:18" x14ac:dyDescent="0.2">
      <c r="A361">
        <v>360</v>
      </c>
      <c r="B361" t="s">
        <v>55</v>
      </c>
      <c r="C361" t="s">
        <v>54</v>
      </c>
      <c r="D361" t="s">
        <v>2403</v>
      </c>
      <c r="E361" t="s">
        <v>2404</v>
      </c>
      <c r="F361" t="s">
        <v>8</v>
      </c>
      <c r="G361" t="s">
        <v>34</v>
      </c>
      <c r="H361" t="s">
        <v>37</v>
      </c>
      <c r="I361" t="s">
        <v>53</v>
      </c>
      <c r="J361" t="s">
        <v>97</v>
      </c>
      <c r="K361" t="s">
        <v>56</v>
      </c>
      <c r="L361" s="3">
        <v>43314</v>
      </c>
      <c r="M361" s="3">
        <v>43642</v>
      </c>
      <c r="N361" s="3">
        <v>43642</v>
      </c>
      <c r="O361">
        <v>580000</v>
      </c>
      <c r="P361">
        <v>7000</v>
      </c>
      <c r="Q361" t="s">
        <v>51</v>
      </c>
      <c r="R361" t="s">
        <v>2405</v>
      </c>
    </row>
    <row r="362" spans="1:18" x14ac:dyDescent="0.2">
      <c r="A362">
        <v>361</v>
      </c>
      <c r="B362" t="s">
        <v>55</v>
      </c>
      <c r="C362" t="s">
        <v>54</v>
      </c>
      <c r="D362" t="s">
        <v>1873</v>
      </c>
      <c r="E362" t="s">
        <v>1874</v>
      </c>
      <c r="F362" t="s">
        <v>8</v>
      </c>
      <c r="G362" t="s">
        <v>34</v>
      </c>
      <c r="H362" t="s">
        <v>6</v>
      </c>
      <c r="I362" t="s">
        <v>53</v>
      </c>
      <c r="J362" t="s">
        <v>97</v>
      </c>
      <c r="K362" t="s">
        <v>56</v>
      </c>
      <c r="L362" s="3">
        <v>43327</v>
      </c>
      <c r="M362" s="3">
        <v>43518</v>
      </c>
      <c r="N362" s="3">
        <v>43518</v>
      </c>
      <c r="O362">
        <v>600000</v>
      </c>
      <c r="P362">
        <v>7000</v>
      </c>
      <c r="Q362" t="s">
        <v>51</v>
      </c>
      <c r="R362" t="s">
        <v>1875</v>
      </c>
    </row>
    <row r="363" spans="1:18" x14ac:dyDescent="0.2">
      <c r="A363">
        <v>362</v>
      </c>
      <c r="B363" t="s">
        <v>55</v>
      </c>
      <c r="C363" t="s">
        <v>54</v>
      </c>
      <c r="D363" t="s">
        <v>1948</v>
      </c>
      <c r="E363" t="s">
        <v>1949</v>
      </c>
      <c r="F363" t="s">
        <v>8</v>
      </c>
      <c r="G363" t="s">
        <v>34</v>
      </c>
      <c r="H363" t="s">
        <v>6</v>
      </c>
      <c r="I363" t="s">
        <v>53</v>
      </c>
      <c r="J363" t="s">
        <v>97</v>
      </c>
      <c r="K363" t="s">
        <v>4</v>
      </c>
      <c r="L363" s="3">
        <v>43292</v>
      </c>
      <c r="M363" s="3">
        <v>43677</v>
      </c>
      <c r="N363" s="3">
        <v>43677</v>
      </c>
      <c r="O363">
        <v>409000</v>
      </c>
      <c r="P363">
        <v>5000</v>
      </c>
      <c r="Q363" t="s">
        <v>51</v>
      </c>
      <c r="R363" t="s">
        <v>1950</v>
      </c>
    </row>
    <row r="364" spans="1:18" x14ac:dyDescent="0.2">
      <c r="A364">
        <v>363</v>
      </c>
      <c r="B364" t="s">
        <v>55</v>
      </c>
      <c r="C364" t="s">
        <v>54</v>
      </c>
      <c r="D364" t="s">
        <v>2076</v>
      </c>
      <c r="E364" t="s">
        <v>2077</v>
      </c>
      <c r="F364" t="s">
        <v>8</v>
      </c>
      <c r="G364" t="s">
        <v>34</v>
      </c>
      <c r="H364" t="s">
        <v>6</v>
      </c>
      <c r="I364" t="s">
        <v>53</v>
      </c>
      <c r="J364" t="s">
        <v>97</v>
      </c>
      <c r="K364" t="s">
        <v>56</v>
      </c>
      <c r="L364" s="3">
        <v>43252</v>
      </c>
      <c r="M364" s="3">
        <v>43539</v>
      </c>
      <c r="N364" s="3">
        <v>43539</v>
      </c>
      <c r="O364">
        <v>560000</v>
      </c>
      <c r="P364">
        <v>7000</v>
      </c>
      <c r="Q364" t="s">
        <v>51</v>
      </c>
      <c r="R364" t="s">
        <v>2078</v>
      </c>
    </row>
    <row r="365" spans="1:18" x14ac:dyDescent="0.2">
      <c r="A365">
        <v>364</v>
      </c>
      <c r="B365" t="s">
        <v>55</v>
      </c>
      <c r="C365" t="s">
        <v>54</v>
      </c>
      <c r="D365" t="s">
        <v>1861</v>
      </c>
      <c r="E365" t="s">
        <v>1862</v>
      </c>
      <c r="F365" t="s">
        <v>8</v>
      </c>
      <c r="G365" t="s">
        <v>34</v>
      </c>
      <c r="H365" t="s">
        <v>37</v>
      </c>
      <c r="I365" t="s">
        <v>53</v>
      </c>
      <c r="J365" t="s">
        <v>97</v>
      </c>
      <c r="K365" t="s">
        <v>56</v>
      </c>
      <c r="L365" s="3">
        <v>43270</v>
      </c>
      <c r="M365" s="3">
        <v>43494</v>
      </c>
      <c r="N365" s="3">
        <v>43494</v>
      </c>
      <c r="O365">
        <v>616000</v>
      </c>
      <c r="P365">
        <v>7000</v>
      </c>
      <c r="Q365" t="s">
        <v>51</v>
      </c>
      <c r="R365" t="s">
        <v>1863</v>
      </c>
    </row>
    <row r="366" spans="1:18" x14ac:dyDescent="0.2">
      <c r="A366">
        <v>365</v>
      </c>
      <c r="B366" t="s">
        <v>55</v>
      </c>
      <c r="C366" t="s">
        <v>54</v>
      </c>
      <c r="D366" t="s">
        <v>2195</v>
      </c>
      <c r="E366" t="s">
        <v>2196</v>
      </c>
      <c r="F366" t="s">
        <v>8</v>
      </c>
      <c r="G366" t="s">
        <v>34</v>
      </c>
      <c r="H366" t="s">
        <v>6</v>
      </c>
      <c r="I366" t="s">
        <v>53</v>
      </c>
      <c r="J366" t="s">
        <v>97</v>
      </c>
      <c r="K366" t="s">
        <v>4</v>
      </c>
      <c r="L366" s="3">
        <v>43284</v>
      </c>
      <c r="M366" s="3">
        <v>43538</v>
      </c>
      <c r="N366" s="3">
        <v>43539</v>
      </c>
      <c r="O366">
        <v>282000</v>
      </c>
      <c r="P366">
        <v>5000</v>
      </c>
      <c r="Q366" t="s">
        <v>51</v>
      </c>
      <c r="R366" t="s">
        <v>2197</v>
      </c>
    </row>
    <row r="367" spans="1:18" x14ac:dyDescent="0.2">
      <c r="A367">
        <v>366</v>
      </c>
      <c r="B367" t="s">
        <v>55</v>
      </c>
      <c r="C367" t="s">
        <v>54</v>
      </c>
      <c r="D367" t="s">
        <v>1987</v>
      </c>
      <c r="E367" t="s">
        <v>1988</v>
      </c>
      <c r="F367" t="s">
        <v>8</v>
      </c>
      <c r="G367" t="s">
        <v>34</v>
      </c>
      <c r="H367" t="s">
        <v>37</v>
      </c>
      <c r="I367" t="s">
        <v>53</v>
      </c>
      <c r="J367" t="s">
        <v>97</v>
      </c>
      <c r="K367" t="s">
        <v>4</v>
      </c>
      <c r="L367" s="3">
        <v>43339</v>
      </c>
      <c r="M367" s="3">
        <v>43546</v>
      </c>
      <c r="N367" s="3">
        <v>43677</v>
      </c>
      <c r="O367">
        <v>313000</v>
      </c>
      <c r="P367">
        <v>5000</v>
      </c>
      <c r="Q367" t="s">
        <v>51</v>
      </c>
      <c r="R367" t="s">
        <v>1989</v>
      </c>
    </row>
    <row r="368" spans="1:18" x14ac:dyDescent="0.2">
      <c r="A368">
        <v>367</v>
      </c>
      <c r="B368" t="s">
        <v>55</v>
      </c>
      <c r="C368" t="s">
        <v>54</v>
      </c>
      <c r="D368" t="s">
        <v>1903</v>
      </c>
      <c r="E368" t="s">
        <v>1904</v>
      </c>
      <c r="F368" t="s">
        <v>8</v>
      </c>
      <c r="G368" t="s">
        <v>34</v>
      </c>
      <c r="H368" t="s">
        <v>6</v>
      </c>
      <c r="I368" t="s">
        <v>53</v>
      </c>
      <c r="J368" t="s">
        <v>97</v>
      </c>
      <c r="K368" t="s">
        <v>56</v>
      </c>
      <c r="L368" s="3">
        <v>43252</v>
      </c>
      <c r="M368" s="3">
        <v>43483</v>
      </c>
      <c r="N368" s="3">
        <v>43483</v>
      </c>
      <c r="O368">
        <v>525000</v>
      </c>
      <c r="P368">
        <v>6472</v>
      </c>
      <c r="Q368" t="s">
        <v>51</v>
      </c>
      <c r="R368" t="s">
        <v>1905</v>
      </c>
    </row>
    <row r="369" spans="1:18" x14ac:dyDescent="0.2">
      <c r="A369">
        <v>368</v>
      </c>
      <c r="B369" t="s">
        <v>55</v>
      </c>
      <c r="C369" t="s">
        <v>54</v>
      </c>
      <c r="D369" t="s">
        <v>2222</v>
      </c>
      <c r="E369" t="s">
        <v>2223</v>
      </c>
      <c r="F369" t="s">
        <v>8</v>
      </c>
      <c r="G369" t="s">
        <v>34</v>
      </c>
      <c r="H369" t="s">
        <v>6</v>
      </c>
      <c r="I369" t="s">
        <v>53</v>
      </c>
      <c r="J369" t="s">
        <v>97</v>
      </c>
      <c r="K369" t="s">
        <v>4</v>
      </c>
      <c r="L369" s="3">
        <v>43315</v>
      </c>
      <c r="M369" s="3">
        <v>43629</v>
      </c>
      <c r="N369" s="3">
        <v>43629</v>
      </c>
      <c r="O369">
        <v>344000</v>
      </c>
      <c r="P369">
        <v>5000</v>
      </c>
      <c r="Q369" t="s">
        <v>51</v>
      </c>
      <c r="R369" t="s">
        <v>2224</v>
      </c>
    </row>
    <row r="370" spans="1:18" x14ac:dyDescent="0.2">
      <c r="A370">
        <v>369</v>
      </c>
      <c r="B370" t="s">
        <v>55</v>
      </c>
      <c r="C370" t="s">
        <v>54</v>
      </c>
      <c r="D370" t="s">
        <v>2002</v>
      </c>
      <c r="E370" t="s">
        <v>2003</v>
      </c>
      <c r="F370" t="s">
        <v>8</v>
      </c>
      <c r="G370" t="s">
        <v>34</v>
      </c>
      <c r="H370" t="s">
        <v>37</v>
      </c>
      <c r="I370" t="s">
        <v>53</v>
      </c>
      <c r="J370" t="s">
        <v>97</v>
      </c>
      <c r="K370" t="s">
        <v>56</v>
      </c>
      <c r="L370" s="3">
        <v>43262</v>
      </c>
      <c r="M370" s="3">
        <v>43494</v>
      </c>
      <c r="N370" s="3">
        <v>43494</v>
      </c>
      <c r="O370">
        <v>615000</v>
      </c>
      <c r="P370">
        <v>7000</v>
      </c>
      <c r="Q370" t="s">
        <v>51</v>
      </c>
      <c r="R370" t="s">
        <v>2004</v>
      </c>
    </row>
    <row r="371" spans="1:18" x14ac:dyDescent="0.2">
      <c r="A371">
        <v>370</v>
      </c>
      <c r="B371" t="s">
        <v>55</v>
      </c>
      <c r="C371" t="s">
        <v>54</v>
      </c>
      <c r="D371" t="s">
        <v>2216</v>
      </c>
      <c r="E371" t="s">
        <v>2217</v>
      </c>
      <c r="F371" t="s">
        <v>8</v>
      </c>
      <c r="G371" t="s">
        <v>34</v>
      </c>
      <c r="H371" t="s">
        <v>6</v>
      </c>
      <c r="I371" t="s">
        <v>53</v>
      </c>
      <c r="J371" t="s">
        <v>97</v>
      </c>
      <c r="K371" t="s">
        <v>56</v>
      </c>
      <c r="L371" s="3">
        <v>43297</v>
      </c>
      <c r="M371" s="3">
        <v>43530</v>
      </c>
      <c r="N371" s="3">
        <v>43530</v>
      </c>
      <c r="O371">
        <v>595000</v>
      </c>
      <c r="P371">
        <v>7000</v>
      </c>
      <c r="Q371" t="s">
        <v>51</v>
      </c>
      <c r="R371" t="s">
        <v>2218</v>
      </c>
    </row>
    <row r="372" spans="1:18" x14ac:dyDescent="0.2">
      <c r="A372">
        <v>371</v>
      </c>
      <c r="B372" t="s">
        <v>55</v>
      </c>
      <c r="C372" t="s">
        <v>54</v>
      </c>
      <c r="D372" t="s">
        <v>2377</v>
      </c>
      <c r="E372" t="s">
        <v>2378</v>
      </c>
      <c r="F372" t="s">
        <v>8</v>
      </c>
      <c r="G372" t="s">
        <v>34</v>
      </c>
      <c r="H372" t="s">
        <v>6</v>
      </c>
      <c r="I372" t="s">
        <v>53</v>
      </c>
      <c r="J372" t="s">
        <v>97</v>
      </c>
      <c r="K372" t="s">
        <v>4</v>
      </c>
      <c r="L372" s="3">
        <v>43252</v>
      </c>
      <c r="M372" s="3">
        <v>43549</v>
      </c>
      <c r="N372" s="3">
        <v>43549</v>
      </c>
      <c r="O372">
        <v>470000</v>
      </c>
      <c r="P372">
        <v>5540</v>
      </c>
      <c r="Q372" t="s">
        <v>51</v>
      </c>
      <c r="R372" t="s">
        <v>2379</v>
      </c>
    </row>
    <row r="373" spans="1:18" x14ac:dyDescent="0.2">
      <c r="A373">
        <v>372</v>
      </c>
      <c r="B373" t="s">
        <v>55</v>
      </c>
      <c r="C373" t="s">
        <v>54</v>
      </c>
      <c r="D373" t="s">
        <v>2317</v>
      </c>
      <c r="E373" t="s">
        <v>2318</v>
      </c>
      <c r="F373" t="s">
        <v>8</v>
      </c>
      <c r="G373" t="s">
        <v>34</v>
      </c>
      <c r="H373" t="s">
        <v>6</v>
      </c>
      <c r="I373" t="s">
        <v>53</v>
      </c>
      <c r="J373" t="s">
        <v>97</v>
      </c>
      <c r="K373" t="s">
        <v>4</v>
      </c>
      <c r="L373" s="3">
        <v>43368</v>
      </c>
      <c r="M373" s="3">
        <v>43678</v>
      </c>
      <c r="N373" s="3">
        <v>43678</v>
      </c>
      <c r="O373">
        <v>495000</v>
      </c>
      <c r="P373">
        <v>5914</v>
      </c>
      <c r="Q373" t="s">
        <v>51</v>
      </c>
      <c r="R373" t="s">
        <v>2319</v>
      </c>
    </row>
    <row r="374" spans="1:18" x14ac:dyDescent="0.2">
      <c r="A374">
        <v>373</v>
      </c>
      <c r="B374" t="s">
        <v>55</v>
      </c>
      <c r="C374" t="s">
        <v>54</v>
      </c>
      <c r="D374" t="s">
        <v>2029</v>
      </c>
      <c r="E374" t="s">
        <v>2030</v>
      </c>
      <c r="F374" t="s">
        <v>8</v>
      </c>
      <c r="G374" t="s">
        <v>34</v>
      </c>
      <c r="H374" t="s">
        <v>37</v>
      </c>
      <c r="I374" t="s">
        <v>53</v>
      </c>
      <c r="J374" t="s">
        <v>97</v>
      </c>
      <c r="K374" t="s">
        <v>56</v>
      </c>
      <c r="L374" s="3">
        <v>43294</v>
      </c>
      <c r="M374" s="3">
        <v>43661</v>
      </c>
      <c r="N374" s="3">
        <v>43661</v>
      </c>
      <c r="O374">
        <v>517000</v>
      </c>
      <c r="P374">
        <v>6312</v>
      </c>
      <c r="Q374" t="s">
        <v>51</v>
      </c>
      <c r="R374" t="s">
        <v>2031</v>
      </c>
    </row>
    <row r="375" spans="1:18" x14ac:dyDescent="0.2">
      <c r="A375">
        <v>374</v>
      </c>
      <c r="B375" t="s">
        <v>55</v>
      </c>
      <c r="C375" t="s">
        <v>54</v>
      </c>
      <c r="D375" t="s">
        <v>2275</v>
      </c>
      <c r="E375" t="s">
        <v>2276</v>
      </c>
      <c r="F375" t="s">
        <v>8</v>
      </c>
      <c r="G375" t="s">
        <v>34</v>
      </c>
      <c r="H375" t="s">
        <v>37</v>
      </c>
      <c r="I375" t="s">
        <v>53</v>
      </c>
      <c r="J375" t="s">
        <v>97</v>
      </c>
      <c r="K375" t="s">
        <v>4</v>
      </c>
      <c r="L375" s="3">
        <v>43328</v>
      </c>
      <c r="M375" s="3">
        <v>43661</v>
      </c>
      <c r="N375" s="3">
        <v>43661</v>
      </c>
      <c r="O375">
        <v>460000</v>
      </c>
      <c r="P375">
        <v>5389</v>
      </c>
      <c r="Q375" t="s">
        <v>51</v>
      </c>
      <c r="R375" t="s">
        <v>2277</v>
      </c>
    </row>
    <row r="376" spans="1:18" x14ac:dyDescent="0.2">
      <c r="A376">
        <v>375</v>
      </c>
      <c r="B376" t="s">
        <v>55</v>
      </c>
      <c r="C376" t="s">
        <v>54</v>
      </c>
      <c r="D376" t="s">
        <v>1990</v>
      </c>
      <c r="E376" t="s">
        <v>1991</v>
      </c>
      <c r="F376" t="s">
        <v>8</v>
      </c>
      <c r="G376" t="s">
        <v>34</v>
      </c>
      <c r="H376" t="s">
        <v>37</v>
      </c>
      <c r="I376" t="s">
        <v>53</v>
      </c>
      <c r="J376" t="s">
        <v>97</v>
      </c>
      <c r="K376" t="s">
        <v>56</v>
      </c>
      <c r="L376" s="3">
        <v>43343</v>
      </c>
      <c r="M376" s="3">
        <v>43511</v>
      </c>
      <c r="N376" s="3">
        <v>43511</v>
      </c>
      <c r="O376">
        <v>540000</v>
      </c>
      <c r="P376">
        <v>6772</v>
      </c>
      <c r="Q376" t="s">
        <v>51</v>
      </c>
      <c r="R376" t="s">
        <v>1992</v>
      </c>
    </row>
    <row r="377" spans="1:18" x14ac:dyDescent="0.2">
      <c r="A377">
        <v>376</v>
      </c>
      <c r="B377" t="s">
        <v>55</v>
      </c>
      <c r="C377" t="s">
        <v>54</v>
      </c>
      <c r="D377" t="s">
        <v>2240</v>
      </c>
      <c r="E377" t="s">
        <v>2241</v>
      </c>
      <c r="F377" t="s">
        <v>8</v>
      </c>
      <c r="G377" t="s">
        <v>34</v>
      </c>
      <c r="H377" t="s">
        <v>37</v>
      </c>
      <c r="I377" t="s">
        <v>53</v>
      </c>
      <c r="J377" t="s">
        <v>97</v>
      </c>
      <c r="K377" t="s">
        <v>56</v>
      </c>
      <c r="L377" s="3">
        <v>43342</v>
      </c>
      <c r="M377" s="3">
        <v>43532</v>
      </c>
      <c r="N377" s="3">
        <v>43532</v>
      </c>
      <c r="O377">
        <v>542000</v>
      </c>
      <c r="P377">
        <v>6812</v>
      </c>
      <c r="Q377" t="s">
        <v>51</v>
      </c>
      <c r="R377" t="s">
        <v>2242</v>
      </c>
    </row>
    <row r="378" spans="1:18" x14ac:dyDescent="0.2">
      <c r="A378">
        <v>377</v>
      </c>
      <c r="B378" t="s">
        <v>55</v>
      </c>
      <c r="C378" t="s">
        <v>54</v>
      </c>
      <c r="D378" t="s">
        <v>2061</v>
      </c>
      <c r="E378" t="s">
        <v>2062</v>
      </c>
      <c r="F378" t="s">
        <v>8</v>
      </c>
      <c r="G378" t="s">
        <v>34</v>
      </c>
      <c r="H378" t="s">
        <v>37</v>
      </c>
      <c r="I378" t="s">
        <v>53</v>
      </c>
      <c r="J378" t="s">
        <v>97</v>
      </c>
      <c r="K378" t="s">
        <v>56</v>
      </c>
      <c r="L378" s="3">
        <v>43502</v>
      </c>
      <c r="M378" s="3">
        <v>43594</v>
      </c>
      <c r="N378" s="3">
        <v>43633</v>
      </c>
      <c r="O378">
        <v>625000</v>
      </c>
      <c r="P378">
        <v>7000</v>
      </c>
      <c r="Q378" t="s">
        <v>51</v>
      </c>
      <c r="R378" t="s">
        <v>2063</v>
      </c>
    </row>
    <row r="379" spans="1:18" x14ac:dyDescent="0.2">
      <c r="A379">
        <v>378</v>
      </c>
      <c r="B379" t="s">
        <v>55</v>
      </c>
      <c r="C379" t="s">
        <v>54</v>
      </c>
      <c r="D379" t="s">
        <v>1996</v>
      </c>
      <c r="E379" t="s">
        <v>1997</v>
      </c>
      <c r="F379" t="s">
        <v>8</v>
      </c>
      <c r="G379" t="s">
        <v>34</v>
      </c>
      <c r="H379" t="s">
        <v>6</v>
      </c>
      <c r="I379" t="s">
        <v>53</v>
      </c>
      <c r="J379" t="s">
        <v>97</v>
      </c>
      <c r="K379" t="s">
        <v>56</v>
      </c>
      <c r="L379" s="3">
        <v>43230</v>
      </c>
      <c r="M379" s="3">
        <v>43671</v>
      </c>
      <c r="N379" s="3">
        <v>43671</v>
      </c>
      <c r="O379">
        <v>540000</v>
      </c>
      <c r="P379">
        <v>6884</v>
      </c>
      <c r="Q379" t="s">
        <v>51</v>
      </c>
      <c r="R379" t="s">
        <v>1998</v>
      </c>
    </row>
    <row r="380" spans="1:18" x14ac:dyDescent="0.2">
      <c r="A380">
        <v>379</v>
      </c>
      <c r="B380" t="s">
        <v>55</v>
      </c>
      <c r="C380" t="s">
        <v>54</v>
      </c>
      <c r="D380" t="s">
        <v>1849</v>
      </c>
      <c r="E380" t="s">
        <v>1850</v>
      </c>
      <c r="F380" t="s">
        <v>8</v>
      </c>
      <c r="G380" t="s">
        <v>34</v>
      </c>
      <c r="H380" t="s">
        <v>37</v>
      </c>
      <c r="I380" t="s">
        <v>53</v>
      </c>
      <c r="J380" t="s">
        <v>97</v>
      </c>
      <c r="K380" t="s">
        <v>56</v>
      </c>
      <c r="L380" s="3">
        <v>43221</v>
      </c>
      <c r="M380" s="3">
        <v>43532</v>
      </c>
      <c r="N380" s="3">
        <v>43532</v>
      </c>
      <c r="O380">
        <v>615000</v>
      </c>
      <c r="P380">
        <v>7000</v>
      </c>
      <c r="Q380" t="s">
        <v>51</v>
      </c>
      <c r="R380" t="s">
        <v>1851</v>
      </c>
    </row>
    <row r="381" spans="1:18" x14ac:dyDescent="0.2">
      <c r="A381">
        <v>380</v>
      </c>
      <c r="B381" t="s">
        <v>55</v>
      </c>
      <c r="C381" t="s">
        <v>54</v>
      </c>
      <c r="D381" t="s">
        <v>2350</v>
      </c>
      <c r="E381" t="s">
        <v>2351</v>
      </c>
      <c r="F381" t="s">
        <v>8</v>
      </c>
      <c r="G381" t="s">
        <v>34</v>
      </c>
      <c r="H381" t="s">
        <v>6</v>
      </c>
      <c r="I381" t="s">
        <v>53</v>
      </c>
      <c r="J381" t="s">
        <v>97</v>
      </c>
      <c r="K381" t="s">
        <v>56</v>
      </c>
      <c r="L381" s="3">
        <v>43431</v>
      </c>
      <c r="M381" s="3">
        <v>43671</v>
      </c>
      <c r="N381" s="3">
        <v>43671</v>
      </c>
      <c r="O381">
        <v>600000</v>
      </c>
      <c r="P381">
        <v>7000</v>
      </c>
      <c r="Q381" t="s">
        <v>51</v>
      </c>
      <c r="R381" t="s">
        <v>2352</v>
      </c>
    </row>
    <row r="382" spans="1:18" x14ac:dyDescent="0.2">
      <c r="A382">
        <v>381</v>
      </c>
      <c r="B382" t="s">
        <v>55</v>
      </c>
      <c r="C382" t="s">
        <v>54</v>
      </c>
      <c r="D382" t="s">
        <v>1759</v>
      </c>
      <c r="E382" t="s">
        <v>1760</v>
      </c>
      <c r="F382" t="s">
        <v>8</v>
      </c>
      <c r="G382" t="s">
        <v>34</v>
      </c>
      <c r="H382" t="s">
        <v>6</v>
      </c>
      <c r="I382" t="s">
        <v>53</v>
      </c>
      <c r="J382" t="s">
        <v>97</v>
      </c>
      <c r="K382" t="s">
        <v>56</v>
      </c>
      <c r="L382" s="3">
        <v>43448</v>
      </c>
      <c r="M382" s="3">
        <v>43629</v>
      </c>
      <c r="N382" s="3">
        <v>43629</v>
      </c>
      <c r="O382">
        <v>585000</v>
      </c>
      <c r="P382">
        <v>7000</v>
      </c>
      <c r="Q382" t="s">
        <v>51</v>
      </c>
      <c r="R382" t="s">
        <v>1761</v>
      </c>
    </row>
    <row r="383" spans="1:18" x14ac:dyDescent="0.2">
      <c r="A383">
        <v>382</v>
      </c>
      <c r="B383" t="s">
        <v>55</v>
      </c>
      <c r="C383" t="s">
        <v>54</v>
      </c>
      <c r="D383" t="s">
        <v>2365</v>
      </c>
      <c r="E383" t="s">
        <v>2366</v>
      </c>
      <c r="F383" t="s">
        <v>8</v>
      </c>
      <c r="G383" t="s">
        <v>34</v>
      </c>
      <c r="H383" t="s">
        <v>6</v>
      </c>
      <c r="I383" t="s">
        <v>53</v>
      </c>
      <c r="J383" t="s">
        <v>97</v>
      </c>
      <c r="K383" t="s">
        <v>4</v>
      </c>
      <c r="L383" s="3">
        <v>43221</v>
      </c>
      <c r="M383" s="3">
        <v>43543</v>
      </c>
      <c r="N383" s="3">
        <v>43543</v>
      </c>
      <c r="O383">
        <v>480000</v>
      </c>
      <c r="P383">
        <v>5690</v>
      </c>
      <c r="Q383" t="s">
        <v>51</v>
      </c>
      <c r="R383" t="s">
        <v>2367</v>
      </c>
    </row>
    <row r="384" spans="1:18" x14ac:dyDescent="0.2">
      <c r="A384">
        <v>383</v>
      </c>
      <c r="B384" t="s">
        <v>55</v>
      </c>
      <c r="C384" t="s">
        <v>54</v>
      </c>
      <c r="D384" t="s">
        <v>2082</v>
      </c>
      <c r="E384" t="s">
        <v>2083</v>
      </c>
      <c r="F384" t="s">
        <v>8</v>
      </c>
      <c r="G384" t="s">
        <v>34</v>
      </c>
      <c r="H384" t="s">
        <v>37</v>
      </c>
      <c r="I384" t="s">
        <v>53</v>
      </c>
      <c r="J384" t="s">
        <v>97</v>
      </c>
      <c r="K384" t="s">
        <v>56</v>
      </c>
      <c r="L384" s="3">
        <v>43273</v>
      </c>
      <c r="M384" s="3">
        <v>43560</v>
      </c>
      <c r="N384" s="3">
        <v>43560</v>
      </c>
      <c r="O384">
        <v>530000</v>
      </c>
      <c r="P384">
        <v>6572</v>
      </c>
      <c r="Q384" t="s">
        <v>51</v>
      </c>
      <c r="R384" t="s">
        <v>2084</v>
      </c>
    </row>
    <row r="385" spans="1:18" x14ac:dyDescent="0.2">
      <c r="A385">
        <v>384</v>
      </c>
      <c r="B385" t="s">
        <v>55</v>
      </c>
      <c r="C385" t="s">
        <v>54</v>
      </c>
      <c r="D385" t="s">
        <v>2237</v>
      </c>
      <c r="E385" t="s">
        <v>2238</v>
      </c>
      <c r="F385" t="s">
        <v>8</v>
      </c>
      <c r="G385" t="s">
        <v>34</v>
      </c>
      <c r="H385" t="s">
        <v>6</v>
      </c>
      <c r="I385" t="s">
        <v>53</v>
      </c>
      <c r="J385" t="s">
        <v>97</v>
      </c>
      <c r="K385" t="s">
        <v>4</v>
      </c>
      <c r="L385" s="3">
        <v>43313</v>
      </c>
      <c r="M385" s="3">
        <v>43535</v>
      </c>
      <c r="N385" s="3">
        <v>43535</v>
      </c>
      <c r="O385">
        <v>482000</v>
      </c>
      <c r="P385">
        <v>5916</v>
      </c>
      <c r="Q385" t="s">
        <v>51</v>
      </c>
      <c r="R385" t="s">
        <v>2239</v>
      </c>
    </row>
    <row r="386" spans="1:18" x14ac:dyDescent="0.2">
      <c r="A386">
        <v>385</v>
      </c>
      <c r="B386" t="s">
        <v>55</v>
      </c>
      <c r="C386" t="s">
        <v>54</v>
      </c>
      <c r="D386" t="s">
        <v>2347</v>
      </c>
      <c r="E386" t="s">
        <v>2348</v>
      </c>
      <c r="F386" t="s">
        <v>8</v>
      </c>
      <c r="G386" t="s">
        <v>34</v>
      </c>
      <c r="H386" t="s">
        <v>37</v>
      </c>
      <c r="I386" t="s">
        <v>53</v>
      </c>
      <c r="J386" t="s">
        <v>97</v>
      </c>
      <c r="K386" t="s">
        <v>56</v>
      </c>
      <c r="L386" s="3">
        <v>43356</v>
      </c>
      <c r="M386" s="3">
        <v>43525</v>
      </c>
      <c r="N386" s="3">
        <v>43525</v>
      </c>
      <c r="O386">
        <v>530000</v>
      </c>
      <c r="P386">
        <v>6572</v>
      </c>
      <c r="Q386" t="s">
        <v>51</v>
      </c>
      <c r="R386" t="s">
        <v>2349</v>
      </c>
    </row>
    <row r="387" spans="1:18" x14ac:dyDescent="0.2">
      <c r="A387">
        <v>386</v>
      </c>
      <c r="B387" t="s">
        <v>55</v>
      </c>
      <c r="C387" t="s">
        <v>54</v>
      </c>
      <c r="D387" t="s">
        <v>1864</v>
      </c>
      <c r="E387" t="s">
        <v>1865</v>
      </c>
      <c r="F387" t="s">
        <v>8</v>
      </c>
      <c r="G387" t="s">
        <v>34</v>
      </c>
      <c r="H387" t="s">
        <v>6</v>
      </c>
      <c r="I387" t="s">
        <v>53</v>
      </c>
      <c r="J387" t="s">
        <v>97</v>
      </c>
      <c r="K387" t="s">
        <v>56</v>
      </c>
      <c r="L387" s="3">
        <v>43270</v>
      </c>
      <c r="M387" s="3">
        <v>43495</v>
      </c>
      <c r="N387" s="3">
        <v>43495</v>
      </c>
      <c r="O387">
        <v>608000</v>
      </c>
      <c r="P387">
        <v>7000</v>
      </c>
      <c r="Q387" t="s">
        <v>51</v>
      </c>
      <c r="R387" t="s">
        <v>1866</v>
      </c>
    </row>
    <row r="388" spans="1:18" x14ac:dyDescent="0.2">
      <c r="A388">
        <v>387</v>
      </c>
      <c r="B388" t="s">
        <v>55</v>
      </c>
      <c r="C388" t="s">
        <v>54</v>
      </c>
      <c r="D388" t="s">
        <v>2097</v>
      </c>
      <c r="E388" t="s">
        <v>2098</v>
      </c>
      <c r="F388" t="s">
        <v>8</v>
      </c>
      <c r="G388" t="s">
        <v>34</v>
      </c>
      <c r="H388" t="s">
        <v>37</v>
      </c>
      <c r="I388" t="s">
        <v>53</v>
      </c>
      <c r="J388" t="s">
        <v>97</v>
      </c>
      <c r="K388" t="s">
        <v>56</v>
      </c>
      <c r="L388" s="3">
        <v>43305</v>
      </c>
      <c r="M388" s="3">
        <v>43615</v>
      </c>
      <c r="N388" s="3">
        <v>43616</v>
      </c>
      <c r="O388">
        <v>549000</v>
      </c>
      <c r="P388">
        <v>6952</v>
      </c>
      <c r="Q388" t="s">
        <v>51</v>
      </c>
      <c r="R388" t="s">
        <v>2099</v>
      </c>
    </row>
    <row r="389" spans="1:18" x14ac:dyDescent="0.2">
      <c r="A389">
        <v>388</v>
      </c>
      <c r="B389" t="s">
        <v>55</v>
      </c>
      <c r="C389" t="s">
        <v>54</v>
      </c>
      <c r="D389" t="s">
        <v>2272</v>
      </c>
      <c r="E389" t="s">
        <v>2273</v>
      </c>
      <c r="F389" t="s">
        <v>8</v>
      </c>
      <c r="G389" t="s">
        <v>34</v>
      </c>
      <c r="H389" t="s">
        <v>6</v>
      </c>
      <c r="I389" t="s">
        <v>53</v>
      </c>
      <c r="J389" t="s">
        <v>97</v>
      </c>
      <c r="K389" t="s">
        <v>56</v>
      </c>
      <c r="L389" s="3">
        <v>43343</v>
      </c>
      <c r="M389" s="3">
        <v>43531</v>
      </c>
      <c r="N389" s="3">
        <v>43531</v>
      </c>
      <c r="O389">
        <v>530000</v>
      </c>
      <c r="P389">
        <v>6572</v>
      </c>
      <c r="Q389" t="s">
        <v>51</v>
      </c>
      <c r="R389" t="s">
        <v>2274</v>
      </c>
    </row>
    <row r="390" spans="1:18" x14ac:dyDescent="0.2">
      <c r="A390">
        <v>389</v>
      </c>
      <c r="B390" t="s">
        <v>55</v>
      </c>
      <c r="C390" t="s">
        <v>54</v>
      </c>
      <c r="D390" t="s">
        <v>1891</v>
      </c>
      <c r="E390" t="s">
        <v>1892</v>
      </c>
      <c r="F390" t="s">
        <v>8</v>
      </c>
      <c r="G390" t="s">
        <v>34</v>
      </c>
      <c r="H390" t="s">
        <v>37</v>
      </c>
      <c r="I390" t="s">
        <v>53</v>
      </c>
      <c r="J390" t="s">
        <v>97</v>
      </c>
      <c r="K390" t="s">
        <v>4</v>
      </c>
      <c r="L390" s="3">
        <v>43249</v>
      </c>
      <c r="M390" s="3">
        <v>43543</v>
      </c>
      <c r="N390" s="3">
        <v>43543</v>
      </c>
      <c r="O390">
        <v>405000</v>
      </c>
      <c r="P390">
        <v>5000</v>
      </c>
      <c r="Q390" t="s">
        <v>51</v>
      </c>
      <c r="R390" t="s">
        <v>1893</v>
      </c>
    </row>
    <row r="391" spans="1:18" x14ac:dyDescent="0.2">
      <c r="A391">
        <v>390</v>
      </c>
      <c r="B391" t="s">
        <v>55</v>
      </c>
      <c r="C391" t="s">
        <v>54</v>
      </c>
      <c r="D391" t="s">
        <v>1807</v>
      </c>
      <c r="E391" t="s">
        <v>1808</v>
      </c>
      <c r="F391" t="s">
        <v>8</v>
      </c>
      <c r="G391" t="s">
        <v>34</v>
      </c>
      <c r="H391" t="s">
        <v>6</v>
      </c>
      <c r="I391" t="s">
        <v>53</v>
      </c>
      <c r="J391" t="s">
        <v>97</v>
      </c>
      <c r="K391" t="s">
        <v>4</v>
      </c>
      <c r="L391" s="3">
        <v>43382</v>
      </c>
      <c r="M391" s="3">
        <v>43573</v>
      </c>
      <c r="N391" s="3">
        <v>43578</v>
      </c>
      <c r="O391">
        <v>350000</v>
      </c>
      <c r="P391">
        <v>5000</v>
      </c>
      <c r="Q391" t="s">
        <v>51</v>
      </c>
      <c r="R391" t="s">
        <v>1809</v>
      </c>
    </row>
    <row r="392" spans="1:18" x14ac:dyDescent="0.2">
      <c r="A392">
        <v>391</v>
      </c>
      <c r="B392" t="s">
        <v>55</v>
      </c>
      <c r="C392" t="s">
        <v>54</v>
      </c>
      <c r="D392" t="s">
        <v>1954</v>
      </c>
      <c r="E392" t="s">
        <v>1955</v>
      </c>
      <c r="F392" t="s">
        <v>8</v>
      </c>
      <c r="G392" t="s">
        <v>34</v>
      </c>
      <c r="H392" t="s">
        <v>6</v>
      </c>
      <c r="I392" t="s">
        <v>53</v>
      </c>
      <c r="J392" t="s">
        <v>97</v>
      </c>
      <c r="K392" t="s">
        <v>56</v>
      </c>
      <c r="L392" s="3">
        <v>43347</v>
      </c>
      <c r="M392" s="3">
        <v>43531</v>
      </c>
      <c r="N392" s="3">
        <v>43531</v>
      </c>
      <c r="O392">
        <v>592500</v>
      </c>
      <c r="P392">
        <v>7000</v>
      </c>
      <c r="Q392" t="s">
        <v>51</v>
      </c>
      <c r="R392" t="s">
        <v>1956</v>
      </c>
    </row>
    <row r="393" spans="1:18" x14ac:dyDescent="0.2">
      <c r="A393">
        <v>392</v>
      </c>
      <c r="B393" t="s">
        <v>55</v>
      </c>
      <c r="C393" t="s">
        <v>54</v>
      </c>
      <c r="D393" t="s">
        <v>2263</v>
      </c>
      <c r="E393" t="s">
        <v>2264</v>
      </c>
      <c r="F393" t="s">
        <v>8</v>
      </c>
      <c r="G393" t="s">
        <v>34</v>
      </c>
      <c r="H393" t="s">
        <v>6</v>
      </c>
      <c r="I393" t="s">
        <v>53</v>
      </c>
      <c r="J393" t="s">
        <v>97</v>
      </c>
      <c r="K393" t="s">
        <v>56</v>
      </c>
      <c r="L393" s="3">
        <v>43420</v>
      </c>
      <c r="M393" s="3">
        <v>43536</v>
      </c>
      <c r="N393" s="3">
        <v>43536</v>
      </c>
      <c r="O393">
        <v>610000</v>
      </c>
      <c r="P393">
        <v>7000</v>
      </c>
      <c r="Q393" t="s">
        <v>51</v>
      </c>
      <c r="R393" t="s">
        <v>2265</v>
      </c>
    </row>
    <row r="394" spans="1:18" x14ac:dyDescent="0.2">
      <c r="A394">
        <v>393</v>
      </c>
      <c r="B394" t="s">
        <v>55</v>
      </c>
      <c r="C394" t="s">
        <v>54</v>
      </c>
      <c r="D394" t="s">
        <v>2130</v>
      </c>
      <c r="E394" t="s">
        <v>2131</v>
      </c>
      <c r="F394" t="s">
        <v>8</v>
      </c>
      <c r="G394" t="s">
        <v>34</v>
      </c>
      <c r="H394" t="s">
        <v>37</v>
      </c>
      <c r="I394" t="s">
        <v>53</v>
      </c>
      <c r="J394" t="s">
        <v>97</v>
      </c>
      <c r="K394" t="s">
        <v>56</v>
      </c>
      <c r="L394" s="3">
        <v>43347</v>
      </c>
      <c r="M394" s="3">
        <v>43585</v>
      </c>
      <c r="N394" s="3">
        <v>43585</v>
      </c>
      <c r="O394">
        <v>526000</v>
      </c>
      <c r="P394">
        <v>6492</v>
      </c>
      <c r="Q394" t="s">
        <v>51</v>
      </c>
      <c r="R394" t="s">
        <v>2132</v>
      </c>
    </row>
    <row r="395" spans="1:18" x14ac:dyDescent="0.2">
      <c r="A395">
        <v>394</v>
      </c>
      <c r="B395" t="s">
        <v>55</v>
      </c>
      <c r="C395" t="s">
        <v>54</v>
      </c>
      <c r="D395" t="s">
        <v>2249</v>
      </c>
      <c r="E395" t="s">
        <v>2250</v>
      </c>
      <c r="F395" t="s">
        <v>8</v>
      </c>
      <c r="G395" t="s">
        <v>34</v>
      </c>
      <c r="H395" t="s">
        <v>6</v>
      </c>
      <c r="I395" t="s">
        <v>53</v>
      </c>
      <c r="J395" t="s">
        <v>97</v>
      </c>
      <c r="K395" t="s">
        <v>4</v>
      </c>
      <c r="L395" s="3">
        <v>43286</v>
      </c>
      <c r="M395" s="3">
        <v>43545</v>
      </c>
      <c r="N395" s="3">
        <v>43546</v>
      </c>
      <c r="O395">
        <v>480000</v>
      </c>
      <c r="P395">
        <v>5690</v>
      </c>
      <c r="Q395" t="s">
        <v>51</v>
      </c>
      <c r="R395" t="s">
        <v>2251</v>
      </c>
    </row>
    <row r="396" spans="1:18" x14ac:dyDescent="0.2">
      <c r="A396">
        <v>395</v>
      </c>
      <c r="B396" t="s">
        <v>55</v>
      </c>
      <c r="C396" t="s">
        <v>54</v>
      </c>
      <c r="D396" t="s">
        <v>1750</v>
      </c>
      <c r="E396" t="s">
        <v>1751</v>
      </c>
      <c r="F396" t="s">
        <v>8</v>
      </c>
      <c r="G396" t="s">
        <v>34</v>
      </c>
      <c r="H396" t="s">
        <v>37</v>
      </c>
      <c r="I396" t="s">
        <v>53</v>
      </c>
      <c r="J396" t="s">
        <v>97</v>
      </c>
      <c r="K396" t="s">
        <v>56</v>
      </c>
      <c r="L396" s="3">
        <v>43342</v>
      </c>
      <c r="M396" s="3">
        <v>43528</v>
      </c>
      <c r="N396" s="3">
        <v>43528</v>
      </c>
      <c r="O396">
        <v>620000</v>
      </c>
      <c r="P396">
        <v>7000</v>
      </c>
      <c r="Q396" t="s">
        <v>51</v>
      </c>
      <c r="R396" t="s">
        <v>1752</v>
      </c>
    </row>
    <row r="397" spans="1:18" x14ac:dyDescent="0.2">
      <c r="A397">
        <v>396</v>
      </c>
      <c r="B397" t="s">
        <v>55</v>
      </c>
      <c r="C397" t="s">
        <v>54</v>
      </c>
      <c r="D397" t="s">
        <v>1819</v>
      </c>
      <c r="E397" t="s">
        <v>1820</v>
      </c>
      <c r="F397" t="s">
        <v>8</v>
      </c>
      <c r="G397" t="s">
        <v>34</v>
      </c>
      <c r="H397" t="s">
        <v>6</v>
      </c>
      <c r="I397" t="s">
        <v>53</v>
      </c>
      <c r="J397" t="s">
        <v>97</v>
      </c>
      <c r="K397" t="s">
        <v>4</v>
      </c>
      <c r="L397" s="3">
        <v>43279</v>
      </c>
      <c r="M397" s="3">
        <v>43529</v>
      </c>
      <c r="N397" s="3">
        <v>43529</v>
      </c>
      <c r="O397">
        <v>480000</v>
      </c>
      <c r="P397">
        <v>5690</v>
      </c>
      <c r="Q397" t="s">
        <v>51</v>
      </c>
      <c r="R397" t="s">
        <v>1821</v>
      </c>
    </row>
    <row r="398" spans="1:18" x14ac:dyDescent="0.2">
      <c r="A398">
        <v>397</v>
      </c>
      <c r="B398" t="s">
        <v>55</v>
      </c>
      <c r="C398" t="s">
        <v>54</v>
      </c>
      <c r="D398" t="s">
        <v>1747</v>
      </c>
      <c r="E398" t="s">
        <v>1748</v>
      </c>
      <c r="F398" t="s">
        <v>8</v>
      </c>
      <c r="G398" t="s">
        <v>34</v>
      </c>
      <c r="H398" t="s">
        <v>6</v>
      </c>
      <c r="I398" t="s">
        <v>53</v>
      </c>
      <c r="J398" t="s">
        <v>97</v>
      </c>
      <c r="K398" t="s">
        <v>56</v>
      </c>
      <c r="L398" s="3">
        <v>43286</v>
      </c>
      <c r="M398" s="3">
        <v>43578</v>
      </c>
      <c r="N398" s="3">
        <v>43578</v>
      </c>
      <c r="O398">
        <v>518000</v>
      </c>
      <c r="P398">
        <v>6332</v>
      </c>
      <c r="Q398" t="s">
        <v>51</v>
      </c>
      <c r="R398" t="s">
        <v>1749</v>
      </c>
    </row>
    <row r="399" spans="1:18" x14ac:dyDescent="0.2">
      <c r="A399">
        <v>398</v>
      </c>
      <c r="B399" t="s">
        <v>55</v>
      </c>
      <c r="C399" t="s">
        <v>54</v>
      </c>
      <c r="D399" t="s">
        <v>1906</v>
      </c>
      <c r="E399" t="s">
        <v>1907</v>
      </c>
      <c r="F399" t="s">
        <v>8</v>
      </c>
      <c r="G399" t="s">
        <v>34</v>
      </c>
      <c r="H399" t="s">
        <v>6</v>
      </c>
      <c r="I399" t="s">
        <v>53</v>
      </c>
      <c r="J399" t="s">
        <v>97</v>
      </c>
      <c r="K399" t="s">
        <v>56</v>
      </c>
      <c r="L399" s="3">
        <v>43347</v>
      </c>
      <c r="M399" s="3">
        <v>43532</v>
      </c>
      <c r="N399" s="3">
        <v>43532</v>
      </c>
      <c r="O399">
        <v>599000</v>
      </c>
      <c r="P399">
        <v>7000</v>
      </c>
      <c r="Q399" t="s">
        <v>51</v>
      </c>
      <c r="R399" t="s">
        <v>1908</v>
      </c>
    </row>
    <row r="400" spans="1:18" x14ac:dyDescent="0.2">
      <c r="A400">
        <v>399</v>
      </c>
      <c r="B400" t="s">
        <v>55</v>
      </c>
      <c r="C400" t="s">
        <v>54</v>
      </c>
      <c r="D400" t="s">
        <v>1963</v>
      </c>
      <c r="E400" t="s">
        <v>1964</v>
      </c>
      <c r="F400" t="s">
        <v>8</v>
      </c>
      <c r="G400" t="s">
        <v>34</v>
      </c>
      <c r="H400" t="s">
        <v>6</v>
      </c>
      <c r="I400" t="s">
        <v>53</v>
      </c>
      <c r="J400" t="s">
        <v>97</v>
      </c>
      <c r="K400" t="s">
        <v>56</v>
      </c>
      <c r="L400" s="3">
        <v>43269</v>
      </c>
      <c r="M400" s="3">
        <v>43494</v>
      </c>
      <c r="N400" s="3">
        <v>43494</v>
      </c>
      <c r="O400">
        <v>625000</v>
      </c>
      <c r="P400">
        <v>7000</v>
      </c>
      <c r="Q400" t="s">
        <v>51</v>
      </c>
      <c r="R400" t="s">
        <v>1965</v>
      </c>
    </row>
    <row r="401" spans="1:18" x14ac:dyDescent="0.2">
      <c r="A401">
        <v>400</v>
      </c>
      <c r="B401" t="s">
        <v>55</v>
      </c>
      <c r="C401" t="s">
        <v>54</v>
      </c>
      <c r="D401" t="s">
        <v>1984</v>
      </c>
      <c r="E401" t="s">
        <v>1985</v>
      </c>
      <c r="F401" t="s">
        <v>8</v>
      </c>
      <c r="G401" t="s">
        <v>34</v>
      </c>
      <c r="H401" t="s">
        <v>6</v>
      </c>
      <c r="I401" t="s">
        <v>53</v>
      </c>
      <c r="J401" t="s">
        <v>97</v>
      </c>
      <c r="K401" t="s">
        <v>56</v>
      </c>
      <c r="L401" s="3">
        <v>43321</v>
      </c>
      <c r="M401" s="3">
        <v>43553</v>
      </c>
      <c r="N401" s="3">
        <v>43671</v>
      </c>
      <c r="O401">
        <v>572500</v>
      </c>
      <c r="P401">
        <v>7000</v>
      </c>
      <c r="Q401" t="s">
        <v>51</v>
      </c>
      <c r="R401" t="s">
        <v>1986</v>
      </c>
    </row>
    <row r="402" spans="1:18" x14ac:dyDescent="0.2">
      <c r="A402">
        <v>401</v>
      </c>
      <c r="B402" t="s">
        <v>55</v>
      </c>
      <c r="C402" t="s">
        <v>54</v>
      </c>
      <c r="D402" t="s">
        <v>2121</v>
      </c>
      <c r="E402" t="s">
        <v>2122</v>
      </c>
      <c r="F402" t="s">
        <v>8</v>
      </c>
      <c r="G402" t="s">
        <v>34</v>
      </c>
      <c r="H402" t="s">
        <v>37</v>
      </c>
      <c r="I402" t="s">
        <v>53</v>
      </c>
      <c r="J402" t="s">
        <v>97</v>
      </c>
      <c r="K402" t="s">
        <v>56</v>
      </c>
      <c r="L402" s="3">
        <v>43291</v>
      </c>
      <c r="M402" s="3">
        <v>43537</v>
      </c>
      <c r="N402" s="3">
        <v>43537</v>
      </c>
      <c r="O402">
        <v>525000</v>
      </c>
      <c r="P402">
        <v>6472</v>
      </c>
      <c r="Q402" t="s">
        <v>51</v>
      </c>
      <c r="R402" t="s">
        <v>2123</v>
      </c>
    </row>
    <row r="403" spans="1:18" x14ac:dyDescent="0.2">
      <c r="A403">
        <v>402</v>
      </c>
      <c r="B403" t="s">
        <v>55</v>
      </c>
      <c r="C403" t="s">
        <v>54</v>
      </c>
      <c r="D403" t="s">
        <v>1942</v>
      </c>
      <c r="E403" t="s">
        <v>1943</v>
      </c>
      <c r="F403" t="s">
        <v>8</v>
      </c>
      <c r="G403" t="s">
        <v>34</v>
      </c>
      <c r="H403" t="s">
        <v>6</v>
      </c>
      <c r="I403" t="s">
        <v>53</v>
      </c>
      <c r="J403" t="s">
        <v>97</v>
      </c>
      <c r="K403" t="s">
        <v>4</v>
      </c>
      <c r="L403" s="3">
        <v>43286</v>
      </c>
      <c r="M403" s="3">
        <v>43546</v>
      </c>
      <c r="N403" s="3">
        <v>43546</v>
      </c>
      <c r="O403">
        <v>500000</v>
      </c>
      <c r="P403">
        <v>6908</v>
      </c>
      <c r="Q403" t="s">
        <v>51</v>
      </c>
      <c r="R403" t="s">
        <v>1944</v>
      </c>
    </row>
    <row r="404" spans="1:18" x14ac:dyDescent="0.2">
      <c r="A404">
        <v>403</v>
      </c>
      <c r="B404" t="s">
        <v>55</v>
      </c>
      <c r="C404" t="s">
        <v>54</v>
      </c>
      <c r="D404" t="s">
        <v>2299</v>
      </c>
      <c r="E404" t="s">
        <v>2300</v>
      </c>
      <c r="F404" t="s">
        <v>8</v>
      </c>
      <c r="G404" t="s">
        <v>34</v>
      </c>
      <c r="H404" t="s">
        <v>6</v>
      </c>
      <c r="I404" t="s">
        <v>53</v>
      </c>
      <c r="J404" t="s">
        <v>97</v>
      </c>
      <c r="K404" t="s">
        <v>56</v>
      </c>
      <c r="L404" s="3">
        <v>43399</v>
      </c>
      <c r="M404" s="3">
        <v>43671</v>
      </c>
      <c r="N404" s="3">
        <v>43671</v>
      </c>
      <c r="O404">
        <v>515000</v>
      </c>
      <c r="P404">
        <v>6272</v>
      </c>
      <c r="Q404" t="s">
        <v>51</v>
      </c>
      <c r="R404" t="s">
        <v>2301</v>
      </c>
    </row>
    <row r="405" spans="1:18" x14ac:dyDescent="0.2">
      <c r="A405">
        <v>404</v>
      </c>
      <c r="B405" t="s">
        <v>55</v>
      </c>
      <c r="C405" t="s">
        <v>54</v>
      </c>
      <c r="D405" t="s">
        <v>2023</v>
      </c>
      <c r="E405" t="s">
        <v>2024</v>
      </c>
      <c r="F405" t="s">
        <v>8</v>
      </c>
      <c r="G405" t="s">
        <v>34</v>
      </c>
      <c r="H405" t="s">
        <v>6</v>
      </c>
      <c r="I405" t="s">
        <v>53</v>
      </c>
      <c r="J405" t="s">
        <v>97</v>
      </c>
      <c r="K405" t="s">
        <v>4</v>
      </c>
      <c r="L405" s="3">
        <v>43454</v>
      </c>
      <c r="M405" s="3">
        <v>43677</v>
      </c>
      <c r="N405" s="3">
        <v>43677</v>
      </c>
      <c r="O405">
        <v>408000</v>
      </c>
      <c r="P405">
        <v>5000</v>
      </c>
      <c r="Q405" t="s">
        <v>51</v>
      </c>
      <c r="R405" t="s">
        <v>2025</v>
      </c>
    </row>
    <row r="406" spans="1:18" x14ac:dyDescent="0.2">
      <c r="A406">
        <v>405</v>
      </c>
      <c r="B406" t="s">
        <v>55</v>
      </c>
      <c r="C406" t="s">
        <v>54</v>
      </c>
      <c r="D406" t="s">
        <v>1969</v>
      </c>
      <c r="E406" t="s">
        <v>1970</v>
      </c>
      <c r="F406" t="s">
        <v>8</v>
      </c>
      <c r="G406" t="s">
        <v>34</v>
      </c>
      <c r="H406" t="s">
        <v>6</v>
      </c>
      <c r="I406" t="s">
        <v>53</v>
      </c>
      <c r="J406" t="s">
        <v>97</v>
      </c>
      <c r="K406" t="s">
        <v>56</v>
      </c>
      <c r="L406" s="3">
        <v>43256</v>
      </c>
      <c r="M406" s="3">
        <v>43515</v>
      </c>
      <c r="N406" s="3">
        <v>43515</v>
      </c>
      <c r="O406">
        <v>570000</v>
      </c>
      <c r="P406">
        <v>7000</v>
      </c>
      <c r="Q406" t="s">
        <v>51</v>
      </c>
      <c r="R406" t="s">
        <v>1971</v>
      </c>
    </row>
    <row r="407" spans="1:18" x14ac:dyDescent="0.2">
      <c r="A407">
        <v>406</v>
      </c>
      <c r="B407" t="s">
        <v>55</v>
      </c>
      <c r="C407" t="s">
        <v>54</v>
      </c>
      <c r="D407" t="s">
        <v>2168</v>
      </c>
      <c r="E407" t="s">
        <v>2169</v>
      </c>
      <c r="F407" t="s">
        <v>8</v>
      </c>
      <c r="G407" t="s">
        <v>34</v>
      </c>
      <c r="H407" t="s">
        <v>6</v>
      </c>
      <c r="I407" t="s">
        <v>53</v>
      </c>
      <c r="J407" t="s">
        <v>97</v>
      </c>
      <c r="K407" t="s">
        <v>4</v>
      </c>
      <c r="L407" s="3">
        <v>43419</v>
      </c>
      <c r="M407" s="3">
        <v>43671</v>
      </c>
      <c r="N407" s="3">
        <v>43671</v>
      </c>
      <c r="O407">
        <v>445000</v>
      </c>
      <c r="P407">
        <v>5164</v>
      </c>
      <c r="Q407" t="s">
        <v>51</v>
      </c>
      <c r="R407" t="s">
        <v>2170</v>
      </c>
    </row>
    <row r="408" spans="1:18" x14ac:dyDescent="0.2">
      <c r="A408">
        <v>407</v>
      </c>
      <c r="B408" t="s">
        <v>55</v>
      </c>
      <c r="C408" t="s">
        <v>54</v>
      </c>
      <c r="D408" t="s">
        <v>2243</v>
      </c>
      <c r="E408" t="s">
        <v>2244</v>
      </c>
      <c r="F408" t="s">
        <v>8</v>
      </c>
      <c r="G408" t="s">
        <v>34</v>
      </c>
      <c r="H408" t="s">
        <v>6</v>
      </c>
      <c r="I408" t="s">
        <v>53</v>
      </c>
      <c r="J408" t="s">
        <v>97</v>
      </c>
      <c r="K408" t="s">
        <v>56</v>
      </c>
      <c r="L408" s="3">
        <v>43402</v>
      </c>
      <c r="M408" s="3">
        <v>43677</v>
      </c>
      <c r="N408" s="3">
        <v>43677</v>
      </c>
      <c r="O408">
        <v>628000</v>
      </c>
      <c r="P408">
        <v>7000</v>
      </c>
      <c r="Q408" t="s">
        <v>51</v>
      </c>
      <c r="R408" t="s">
        <v>2245</v>
      </c>
    </row>
    <row r="409" spans="1:18" x14ac:dyDescent="0.2">
      <c r="A409">
        <v>408</v>
      </c>
      <c r="B409" t="s">
        <v>55</v>
      </c>
      <c r="C409" t="s">
        <v>54</v>
      </c>
      <c r="D409" t="s">
        <v>1879</v>
      </c>
      <c r="E409" t="s">
        <v>1880</v>
      </c>
      <c r="F409" t="s">
        <v>8</v>
      </c>
      <c r="G409" t="s">
        <v>34</v>
      </c>
      <c r="H409" t="s">
        <v>37</v>
      </c>
      <c r="I409" t="s">
        <v>53</v>
      </c>
      <c r="J409" t="s">
        <v>97</v>
      </c>
      <c r="K409" t="s">
        <v>56</v>
      </c>
      <c r="L409" s="3">
        <v>43392</v>
      </c>
      <c r="M409" s="3">
        <v>43585</v>
      </c>
      <c r="N409" s="3">
        <v>43585</v>
      </c>
      <c r="O409">
        <v>540000</v>
      </c>
      <c r="P409">
        <v>6772</v>
      </c>
      <c r="Q409" t="s">
        <v>51</v>
      </c>
      <c r="R409" t="s">
        <v>1881</v>
      </c>
    </row>
    <row r="410" spans="1:18" x14ac:dyDescent="0.2">
      <c r="A410">
        <v>409</v>
      </c>
      <c r="B410" t="s">
        <v>55</v>
      </c>
      <c r="C410" t="s">
        <v>54</v>
      </c>
      <c r="D410" t="s">
        <v>1888</v>
      </c>
      <c r="E410" t="s">
        <v>1889</v>
      </c>
      <c r="F410" t="s">
        <v>8</v>
      </c>
      <c r="G410" t="s">
        <v>34</v>
      </c>
      <c r="H410" t="s">
        <v>6</v>
      </c>
      <c r="I410" t="s">
        <v>53</v>
      </c>
      <c r="J410" t="s">
        <v>97</v>
      </c>
      <c r="K410" t="s">
        <v>4</v>
      </c>
      <c r="L410" s="3">
        <v>43342</v>
      </c>
      <c r="M410" s="3">
        <v>43522</v>
      </c>
      <c r="N410" s="3">
        <v>43522</v>
      </c>
      <c r="O410">
        <v>295000</v>
      </c>
      <c r="P410">
        <v>5000</v>
      </c>
      <c r="Q410" t="s">
        <v>51</v>
      </c>
      <c r="R410" t="s">
        <v>1890</v>
      </c>
    </row>
    <row r="411" spans="1:18" x14ac:dyDescent="0.2">
      <c r="A411">
        <v>410</v>
      </c>
      <c r="B411" t="s">
        <v>55</v>
      </c>
      <c r="C411" t="s">
        <v>54</v>
      </c>
      <c r="D411" t="s">
        <v>1921</v>
      </c>
      <c r="E411" t="s">
        <v>1922</v>
      </c>
      <c r="F411" t="s">
        <v>8</v>
      </c>
      <c r="G411" t="s">
        <v>34</v>
      </c>
      <c r="H411" t="s">
        <v>6</v>
      </c>
      <c r="I411" t="s">
        <v>53</v>
      </c>
      <c r="J411" t="s">
        <v>97</v>
      </c>
      <c r="K411" t="s">
        <v>4</v>
      </c>
      <c r="L411" s="3">
        <v>43265</v>
      </c>
      <c r="M411" s="3">
        <v>43584</v>
      </c>
      <c r="N411" s="3">
        <v>43584</v>
      </c>
      <c r="O411">
        <v>428000</v>
      </c>
      <c r="P411">
        <v>5228</v>
      </c>
      <c r="Q411" t="s">
        <v>51</v>
      </c>
      <c r="R411" t="s">
        <v>1923</v>
      </c>
    </row>
    <row r="412" spans="1:18" x14ac:dyDescent="0.2">
      <c r="A412">
        <v>411</v>
      </c>
      <c r="B412" t="s">
        <v>55</v>
      </c>
      <c r="C412" t="s">
        <v>54</v>
      </c>
      <c r="D412" t="s">
        <v>2269</v>
      </c>
      <c r="E412" t="s">
        <v>2270</v>
      </c>
      <c r="F412" t="s">
        <v>8</v>
      </c>
      <c r="G412" t="s">
        <v>34</v>
      </c>
      <c r="H412" t="s">
        <v>37</v>
      </c>
      <c r="I412" t="s">
        <v>53</v>
      </c>
      <c r="J412" t="s">
        <v>97</v>
      </c>
      <c r="K412" t="s">
        <v>4</v>
      </c>
      <c r="L412" s="3">
        <v>43237</v>
      </c>
      <c r="M412" s="3">
        <v>43525</v>
      </c>
      <c r="N412" s="3">
        <v>43525</v>
      </c>
      <c r="O412">
        <v>464000</v>
      </c>
      <c r="P412">
        <v>5450</v>
      </c>
      <c r="Q412" t="s">
        <v>51</v>
      </c>
      <c r="R412" t="s">
        <v>2271</v>
      </c>
    </row>
    <row r="413" spans="1:18" x14ac:dyDescent="0.2">
      <c r="A413">
        <v>412</v>
      </c>
      <c r="B413" t="s">
        <v>55</v>
      </c>
      <c r="C413" t="s">
        <v>54</v>
      </c>
      <c r="D413" t="s">
        <v>1876</v>
      </c>
      <c r="E413" t="s">
        <v>1877</v>
      </c>
      <c r="F413" t="s">
        <v>8</v>
      </c>
      <c r="G413" t="s">
        <v>34</v>
      </c>
      <c r="H413" t="s">
        <v>37</v>
      </c>
      <c r="I413" t="s">
        <v>53</v>
      </c>
      <c r="J413" t="s">
        <v>97</v>
      </c>
      <c r="K413" t="s">
        <v>56</v>
      </c>
      <c r="L413" s="3">
        <v>43419</v>
      </c>
      <c r="M413" s="3">
        <v>43661</v>
      </c>
      <c r="N413" s="3">
        <v>43661</v>
      </c>
      <c r="O413">
        <v>620000</v>
      </c>
      <c r="P413">
        <v>7000</v>
      </c>
      <c r="Q413" t="s">
        <v>51</v>
      </c>
      <c r="R413" t="s">
        <v>1878</v>
      </c>
    </row>
    <row r="414" spans="1:18" x14ac:dyDescent="0.2">
      <c r="A414">
        <v>413</v>
      </c>
      <c r="B414" t="s">
        <v>55</v>
      </c>
      <c r="C414" t="s">
        <v>54</v>
      </c>
      <c r="D414" t="s">
        <v>2260</v>
      </c>
      <c r="E414" t="s">
        <v>2261</v>
      </c>
      <c r="F414" t="s">
        <v>8</v>
      </c>
      <c r="G414" t="s">
        <v>34</v>
      </c>
      <c r="H414" t="s">
        <v>6</v>
      </c>
      <c r="I414" t="s">
        <v>53</v>
      </c>
      <c r="J414" t="s">
        <v>97</v>
      </c>
      <c r="K414" t="s">
        <v>4</v>
      </c>
      <c r="L414" s="3">
        <v>43431</v>
      </c>
      <c r="M414" s="3">
        <v>43677</v>
      </c>
      <c r="N414" s="3">
        <v>43677</v>
      </c>
      <c r="O414">
        <v>495000</v>
      </c>
      <c r="P414">
        <v>5914</v>
      </c>
      <c r="Q414" t="s">
        <v>51</v>
      </c>
      <c r="R414" t="s">
        <v>2262</v>
      </c>
    </row>
    <row r="415" spans="1:18" x14ac:dyDescent="0.2">
      <c r="A415">
        <v>414</v>
      </c>
      <c r="B415" t="s">
        <v>55</v>
      </c>
      <c r="C415" t="s">
        <v>54</v>
      </c>
      <c r="D415" t="s">
        <v>2014</v>
      </c>
      <c r="E415" t="s">
        <v>2015</v>
      </c>
      <c r="F415" t="s">
        <v>8</v>
      </c>
      <c r="G415" t="s">
        <v>34</v>
      </c>
      <c r="H415" t="s">
        <v>6</v>
      </c>
      <c r="I415" t="s">
        <v>53</v>
      </c>
      <c r="J415" t="s">
        <v>97</v>
      </c>
      <c r="K415" t="s">
        <v>56</v>
      </c>
      <c r="L415" s="3">
        <v>43290</v>
      </c>
      <c r="M415" s="3">
        <v>43545</v>
      </c>
      <c r="N415" s="3">
        <v>43671</v>
      </c>
      <c r="O415">
        <v>612000</v>
      </c>
      <c r="P415">
        <v>7000</v>
      </c>
      <c r="Q415" t="s">
        <v>51</v>
      </c>
      <c r="R415" t="s">
        <v>2016</v>
      </c>
    </row>
    <row r="416" spans="1:18" x14ac:dyDescent="0.2">
      <c r="A416">
        <v>415</v>
      </c>
      <c r="B416" t="s">
        <v>55</v>
      </c>
      <c r="C416" t="s">
        <v>54</v>
      </c>
      <c r="D416" t="s">
        <v>2180</v>
      </c>
      <c r="E416" t="s">
        <v>2181</v>
      </c>
      <c r="F416" t="s">
        <v>8</v>
      </c>
      <c r="G416" t="s">
        <v>34</v>
      </c>
      <c r="H416" t="s">
        <v>6</v>
      </c>
      <c r="I416" t="s">
        <v>53</v>
      </c>
      <c r="J416" t="s">
        <v>97</v>
      </c>
      <c r="K416" t="s">
        <v>4</v>
      </c>
      <c r="L416" s="3">
        <v>43364</v>
      </c>
      <c r="M416" s="3">
        <v>43480</v>
      </c>
      <c r="N416" s="3">
        <v>43480</v>
      </c>
      <c r="O416">
        <v>435000</v>
      </c>
      <c r="P416">
        <v>5014</v>
      </c>
      <c r="Q416" t="s">
        <v>51</v>
      </c>
      <c r="R416" t="s">
        <v>2182</v>
      </c>
    </row>
    <row r="417" spans="1:18" x14ac:dyDescent="0.2">
      <c r="A417">
        <v>416</v>
      </c>
      <c r="B417" t="s">
        <v>55</v>
      </c>
      <c r="C417" t="s">
        <v>54</v>
      </c>
      <c r="D417" t="s">
        <v>2219</v>
      </c>
      <c r="E417" t="s">
        <v>2220</v>
      </c>
      <c r="F417" t="s">
        <v>8</v>
      </c>
      <c r="G417" t="s">
        <v>34</v>
      </c>
      <c r="H417" t="s">
        <v>37</v>
      </c>
      <c r="I417" t="s">
        <v>53</v>
      </c>
      <c r="J417" t="s">
        <v>97</v>
      </c>
      <c r="K417" t="s">
        <v>56</v>
      </c>
      <c r="L417" s="3">
        <v>43284</v>
      </c>
      <c r="M417" s="3">
        <v>43609</v>
      </c>
      <c r="N417" s="3">
        <v>43609</v>
      </c>
      <c r="O417">
        <v>629000</v>
      </c>
      <c r="P417">
        <v>7000</v>
      </c>
      <c r="Q417" t="s">
        <v>51</v>
      </c>
      <c r="R417" t="s">
        <v>2221</v>
      </c>
    </row>
    <row r="418" spans="1:18" x14ac:dyDescent="0.2">
      <c r="A418">
        <v>417</v>
      </c>
      <c r="B418" t="s">
        <v>55</v>
      </c>
      <c r="C418" t="s">
        <v>54</v>
      </c>
      <c r="D418" t="s">
        <v>2112</v>
      </c>
      <c r="E418" t="s">
        <v>2113</v>
      </c>
      <c r="F418" t="s">
        <v>8</v>
      </c>
      <c r="G418" t="s">
        <v>34</v>
      </c>
      <c r="H418" t="s">
        <v>6</v>
      </c>
      <c r="I418" t="s">
        <v>53</v>
      </c>
      <c r="J418" t="s">
        <v>97</v>
      </c>
      <c r="K418" t="s">
        <v>4</v>
      </c>
      <c r="L418" s="3">
        <v>43257</v>
      </c>
      <c r="M418" s="3">
        <v>43584</v>
      </c>
      <c r="N418" s="3">
        <v>43584</v>
      </c>
      <c r="O418">
        <v>421000</v>
      </c>
      <c r="P418">
        <v>5000</v>
      </c>
      <c r="Q418" t="s">
        <v>51</v>
      </c>
      <c r="R418" t="s">
        <v>2114</v>
      </c>
    </row>
    <row r="419" spans="1:18" x14ac:dyDescent="0.2">
      <c r="A419">
        <v>418</v>
      </c>
      <c r="B419" t="s">
        <v>55</v>
      </c>
      <c r="C419" t="s">
        <v>54</v>
      </c>
      <c r="D419" t="s">
        <v>2284</v>
      </c>
      <c r="E419" t="s">
        <v>2285</v>
      </c>
      <c r="F419" t="s">
        <v>8</v>
      </c>
      <c r="G419" t="s">
        <v>34</v>
      </c>
      <c r="H419" t="s">
        <v>37</v>
      </c>
      <c r="I419" t="s">
        <v>53</v>
      </c>
      <c r="J419" t="s">
        <v>97</v>
      </c>
      <c r="K419" t="s">
        <v>56</v>
      </c>
      <c r="L419" s="3">
        <v>43284</v>
      </c>
      <c r="M419" s="3">
        <v>43615</v>
      </c>
      <c r="N419" s="3">
        <v>43615</v>
      </c>
      <c r="O419">
        <v>570000</v>
      </c>
      <c r="P419">
        <v>7000</v>
      </c>
      <c r="Q419" t="s">
        <v>51</v>
      </c>
      <c r="R419" t="s">
        <v>2286</v>
      </c>
    </row>
    <row r="420" spans="1:18" x14ac:dyDescent="0.2">
      <c r="A420">
        <v>419</v>
      </c>
      <c r="B420" t="s">
        <v>55</v>
      </c>
      <c r="C420" t="s">
        <v>54</v>
      </c>
      <c r="D420" t="s">
        <v>2305</v>
      </c>
      <c r="E420" t="s">
        <v>2306</v>
      </c>
      <c r="F420" t="s">
        <v>8</v>
      </c>
      <c r="G420" t="s">
        <v>34</v>
      </c>
      <c r="H420" t="s">
        <v>37</v>
      </c>
      <c r="I420" t="s">
        <v>53</v>
      </c>
      <c r="J420" t="s">
        <v>97</v>
      </c>
      <c r="K420" t="s">
        <v>4</v>
      </c>
      <c r="L420" s="3">
        <v>43501</v>
      </c>
      <c r="M420" s="3">
        <v>43564</v>
      </c>
      <c r="N420" s="3">
        <v>43564</v>
      </c>
      <c r="O420">
        <v>460000</v>
      </c>
      <c r="P420">
        <v>5657</v>
      </c>
      <c r="Q420" t="s">
        <v>51</v>
      </c>
      <c r="R420" t="s">
        <v>2307</v>
      </c>
    </row>
    <row r="421" spans="1:18" x14ac:dyDescent="0.2">
      <c r="A421">
        <v>420</v>
      </c>
      <c r="B421" t="s">
        <v>55</v>
      </c>
      <c r="C421" t="s">
        <v>54</v>
      </c>
      <c r="D421" t="s">
        <v>1981</v>
      </c>
      <c r="E421" t="s">
        <v>1982</v>
      </c>
      <c r="F421" t="s">
        <v>8</v>
      </c>
      <c r="G421" t="s">
        <v>34</v>
      </c>
      <c r="H421" t="s">
        <v>6</v>
      </c>
      <c r="I421" t="s">
        <v>53</v>
      </c>
      <c r="J421" t="s">
        <v>97</v>
      </c>
      <c r="K421" t="s">
        <v>4</v>
      </c>
      <c r="L421" s="3">
        <v>43280</v>
      </c>
      <c r="M421" s="3">
        <v>43480</v>
      </c>
      <c r="N421" s="3">
        <v>43482</v>
      </c>
      <c r="O421">
        <v>372000</v>
      </c>
      <c r="P421">
        <v>5000</v>
      </c>
      <c r="Q421" t="s">
        <v>51</v>
      </c>
      <c r="R421" t="s">
        <v>1983</v>
      </c>
    </row>
    <row r="422" spans="1:18" x14ac:dyDescent="0.2">
      <c r="A422">
        <v>421</v>
      </c>
      <c r="B422" t="s">
        <v>55</v>
      </c>
      <c r="C422" t="s">
        <v>54</v>
      </c>
      <c r="D422" t="s">
        <v>2359</v>
      </c>
      <c r="E422" t="s">
        <v>2360</v>
      </c>
      <c r="F422" t="s">
        <v>8</v>
      </c>
      <c r="G422" t="s">
        <v>34</v>
      </c>
      <c r="H422" t="s">
        <v>6</v>
      </c>
      <c r="I422" t="s">
        <v>53</v>
      </c>
      <c r="J422" t="s">
        <v>97</v>
      </c>
      <c r="K422" t="s">
        <v>4</v>
      </c>
      <c r="L422" s="3">
        <v>43448</v>
      </c>
      <c r="M422" s="3">
        <v>43671</v>
      </c>
      <c r="N422" s="3">
        <v>43671</v>
      </c>
      <c r="O422">
        <v>485000</v>
      </c>
      <c r="P422">
        <v>7000</v>
      </c>
      <c r="Q422" t="s">
        <v>51</v>
      </c>
      <c r="R422" t="s">
        <v>2361</v>
      </c>
    </row>
    <row r="423" spans="1:18" x14ac:dyDescent="0.2">
      <c r="A423">
        <v>422</v>
      </c>
      <c r="B423" t="s">
        <v>55</v>
      </c>
      <c r="C423" t="s">
        <v>54</v>
      </c>
      <c r="D423" t="s">
        <v>2046</v>
      </c>
      <c r="E423" t="s">
        <v>2047</v>
      </c>
      <c r="F423" t="s">
        <v>8</v>
      </c>
      <c r="G423" t="s">
        <v>34</v>
      </c>
      <c r="H423" t="s">
        <v>6</v>
      </c>
      <c r="I423" t="s">
        <v>53</v>
      </c>
      <c r="J423" t="s">
        <v>97</v>
      </c>
      <c r="K423" t="s">
        <v>56</v>
      </c>
      <c r="L423" s="3">
        <v>43441</v>
      </c>
      <c r="M423" s="3">
        <v>43629</v>
      </c>
      <c r="N423" s="3">
        <v>43629</v>
      </c>
      <c r="O423">
        <v>512500</v>
      </c>
      <c r="P423">
        <v>6222</v>
      </c>
      <c r="Q423" t="s">
        <v>51</v>
      </c>
      <c r="R423" t="s">
        <v>2048</v>
      </c>
    </row>
    <row r="424" spans="1:18" x14ac:dyDescent="0.2">
      <c r="A424">
        <v>423</v>
      </c>
      <c r="B424" t="s">
        <v>55</v>
      </c>
      <c r="C424" t="s">
        <v>54</v>
      </c>
      <c r="D424" t="s">
        <v>2049</v>
      </c>
      <c r="E424" t="s">
        <v>2050</v>
      </c>
      <c r="F424" t="s">
        <v>8</v>
      </c>
      <c r="G424" t="s">
        <v>34</v>
      </c>
      <c r="H424" t="s">
        <v>6</v>
      </c>
      <c r="I424" t="s">
        <v>53</v>
      </c>
      <c r="J424" t="s">
        <v>97</v>
      </c>
      <c r="K424" t="s">
        <v>4</v>
      </c>
      <c r="L424" s="3">
        <v>43368</v>
      </c>
      <c r="M424" s="3">
        <v>43594</v>
      </c>
      <c r="N424" s="3">
        <v>43595</v>
      </c>
      <c r="O424">
        <v>418000</v>
      </c>
      <c r="P424">
        <v>5000</v>
      </c>
      <c r="Q424" t="s">
        <v>51</v>
      </c>
      <c r="R424" t="s">
        <v>2051</v>
      </c>
    </row>
    <row r="425" spans="1:18" x14ac:dyDescent="0.2">
      <c r="A425">
        <v>424</v>
      </c>
      <c r="B425" t="s">
        <v>55</v>
      </c>
      <c r="C425" t="s">
        <v>54</v>
      </c>
      <c r="D425" t="s">
        <v>2344</v>
      </c>
      <c r="E425" t="s">
        <v>2345</v>
      </c>
      <c r="F425" t="s">
        <v>8</v>
      </c>
      <c r="G425" t="s">
        <v>34</v>
      </c>
      <c r="H425" t="s">
        <v>6</v>
      </c>
      <c r="I425" t="s">
        <v>53</v>
      </c>
      <c r="J425" t="s">
        <v>97</v>
      </c>
      <c r="K425" t="s">
        <v>4</v>
      </c>
      <c r="L425" s="3">
        <v>43234</v>
      </c>
      <c r="M425" s="3">
        <v>43528</v>
      </c>
      <c r="N425" s="3">
        <v>43528</v>
      </c>
      <c r="O425">
        <v>280000</v>
      </c>
      <c r="P425">
        <v>5000</v>
      </c>
      <c r="Q425" t="s">
        <v>51</v>
      </c>
      <c r="R425" t="s">
        <v>2346</v>
      </c>
    </row>
    <row r="426" spans="1:18" x14ac:dyDescent="0.2">
      <c r="A426">
        <v>425</v>
      </c>
      <c r="B426" t="s">
        <v>55</v>
      </c>
      <c r="C426" t="s">
        <v>54</v>
      </c>
      <c r="D426" t="s">
        <v>2341</v>
      </c>
      <c r="E426" t="s">
        <v>2342</v>
      </c>
      <c r="F426" t="s">
        <v>8</v>
      </c>
      <c r="G426" t="s">
        <v>34</v>
      </c>
      <c r="H426" t="s">
        <v>6</v>
      </c>
      <c r="I426" t="s">
        <v>53</v>
      </c>
      <c r="J426" t="s">
        <v>97</v>
      </c>
      <c r="K426" t="s">
        <v>56</v>
      </c>
      <c r="L426" s="3">
        <v>43448</v>
      </c>
      <c r="M426" s="3">
        <v>43677</v>
      </c>
      <c r="N426" s="3">
        <v>43677</v>
      </c>
      <c r="O426">
        <v>629000</v>
      </c>
      <c r="P426">
        <v>7000</v>
      </c>
      <c r="Q426" t="s">
        <v>51</v>
      </c>
      <c r="R426" t="s">
        <v>2343</v>
      </c>
    </row>
    <row r="427" spans="1:18" x14ac:dyDescent="0.2">
      <c r="A427">
        <v>426</v>
      </c>
      <c r="B427" t="s">
        <v>55</v>
      </c>
      <c r="C427" t="s">
        <v>54</v>
      </c>
      <c r="D427" t="s">
        <v>1999</v>
      </c>
      <c r="E427" t="s">
        <v>2000</v>
      </c>
      <c r="F427" t="s">
        <v>8</v>
      </c>
      <c r="G427" t="s">
        <v>34</v>
      </c>
      <c r="H427" t="s">
        <v>6</v>
      </c>
      <c r="I427" t="s">
        <v>53</v>
      </c>
      <c r="J427" t="s">
        <v>97</v>
      </c>
      <c r="K427" t="s">
        <v>4</v>
      </c>
      <c r="L427" s="3">
        <v>43431</v>
      </c>
      <c r="M427" s="3">
        <v>43629</v>
      </c>
      <c r="N427" s="3">
        <v>43629</v>
      </c>
      <c r="O427">
        <v>310000</v>
      </c>
      <c r="P427">
        <v>5000</v>
      </c>
      <c r="Q427" t="s">
        <v>51</v>
      </c>
      <c r="R427" t="s">
        <v>2001</v>
      </c>
    </row>
    <row r="428" spans="1:18" x14ac:dyDescent="0.2">
      <c r="A428">
        <v>427</v>
      </c>
      <c r="B428" t="s">
        <v>55</v>
      </c>
      <c r="C428" t="s">
        <v>54</v>
      </c>
      <c r="D428" t="s">
        <v>2043</v>
      </c>
      <c r="E428" t="s">
        <v>2044</v>
      </c>
      <c r="F428" t="s">
        <v>8</v>
      </c>
      <c r="G428" t="s">
        <v>34</v>
      </c>
      <c r="H428" t="s">
        <v>6</v>
      </c>
      <c r="I428" t="s">
        <v>53</v>
      </c>
      <c r="J428" t="s">
        <v>97</v>
      </c>
      <c r="K428" t="s">
        <v>56</v>
      </c>
      <c r="L428" s="3">
        <v>43446</v>
      </c>
      <c r="M428" s="3">
        <v>43629</v>
      </c>
      <c r="N428" s="3">
        <v>43629</v>
      </c>
      <c r="O428">
        <v>580000</v>
      </c>
      <c r="P428">
        <v>7000</v>
      </c>
      <c r="Q428" t="s">
        <v>51</v>
      </c>
      <c r="R428" t="s">
        <v>2045</v>
      </c>
    </row>
    <row r="429" spans="1:18" x14ac:dyDescent="0.2">
      <c r="A429">
        <v>428</v>
      </c>
      <c r="B429" t="s">
        <v>55</v>
      </c>
      <c r="C429" t="s">
        <v>54</v>
      </c>
      <c r="D429" t="s">
        <v>2380</v>
      </c>
      <c r="E429" t="s">
        <v>2381</v>
      </c>
      <c r="F429" t="s">
        <v>8</v>
      </c>
      <c r="G429" t="s">
        <v>34</v>
      </c>
      <c r="H429" t="s">
        <v>6</v>
      </c>
      <c r="I429" t="s">
        <v>53</v>
      </c>
      <c r="J429" t="s">
        <v>97</v>
      </c>
      <c r="K429" t="s">
        <v>56</v>
      </c>
      <c r="L429" s="3">
        <v>43383</v>
      </c>
      <c r="M429" s="3">
        <v>43535</v>
      </c>
      <c r="N429" s="3">
        <v>43535</v>
      </c>
      <c r="O429">
        <v>510000</v>
      </c>
      <c r="P429">
        <v>6172</v>
      </c>
      <c r="Q429" t="s">
        <v>51</v>
      </c>
      <c r="R429" t="s">
        <v>2382</v>
      </c>
    </row>
    <row r="430" spans="1:18" x14ac:dyDescent="0.2">
      <c r="A430">
        <v>429</v>
      </c>
      <c r="B430" t="s">
        <v>55</v>
      </c>
      <c r="C430" t="s">
        <v>54</v>
      </c>
      <c r="D430" t="s">
        <v>1951</v>
      </c>
      <c r="E430" t="s">
        <v>1952</v>
      </c>
      <c r="F430" t="s">
        <v>8</v>
      </c>
      <c r="G430" t="s">
        <v>34</v>
      </c>
      <c r="H430" t="s">
        <v>6</v>
      </c>
      <c r="I430" t="s">
        <v>53</v>
      </c>
      <c r="J430" t="s">
        <v>97</v>
      </c>
      <c r="K430" t="s">
        <v>4</v>
      </c>
      <c r="L430" s="3">
        <v>43237</v>
      </c>
      <c r="M430" s="3">
        <v>43480</v>
      </c>
      <c r="N430" s="3">
        <v>43480</v>
      </c>
      <c r="O430">
        <v>375000</v>
      </c>
      <c r="P430">
        <v>5000</v>
      </c>
      <c r="Q430" t="s">
        <v>51</v>
      </c>
      <c r="R430" t="s">
        <v>1953</v>
      </c>
    </row>
    <row r="431" spans="1:18" x14ac:dyDescent="0.2">
      <c r="A431">
        <v>430</v>
      </c>
      <c r="B431" t="s">
        <v>55</v>
      </c>
      <c r="C431" t="s">
        <v>54</v>
      </c>
      <c r="D431" t="s">
        <v>1840</v>
      </c>
      <c r="E431" t="s">
        <v>1841</v>
      </c>
      <c r="F431" t="s">
        <v>8</v>
      </c>
      <c r="G431" t="s">
        <v>34</v>
      </c>
      <c r="H431" t="s">
        <v>6</v>
      </c>
      <c r="I431" t="s">
        <v>53</v>
      </c>
      <c r="J431" t="s">
        <v>97</v>
      </c>
      <c r="K431" t="s">
        <v>4</v>
      </c>
      <c r="L431" s="3">
        <v>43343</v>
      </c>
      <c r="M431" s="3">
        <v>43542</v>
      </c>
      <c r="N431" s="3">
        <v>43671</v>
      </c>
      <c r="O431">
        <v>490000</v>
      </c>
      <c r="P431">
        <v>5840</v>
      </c>
      <c r="Q431" t="s">
        <v>51</v>
      </c>
      <c r="R431" t="s">
        <v>1842</v>
      </c>
    </row>
    <row r="432" spans="1:18" x14ac:dyDescent="0.2">
      <c r="A432">
        <v>431</v>
      </c>
      <c r="B432" t="s">
        <v>55</v>
      </c>
      <c r="C432" t="s">
        <v>54</v>
      </c>
      <c r="D432" t="s">
        <v>2368</v>
      </c>
      <c r="E432" t="s">
        <v>2369</v>
      </c>
      <c r="F432" t="s">
        <v>8</v>
      </c>
      <c r="G432" t="s">
        <v>34</v>
      </c>
      <c r="H432" t="s">
        <v>6</v>
      </c>
      <c r="I432" t="s">
        <v>53</v>
      </c>
      <c r="J432" t="s">
        <v>97</v>
      </c>
      <c r="K432" t="s">
        <v>4</v>
      </c>
      <c r="L432" s="3">
        <v>43312</v>
      </c>
      <c r="M432" s="3">
        <v>43521</v>
      </c>
      <c r="N432" s="3">
        <v>43521</v>
      </c>
      <c r="O432">
        <v>315000</v>
      </c>
      <c r="P432">
        <v>5000</v>
      </c>
      <c r="Q432" t="s">
        <v>51</v>
      </c>
      <c r="R432" t="s">
        <v>2370</v>
      </c>
    </row>
    <row r="433" spans="1:18" x14ac:dyDescent="0.2">
      <c r="A433">
        <v>432</v>
      </c>
      <c r="B433" t="s">
        <v>55</v>
      </c>
      <c r="C433" t="s">
        <v>54</v>
      </c>
      <c r="D433" t="s">
        <v>1894</v>
      </c>
      <c r="E433" t="s">
        <v>1895</v>
      </c>
      <c r="F433" t="s">
        <v>8</v>
      </c>
      <c r="G433" t="s">
        <v>34</v>
      </c>
      <c r="H433" t="s">
        <v>6</v>
      </c>
      <c r="I433" t="s">
        <v>53</v>
      </c>
      <c r="J433" t="s">
        <v>97</v>
      </c>
      <c r="K433" t="s">
        <v>4</v>
      </c>
      <c r="L433" s="3">
        <v>43224</v>
      </c>
      <c r="M433" s="3">
        <v>43578</v>
      </c>
      <c r="N433" s="3">
        <v>43578</v>
      </c>
      <c r="O433">
        <v>369000</v>
      </c>
      <c r="P433">
        <v>5000</v>
      </c>
      <c r="Q433" t="s">
        <v>51</v>
      </c>
      <c r="R433" t="s">
        <v>1896</v>
      </c>
    </row>
    <row r="434" spans="1:18" x14ac:dyDescent="0.2">
      <c r="A434">
        <v>433</v>
      </c>
      <c r="B434" t="s">
        <v>55</v>
      </c>
      <c r="C434" t="s">
        <v>54</v>
      </c>
      <c r="D434" t="s">
        <v>2281</v>
      </c>
      <c r="E434" t="s">
        <v>2282</v>
      </c>
      <c r="F434" t="s">
        <v>8</v>
      </c>
      <c r="G434" t="s">
        <v>34</v>
      </c>
      <c r="H434" t="s">
        <v>37</v>
      </c>
      <c r="I434" t="s">
        <v>53</v>
      </c>
      <c r="J434" t="s">
        <v>97</v>
      </c>
      <c r="K434" t="s">
        <v>4</v>
      </c>
      <c r="L434" s="3">
        <v>43336</v>
      </c>
      <c r="M434" s="3">
        <v>43579</v>
      </c>
      <c r="N434" s="3">
        <v>43579</v>
      </c>
      <c r="O434">
        <v>359000</v>
      </c>
      <c r="P434">
        <v>5000</v>
      </c>
      <c r="Q434" t="s">
        <v>51</v>
      </c>
      <c r="R434" t="s">
        <v>2283</v>
      </c>
    </row>
    <row r="435" spans="1:18" x14ac:dyDescent="0.2">
      <c r="A435">
        <v>434</v>
      </c>
      <c r="B435" t="s">
        <v>55</v>
      </c>
      <c r="C435" t="s">
        <v>54</v>
      </c>
      <c r="D435" t="s">
        <v>1741</v>
      </c>
      <c r="E435" t="s">
        <v>1742</v>
      </c>
      <c r="F435" t="s">
        <v>8</v>
      </c>
      <c r="G435" t="s">
        <v>34</v>
      </c>
      <c r="H435" t="s">
        <v>6</v>
      </c>
      <c r="I435" t="s">
        <v>53</v>
      </c>
      <c r="J435" t="s">
        <v>97</v>
      </c>
      <c r="K435" t="s">
        <v>4</v>
      </c>
      <c r="L435" s="3">
        <v>43447</v>
      </c>
      <c r="M435" s="3">
        <v>43677</v>
      </c>
      <c r="N435" s="3">
        <v>43677</v>
      </c>
      <c r="O435">
        <v>471000</v>
      </c>
      <c r="P435">
        <v>5554</v>
      </c>
      <c r="Q435" t="s">
        <v>51</v>
      </c>
      <c r="R435" t="s">
        <v>1743</v>
      </c>
    </row>
    <row r="436" spans="1:18" x14ac:dyDescent="0.2">
      <c r="A436">
        <v>435</v>
      </c>
      <c r="B436" t="s">
        <v>55</v>
      </c>
      <c r="C436" t="s">
        <v>54</v>
      </c>
      <c r="D436" t="s">
        <v>2374</v>
      </c>
      <c r="E436" t="s">
        <v>2375</v>
      </c>
      <c r="F436" t="s">
        <v>8</v>
      </c>
      <c r="G436" t="s">
        <v>34</v>
      </c>
      <c r="H436" t="s">
        <v>6</v>
      </c>
      <c r="I436" t="s">
        <v>53</v>
      </c>
      <c r="J436" t="s">
        <v>97</v>
      </c>
      <c r="K436" t="s">
        <v>4</v>
      </c>
      <c r="L436" s="3">
        <v>43378</v>
      </c>
      <c r="M436" s="3">
        <v>43609</v>
      </c>
      <c r="N436" s="3">
        <v>43609</v>
      </c>
      <c r="O436">
        <v>440000</v>
      </c>
      <c r="P436">
        <v>5089</v>
      </c>
      <c r="Q436" t="s">
        <v>51</v>
      </c>
      <c r="R436" t="s">
        <v>2376</v>
      </c>
    </row>
    <row r="437" spans="1:18" x14ac:dyDescent="0.2">
      <c r="A437">
        <v>436</v>
      </c>
      <c r="B437" t="s">
        <v>55</v>
      </c>
      <c r="C437" t="s">
        <v>54</v>
      </c>
      <c r="D437" t="s">
        <v>2070</v>
      </c>
      <c r="E437" t="s">
        <v>2071</v>
      </c>
      <c r="F437" t="s">
        <v>8</v>
      </c>
      <c r="G437" t="s">
        <v>34</v>
      </c>
      <c r="H437" t="s">
        <v>37</v>
      </c>
      <c r="I437" t="s">
        <v>53</v>
      </c>
      <c r="J437" t="s">
        <v>97</v>
      </c>
      <c r="K437" t="s">
        <v>56</v>
      </c>
      <c r="L437" s="3">
        <v>43308</v>
      </c>
      <c r="M437" s="3">
        <v>43539</v>
      </c>
      <c r="N437" s="3">
        <v>43671</v>
      </c>
      <c r="O437">
        <v>555000</v>
      </c>
      <c r="P437">
        <v>7000</v>
      </c>
      <c r="Q437" t="s">
        <v>51</v>
      </c>
      <c r="R437" t="s">
        <v>2072</v>
      </c>
    </row>
    <row r="438" spans="1:18" x14ac:dyDescent="0.2">
      <c r="A438">
        <v>437</v>
      </c>
      <c r="B438" t="s">
        <v>55</v>
      </c>
      <c r="C438" t="s">
        <v>54</v>
      </c>
      <c r="D438" t="s">
        <v>2136</v>
      </c>
      <c r="E438" t="s">
        <v>2137</v>
      </c>
      <c r="F438" t="s">
        <v>8</v>
      </c>
      <c r="G438" t="s">
        <v>34</v>
      </c>
      <c r="H438" t="s">
        <v>6</v>
      </c>
      <c r="I438" t="s">
        <v>53</v>
      </c>
      <c r="J438" t="s">
        <v>97</v>
      </c>
      <c r="K438" t="s">
        <v>4</v>
      </c>
      <c r="L438" s="3">
        <v>43374</v>
      </c>
      <c r="M438" s="3">
        <v>43679</v>
      </c>
      <c r="N438" s="3">
        <v>43679</v>
      </c>
      <c r="O438">
        <v>365000</v>
      </c>
      <c r="P438">
        <v>5000</v>
      </c>
      <c r="Q438" t="s">
        <v>51</v>
      </c>
      <c r="R438" t="s">
        <v>2138</v>
      </c>
    </row>
    <row r="439" spans="1:18" x14ac:dyDescent="0.2">
      <c r="A439">
        <v>438</v>
      </c>
      <c r="B439" t="s">
        <v>55</v>
      </c>
      <c r="C439" t="s">
        <v>54</v>
      </c>
      <c r="D439" t="s">
        <v>2055</v>
      </c>
      <c r="E439" t="s">
        <v>2056</v>
      </c>
      <c r="F439" t="s">
        <v>8</v>
      </c>
      <c r="G439" t="s">
        <v>34</v>
      </c>
      <c r="H439" t="s">
        <v>37</v>
      </c>
      <c r="I439" t="s">
        <v>53</v>
      </c>
      <c r="J439" t="s">
        <v>97</v>
      </c>
      <c r="K439" t="s">
        <v>56</v>
      </c>
      <c r="L439" s="3">
        <v>43382</v>
      </c>
      <c r="M439" s="3">
        <v>43606</v>
      </c>
      <c r="N439" s="3">
        <v>43606</v>
      </c>
      <c r="O439">
        <v>590000</v>
      </c>
      <c r="P439">
        <v>7000</v>
      </c>
      <c r="Q439" t="s">
        <v>51</v>
      </c>
      <c r="R439" t="s">
        <v>2057</v>
      </c>
    </row>
    <row r="440" spans="1:18" x14ac:dyDescent="0.2">
      <c r="A440">
        <v>439</v>
      </c>
      <c r="B440" t="s">
        <v>55</v>
      </c>
      <c r="C440" t="s">
        <v>54</v>
      </c>
      <c r="D440" t="s">
        <v>2228</v>
      </c>
      <c r="E440" t="s">
        <v>2229</v>
      </c>
      <c r="F440" t="s">
        <v>8</v>
      </c>
      <c r="G440" t="s">
        <v>34</v>
      </c>
      <c r="H440" t="s">
        <v>37</v>
      </c>
      <c r="I440" t="s">
        <v>53</v>
      </c>
      <c r="J440" t="s">
        <v>97</v>
      </c>
      <c r="K440" t="s">
        <v>56</v>
      </c>
      <c r="L440" s="3">
        <v>43397</v>
      </c>
      <c r="M440" s="3">
        <v>43677</v>
      </c>
      <c r="N440" s="3">
        <v>43677</v>
      </c>
      <c r="O440">
        <v>595000</v>
      </c>
      <c r="P440">
        <v>7000</v>
      </c>
      <c r="Q440" t="s">
        <v>51</v>
      </c>
      <c r="R440" t="s">
        <v>2230</v>
      </c>
    </row>
    <row r="441" spans="1:18" x14ac:dyDescent="0.2">
      <c r="A441">
        <v>440</v>
      </c>
      <c r="B441" t="s">
        <v>55</v>
      </c>
      <c r="C441" t="s">
        <v>54</v>
      </c>
      <c r="D441" t="s">
        <v>2266</v>
      </c>
      <c r="E441" t="s">
        <v>2267</v>
      </c>
      <c r="F441" t="s">
        <v>8</v>
      </c>
      <c r="G441" t="s">
        <v>34</v>
      </c>
      <c r="H441" t="s">
        <v>6</v>
      </c>
      <c r="I441" t="s">
        <v>53</v>
      </c>
      <c r="J441" t="s">
        <v>97</v>
      </c>
      <c r="K441" t="s">
        <v>4</v>
      </c>
      <c r="L441" s="3">
        <v>43273</v>
      </c>
      <c r="M441" s="3">
        <v>43634</v>
      </c>
      <c r="N441" s="3">
        <v>43634</v>
      </c>
      <c r="O441">
        <v>360000</v>
      </c>
      <c r="P441">
        <v>5000</v>
      </c>
      <c r="Q441" t="s">
        <v>51</v>
      </c>
      <c r="R441" t="s">
        <v>2268</v>
      </c>
    </row>
    <row r="442" spans="1:18" x14ac:dyDescent="0.2">
      <c r="A442">
        <v>441</v>
      </c>
      <c r="B442" t="s">
        <v>55</v>
      </c>
      <c r="C442" t="s">
        <v>54</v>
      </c>
      <c r="D442" t="s">
        <v>2106</v>
      </c>
      <c r="E442" t="s">
        <v>2107</v>
      </c>
      <c r="F442" t="s">
        <v>8</v>
      </c>
      <c r="G442" t="s">
        <v>34</v>
      </c>
      <c r="H442" t="s">
        <v>37</v>
      </c>
      <c r="I442" t="s">
        <v>53</v>
      </c>
      <c r="J442" t="s">
        <v>97</v>
      </c>
      <c r="K442" t="s">
        <v>56</v>
      </c>
      <c r="L442" s="3">
        <v>43224</v>
      </c>
      <c r="M442" s="3">
        <v>43525</v>
      </c>
      <c r="N442" s="3">
        <v>43525</v>
      </c>
      <c r="O442">
        <v>630000</v>
      </c>
      <c r="P442">
        <v>7000</v>
      </c>
      <c r="Q442" t="s">
        <v>51</v>
      </c>
      <c r="R442" t="s">
        <v>2108</v>
      </c>
    </row>
    <row r="443" spans="1:18" x14ac:dyDescent="0.2">
      <c r="A443">
        <v>442</v>
      </c>
      <c r="B443" t="s">
        <v>55</v>
      </c>
      <c r="C443" t="s">
        <v>54</v>
      </c>
      <c r="D443" t="s">
        <v>1939</v>
      </c>
      <c r="E443" t="s">
        <v>1940</v>
      </c>
      <c r="F443" t="s">
        <v>8</v>
      </c>
      <c r="G443" t="s">
        <v>34</v>
      </c>
      <c r="H443" t="s">
        <v>6</v>
      </c>
      <c r="I443" t="s">
        <v>53</v>
      </c>
      <c r="J443" t="s">
        <v>97</v>
      </c>
      <c r="K443" t="s">
        <v>56</v>
      </c>
      <c r="L443" s="3">
        <v>43339</v>
      </c>
      <c r="M443" s="3">
        <v>43563</v>
      </c>
      <c r="N443" s="3">
        <v>43563</v>
      </c>
      <c r="O443">
        <v>514000</v>
      </c>
      <c r="P443">
        <v>6252</v>
      </c>
      <c r="Q443" t="s">
        <v>51</v>
      </c>
      <c r="R443" t="s">
        <v>1941</v>
      </c>
    </row>
    <row r="444" spans="1:18" x14ac:dyDescent="0.2">
      <c r="A444">
        <v>443</v>
      </c>
      <c r="B444" t="s">
        <v>55</v>
      </c>
      <c r="C444" t="s">
        <v>54</v>
      </c>
      <c r="D444" t="s">
        <v>2296</v>
      </c>
      <c r="E444" t="s">
        <v>2297</v>
      </c>
      <c r="F444" t="s">
        <v>8</v>
      </c>
      <c r="G444" t="s">
        <v>34</v>
      </c>
      <c r="H444" t="s">
        <v>6</v>
      </c>
      <c r="I444" t="s">
        <v>53</v>
      </c>
      <c r="J444" t="s">
        <v>97</v>
      </c>
      <c r="K444" t="s">
        <v>56</v>
      </c>
      <c r="L444" s="3">
        <v>43252</v>
      </c>
      <c r="M444" s="3">
        <v>43523</v>
      </c>
      <c r="N444" s="3">
        <v>43523</v>
      </c>
      <c r="O444">
        <v>560000</v>
      </c>
      <c r="P444">
        <v>7000</v>
      </c>
      <c r="Q444" t="s">
        <v>51</v>
      </c>
      <c r="R444" t="s">
        <v>2298</v>
      </c>
    </row>
    <row r="445" spans="1:18" x14ac:dyDescent="0.2">
      <c r="A445">
        <v>444</v>
      </c>
      <c r="B445" t="s">
        <v>55</v>
      </c>
      <c r="C445" t="s">
        <v>54</v>
      </c>
      <c r="D445" t="s">
        <v>1813</v>
      </c>
      <c r="E445" t="s">
        <v>1814</v>
      </c>
      <c r="F445" t="s">
        <v>8</v>
      </c>
      <c r="G445" t="s">
        <v>34</v>
      </c>
      <c r="H445" t="s">
        <v>6</v>
      </c>
      <c r="I445" t="s">
        <v>53</v>
      </c>
      <c r="J445" t="s">
        <v>97</v>
      </c>
      <c r="K445" t="s">
        <v>4</v>
      </c>
      <c r="L445" s="3">
        <v>43325</v>
      </c>
      <c r="M445" s="3">
        <v>43531</v>
      </c>
      <c r="N445" s="3">
        <v>43531</v>
      </c>
      <c r="O445">
        <v>365000</v>
      </c>
      <c r="P445">
        <v>5000</v>
      </c>
      <c r="Q445" t="s">
        <v>51</v>
      </c>
      <c r="R445" t="s">
        <v>1815</v>
      </c>
    </row>
    <row r="446" spans="1:18" x14ac:dyDescent="0.2">
      <c r="A446">
        <v>445</v>
      </c>
      <c r="B446" t="s">
        <v>55</v>
      </c>
      <c r="C446" t="s">
        <v>54</v>
      </c>
      <c r="D446" t="s">
        <v>1837</v>
      </c>
      <c r="E446" t="s">
        <v>1838</v>
      </c>
      <c r="F446" t="s">
        <v>8</v>
      </c>
      <c r="G446" t="s">
        <v>34</v>
      </c>
      <c r="H446" t="s">
        <v>6</v>
      </c>
      <c r="I446" t="s">
        <v>53</v>
      </c>
      <c r="J446" t="s">
        <v>97</v>
      </c>
      <c r="K446" t="s">
        <v>56</v>
      </c>
      <c r="L446" s="3">
        <v>43279</v>
      </c>
      <c r="M446" s="3">
        <v>43528</v>
      </c>
      <c r="N446" s="3">
        <v>43528</v>
      </c>
      <c r="O446">
        <v>546000</v>
      </c>
      <c r="P446">
        <v>6892</v>
      </c>
      <c r="Q446" t="s">
        <v>51</v>
      </c>
      <c r="R446" t="s">
        <v>1839</v>
      </c>
    </row>
    <row r="447" spans="1:18" x14ac:dyDescent="0.2">
      <c r="A447">
        <v>446</v>
      </c>
      <c r="B447" t="s">
        <v>55</v>
      </c>
      <c r="C447" t="s">
        <v>54</v>
      </c>
      <c r="D447" t="s">
        <v>1816</v>
      </c>
      <c r="E447" t="s">
        <v>1817</v>
      </c>
      <c r="F447" t="s">
        <v>8</v>
      </c>
      <c r="G447" t="s">
        <v>34</v>
      </c>
      <c r="H447" t="s">
        <v>6</v>
      </c>
      <c r="I447" t="s">
        <v>53</v>
      </c>
      <c r="J447" t="s">
        <v>97</v>
      </c>
      <c r="K447" t="s">
        <v>56</v>
      </c>
      <c r="L447" s="3">
        <v>43273</v>
      </c>
      <c r="M447" s="3">
        <v>43551</v>
      </c>
      <c r="N447" s="3">
        <v>43551</v>
      </c>
      <c r="O447">
        <v>535000</v>
      </c>
      <c r="P447">
        <v>6672</v>
      </c>
      <c r="Q447" t="s">
        <v>51</v>
      </c>
      <c r="R447" t="s">
        <v>1818</v>
      </c>
    </row>
    <row r="448" spans="1:18" x14ac:dyDescent="0.2">
      <c r="A448">
        <v>447</v>
      </c>
      <c r="B448" t="s">
        <v>55</v>
      </c>
      <c r="C448" t="s">
        <v>54</v>
      </c>
      <c r="D448" t="s">
        <v>2401</v>
      </c>
      <c r="E448" t="s">
        <v>2402</v>
      </c>
      <c r="F448" t="s">
        <v>8</v>
      </c>
      <c r="G448" t="s">
        <v>34</v>
      </c>
      <c r="H448" t="s">
        <v>6</v>
      </c>
      <c r="I448" t="s">
        <v>53</v>
      </c>
      <c r="J448" t="s">
        <v>97</v>
      </c>
      <c r="K448" t="s">
        <v>4</v>
      </c>
      <c r="L448" s="3">
        <v>43479</v>
      </c>
      <c r="M448" s="3">
        <v>43677</v>
      </c>
      <c r="N448" s="3">
        <v>43677</v>
      </c>
      <c r="O448">
        <v>469000</v>
      </c>
      <c r="P448">
        <v>5509</v>
      </c>
      <c r="Q448" t="s">
        <v>51</v>
      </c>
    </row>
    <row r="449" spans="1:18" x14ac:dyDescent="0.2">
      <c r="A449">
        <v>448</v>
      </c>
      <c r="B449" t="s">
        <v>55</v>
      </c>
      <c r="C449" t="s">
        <v>54</v>
      </c>
      <c r="D449" t="s">
        <v>2332</v>
      </c>
      <c r="E449" t="s">
        <v>2333</v>
      </c>
      <c r="F449" t="s">
        <v>8</v>
      </c>
      <c r="G449" t="s">
        <v>34</v>
      </c>
      <c r="H449" t="s">
        <v>6</v>
      </c>
      <c r="I449" t="s">
        <v>53</v>
      </c>
      <c r="J449" t="s">
        <v>97</v>
      </c>
      <c r="K449" t="s">
        <v>56</v>
      </c>
      <c r="L449" s="3">
        <v>43486</v>
      </c>
      <c r="M449" s="3">
        <v>43679</v>
      </c>
      <c r="N449" s="3">
        <v>43679</v>
      </c>
      <c r="O449">
        <v>520000</v>
      </c>
      <c r="P449">
        <v>6567</v>
      </c>
      <c r="Q449" t="s">
        <v>51</v>
      </c>
      <c r="R449" t="s">
        <v>2334</v>
      </c>
    </row>
    <row r="450" spans="1:18" x14ac:dyDescent="0.2">
      <c r="A450">
        <v>449</v>
      </c>
      <c r="B450" t="s">
        <v>55</v>
      </c>
      <c r="C450" t="s">
        <v>54</v>
      </c>
      <c r="D450" t="s">
        <v>2034</v>
      </c>
      <c r="E450" t="s">
        <v>2035</v>
      </c>
      <c r="F450" t="s">
        <v>8</v>
      </c>
      <c r="G450" t="s">
        <v>34</v>
      </c>
      <c r="H450" t="s">
        <v>6</v>
      </c>
      <c r="I450" t="s">
        <v>53</v>
      </c>
      <c r="J450" t="s">
        <v>97</v>
      </c>
      <c r="K450" t="s">
        <v>4</v>
      </c>
      <c r="L450" s="3">
        <v>43294</v>
      </c>
      <c r="M450" s="3">
        <v>43594</v>
      </c>
      <c r="N450" s="3">
        <v>43595</v>
      </c>
      <c r="O450">
        <v>420000</v>
      </c>
      <c r="P450">
        <v>5000</v>
      </c>
      <c r="Q450" t="s">
        <v>51</v>
      </c>
      <c r="R450" t="s">
        <v>2036</v>
      </c>
    </row>
    <row r="451" spans="1:18" x14ac:dyDescent="0.2">
      <c r="A451">
        <v>450</v>
      </c>
      <c r="B451" t="s">
        <v>55</v>
      </c>
      <c r="C451" t="s">
        <v>54</v>
      </c>
      <c r="D451" t="s">
        <v>2052</v>
      </c>
      <c r="E451" t="s">
        <v>2053</v>
      </c>
      <c r="F451" t="s">
        <v>8</v>
      </c>
      <c r="G451" t="s">
        <v>34</v>
      </c>
      <c r="H451" t="s">
        <v>6</v>
      </c>
      <c r="I451" t="s">
        <v>53</v>
      </c>
      <c r="J451" t="s">
        <v>97</v>
      </c>
      <c r="K451" t="s">
        <v>56</v>
      </c>
      <c r="L451" s="3">
        <v>43278</v>
      </c>
      <c r="M451" s="3">
        <v>43563</v>
      </c>
      <c r="N451" s="3">
        <v>43563</v>
      </c>
      <c r="O451">
        <v>611000</v>
      </c>
      <c r="P451">
        <v>7000</v>
      </c>
      <c r="Q451" t="s">
        <v>51</v>
      </c>
      <c r="R451" t="s">
        <v>2054</v>
      </c>
    </row>
    <row r="452" spans="1:18" x14ac:dyDescent="0.2">
      <c r="A452">
        <v>451</v>
      </c>
      <c r="B452" t="s">
        <v>55</v>
      </c>
      <c r="C452" t="s">
        <v>54</v>
      </c>
      <c r="D452" t="s">
        <v>2338</v>
      </c>
      <c r="E452" t="s">
        <v>2339</v>
      </c>
      <c r="F452" t="s">
        <v>8</v>
      </c>
      <c r="G452" t="s">
        <v>34</v>
      </c>
      <c r="H452" t="s">
        <v>37</v>
      </c>
      <c r="I452" t="s">
        <v>53</v>
      </c>
      <c r="J452" t="s">
        <v>97</v>
      </c>
      <c r="K452" t="s">
        <v>56</v>
      </c>
      <c r="L452" s="3">
        <v>43462</v>
      </c>
      <c r="M452" s="3">
        <v>43671</v>
      </c>
      <c r="N452" s="3">
        <v>43671</v>
      </c>
      <c r="O452">
        <v>615000</v>
      </c>
      <c r="P452">
        <v>7000</v>
      </c>
      <c r="Q452" t="s">
        <v>51</v>
      </c>
      <c r="R452" t="s">
        <v>2340</v>
      </c>
    </row>
    <row r="453" spans="1:18" x14ac:dyDescent="0.2">
      <c r="A453">
        <v>452</v>
      </c>
      <c r="B453" t="s">
        <v>55</v>
      </c>
      <c r="C453" t="s">
        <v>54</v>
      </c>
      <c r="D453" t="s">
        <v>2133</v>
      </c>
      <c r="E453" t="s">
        <v>2134</v>
      </c>
      <c r="F453" t="s">
        <v>8</v>
      </c>
      <c r="G453" t="s">
        <v>34</v>
      </c>
      <c r="H453" t="s">
        <v>6</v>
      </c>
      <c r="I453" t="s">
        <v>53</v>
      </c>
      <c r="J453" t="s">
        <v>97</v>
      </c>
      <c r="K453" t="s">
        <v>4</v>
      </c>
      <c r="L453" s="3">
        <v>43263</v>
      </c>
      <c r="M453" s="3">
        <v>43523</v>
      </c>
      <c r="N453" s="3">
        <v>43523</v>
      </c>
      <c r="O453">
        <v>390000</v>
      </c>
      <c r="P453">
        <v>5000</v>
      </c>
      <c r="Q453" t="s">
        <v>51</v>
      </c>
      <c r="R453" t="s">
        <v>2135</v>
      </c>
    </row>
    <row r="454" spans="1:18" x14ac:dyDescent="0.2">
      <c r="A454">
        <v>453</v>
      </c>
      <c r="B454" t="s">
        <v>55</v>
      </c>
      <c r="C454" t="s">
        <v>54</v>
      </c>
      <c r="D454" t="s">
        <v>1798</v>
      </c>
      <c r="E454" t="s">
        <v>1799</v>
      </c>
      <c r="F454" t="s">
        <v>8</v>
      </c>
      <c r="G454" t="s">
        <v>34</v>
      </c>
      <c r="H454" t="s">
        <v>6</v>
      </c>
      <c r="I454" t="s">
        <v>53</v>
      </c>
      <c r="J454" t="s">
        <v>97</v>
      </c>
      <c r="K454" t="s">
        <v>4</v>
      </c>
      <c r="L454" s="3">
        <v>43272</v>
      </c>
      <c r="M454" s="3">
        <v>43529</v>
      </c>
      <c r="N454" s="3">
        <v>43529</v>
      </c>
      <c r="O454">
        <v>500000</v>
      </c>
      <c r="P454">
        <v>5990</v>
      </c>
      <c r="Q454" t="s">
        <v>51</v>
      </c>
      <c r="R454" t="s">
        <v>1800</v>
      </c>
    </row>
    <row r="455" spans="1:18" x14ac:dyDescent="0.2">
      <c r="A455">
        <v>454</v>
      </c>
      <c r="B455" t="s">
        <v>55</v>
      </c>
      <c r="C455" t="s">
        <v>54</v>
      </c>
      <c r="D455" t="s">
        <v>2094</v>
      </c>
      <c r="E455" t="s">
        <v>2095</v>
      </c>
      <c r="F455" t="s">
        <v>8</v>
      </c>
      <c r="G455" t="s">
        <v>34</v>
      </c>
      <c r="H455" t="s">
        <v>37</v>
      </c>
      <c r="I455" t="s">
        <v>53</v>
      </c>
      <c r="J455" t="s">
        <v>97</v>
      </c>
      <c r="K455" t="s">
        <v>56</v>
      </c>
      <c r="L455" s="3">
        <v>43277</v>
      </c>
      <c r="M455" s="3">
        <v>43494</v>
      </c>
      <c r="N455" s="3">
        <v>43494</v>
      </c>
      <c r="O455">
        <v>562000</v>
      </c>
      <c r="P455">
        <v>7000</v>
      </c>
      <c r="Q455" t="s">
        <v>51</v>
      </c>
      <c r="R455" t="s">
        <v>2096</v>
      </c>
    </row>
    <row r="456" spans="1:18" x14ac:dyDescent="0.2">
      <c r="A456">
        <v>455</v>
      </c>
      <c r="B456" t="s">
        <v>55</v>
      </c>
      <c r="C456" t="s">
        <v>54</v>
      </c>
      <c r="D456" t="s">
        <v>2252</v>
      </c>
      <c r="E456" t="s">
        <v>2253</v>
      </c>
      <c r="F456" t="s">
        <v>8</v>
      </c>
      <c r="G456" t="s">
        <v>34</v>
      </c>
      <c r="H456" t="s">
        <v>6</v>
      </c>
      <c r="I456" t="s">
        <v>53</v>
      </c>
      <c r="J456" t="s">
        <v>97</v>
      </c>
      <c r="K456" t="s">
        <v>56</v>
      </c>
      <c r="L456" s="3">
        <v>43413</v>
      </c>
      <c r="M456" s="3">
        <v>43615</v>
      </c>
      <c r="N456" s="3">
        <v>43677</v>
      </c>
      <c r="O456">
        <v>525000</v>
      </c>
      <c r="P456">
        <v>6472</v>
      </c>
      <c r="Q456" t="s">
        <v>51</v>
      </c>
      <c r="R456" t="s">
        <v>2254</v>
      </c>
    </row>
    <row r="457" spans="1:18" x14ac:dyDescent="0.2">
      <c r="A457">
        <v>456</v>
      </c>
      <c r="B457" t="s">
        <v>55</v>
      </c>
      <c r="C457" t="s">
        <v>54</v>
      </c>
      <c r="D457" t="s">
        <v>2362</v>
      </c>
      <c r="E457" t="s">
        <v>2363</v>
      </c>
      <c r="F457" t="s">
        <v>8</v>
      </c>
      <c r="G457" t="s">
        <v>34</v>
      </c>
      <c r="H457" t="s">
        <v>6</v>
      </c>
      <c r="I457" t="s">
        <v>53</v>
      </c>
      <c r="J457" t="s">
        <v>97</v>
      </c>
      <c r="K457" t="s">
        <v>56</v>
      </c>
      <c r="L457" s="3">
        <v>43445</v>
      </c>
      <c r="M457" s="3">
        <v>43609</v>
      </c>
      <c r="N457" s="3">
        <v>43633</v>
      </c>
      <c r="O457">
        <v>567000</v>
      </c>
      <c r="P457">
        <v>7000</v>
      </c>
      <c r="Q457" t="s">
        <v>51</v>
      </c>
      <c r="R457" t="s">
        <v>2364</v>
      </c>
    </row>
    <row r="458" spans="1:18" x14ac:dyDescent="0.2">
      <c r="A458">
        <v>457</v>
      </c>
      <c r="B458" t="s">
        <v>55</v>
      </c>
      <c r="C458" t="s">
        <v>54</v>
      </c>
      <c r="D458" t="s">
        <v>2079</v>
      </c>
      <c r="E458" t="s">
        <v>2080</v>
      </c>
      <c r="F458" t="s">
        <v>8</v>
      </c>
      <c r="G458" t="s">
        <v>34</v>
      </c>
      <c r="H458" t="s">
        <v>37</v>
      </c>
      <c r="I458" t="s">
        <v>53</v>
      </c>
      <c r="J458" t="s">
        <v>97</v>
      </c>
      <c r="K458" t="s">
        <v>4</v>
      </c>
      <c r="L458" s="3">
        <v>43236</v>
      </c>
      <c r="M458" s="3">
        <v>43549</v>
      </c>
      <c r="N458" s="3">
        <v>43549</v>
      </c>
      <c r="O458">
        <v>386000</v>
      </c>
      <c r="P458">
        <v>5000</v>
      </c>
      <c r="Q458" t="s">
        <v>51</v>
      </c>
      <c r="R458" t="s">
        <v>2081</v>
      </c>
    </row>
    <row r="459" spans="1:18" x14ac:dyDescent="0.2">
      <c r="A459">
        <v>458</v>
      </c>
      <c r="B459" t="s">
        <v>55</v>
      </c>
      <c r="C459" t="s">
        <v>54</v>
      </c>
      <c r="D459" t="s">
        <v>1801</v>
      </c>
      <c r="E459" t="s">
        <v>1802</v>
      </c>
      <c r="F459" t="s">
        <v>8</v>
      </c>
      <c r="G459" t="s">
        <v>34</v>
      </c>
      <c r="H459" t="s">
        <v>6</v>
      </c>
      <c r="I459" t="s">
        <v>53</v>
      </c>
      <c r="J459" t="s">
        <v>97</v>
      </c>
      <c r="K459" t="s">
        <v>4</v>
      </c>
      <c r="L459" s="3">
        <v>43437</v>
      </c>
      <c r="M459" s="3">
        <v>43615</v>
      </c>
      <c r="N459" s="3">
        <v>43671</v>
      </c>
      <c r="O459">
        <v>500000</v>
      </c>
      <c r="P459">
        <v>7000</v>
      </c>
      <c r="Q459" t="s">
        <v>51</v>
      </c>
      <c r="R459" t="s">
        <v>1803</v>
      </c>
    </row>
    <row r="460" spans="1:18" x14ac:dyDescent="0.2">
      <c r="A460">
        <v>459</v>
      </c>
      <c r="B460" t="s">
        <v>55</v>
      </c>
      <c r="C460" t="s">
        <v>54</v>
      </c>
      <c r="D460" t="s">
        <v>1924</v>
      </c>
      <c r="E460" t="s">
        <v>1925</v>
      </c>
      <c r="F460" t="s">
        <v>8</v>
      </c>
      <c r="G460" t="s">
        <v>34</v>
      </c>
      <c r="H460" t="s">
        <v>6</v>
      </c>
      <c r="I460" t="s">
        <v>53</v>
      </c>
      <c r="J460" t="s">
        <v>97</v>
      </c>
      <c r="K460" t="s">
        <v>4</v>
      </c>
      <c r="L460" s="3">
        <v>43259</v>
      </c>
      <c r="M460" s="3">
        <v>43525</v>
      </c>
      <c r="N460" s="3">
        <v>43525</v>
      </c>
      <c r="O460">
        <v>385000</v>
      </c>
      <c r="P460">
        <v>5000</v>
      </c>
      <c r="Q460" t="s">
        <v>51</v>
      </c>
      <c r="R460" t="s">
        <v>1926</v>
      </c>
    </row>
    <row r="461" spans="1:18" x14ac:dyDescent="0.2">
      <c r="A461">
        <v>460</v>
      </c>
      <c r="B461" t="s">
        <v>55</v>
      </c>
      <c r="C461" t="s">
        <v>54</v>
      </c>
      <c r="D461" t="s">
        <v>2278</v>
      </c>
      <c r="E461" t="s">
        <v>2279</v>
      </c>
      <c r="F461" t="s">
        <v>8</v>
      </c>
      <c r="G461" t="s">
        <v>34</v>
      </c>
      <c r="H461" t="s">
        <v>6</v>
      </c>
      <c r="I461" t="s">
        <v>53</v>
      </c>
      <c r="J461" t="s">
        <v>97</v>
      </c>
      <c r="K461" t="s">
        <v>56</v>
      </c>
      <c r="L461" s="3">
        <v>43586</v>
      </c>
      <c r="M461" s="3">
        <v>43677</v>
      </c>
      <c r="N461" s="3">
        <v>43677</v>
      </c>
      <c r="O461">
        <v>541000</v>
      </c>
      <c r="P461">
        <v>6750</v>
      </c>
      <c r="Q461" t="s">
        <v>51</v>
      </c>
      <c r="R461" t="s">
        <v>2280</v>
      </c>
    </row>
    <row r="462" spans="1:18" x14ac:dyDescent="0.2">
      <c r="A462">
        <v>461</v>
      </c>
      <c r="B462" t="s">
        <v>55</v>
      </c>
      <c r="C462" t="s">
        <v>54</v>
      </c>
      <c r="D462" t="s">
        <v>2032</v>
      </c>
      <c r="E462" t="s">
        <v>2033</v>
      </c>
      <c r="F462" t="s">
        <v>8</v>
      </c>
      <c r="G462" t="s">
        <v>34</v>
      </c>
      <c r="H462" t="s">
        <v>37</v>
      </c>
      <c r="I462" t="s">
        <v>53</v>
      </c>
      <c r="J462" t="s">
        <v>97</v>
      </c>
      <c r="K462" t="s">
        <v>56</v>
      </c>
      <c r="L462" s="3">
        <v>43437</v>
      </c>
      <c r="M462" s="3">
        <v>43615</v>
      </c>
      <c r="N462" s="3">
        <v>43616</v>
      </c>
      <c r="O462">
        <v>595000</v>
      </c>
      <c r="P462">
        <v>7000</v>
      </c>
      <c r="Q462" t="s">
        <v>51</v>
      </c>
    </row>
    <row r="463" spans="1:18" x14ac:dyDescent="0.2">
      <c r="A463">
        <v>462</v>
      </c>
      <c r="B463" t="s">
        <v>55</v>
      </c>
      <c r="C463" t="s">
        <v>54</v>
      </c>
      <c r="D463" t="s">
        <v>1930</v>
      </c>
      <c r="E463" t="s">
        <v>1931</v>
      </c>
      <c r="F463" t="s">
        <v>8</v>
      </c>
      <c r="G463" t="s">
        <v>34</v>
      </c>
      <c r="H463" t="s">
        <v>6</v>
      </c>
      <c r="I463" t="s">
        <v>53</v>
      </c>
      <c r="J463" t="s">
        <v>97</v>
      </c>
      <c r="K463" t="s">
        <v>4</v>
      </c>
      <c r="L463" s="3">
        <v>43279</v>
      </c>
      <c r="M463" s="3">
        <v>43521</v>
      </c>
      <c r="N463" s="3">
        <v>43521</v>
      </c>
      <c r="O463">
        <v>499000</v>
      </c>
      <c r="P463">
        <v>5974</v>
      </c>
      <c r="Q463" t="s">
        <v>51</v>
      </c>
      <c r="R463" t="s">
        <v>1932</v>
      </c>
    </row>
    <row r="464" spans="1:18" x14ac:dyDescent="0.2">
      <c r="A464">
        <v>463</v>
      </c>
      <c r="B464" t="s">
        <v>55</v>
      </c>
      <c r="C464" t="s">
        <v>54</v>
      </c>
      <c r="D464" t="s">
        <v>1774</v>
      </c>
      <c r="E464" t="s">
        <v>1775</v>
      </c>
      <c r="F464" t="s">
        <v>8</v>
      </c>
      <c r="G464" t="s">
        <v>34</v>
      </c>
      <c r="H464" t="s">
        <v>6</v>
      </c>
      <c r="I464" t="s">
        <v>53</v>
      </c>
      <c r="J464" t="s">
        <v>97</v>
      </c>
      <c r="K464" t="s">
        <v>56</v>
      </c>
      <c r="L464" s="3">
        <v>43311</v>
      </c>
      <c r="M464" s="3">
        <v>43521</v>
      </c>
      <c r="N464" s="3">
        <v>43521</v>
      </c>
      <c r="O464">
        <v>572000</v>
      </c>
      <c r="P464">
        <v>7000</v>
      </c>
      <c r="Q464" t="s">
        <v>51</v>
      </c>
      <c r="R464" t="s">
        <v>1776</v>
      </c>
    </row>
    <row r="465" spans="1:18" x14ac:dyDescent="0.2">
      <c r="A465">
        <v>464</v>
      </c>
      <c r="B465" t="s">
        <v>55</v>
      </c>
      <c r="C465" t="s">
        <v>54</v>
      </c>
      <c r="D465" t="s">
        <v>2020</v>
      </c>
      <c r="E465" t="s">
        <v>2021</v>
      </c>
      <c r="F465" t="s">
        <v>8</v>
      </c>
      <c r="G465" t="s">
        <v>34</v>
      </c>
      <c r="H465" t="s">
        <v>6</v>
      </c>
      <c r="I465" t="s">
        <v>53</v>
      </c>
      <c r="J465" t="s">
        <v>97</v>
      </c>
      <c r="K465" t="s">
        <v>4</v>
      </c>
      <c r="L465" s="3">
        <v>43343</v>
      </c>
      <c r="M465" s="3">
        <v>43549</v>
      </c>
      <c r="N465" s="3">
        <v>43549</v>
      </c>
      <c r="O465">
        <v>498000</v>
      </c>
      <c r="P465">
        <v>5960</v>
      </c>
      <c r="Q465" t="s">
        <v>51</v>
      </c>
      <c r="R465" t="s">
        <v>2022</v>
      </c>
    </row>
    <row r="466" spans="1:18" x14ac:dyDescent="0.2">
      <c r="A466">
        <v>465</v>
      </c>
      <c r="B466" t="s">
        <v>55</v>
      </c>
      <c r="C466" t="s">
        <v>54</v>
      </c>
      <c r="D466" t="s">
        <v>1912</v>
      </c>
      <c r="E466" t="s">
        <v>1913</v>
      </c>
      <c r="F466" t="s">
        <v>8</v>
      </c>
      <c r="G466" t="s">
        <v>34</v>
      </c>
      <c r="H466" t="s">
        <v>37</v>
      </c>
      <c r="I466" t="s">
        <v>53</v>
      </c>
      <c r="J466" t="s">
        <v>97</v>
      </c>
      <c r="K466" t="s">
        <v>56</v>
      </c>
      <c r="L466" s="3">
        <v>43293</v>
      </c>
      <c r="M466" s="3">
        <v>43531</v>
      </c>
      <c r="N466" s="3">
        <v>43531</v>
      </c>
      <c r="O466">
        <v>555000</v>
      </c>
      <c r="P466">
        <v>7000</v>
      </c>
      <c r="Q466" t="s">
        <v>51</v>
      </c>
      <c r="R466" t="s">
        <v>1914</v>
      </c>
    </row>
    <row r="467" spans="1:18" x14ac:dyDescent="0.2">
      <c r="A467">
        <v>466</v>
      </c>
      <c r="B467" t="s">
        <v>55</v>
      </c>
      <c r="C467" t="s">
        <v>54</v>
      </c>
      <c r="D467" t="s">
        <v>2073</v>
      </c>
      <c r="E467" t="s">
        <v>2074</v>
      </c>
      <c r="F467" t="s">
        <v>8</v>
      </c>
      <c r="G467" t="s">
        <v>34</v>
      </c>
      <c r="H467" t="s">
        <v>37</v>
      </c>
      <c r="I467" t="s">
        <v>53</v>
      </c>
      <c r="J467" t="s">
        <v>97</v>
      </c>
      <c r="K467" t="s">
        <v>56</v>
      </c>
      <c r="L467" s="3">
        <v>43339</v>
      </c>
      <c r="M467" s="3">
        <v>43563</v>
      </c>
      <c r="N467" s="3">
        <v>43563</v>
      </c>
      <c r="O467">
        <v>610000</v>
      </c>
      <c r="P467">
        <v>7000</v>
      </c>
      <c r="Q467" t="s">
        <v>51</v>
      </c>
      <c r="R467" t="s">
        <v>2075</v>
      </c>
    </row>
    <row r="468" spans="1:18" x14ac:dyDescent="0.2">
      <c r="A468">
        <v>467</v>
      </c>
      <c r="B468" t="s">
        <v>55</v>
      </c>
      <c r="C468" t="s">
        <v>54</v>
      </c>
      <c r="D468" t="s">
        <v>2040</v>
      </c>
      <c r="E468" t="s">
        <v>2041</v>
      </c>
      <c r="F468" t="s">
        <v>8</v>
      </c>
      <c r="G468" t="s">
        <v>34</v>
      </c>
      <c r="H468" t="s">
        <v>37</v>
      </c>
      <c r="I468" t="s">
        <v>53</v>
      </c>
      <c r="J468" t="s">
        <v>97</v>
      </c>
      <c r="K468" t="s">
        <v>4</v>
      </c>
      <c r="L468" s="3">
        <v>43272</v>
      </c>
      <c r="M468" s="3">
        <v>43539</v>
      </c>
      <c r="N468" s="3">
        <v>43539</v>
      </c>
      <c r="O468">
        <v>495000</v>
      </c>
      <c r="P468">
        <v>5914</v>
      </c>
      <c r="Q468" t="s">
        <v>51</v>
      </c>
      <c r="R468" t="s">
        <v>2042</v>
      </c>
    </row>
    <row r="469" spans="1:18" x14ac:dyDescent="0.2">
      <c r="A469">
        <v>468</v>
      </c>
      <c r="B469" t="s">
        <v>55</v>
      </c>
      <c r="C469" t="s">
        <v>54</v>
      </c>
      <c r="D469" t="s">
        <v>2067</v>
      </c>
      <c r="E469" t="s">
        <v>2068</v>
      </c>
      <c r="F469" t="s">
        <v>8</v>
      </c>
      <c r="G469" t="s">
        <v>34</v>
      </c>
      <c r="H469" t="s">
        <v>6</v>
      </c>
      <c r="I469" t="s">
        <v>53</v>
      </c>
      <c r="J469" t="s">
        <v>97</v>
      </c>
      <c r="K469" t="s">
        <v>56</v>
      </c>
      <c r="L469" s="3">
        <v>43262</v>
      </c>
      <c r="M469" s="3">
        <v>43521</v>
      </c>
      <c r="N469" s="3">
        <v>43521</v>
      </c>
      <c r="O469">
        <v>590000</v>
      </c>
      <c r="P469">
        <v>7000</v>
      </c>
      <c r="Q469" t="s">
        <v>51</v>
      </c>
      <c r="R469" t="s">
        <v>2069</v>
      </c>
    </row>
    <row r="470" spans="1:18" x14ac:dyDescent="0.2">
      <c r="A470">
        <v>469</v>
      </c>
      <c r="B470" t="s">
        <v>55</v>
      </c>
      <c r="C470" t="s">
        <v>54</v>
      </c>
      <c r="D470" t="s">
        <v>2091</v>
      </c>
      <c r="E470" t="s">
        <v>2092</v>
      </c>
      <c r="F470" t="s">
        <v>8</v>
      </c>
      <c r="G470" t="s">
        <v>34</v>
      </c>
      <c r="H470" t="s">
        <v>6</v>
      </c>
      <c r="I470" t="s">
        <v>53</v>
      </c>
      <c r="J470" t="s">
        <v>97</v>
      </c>
      <c r="K470" t="s">
        <v>56</v>
      </c>
      <c r="L470" s="3">
        <v>43265</v>
      </c>
      <c r="M470" s="3">
        <v>43584</v>
      </c>
      <c r="N470" s="3">
        <v>43584</v>
      </c>
      <c r="O470">
        <v>520000</v>
      </c>
      <c r="P470">
        <v>6372</v>
      </c>
      <c r="Q470" t="s">
        <v>51</v>
      </c>
      <c r="R470" t="s">
        <v>2093</v>
      </c>
    </row>
    <row r="471" spans="1:18" x14ac:dyDescent="0.2">
      <c r="A471">
        <v>470</v>
      </c>
      <c r="B471" t="s">
        <v>55</v>
      </c>
      <c r="C471" t="s">
        <v>54</v>
      </c>
      <c r="D471" t="s">
        <v>2026</v>
      </c>
      <c r="E471" t="s">
        <v>2027</v>
      </c>
      <c r="F471" t="s">
        <v>8</v>
      </c>
      <c r="G471" t="s">
        <v>34</v>
      </c>
      <c r="H471" t="s">
        <v>6</v>
      </c>
      <c r="I471" t="s">
        <v>53</v>
      </c>
      <c r="J471" t="s">
        <v>97</v>
      </c>
      <c r="K471" t="s">
        <v>56</v>
      </c>
      <c r="L471" s="3">
        <v>43448</v>
      </c>
      <c r="M471" s="3">
        <v>43642</v>
      </c>
      <c r="N471" s="3">
        <v>43642</v>
      </c>
      <c r="O471">
        <v>573000</v>
      </c>
      <c r="P471">
        <v>7000</v>
      </c>
      <c r="Q471" t="s">
        <v>51</v>
      </c>
      <c r="R471" t="s">
        <v>2028</v>
      </c>
    </row>
    <row r="472" spans="1:18" x14ac:dyDescent="0.2">
      <c r="A472">
        <v>471</v>
      </c>
      <c r="B472" t="s">
        <v>55</v>
      </c>
      <c r="C472" t="s">
        <v>54</v>
      </c>
      <c r="D472" t="s">
        <v>2100</v>
      </c>
      <c r="E472" t="s">
        <v>2101</v>
      </c>
      <c r="F472" t="s">
        <v>8</v>
      </c>
      <c r="G472" t="s">
        <v>34</v>
      </c>
      <c r="H472" t="s">
        <v>6</v>
      </c>
      <c r="I472" t="s">
        <v>53</v>
      </c>
      <c r="J472" t="s">
        <v>97</v>
      </c>
      <c r="K472" t="s">
        <v>4</v>
      </c>
      <c r="L472" s="3">
        <v>43370</v>
      </c>
      <c r="M472" s="3">
        <v>43662</v>
      </c>
      <c r="N472" s="3">
        <v>43662</v>
      </c>
      <c r="O472">
        <v>460000</v>
      </c>
      <c r="P472">
        <v>5432</v>
      </c>
      <c r="Q472" t="s">
        <v>51</v>
      </c>
      <c r="R472" t="s">
        <v>2102</v>
      </c>
    </row>
    <row r="473" spans="1:18" x14ac:dyDescent="0.2">
      <c r="A473">
        <v>472</v>
      </c>
      <c r="B473" t="s">
        <v>55</v>
      </c>
      <c r="C473" t="s">
        <v>54</v>
      </c>
      <c r="D473" t="s">
        <v>1972</v>
      </c>
      <c r="E473" t="s">
        <v>1973</v>
      </c>
      <c r="F473" t="s">
        <v>8</v>
      </c>
      <c r="G473" t="s">
        <v>34</v>
      </c>
      <c r="H473" t="s">
        <v>6</v>
      </c>
      <c r="I473" t="s">
        <v>53</v>
      </c>
      <c r="J473" t="s">
        <v>97</v>
      </c>
      <c r="K473" t="s">
        <v>56</v>
      </c>
      <c r="L473" s="3">
        <v>43259</v>
      </c>
      <c r="M473" s="3">
        <v>43573</v>
      </c>
      <c r="N473" s="3">
        <v>43578</v>
      </c>
      <c r="O473">
        <v>600000</v>
      </c>
      <c r="P473">
        <v>7000</v>
      </c>
      <c r="Q473" t="s">
        <v>51</v>
      </c>
      <c r="R473" t="s">
        <v>1974</v>
      </c>
    </row>
    <row r="474" spans="1:18" x14ac:dyDescent="0.2">
      <c r="A474">
        <v>473</v>
      </c>
      <c r="B474" t="s">
        <v>55</v>
      </c>
      <c r="C474" t="s">
        <v>54</v>
      </c>
      <c r="D474" t="s">
        <v>1885</v>
      </c>
      <c r="E474" t="s">
        <v>1886</v>
      </c>
      <c r="F474" t="s">
        <v>8</v>
      </c>
      <c r="G474" t="s">
        <v>34</v>
      </c>
      <c r="H474" t="s">
        <v>37</v>
      </c>
      <c r="I474" t="s">
        <v>53</v>
      </c>
      <c r="J474" t="s">
        <v>97</v>
      </c>
      <c r="K474" t="s">
        <v>4</v>
      </c>
      <c r="L474" s="3">
        <v>43437</v>
      </c>
      <c r="M474" s="3">
        <v>43609</v>
      </c>
      <c r="N474" s="3">
        <v>43633</v>
      </c>
      <c r="O474">
        <v>430500</v>
      </c>
      <c r="P474">
        <v>5000</v>
      </c>
      <c r="Q474" t="s">
        <v>51</v>
      </c>
      <c r="R474" t="s">
        <v>1887</v>
      </c>
    </row>
    <row r="475" spans="1:18" x14ac:dyDescent="0.2">
      <c r="A475">
        <v>474</v>
      </c>
      <c r="B475" t="s">
        <v>55</v>
      </c>
      <c r="C475" t="s">
        <v>54</v>
      </c>
      <c r="D475" t="s">
        <v>2213</v>
      </c>
      <c r="E475" t="s">
        <v>2214</v>
      </c>
      <c r="F475" t="s">
        <v>8</v>
      </c>
      <c r="G475" t="s">
        <v>34</v>
      </c>
      <c r="H475" t="s">
        <v>6</v>
      </c>
      <c r="I475" t="s">
        <v>53</v>
      </c>
      <c r="J475" t="s">
        <v>97</v>
      </c>
      <c r="K475" t="s">
        <v>4</v>
      </c>
      <c r="L475" s="3">
        <v>43284</v>
      </c>
      <c r="M475" s="3">
        <v>43480</v>
      </c>
      <c r="N475" s="3">
        <v>43480</v>
      </c>
      <c r="O475">
        <v>365500</v>
      </c>
      <c r="P475">
        <v>5000</v>
      </c>
      <c r="Q475" t="s">
        <v>51</v>
      </c>
      <c r="R475" t="s">
        <v>2215</v>
      </c>
    </row>
    <row r="476" spans="1:18" x14ac:dyDescent="0.2">
      <c r="A476">
        <v>475</v>
      </c>
      <c r="B476" t="s">
        <v>55</v>
      </c>
      <c r="C476" t="s">
        <v>54</v>
      </c>
      <c r="D476" t="s">
        <v>2314</v>
      </c>
      <c r="E476" t="s">
        <v>2315</v>
      </c>
      <c r="F476" t="s">
        <v>8</v>
      </c>
      <c r="G476" t="s">
        <v>34</v>
      </c>
      <c r="H476" t="s">
        <v>37</v>
      </c>
      <c r="I476" t="s">
        <v>53</v>
      </c>
      <c r="J476" t="s">
        <v>97</v>
      </c>
      <c r="K476" t="s">
        <v>56</v>
      </c>
      <c r="L476" s="3">
        <v>43294</v>
      </c>
      <c r="M476" s="3">
        <v>43563</v>
      </c>
      <c r="N476" s="3">
        <v>43563</v>
      </c>
      <c r="O476">
        <v>510000</v>
      </c>
      <c r="P476">
        <v>6645</v>
      </c>
      <c r="Q476" t="s">
        <v>51</v>
      </c>
      <c r="R476" t="s">
        <v>2316</v>
      </c>
    </row>
    <row r="477" spans="1:18" x14ac:dyDescent="0.2">
      <c r="A477">
        <v>476</v>
      </c>
      <c r="B477" t="s">
        <v>55</v>
      </c>
      <c r="C477" t="s">
        <v>54</v>
      </c>
      <c r="D477" t="s">
        <v>2183</v>
      </c>
      <c r="E477" t="s">
        <v>2184</v>
      </c>
      <c r="F477" t="s">
        <v>8</v>
      </c>
      <c r="G477" t="s">
        <v>34</v>
      </c>
      <c r="H477" t="s">
        <v>6</v>
      </c>
      <c r="I477" t="s">
        <v>53</v>
      </c>
      <c r="J477" t="s">
        <v>97</v>
      </c>
      <c r="K477" t="s">
        <v>4</v>
      </c>
      <c r="L477" s="3">
        <v>43278</v>
      </c>
      <c r="M477" s="3">
        <v>43529</v>
      </c>
      <c r="N477" s="3">
        <v>43529</v>
      </c>
      <c r="O477">
        <v>475000</v>
      </c>
      <c r="P477">
        <v>5614</v>
      </c>
      <c r="Q477" t="s">
        <v>51</v>
      </c>
      <c r="R477" t="s">
        <v>2185</v>
      </c>
    </row>
    <row r="478" spans="1:18" x14ac:dyDescent="0.2">
      <c r="A478">
        <v>477</v>
      </c>
      <c r="B478" t="s">
        <v>55</v>
      </c>
      <c r="C478" t="s">
        <v>54</v>
      </c>
      <c r="D478" t="s">
        <v>1945</v>
      </c>
      <c r="E478" t="s">
        <v>1946</v>
      </c>
      <c r="F478" t="s">
        <v>8</v>
      </c>
      <c r="G478" t="s">
        <v>34</v>
      </c>
      <c r="H478" t="s">
        <v>6</v>
      </c>
      <c r="I478" t="s">
        <v>53</v>
      </c>
      <c r="J478" t="s">
        <v>97</v>
      </c>
      <c r="K478" t="s">
        <v>4</v>
      </c>
      <c r="L478" s="3">
        <v>43252</v>
      </c>
      <c r="M478" s="3">
        <v>43523</v>
      </c>
      <c r="N478" s="3">
        <v>43523</v>
      </c>
      <c r="O478">
        <v>239000</v>
      </c>
      <c r="P478">
        <v>5000</v>
      </c>
      <c r="Q478" t="s">
        <v>51</v>
      </c>
      <c r="R478" t="s">
        <v>1947</v>
      </c>
    </row>
    <row r="479" spans="1:18" x14ac:dyDescent="0.2">
      <c r="A479">
        <v>478</v>
      </c>
      <c r="B479" t="s">
        <v>55</v>
      </c>
      <c r="C479" t="s">
        <v>54</v>
      </c>
      <c r="D479" t="s">
        <v>2371</v>
      </c>
      <c r="E479" t="s">
        <v>2372</v>
      </c>
      <c r="F479" t="s">
        <v>8</v>
      </c>
      <c r="G479" t="s">
        <v>34</v>
      </c>
      <c r="H479" t="s">
        <v>37</v>
      </c>
      <c r="I479" t="s">
        <v>53</v>
      </c>
      <c r="J479" t="s">
        <v>97</v>
      </c>
      <c r="K479" t="s">
        <v>56</v>
      </c>
      <c r="L479" s="3">
        <v>43419</v>
      </c>
      <c r="M479" s="3">
        <v>43615</v>
      </c>
      <c r="N479" s="3">
        <v>43616</v>
      </c>
      <c r="O479">
        <v>526500</v>
      </c>
      <c r="P479">
        <v>6502</v>
      </c>
      <c r="Q479" t="s">
        <v>51</v>
      </c>
      <c r="R479" t="s">
        <v>2373</v>
      </c>
    </row>
    <row r="480" spans="1:18" x14ac:dyDescent="0.2">
      <c r="A480">
        <v>479</v>
      </c>
      <c r="B480" t="s">
        <v>55</v>
      </c>
      <c r="C480" t="s">
        <v>54</v>
      </c>
      <c r="D480" t="s">
        <v>2103</v>
      </c>
      <c r="E480" t="s">
        <v>2104</v>
      </c>
      <c r="F480" t="s">
        <v>8</v>
      </c>
      <c r="G480" t="s">
        <v>34</v>
      </c>
      <c r="H480" t="s">
        <v>37</v>
      </c>
      <c r="I480" t="s">
        <v>53</v>
      </c>
      <c r="J480" t="s">
        <v>97</v>
      </c>
      <c r="K480" t="s">
        <v>56</v>
      </c>
      <c r="L480" s="3">
        <v>43236</v>
      </c>
      <c r="M480" s="3">
        <v>43490</v>
      </c>
      <c r="N480" s="3">
        <v>43490</v>
      </c>
      <c r="O480">
        <v>600000</v>
      </c>
      <c r="P480">
        <v>7000</v>
      </c>
      <c r="Q480" t="s">
        <v>51</v>
      </c>
      <c r="R480" t="s">
        <v>2105</v>
      </c>
    </row>
    <row r="481" spans="1:18" x14ac:dyDescent="0.2">
      <c r="A481">
        <v>480</v>
      </c>
      <c r="B481" t="s">
        <v>55</v>
      </c>
      <c r="C481" t="s">
        <v>54</v>
      </c>
      <c r="D481" t="s">
        <v>1822</v>
      </c>
      <c r="E481" t="s">
        <v>1823</v>
      </c>
      <c r="F481" t="s">
        <v>8</v>
      </c>
      <c r="G481" t="s">
        <v>34</v>
      </c>
      <c r="H481" t="s">
        <v>6</v>
      </c>
      <c r="I481" t="s">
        <v>53</v>
      </c>
      <c r="J481" t="s">
        <v>97</v>
      </c>
      <c r="K481" t="s">
        <v>4</v>
      </c>
      <c r="L481" s="3">
        <v>43378</v>
      </c>
      <c r="M481" s="3">
        <v>43606</v>
      </c>
      <c r="N481" s="3">
        <v>43606</v>
      </c>
      <c r="O481">
        <v>480000</v>
      </c>
      <c r="P481">
        <v>5689</v>
      </c>
      <c r="Q481" t="s">
        <v>51</v>
      </c>
      <c r="R481" t="s">
        <v>1824</v>
      </c>
    </row>
    <row r="482" spans="1:18" x14ac:dyDescent="0.2">
      <c r="A482">
        <v>481</v>
      </c>
      <c r="B482" t="s">
        <v>55</v>
      </c>
      <c r="C482" t="s">
        <v>54</v>
      </c>
      <c r="D482" t="s">
        <v>2398</v>
      </c>
      <c r="E482" t="s">
        <v>2399</v>
      </c>
      <c r="F482" t="s">
        <v>8</v>
      </c>
      <c r="G482" t="s">
        <v>34</v>
      </c>
      <c r="H482" t="s">
        <v>6</v>
      </c>
      <c r="I482" t="s">
        <v>53</v>
      </c>
      <c r="J482" t="s">
        <v>97</v>
      </c>
      <c r="K482" t="s">
        <v>56</v>
      </c>
      <c r="L482" s="3">
        <v>43406</v>
      </c>
      <c r="M482" s="3">
        <v>43584</v>
      </c>
      <c r="N482" s="3">
        <v>43584</v>
      </c>
      <c r="O482">
        <v>574000</v>
      </c>
      <c r="P482">
        <v>7000</v>
      </c>
      <c r="Q482" t="s">
        <v>51</v>
      </c>
      <c r="R482" t="s">
        <v>2400</v>
      </c>
    </row>
    <row r="483" spans="1:18" x14ac:dyDescent="0.2">
      <c r="A483">
        <v>482</v>
      </c>
      <c r="B483" t="s">
        <v>55</v>
      </c>
      <c r="C483" t="s">
        <v>54</v>
      </c>
      <c r="D483" t="s">
        <v>2088</v>
      </c>
      <c r="E483" t="s">
        <v>2089</v>
      </c>
      <c r="F483" t="s">
        <v>8</v>
      </c>
      <c r="G483" t="s">
        <v>34</v>
      </c>
      <c r="H483" t="s">
        <v>6</v>
      </c>
      <c r="I483" t="s">
        <v>53</v>
      </c>
      <c r="J483" t="s">
        <v>97</v>
      </c>
      <c r="K483" t="s">
        <v>56</v>
      </c>
      <c r="L483" s="3">
        <v>43306</v>
      </c>
      <c r="M483" s="3">
        <v>43546</v>
      </c>
      <c r="N483" s="3">
        <v>43581</v>
      </c>
      <c r="O483">
        <v>538000</v>
      </c>
      <c r="P483">
        <v>6732</v>
      </c>
      <c r="Q483" t="s">
        <v>51</v>
      </c>
      <c r="R483" t="s">
        <v>2090</v>
      </c>
    </row>
    <row r="484" spans="1:18" x14ac:dyDescent="0.2">
      <c r="A484">
        <v>483</v>
      </c>
      <c r="B484" t="s">
        <v>55</v>
      </c>
      <c r="C484" t="s">
        <v>54</v>
      </c>
      <c r="D484" t="s">
        <v>1804</v>
      </c>
      <c r="E484" t="s">
        <v>1805</v>
      </c>
      <c r="F484" t="s">
        <v>8</v>
      </c>
      <c r="G484" t="s">
        <v>34</v>
      </c>
      <c r="H484" t="s">
        <v>6</v>
      </c>
      <c r="I484" t="s">
        <v>53</v>
      </c>
      <c r="J484" t="s">
        <v>97</v>
      </c>
      <c r="K484" t="s">
        <v>4</v>
      </c>
      <c r="L484" s="3">
        <v>43279</v>
      </c>
      <c r="M484" s="3">
        <v>43530</v>
      </c>
      <c r="N484" s="3">
        <v>43530</v>
      </c>
      <c r="O484">
        <v>420000</v>
      </c>
      <c r="P484">
        <v>5000</v>
      </c>
      <c r="Q484" t="s">
        <v>51</v>
      </c>
      <c r="R484" t="s">
        <v>1806</v>
      </c>
    </row>
    <row r="485" spans="1:18" x14ac:dyDescent="0.2">
      <c r="A485">
        <v>484</v>
      </c>
      <c r="B485" t="s">
        <v>55</v>
      </c>
      <c r="C485" t="s">
        <v>54</v>
      </c>
      <c r="D485" t="s">
        <v>2389</v>
      </c>
      <c r="E485" t="s">
        <v>2390</v>
      </c>
      <c r="F485" t="s">
        <v>8</v>
      </c>
      <c r="G485" t="s">
        <v>34</v>
      </c>
      <c r="H485" t="s">
        <v>6</v>
      </c>
      <c r="I485" t="s">
        <v>53</v>
      </c>
      <c r="J485" t="s">
        <v>97</v>
      </c>
      <c r="K485" t="s">
        <v>56</v>
      </c>
      <c r="L485" s="3">
        <v>43389</v>
      </c>
      <c r="M485" s="3">
        <v>43606</v>
      </c>
      <c r="N485" s="3">
        <v>43606</v>
      </c>
      <c r="O485">
        <v>575000</v>
      </c>
      <c r="P485">
        <v>7000</v>
      </c>
      <c r="Q485" t="s">
        <v>51</v>
      </c>
      <c r="R485" t="s">
        <v>2391</v>
      </c>
    </row>
    <row r="486" spans="1:18" x14ac:dyDescent="0.2">
      <c r="A486">
        <v>485</v>
      </c>
      <c r="B486" t="s">
        <v>55</v>
      </c>
      <c r="C486" t="s">
        <v>54</v>
      </c>
      <c r="D486" t="s">
        <v>2234</v>
      </c>
      <c r="E486" t="s">
        <v>2235</v>
      </c>
      <c r="F486" t="s">
        <v>8</v>
      </c>
      <c r="G486" t="s">
        <v>34</v>
      </c>
      <c r="H486" t="s">
        <v>6</v>
      </c>
      <c r="I486" t="s">
        <v>53</v>
      </c>
      <c r="J486" t="s">
        <v>97</v>
      </c>
      <c r="K486" t="s">
        <v>4</v>
      </c>
      <c r="L486" s="3">
        <v>43453</v>
      </c>
      <c r="M486" s="3">
        <v>43642</v>
      </c>
      <c r="N486" s="3">
        <v>43642</v>
      </c>
      <c r="O486">
        <v>438000</v>
      </c>
      <c r="P486">
        <v>5059</v>
      </c>
      <c r="Q486" t="s">
        <v>51</v>
      </c>
      <c r="R486" t="s">
        <v>2236</v>
      </c>
    </row>
    <row r="487" spans="1:18" x14ac:dyDescent="0.2">
      <c r="A487">
        <v>486</v>
      </c>
      <c r="B487" t="s">
        <v>55</v>
      </c>
      <c r="C487" t="s">
        <v>54</v>
      </c>
      <c r="D487" t="s">
        <v>2192</v>
      </c>
      <c r="E487" t="s">
        <v>2193</v>
      </c>
      <c r="F487" t="s">
        <v>8</v>
      </c>
      <c r="G487" t="s">
        <v>34</v>
      </c>
      <c r="H487" t="s">
        <v>6</v>
      </c>
      <c r="I487" t="s">
        <v>53</v>
      </c>
      <c r="J487" t="s">
        <v>97</v>
      </c>
      <c r="K487" t="s">
        <v>56</v>
      </c>
      <c r="L487" s="3">
        <v>43354</v>
      </c>
      <c r="M487" s="3">
        <v>43546</v>
      </c>
      <c r="N487" s="3">
        <v>43612</v>
      </c>
      <c r="O487">
        <v>555000</v>
      </c>
      <c r="P487">
        <v>7000</v>
      </c>
      <c r="Q487" t="s">
        <v>51</v>
      </c>
      <c r="R487" t="s">
        <v>2194</v>
      </c>
    </row>
    <row r="488" spans="1:18" x14ac:dyDescent="0.2">
      <c r="A488">
        <v>487</v>
      </c>
      <c r="B488" t="s">
        <v>55</v>
      </c>
      <c r="C488" t="s">
        <v>54</v>
      </c>
      <c r="D488" t="s">
        <v>2144</v>
      </c>
      <c r="E488" t="s">
        <v>2145</v>
      </c>
      <c r="F488" t="s">
        <v>8</v>
      </c>
      <c r="G488" t="s">
        <v>34</v>
      </c>
      <c r="H488" t="s">
        <v>6</v>
      </c>
      <c r="I488" t="s">
        <v>53</v>
      </c>
      <c r="J488" t="s">
        <v>97</v>
      </c>
      <c r="K488" t="s">
        <v>56</v>
      </c>
      <c r="L488" s="3">
        <v>43475</v>
      </c>
      <c r="M488" s="3">
        <v>43678</v>
      </c>
      <c r="N488" s="3">
        <v>43678</v>
      </c>
      <c r="O488">
        <v>570000</v>
      </c>
      <c r="P488">
        <v>7000</v>
      </c>
      <c r="Q488" t="s">
        <v>51</v>
      </c>
      <c r="R488" t="s">
        <v>2146</v>
      </c>
    </row>
    <row r="489" spans="1:18" x14ac:dyDescent="0.2">
      <c r="A489">
        <v>488</v>
      </c>
      <c r="B489" t="s">
        <v>55</v>
      </c>
      <c r="C489" t="s">
        <v>54</v>
      </c>
      <c r="D489" t="s">
        <v>2386</v>
      </c>
      <c r="E489" t="s">
        <v>2387</v>
      </c>
      <c r="F489" t="s">
        <v>8</v>
      </c>
      <c r="G489" t="s">
        <v>34</v>
      </c>
      <c r="H489" t="s">
        <v>6</v>
      </c>
      <c r="I489" t="s">
        <v>53</v>
      </c>
      <c r="J489" t="s">
        <v>97</v>
      </c>
      <c r="K489" t="s">
        <v>56</v>
      </c>
      <c r="L489" s="3">
        <v>43340</v>
      </c>
      <c r="M489" s="3">
        <v>43531</v>
      </c>
      <c r="N489" s="3">
        <v>43531</v>
      </c>
      <c r="O489">
        <v>565000</v>
      </c>
      <c r="P489">
        <v>7000</v>
      </c>
      <c r="Q489" t="s">
        <v>51</v>
      </c>
      <c r="R489" t="s">
        <v>2388</v>
      </c>
    </row>
    <row r="490" spans="1:18" x14ac:dyDescent="0.2">
      <c r="A490">
        <v>489</v>
      </c>
      <c r="B490" t="s">
        <v>55</v>
      </c>
      <c r="C490" t="s">
        <v>54</v>
      </c>
      <c r="D490" t="s">
        <v>2037</v>
      </c>
      <c r="E490" t="s">
        <v>2038</v>
      </c>
      <c r="F490" t="s">
        <v>8</v>
      </c>
      <c r="G490" t="s">
        <v>34</v>
      </c>
      <c r="H490" t="s">
        <v>37</v>
      </c>
      <c r="I490" t="s">
        <v>53</v>
      </c>
      <c r="J490" t="s">
        <v>97</v>
      </c>
      <c r="K490" t="s">
        <v>56</v>
      </c>
      <c r="L490" s="3">
        <v>43481</v>
      </c>
      <c r="M490" s="3">
        <v>43615</v>
      </c>
      <c r="N490" s="3">
        <v>43616</v>
      </c>
      <c r="O490">
        <v>580000</v>
      </c>
      <c r="P490">
        <v>7000</v>
      </c>
      <c r="Q490" t="s">
        <v>51</v>
      </c>
      <c r="R490" t="s">
        <v>2039</v>
      </c>
    </row>
    <row r="491" spans="1:18" x14ac:dyDescent="0.2">
      <c r="A491">
        <v>490</v>
      </c>
      <c r="B491" t="s">
        <v>55</v>
      </c>
      <c r="C491" t="s">
        <v>54</v>
      </c>
      <c r="D491" t="s">
        <v>2177</v>
      </c>
      <c r="E491" t="s">
        <v>2178</v>
      </c>
      <c r="F491" t="s">
        <v>8</v>
      </c>
      <c r="G491" t="s">
        <v>34</v>
      </c>
      <c r="H491" t="s">
        <v>6</v>
      </c>
      <c r="I491" t="s">
        <v>53</v>
      </c>
      <c r="J491" t="s">
        <v>97</v>
      </c>
      <c r="K491" t="s">
        <v>56</v>
      </c>
      <c r="L491" s="3">
        <v>43284</v>
      </c>
      <c r="M491" s="3">
        <v>43615</v>
      </c>
      <c r="N491" s="3">
        <v>43615</v>
      </c>
      <c r="O491">
        <v>530000</v>
      </c>
      <c r="P491">
        <v>6572</v>
      </c>
      <c r="Q491" t="s">
        <v>51</v>
      </c>
      <c r="R491" t="s">
        <v>2179</v>
      </c>
    </row>
    <row r="492" spans="1:18" x14ac:dyDescent="0.2">
      <c r="A492">
        <v>491</v>
      </c>
      <c r="B492" t="s">
        <v>55</v>
      </c>
      <c r="C492" t="s">
        <v>54</v>
      </c>
      <c r="D492" t="s">
        <v>2198</v>
      </c>
      <c r="E492" t="s">
        <v>2199</v>
      </c>
      <c r="F492" t="s">
        <v>8</v>
      </c>
      <c r="G492" t="s">
        <v>34</v>
      </c>
      <c r="H492" t="s">
        <v>6</v>
      </c>
      <c r="I492" t="s">
        <v>53</v>
      </c>
      <c r="J492" t="s">
        <v>97</v>
      </c>
      <c r="K492" t="s">
        <v>56</v>
      </c>
      <c r="L492" s="3">
        <v>43439</v>
      </c>
      <c r="M492" s="3">
        <v>43679</v>
      </c>
      <c r="N492" s="3">
        <v>43679</v>
      </c>
      <c r="O492">
        <v>624900</v>
      </c>
      <c r="P492">
        <v>7000</v>
      </c>
      <c r="Q492" t="s">
        <v>51</v>
      </c>
      <c r="R492" t="s">
        <v>2200</v>
      </c>
    </row>
    <row r="493" spans="1:18" x14ac:dyDescent="0.2">
      <c r="A493">
        <v>492</v>
      </c>
      <c r="B493" t="s">
        <v>55</v>
      </c>
      <c r="C493" t="s">
        <v>54</v>
      </c>
      <c r="D493" t="s">
        <v>2311</v>
      </c>
      <c r="E493" t="s">
        <v>2312</v>
      </c>
      <c r="F493" t="s">
        <v>8</v>
      </c>
      <c r="G493" t="s">
        <v>34</v>
      </c>
      <c r="H493" t="s">
        <v>6</v>
      </c>
      <c r="I493" t="s">
        <v>53</v>
      </c>
      <c r="J493" t="s">
        <v>97</v>
      </c>
      <c r="K493" t="s">
        <v>56</v>
      </c>
      <c r="L493" s="3">
        <v>43336</v>
      </c>
      <c r="M493" s="3">
        <v>43543</v>
      </c>
      <c r="N493" s="3">
        <v>43543</v>
      </c>
      <c r="O493">
        <v>535000</v>
      </c>
      <c r="P493">
        <v>6672</v>
      </c>
      <c r="Q493" t="s">
        <v>51</v>
      </c>
      <c r="R493" t="s">
        <v>2313</v>
      </c>
    </row>
    <row r="494" spans="1:18" x14ac:dyDescent="0.2">
      <c r="A494">
        <v>493</v>
      </c>
      <c r="B494" t="s">
        <v>55</v>
      </c>
      <c r="C494" t="s">
        <v>54</v>
      </c>
      <c r="D494" t="s">
        <v>1852</v>
      </c>
      <c r="E494" t="s">
        <v>1853</v>
      </c>
      <c r="F494" t="s">
        <v>8</v>
      </c>
      <c r="G494" t="s">
        <v>34</v>
      </c>
      <c r="H494" t="s">
        <v>37</v>
      </c>
      <c r="I494" t="s">
        <v>53</v>
      </c>
      <c r="J494" t="s">
        <v>97</v>
      </c>
      <c r="K494" t="s">
        <v>56</v>
      </c>
      <c r="L494" s="3">
        <v>43390</v>
      </c>
      <c r="M494" s="3">
        <v>43615</v>
      </c>
      <c r="N494" s="3">
        <v>43616</v>
      </c>
      <c r="O494">
        <v>600000</v>
      </c>
      <c r="P494">
        <v>7000</v>
      </c>
      <c r="Q494" t="s">
        <v>51</v>
      </c>
      <c r="R494" t="s">
        <v>1854</v>
      </c>
    </row>
    <row r="495" spans="1:18" x14ac:dyDescent="0.2">
      <c r="A495">
        <v>494</v>
      </c>
      <c r="B495" t="s">
        <v>55</v>
      </c>
      <c r="C495" t="s">
        <v>54</v>
      </c>
      <c r="D495" t="s">
        <v>2201</v>
      </c>
      <c r="E495" t="s">
        <v>2202</v>
      </c>
      <c r="F495" t="s">
        <v>8</v>
      </c>
      <c r="G495" t="s">
        <v>34</v>
      </c>
      <c r="H495" t="s">
        <v>6</v>
      </c>
      <c r="I495" t="s">
        <v>53</v>
      </c>
      <c r="J495" t="s">
        <v>97</v>
      </c>
      <c r="K495" t="s">
        <v>4</v>
      </c>
      <c r="L495" s="3">
        <v>43271</v>
      </c>
      <c r="M495" s="3">
        <v>43523</v>
      </c>
      <c r="N495" s="3">
        <v>43523</v>
      </c>
      <c r="O495">
        <v>390000</v>
      </c>
      <c r="P495">
        <v>5000</v>
      </c>
      <c r="Q495" t="s">
        <v>51</v>
      </c>
      <c r="R495" t="s">
        <v>2203</v>
      </c>
    </row>
    <row r="496" spans="1:18" x14ac:dyDescent="0.2">
      <c r="A496">
        <v>495</v>
      </c>
      <c r="B496" t="s">
        <v>55</v>
      </c>
      <c r="C496" t="s">
        <v>54</v>
      </c>
      <c r="D496" t="s">
        <v>2085</v>
      </c>
      <c r="E496" t="s">
        <v>2086</v>
      </c>
      <c r="F496" t="s">
        <v>8</v>
      </c>
      <c r="G496" t="s">
        <v>34</v>
      </c>
      <c r="H496" t="s">
        <v>6</v>
      </c>
      <c r="I496" t="s">
        <v>53</v>
      </c>
      <c r="J496" t="s">
        <v>97</v>
      </c>
      <c r="K496" t="s">
        <v>4</v>
      </c>
      <c r="L496" s="3">
        <v>43353</v>
      </c>
      <c r="M496" s="3">
        <v>43535</v>
      </c>
      <c r="N496" s="3">
        <v>43535</v>
      </c>
      <c r="O496">
        <v>430000</v>
      </c>
      <c r="P496">
        <v>5696</v>
      </c>
      <c r="Q496" t="s">
        <v>51</v>
      </c>
      <c r="R496" t="s">
        <v>2087</v>
      </c>
    </row>
    <row r="497" spans="1:18" x14ac:dyDescent="0.2">
      <c r="A497">
        <v>496</v>
      </c>
      <c r="B497" t="s">
        <v>55</v>
      </c>
      <c r="C497" t="s">
        <v>54</v>
      </c>
      <c r="D497" t="s">
        <v>2109</v>
      </c>
      <c r="E497" t="s">
        <v>2110</v>
      </c>
      <c r="F497" t="s">
        <v>8</v>
      </c>
      <c r="G497" t="s">
        <v>34</v>
      </c>
      <c r="H497" t="s">
        <v>6</v>
      </c>
      <c r="I497" t="s">
        <v>53</v>
      </c>
      <c r="J497" t="s">
        <v>97</v>
      </c>
      <c r="K497" t="s">
        <v>56</v>
      </c>
      <c r="L497" s="3">
        <v>43405</v>
      </c>
      <c r="M497" s="3">
        <v>43679</v>
      </c>
      <c r="N497" s="3">
        <v>43679</v>
      </c>
      <c r="O497">
        <v>578200</v>
      </c>
      <c r="P497">
        <v>7000</v>
      </c>
      <c r="Q497" t="s">
        <v>51</v>
      </c>
      <c r="R497" t="s">
        <v>2111</v>
      </c>
    </row>
    <row r="498" spans="1:18" x14ac:dyDescent="0.2">
      <c r="A498">
        <v>497</v>
      </c>
      <c r="B498" t="s">
        <v>55</v>
      </c>
      <c r="C498" t="s">
        <v>54</v>
      </c>
      <c r="D498" t="s">
        <v>1855</v>
      </c>
      <c r="E498" t="s">
        <v>1856</v>
      </c>
      <c r="F498" t="s">
        <v>8</v>
      </c>
      <c r="G498" t="s">
        <v>34</v>
      </c>
      <c r="H498" t="s">
        <v>6</v>
      </c>
      <c r="I498" t="s">
        <v>53</v>
      </c>
      <c r="J498" t="s">
        <v>97</v>
      </c>
      <c r="K498" t="s">
        <v>56</v>
      </c>
      <c r="L498" s="3">
        <v>43341</v>
      </c>
      <c r="M498" s="3">
        <v>43642</v>
      </c>
      <c r="N498" s="3">
        <v>43642</v>
      </c>
      <c r="O498">
        <v>530000</v>
      </c>
      <c r="P498">
        <v>6572</v>
      </c>
      <c r="Q498" t="s">
        <v>51</v>
      </c>
      <c r="R498" t="s">
        <v>1857</v>
      </c>
    </row>
    <row r="499" spans="1:18" x14ac:dyDescent="0.2">
      <c r="A499">
        <v>498</v>
      </c>
      <c r="B499" t="s">
        <v>55</v>
      </c>
      <c r="C499" t="s">
        <v>54</v>
      </c>
      <c r="D499" t="s">
        <v>2287</v>
      </c>
      <c r="E499" t="s">
        <v>2288</v>
      </c>
      <c r="F499" t="s">
        <v>8</v>
      </c>
      <c r="G499" t="s">
        <v>34</v>
      </c>
      <c r="H499" t="s">
        <v>6</v>
      </c>
      <c r="I499" t="s">
        <v>53</v>
      </c>
      <c r="J499" t="s">
        <v>97</v>
      </c>
      <c r="K499" t="s">
        <v>4</v>
      </c>
      <c r="L499" s="3">
        <v>43360</v>
      </c>
      <c r="M499" s="3">
        <v>43606</v>
      </c>
      <c r="N499" s="3">
        <v>43606</v>
      </c>
      <c r="O499">
        <v>385000</v>
      </c>
      <c r="P499">
        <v>5000</v>
      </c>
      <c r="Q499" t="s">
        <v>51</v>
      </c>
      <c r="R499" t="s">
        <v>2289</v>
      </c>
    </row>
    <row r="500" spans="1:18" x14ac:dyDescent="0.2">
      <c r="A500">
        <v>499</v>
      </c>
      <c r="B500" t="s">
        <v>55</v>
      </c>
      <c r="C500" t="s">
        <v>54</v>
      </c>
      <c r="D500" t="s">
        <v>2308</v>
      </c>
      <c r="E500" t="s">
        <v>2309</v>
      </c>
      <c r="F500" t="s">
        <v>8</v>
      </c>
      <c r="G500" t="s">
        <v>34</v>
      </c>
      <c r="H500" t="s">
        <v>37</v>
      </c>
      <c r="I500" t="s">
        <v>53</v>
      </c>
      <c r="J500" t="s">
        <v>97</v>
      </c>
      <c r="K500" t="s">
        <v>4</v>
      </c>
      <c r="L500" s="3">
        <v>43279</v>
      </c>
      <c r="M500" s="3">
        <v>43535</v>
      </c>
      <c r="N500" s="3">
        <v>43584</v>
      </c>
      <c r="O500">
        <v>397500</v>
      </c>
      <c r="P500">
        <v>5000</v>
      </c>
      <c r="Q500" t="s">
        <v>51</v>
      </c>
      <c r="R500" t="s">
        <v>2310</v>
      </c>
    </row>
    <row r="501" spans="1:18" x14ac:dyDescent="0.2">
      <c r="A501">
        <v>500</v>
      </c>
      <c r="B501" t="s">
        <v>55</v>
      </c>
      <c r="C501" t="s">
        <v>54</v>
      </c>
      <c r="D501" t="s">
        <v>1831</v>
      </c>
      <c r="E501" t="s">
        <v>1832</v>
      </c>
      <c r="F501" t="s">
        <v>8</v>
      </c>
      <c r="G501" t="s">
        <v>34</v>
      </c>
      <c r="H501" t="s">
        <v>6</v>
      </c>
      <c r="I501" t="s">
        <v>53</v>
      </c>
      <c r="J501" t="s">
        <v>97</v>
      </c>
      <c r="K501" t="s">
        <v>56</v>
      </c>
      <c r="L501" s="3">
        <v>43277</v>
      </c>
      <c r="M501" s="3">
        <v>43535</v>
      </c>
      <c r="N501" s="3">
        <v>43535</v>
      </c>
      <c r="O501">
        <v>615000</v>
      </c>
      <c r="P501">
        <v>7000</v>
      </c>
      <c r="Q501" t="s">
        <v>51</v>
      </c>
      <c r="R501" t="s">
        <v>1833</v>
      </c>
    </row>
    <row r="502" spans="1:18" x14ac:dyDescent="0.2">
      <c r="A502">
        <v>501</v>
      </c>
      <c r="B502" t="s">
        <v>55</v>
      </c>
      <c r="C502" t="s">
        <v>54</v>
      </c>
      <c r="D502" t="s">
        <v>1825</v>
      </c>
      <c r="E502" t="s">
        <v>1826</v>
      </c>
      <c r="F502" t="s">
        <v>8</v>
      </c>
      <c r="G502" t="s">
        <v>34</v>
      </c>
      <c r="H502" t="s">
        <v>37</v>
      </c>
      <c r="I502" t="s">
        <v>53</v>
      </c>
      <c r="J502" t="s">
        <v>97</v>
      </c>
      <c r="K502" t="s">
        <v>4</v>
      </c>
      <c r="L502" s="3">
        <v>43279</v>
      </c>
      <c r="M502" s="3">
        <v>43539</v>
      </c>
      <c r="N502" s="3">
        <v>43539</v>
      </c>
      <c r="O502">
        <v>460000</v>
      </c>
      <c r="P502">
        <v>5390</v>
      </c>
      <c r="Q502" t="s">
        <v>51</v>
      </c>
      <c r="R502" t="s">
        <v>1827</v>
      </c>
    </row>
    <row r="503" spans="1:18" x14ac:dyDescent="0.2">
      <c r="A503">
        <v>502</v>
      </c>
      <c r="B503" t="s">
        <v>55</v>
      </c>
      <c r="C503" t="s">
        <v>54</v>
      </c>
      <c r="D503" t="s">
        <v>1756</v>
      </c>
      <c r="E503" t="s">
        <v>1757</v>
      </c>
      <c r="F503" t="s">
        <v>8</v>
      </c>
      <c r="G503" t="s">
        <v>34</v>
      </c>
      <c r="H503" t="s">
        <v>6</v>
      </c>
      <c r="I503" t="s">
        <v>53</v>
      </c>
      <c r="J503" t="s">
        <v>97</v>
      </c>
      <c r="K503" t="s">
        <v>4</v>
      </c>
      <c r="L503" s="3">
        <v>43364</v>
      </c>
      <c r="M503" s="3">
        <v>43532</v>
      </c>
      <c r="N503" s="3">
        <v>43532</v>
      </c>
      <c r="O503">
        <v>490000</v>
      </c>
      <c r="P503">
        <v>5840</v>
      </c>
      <c r="Q503" t="s">
        <v>51</v>
      </c>
      <c r="R503" t="s">
        <v>1758</v>
      </c>
    </row>
    <row r="504" spans="1:18" x14ac:dyDescent="0.2">
      <c r="A504">
        <v>503</v>
      </c>
      <c r="B504" t="s">
        <v>55</v>
      </c>
      <c r="C504" t="s">
        <v>54</v>
      </c>
      <c r="D504" t="s">
        <v>2255</v>
      </c>
      <c r="E504" t="s">
        <v>2256</v>
      </c>
      <c r="F504" t="s">
        <v>8</v>
      </c>
      <c r="G504" t="s">
        <v>34</v>
      </c>
      <c r="H504" t="s">
        <v>6</v>
      </c>
      <c r="I504" t="s">
        <v>53</v>
      </c>
      <c r="J504" t="s">
        <v>97</v>
      </c>
      <c r="K504" t="s">
        <v>56</v>
      </c>
      <c r="L504" s="3">
        <v>43336</v>
      </c>
      <c r="M504" s="3">
        <v>43542</v>
      </c>
      <c r="N504" s="3">
        <v>43677</v>
      </c>
      <c r="O504">
        <v>630000</v>
      </c>
      <c r="P504">
        <v>7000</v>
      </c>
      <c r="Q504" t="s">
        <v>51</v>
      </c>
      <c r="R504" t="s">
        <v>2257</v>
      </c>
    </row>
    <row r="505" spans="1:18" x14ac:dyDescent="0.2">
      <c r="A505">
        <v>504</v>
      </c>
      <c r="B505" t="s">
        <v>55</v>
      </c>
      <c r="C505" t="s">
        <v>54</v>
      </c>
      <c r="D505" t="s">
        <v>2139</v>
      </c>
      <c r="E505" t="s">
        <v>2140</v>
      </c>
      <c r="F505" t="s">
        <v>8</v>
      </c>
      <c r="G505" t="s">
        <v>34</v>
      </c>
      <c r="H505" t="s">
        <v>6</v>
      </c>
      <c r="I505" t="s">
        <v>53</v>
      </c>
      <c r="J505" t="s">
        <v>97</v>
      </c>
      <c r="K505" t="s">
        <v>56</v>
      </c>
      <c r="L505" s="3">
        <v>43454</v>
      </c>
      <c r="M505" s="3">
        <v>43661</v>
      </c>
      <c r="N505" s="3">
        <v>43661</v>
      </c>
      <c r="O505">
        <v>530000</v>
      </c>
      <c r="P505">
        <v>6572</v>
      </c>
      <c r="Q505" t="s">
        <v>51</v>
      </c>
    </row>
    <row r="506" spans="1:18" x14ac:dyDescent="0.2">
      <c r="A506">
        <v>505</v>
      </c>
      <c r="B506" t="s">
        <v>55</v>
      </c>
      <c r="C506" t="s">
        <v>54</v>
      </c>
      <c r="D506" t="s">
        <v>1957</v>
      </c>
      <c r="E506" t="s">
        <v>1958</v>
      </c>
      <c r="F506" t="s">
        <v>8</v>
      </c>
      <c r="G506" t="s">
        <v>34</v>
      </c>
      <c r="H506" t="s">
        <v>37</v>
      </c>
      <c r="I506" t="s">
        <v>53</v>
      </c>
      <c r="J506" t="s">
        <v>97</v>
      </c>
      <c r="K506" t="s">
        <v>56</v>
      </c>
      <c r="L506" s="3">
        <v>43280</v>
      </c>
      <c r="M506" s="3">
        <v>43551</v>
      </c>
      <c r="N506" s="3">
        <v>43551</v>
      </c>
      <c r="O506">
        <v>585000</v>
      </c>
      <c r="P506">
        <v>7000</v>
      </c>
      <c r="Q506" t="s">
        <v>51</v>
      </c>
      <c r="R506" t="s">
        <v>1959</v>
      </c>
    </row>
    <row r="507" spans="1:18" x14ac:dyDescent="0.2">
      <c r="A507">
        <v>506</v>
      </c>
      <c r="B507" t="s">
        <v>55</v>
      </c>
      <c r="C507" t="s">
        <v>54</v>
      </c>
      <c r="D507" t="s">
        <v>2156</v>
      </c>
      <c r="E507" t="s">
        <v>2157</v>
      </c>
      <c r="F507" t="s">
        <v>8</v>
      </c>
      <c r="G507" t="s">
        <v>34</v>
      </c>
      <c r="H507" t="s">
        <v>37</v>
      </c>
      <c r="I507" t="s">
        <v>53</v>
      </c>
      <c r="J507" t="s">
        <v>97</v>
      </c>
      <c r="K507" t="s">
        <v>56</v>
      </c>
      <c r="L507" s="3">
        <v>43385</v>
      </c>
      <c r="M507" s="3">
        <v>43544</v>
      </c>
      <c r="N507" s="3">
        <v>43662</v>
      </c>
      <c r="O507">
        <v>525000</v>
      </c>
      <c r="P507">
        <v>6472</v>
      </c>
      <c r="Q507" t="s">
        <v>51</v>
      </c>
      <c r="R507" t="s">
        <v>2158</v>
      </c>
    </row>
    <row r="508" spans="1:18" x14ac:dyDescent="0.2">
      <c r="A508">
        <v>507</v>
      </c>
      <c r="B508" t="s">
        <v>55</v>
      </c>
      <c r="C508" t="s">
        <v>54</v>
      </c>
      <c r="D508" t="s">
        <v>2290</v>
      </c>
      <c r="E508" t="s">
        <v>2291</v>
      </c>
      <c r="F508" t="s">
        <v>8</v>
      </c>
      <c r="G508" t="s">
        <v>34</v>
      </c>
      <c r="H508" t="s">
        <v>6</v>
      </c>
      <c r="I508" t="s">
        <v>53</v>
      </c>
      <c r="J508" t="s">
        <v>97</v>
      </c>
      <c r="K508" t="s">
        <v>4</v>
      </c>
      <c r="L508" s="3">
        <v>43396</v>
      </c>
      <c r="M508" s="3">
        <v>43629</v>
      </c>
      <c r="N508" s="3">
        <v>43671</v>
      </c>
      <c r="O508">
        <v>380000</v>
      </c>
      <c r="P508">
        <v>5000</v>
      </c>
      <c r="Q508" t="s">
        <v>51</v>
      </c>
      <c r="R508" t="s">
        <v>2292</v>
      </c>
    </row>
    <row r="509" spans="1:18" x14ac:dyDescent="0.2">
      <c r="A509">
        <v>508</v>
      </c>
      <c r="B509" t="s">
        <v>55</v>
      </c>
      <c r="C509" t="s">
        <v>54</v>
      </c>
      <c r="D509" t="s">
        <v>1960</v>
      </c>
      <c r="E509" t="s">
        <v>1961</v>
      </c>
      <c r="F509" t="s">
        <v>8</v>
      </c>
      <c r="G509" t="s">
        <v>34</v>
      </c>
      <c r="H509" t="s">
        <v>6</v>
      </c>
      <c r="I509" t="s">
        <v>53</v>
      </c>
      <c r="J509" t="s">
        <v>97</v>
      </c>
      <c r="K509" t="s">
        <v>4</v>
      </c>
      <c r="L509" s="3">
        <v>43304</v>
      </c>
      <c r="M509" s="3">
        <v>43531</v>
      </c>
      <c r="N509" s="3">
        <v>43531</v>
      </c>
      <c r="O509">
        <v>500000</v>
      </c>
      <c r="P509">
        <v>5990</v>
      </c>
      <c r="Q509" t="s">
        <v>51</v>
      </c>
      <c r="R509" t="s">
        <v>1962</v>
      </c>
    </row>
    <row r="510" spans="1:18" x14ac:dyDescent="0.2">
      <c r="A510">
        <v>509</v>
      </c>
      <c r="B510" t="s">
        <v>55</v>
      </c>
      <c r="C510" t="s">
        <v>54</v>
      </c>
      <c r="D510" t="s">
        <v>2150</v>
      </c>
      <c r="E510" t="s">
        <v>2151</v>
      </c>
      <c r="F510" t="s">
        <v>8</v>
      </c>
      <c r="G510" t="s">
        <v>34</v>
      </c>
      <c r="H510" t="s">
        <v>37</v>
      </c>
      <c r="I510" t="s">
        <v>53</v>
      </c>
      <c r="J510" t="s">
        <v>97</v>
      </c>
      <c r="K510" t="s">
        <v>4</v>
      </c>
      <c r="L510" s="3">
        <v>43433</v>
      </c>
      <c r="M510" s="3">
        <v>43661</v>
      </c>
      <c r="N510" s="3">
        <v>43661</v>
      </c>
      <c r="O510">
        <v>400000</v>
      </c>
      <c r="P510">
        <v>5000</v>
      </c>
      <c r="Q510" t="s">
        <v>51</v>
      </c>
      <c r="R510" t="s">
        <v>2152</v>
      </c>
    </row>
    <row r="511" spans="1:18" x14ac:dyDescent="0.2">
      <c r="A511">
        <v>510</v>
      </c>
      <c r="B511" t="s">
        <v>55</v>
      </c>
      <c r="C511" t="s">
        <v>54</v>
      </c>
      <c r="D511" t="s">
        <v>2189</v>
      </c>
      <c r="E511" t="s">
        <v>2190</v>
      </c>
      <c r="F511" t="s">
        <v>8</v>
      </c>
      <c r="G511" t="s">
        <v>34</v>
      </c>
      <c r="H511" t="s">
        <v>6</v>
      </c>
      <c r="I511" t="s">
        <v>53</v>
      </c>
      <c r="J511" t="s">
        <v>97</v>
      </c>
      <c r="K511" t="s">
        <v>4</v>
      </c>
      <c r="L511" s="3">
        <v>43320</v>
      </c>
      <c r="M511" s="3">
        <v>43609</v>
      </c>
      <c r="N511" s="3">
        <v>43609</v>
      </c>
      <c r="O511">
        <v>425000</v>
      </c>
      <c r="P511">
        <v>5000</v>
      </c>
      <c r="Q511" t="s">
        <v>51</v>
      </c>
      <c r="R511" t="s">
        <v>2191</v>
      </c>
    </row>
    <row r="512" spans="1:18" x14ac:dyDescent="0.2">
      <c r="A512">
        <v>511</v>
      </c>
      <c r="B512" t="s">
        <v>55</v>
      </c>
      <c r="C512" t="s">
        <v>54</v>
      </c>
      <c r="D512" t="s">
        <v>2204</v>
      </c>
      <c r="E512" t="s">
        <v>2205</v>
      </c>
      <c r="F512" t="s">
        <v>8</v>
      </c>
      <c r="G512" t="s">
        <v>34</v>
      </c>
      <c r="H512" t="s">
        <v>37</v>
      </c>
      <c r="I512" t="s">
        <v>53</v>
      </c>
      <c r="J512" t="s">
        <v>97</v>
      </c>
      <c r="K512" t="s">
        <v>56</v>
      </c>
      <c r="L512" s="3">
        <v>43444</v>
      </c>
      <c r="M512" s="3">
        <v>43609</v>
      </c>
      <c r="N512" s="3">
        <v>43609</v>
      </c>
      <c r="O512">
        <v>615000</v>
      </c>
      <c r="P512">
        <v>7000</v>
      </c>
      <c r="Q512" t="s">
        <v>51</v>
      </c>
      <c r="R512" t="s">
        <v>2206</v>
      </c>
    </row>
    <row r="513" spans="1:18" x14ac:dyDescent="0.2">
      <c r="A513">
        <v>512</v>
      </c>
      <c r="B513" t="s">
        <v>55</v>
      </c>
      <c r="C513" t="s">
        <v>54</v>
      </c>
      <c r="D513" t="s">
        <v>2124</v>
      </c>
      <c r="E513" t="s">
        <v>2125</v>
      </c>
      <c r="F513" t="s">
        <v>8</v>
      </c>
      <c r="G513" t="s">
        <v>34</v>
      </c>
      <c r="H513" t="s">
        <v>37</v>
      </c>
      <c r="I513" t="s">
        <v>53</v>
      </c>
      <c r="J513" t="s">
        <v>97</v>
      </c>
      <c r="K513" t="s">
        <v>4</v>
      </c>
      <c r="L513" s="3">
        <v>43280</v>
      </c>
      <c r="M513" s="3">
        <v>43543</v>
      </c>
      <c r="N513" s="3">
        <v>43543</v>
      </c>
      <c r="O513">
        <v>335500</v>
      </c>
      <c r="P513">
        <v>5000</v>
      </c>
      <c r="Q513" t="s">
        <v>51</v>
      </c>
      <c r="R513" t="s">
        <v>2126</v>
      </c>
    </row>
    <row r="514" spans="1:18" x14ac:dyDescent="0.2">
      <c r="A514">
        <v>513</v>
      </c>
      <c r="B514" t="s">
        <v>55</v>
      </c>
      <c r="C514" t="s">
        <v>54</v>
      </c>
      <c r="D514" t="s">
        <v>2323</v>
      </c>
      <c r="E514" t="s">
        <v>2324</v>
      </c>
      <c r="F514" t="s">
        <v>8</v>
      </c>
      <c r="G514" t="s">
        <v>34</v>
      </c>
      <c r="H514" t="s">
        <v>6</v>
      </c>
      <c r="I514" t="s">
        <v>53</v>
      </c>
      <c r="J514" t="s">
        <v>97</v>
      </c>
      <c r="K514" t="s">
        <v>4</v>
      </c>
      <c r="L514" s="3">
        <v>43446</v>
      </c>
      <c r="M514" s="3">
        <v>43629</v>
      </c>
      <c r="N514" s="3">
        <v>43671</v>
      </c>
      <c r="O514">
        <v>470000</v>
      </c>
      <c r="P514">
        <v>5539</v>
      </c>
      <c r="Q514" t="s">
        <v>51</v>
      </c>
      <c r="R514" t="s">
        <v>2325</v>
      </c>
    </row>
    <row r="515" spans="1:18" x14ac:dyDescent="0.2">
      <c r="A515">
        <v>514</v>
      </c>
      <c r="B515" t="s">
        <v>55</v>
      </c>
      <c r="C515" t="s">
        <v>54</v>
      </c>
      <c r="D515" t="s">
        <v>2165</v>
      </c>
      <c r="E515" t="s">
        <v>2166</v>
      </c>
      <c r="F515" t="s">
        <v>8</v>
      </c>
      <c r="G515" t="s">
        <v>34</v>
      </c>
      <c r="H515" t="s">
        <v>6</v>
      </c>
      <c r="I515" t="s">
        <v>53</v>
      </c>
      <c r="J515" t="s">
        <v>97</v>
      </c>
      <c r="K515" t="s">
        <v>4</v>
      </c>
      <c r="L515" s="3">
        <v>43416</v>
      </c>
      <c r="M515" s="3">
        <v>43661</v>
      </c>
      <c r="N515" s="3">
        <v>43661</v>
      </c>
      <c r="O515">
        <v>225000</v>
      </c>
      <c r="P515">
        <v>5000</v>
      </c>
      <c r="Q515" t="s">
        <v>51</v>
      </c>
      <c r="R515" t="s">
        <v>2167</v>
      </c>
    </row>
    <row r="516" spans="1:18" x14ac:dyDescent="0.2">
      <c r="A516">
        <v>515</v>
      </c>
      <c r="B516" t="s">
        <v>55</v>
      </c>
      <c r="C516" t="s">
        <v>54</v>
      </c>
      <c r="D516" t="s">
        <v>2008</v>
      </c>
      <c r="E516" t="s">
        <v>2009</v>
      </c>
      <c r="F516" t="s">
        <v>8</v>
      </c>
      <c r="G516" t="s">
        <v>34</v>
      </c>
      <c r="H516" t="s">
        <v>37</v>
      </c>
      <c r="I516" t="s">
        <v>53</v>
      </c>
      <c r="J516" t="s">
        <v>97</v>
      </c>
      <c r="K516" t="s">
        <v>4</v>
      </c>
      <c r="L516" s="3">
        <v>43370</v>
      </c>
      <c r="M516" s="3">
        <v>43606</v>
      </c>
      <c r="N516" s="3">
        <v>43606</v>
      </c>
      <c r="O516">
        <v>355000</v>
      </c>
      <c r="P516">
        <v>5000</v>
      </c>
      <c r="Q516" t="s">
        <v>51</v>
      </c>
      <c r="R516" t="s">
        <v>2010</v>
      </c>
    </row>
    <row r="517" spans="1:18" x14ac:dyDescent="0.2">
      <c r="A517">
        <v>516</v>
      </c>
      <c r="B517" t="s">
        <v>55</v>
      </c>
      <c r="C517" t="s">
        <v>54</v>
      </c>
      <c r="D517" t="s">
        <v>2335</v>
      </c>
      <c r="E517" t="s">
        <v>2336</v>
      </c>
      <c r="F517" t="s">
        <v>8</v>
      </c>
      <c r="G517" t="s">
        <v>34</v>
      </c>
      <c r="H517" t="s">
        <v>6</v>
      </c>
      <c r="I517" t="s">
        <v>53</v>
      </c>
      <c r="J517" t="s">
        <v>97</v>
      </c>
      <c r="K517" t="s">
        <v>56</v>
      </c>
      <c r="L517" s="3">
        <v>43313</v>
      </c>
      <c r="M517" s="3">
        <v>43661</v>
      </c>
      <c r="N517" s="3">
        <v>43661</v>
      </c>
      <c r="O517">
        <v>545000</v>
      </c>
      <c r="P517">
        <v>6872</v>
      </c>
      <c r="Q517" t="s">
        <v>51</v>
      </c>
      <c r="R517" t="s">
        <v>2337</v>
      </c>
    </row>
    <row r="518" spans="1:18" x14ac:dyDescent="0.2">
      <c r="A518">
        <v>517</v>
      </c>
      <c r="B518" t="s">
        <v>55</v>
      </c>
      <c r="C518" t="s">
        <v>54</v>
      </c>
      <c r="D518" t="s">
        <v>2293</v>
      </c>
      <c r="E518" t="s">
        <v>2294</v>
      </c>
      <c r="F518" t="s">
        <v>8</v>
      </c>
      <c r="G518" t="s">
        <v>34</v>
      </c>
      <c r="H518" t="s">
        <v>37</v>
      </c>
      <c r="I518" t="s">
        <v>53</v>
      </c>
      <c r="J518" t="s">
        <v>97</v>
      </c>
      <c r="K518" t="s">
        <v>56</v>
      </c>
      <c r="L518" s="3">
        <v>43453</v>
      </c>
      <c r="M518" s="3">
        <v>43642</v>
      </c>
      <c r="N518" s="3">
        <v>43642</v>
      </c>
      <c r="O518">
        <v>629900</v>
      </c>
      <c r="P518">
        <v>7000</v>
      </c>
      <c r="Q518" t="s">
        <v>51</v>
      </c>
      <c r="R518" t="s">
        <v>2295</v>
      </c>
    </row>
    <row r="519" spans="1:18" x14ac:dyDescent="0.2">
      <c r="A519">
        <v>518</v>
      </c>
      <c r="B519" t="s">
        <v>55</v>
      </c>
      <c r="C519" t="s">
        <v>54</v>
      </c>
      <c r="D519" t="s">
        <v>2353</v>
      </c>
      <c r="E519" t="s">
        <v>2354</v>
      </c>
      <c r="F519" t="s">
        <v>8</v>
      </c>
      <c r="G519" t="s">
        <v>34</v>
      </c>
      <c r="H519" t="s">
        <v>6</v>
      </c>
      <c r="I519" t="s">
        <v>53</v>
      </c>
      <c r="J519" t="s">
        <v>97</v>
      </c>
      <c r="K519" t="s">
        <v>56</v>
      </c>
      <c r="L519" s="3">
        <v>43347</v>
      </c>
      <c r="M519" s="3">
        <v>43552</v>
      </c>
      <c r="N519" s="3">
        <v>43552</v>
      </c>
      <c r="O519">
        <v>539000</v>
      </c>
      <c r="P519">
        <v>6752</v>
      </c>
      <c r="Q519" t="s">
        <v>51</v>
      </c>
      <c r="R519" t="s">
        <v>2355</v>
      </c>
    </row>
    <row r="520" spans="1:18" x14ac:dyDescent="0.2">
      <c r="A520">
        <v>519</v>
      </c>
      <c r="B520" t="s">
        <v>55</v>
      </c>
      <c r="C520" t="s">
        <v>54</v>
      </c>
      <c r="D520" t="s">
        <v>2162</v>
      </c>
      <c r="E520" t="s">
        <v>2163</v>
      </c>
      <c r="F520" t="s">
        <v>8</v>
      </c>
      <c r="G520" t="s">
        <v>34</v>
      </c>
      <c r="H520" t="s">
        <v>6</v>
      </c>
      <c r="I520" t="s">
        <v>53</v>
      </c>
      <c r="J520" t="s">
        <v>97</v>
      </c>
      <c r="K520" t="s">
        <v>56</v>
      </c>
      <c r="L520" s="3">
        <v>43377</v>
      </c>
      <c r="M520" s="3">
        <v>43629</v>
      </c>
      <c r="N520" s="3">
        <v>43629</v>
      </c>
      <c r="O520">
        <v>540000</v>
      </c>
      <c r="P520">
        <v>6772</v>
      </c>
      <c r="Q520" t="s">
        <v>51</v>
      </c>
      <c r="R520" t="s">
        <v>2164</v>
      </c>
    </row>
    <row r="521" spans="1:18" x14ac:dyDescent="0.2">
      <c r="A521">
        <v>520</v>
      </c>
      <c r="B521" t="s">
        <v>55</v>
      </c>
      <c r="C521" t="s">
        <v>54</v>
      </c>
      <c r="D521" t="s">
        <v>2058</v>
      </c>
      <c r="E521" t="s">
        <v>2059</v>
      </c>
      <c r="F521" t="s">
        <v>8</v>
      </c>
      <c r="G521" t="s">
        <v>34</v>
      </c>
      <c r="H521" t="s">
        <v>6</v>
      </c>
      <c r="I521" t="s">
        <v>53</v>
      </c>
      <c r="J521" t="s">
        <v>97</v>
      </c>
      <c r="K521" t="s">
        <v>4</v>
      </c>
      <c r="L521" s="3">
        <v>43284</v>
      </c>
      <c r="M521" s="3">
        <v>43563</v>
      </c>
      <c r="N521" s="3">
        <v>43563</v>
      </c>
      <c r="O521">
        <v>372900</v>
      </c>
      <c r="P521">
        <v>5000</v>
      </c>
      <c r="Q521" t="s">
        <v>51</v>
      </c>
      <c r="R521" t="s">
        <v>2060</v>
      </c>
    </row>
    <row r="522" spans="1:18" x14ac:dyDescent="0.2">
      <c r="A522">
        <v>521</v>
      </c>
      <c r="B522" t="s">
        <v>55</v>
      </c>
      <c r="C522" t="s">
        <v>54</v>
      </c>
      <c r="D522" t="s">
        <v>1882</v>
      </c>
      <c r="E522" t="s">
        <v>1883</v>
      </c>
      <c r="F522" t="s">
        <v>8</v>
      </c>
      <c r="G522" t="s">
        <v>34</v>
      </c>
      <c r="H522" t="s">
        <v>6</v>
      </c>
      <c r="I522" t="s">
        <v>53</v>
      </c>
      <c r="J522" t="s">
        <v>97</v>
      </c>
      <c r="K522" t="s">
        <v>56</v>
      </c>
      <c r="L522" s="3">
        <v>43339</v>
      </c>
      <c r="M522" s="3">
        <v>43628</v>
      </c>
      <c r="N522" s="3">
        <v>43628</v>
      </c>
      <c r="O522">
        <v>565000</v>
      </c>
      <c r="P522">
        <v>7000</v>
      </c>
      <c r="Q522" t="s">
        <v>51</v>
      </c>
      <c r="R522" t="s">
        <v>1884</v>
      </c>
    </row>
    <row r="523" spans="1:18" x14ac:dyDescent="0.2">
      <c r="A523">
        <v>522</v>
      </c>
      <c r="B523" t="s">
        <v>55</v>
      </c>
      <c r="C523" t="s">
        <v>54</v>
      </c>
      <c r="D523" t="s">
        <v>1897</v>
      </c>
      <c r="E523" t="s">
        <v>1898</v>
      </c>
      <c r="F523" t="s">
        <v>8</v>
      </c>
      <c r="G523" t="s">
        <v>34</v>
      </c>
      <c r="H523" t="s">
        <v>6</v>
      </c>
      <c r="I523" t="s">
        <v>53</v>
      </c>
      <c r="J523" t="s">
        <v>97</v>
      </c>
      <c r="K523" t="s">
        <v>56</v>
      </c>
      <c r="L523" s="3">
        <v>43340</v>
      </c>
      <c r="M523" s="3">
        <v>43553</v>
      </c>
      <c r="N523" s="3">
        <v>43553</v>
      </c>
      <c r="O523">
        <v>577500</v>
      </c>
      <c r="P523">
        <v>7000</v>
      </c>
      <c r="Q523" t="s">
        <v>51</v>
      </c>
      <c r="R523" t="s">
        <v>1899</v>
      </c>
    </row>
    <row r="524" spans="1:18" x14ac:dyDescent="0.2">
      <c r="A524">
        <v>523</v>
      </c>
      <c r="B524" t="s">
        <v>55</v>
      </c>
      <c r="C524" t="s">
        <v>54</v>
      </c>
      <c r="D524" t="s">
        <v>2017</v>
      </c>
      <c r="E524" t="s">
        <v>2018</v>
      </c>
      <c r="F524" t="s">
        <v>8</v>
      </c>
      <c r="G524" t="s">
        <v>34</v>
      </c>
      <c r="H524" t="s">
        <v>6</v>
      </c>
      <c r="I524" t="s">
        <v>53</v>
      </c>
      <c r="J524" t="s">
        <v>97</v>
      </c>
      <c r="K524" t="s">
        <v>56</v>
      </c>
      <c r="L524" s="3">
        <v>43355</v>
      </c>
      <c r="M524" s="3">
        <v>43532</v>
      </c>
      <c r="N524" s="3">
        <v>43532</v>
      </c>
      <c r="O524">
        <v>592500</v>
      </c>
      <c r="P524">
        <v>7000</v>
      </c>
      <c r="Q524" t="s">
        <v>51</v>
      </c>
      <c r="R524" t="s">
        <v>2019</v>
      </c>
    </row>
    <row r="525" spans="1:18" x14ac:dyDescent="0.2">
      <c r="A525">
        <v>524</v>
      </c>
      <c r="B525" t="s">
        <v>55</v>
      </c>
      <c r="C525" t="s">
        <v>54</v>
      </c>
      <c r="D525" t="s">
        <v>1900</v>
      </c>
      <c r="E525" t="s">
        <v>1901</v>
      </c>
      <c r="F525" t="s">
        <v>8</v>
      </c>
      <c r="G525" t="s">
        <v>34</v>
      </c>
      <c r="H525" t="s">
        <v>37</v>
      </c>
      <c r="I525" t="s">
        <v>53</v>
      </c>
      <c r="J525" t="s">
        <v>97</v>
      </c>
      <c r="K525" t="s">
        <v>56</v>
      </c>
      <c r="L525" s="3">
        <v>43332</v>
      </c>
      <c r="M525" s="3">
        <v>43504</v>
      </c>
      <c r="N525" s="3">
        <v>43504</v>
      </c>
      <c r="O525">
        <v>560000</v>
      </c>
      <c r="P525">
        <v>7000</v>
      </c>
      <c r="Q525" t="s">
        <v>51</v>
      </c>
      <c r="R525" t="s">
        <v>1902</v>
      </c>
    </row>
    <row r="526" spans="1:18" x14ac:dyDescent="0.2">
      <c r="A526">
        <v>525</v>
      </c>
      <c r="B526" t="s">
        <v>55</v>
      </c>
      <c r="C526" t="s">
        <v>54</v>
      </c>
      <c r="D526" t="s">
        <v>2207</v>
      </c>
      <c r="E526" t="s">
        <v>2208</v>
      </c>
      <c r="F526" t="s">
        <v>8</v>
      </c>
      <c r="G526" t="s">
        <v>34</v>
      </c>
      <c r="H526" t="s">
        <v>6</v>
      </c>
      <c r="I526" t="s">
        <v>53</v>
      </c>
      <c r="J526" t="s">
        <v>97</v>
      </c>
      <c r="K526" t="s">
        <v>4</v>
      </c>
      <c r="L526" s="3">
        <v>43280</v>
      </c>
      <c r="M526" s="3">
        <v>43579</v>
      </c>
      <c r="N526" s="3">
        <v>43579</v>
      </c>
      <c r="O526">
        <v>445000</v>
      </c>
      <c r="P526">
        <v>5219</v>
      </c>
      <c r="Q526" t="s">
        <v>51</v>
      </c>
      <c r="R526" t="s">
        <v>2209</v>
      </c>
    </row>
    <row r="527" spans="1:18" x14ac:dyDescent="0.2">
      <c r="A527">
        <v>526</v>
      </c>
      <c r="B527" t="s">
        <v>55</v>
      </c>
      <c r="C527" t="s">
        <v>54</v>
      </c>
      <c r="D527" t="s">
        <v>2258</v>
      </c>
      <c r="E527" t="s">
        <v>2259</v>
      </c>
      <c r="F527" t="s">
        <v>8</v>
      </c>
      <c r="G527" t="s">
        <v>34</v>
      </c>
      <c r="H527" t="s">
        <v>37</v>
      </c>
      <c r="I527" t="s">
        <v>53</v>
      </c>
      <c r="J527" t="s">
        <v>97</v>
      </c>
      <c r="K527" t="s">
        <v>4</v>
      </c>
      <c r="L527" s="3">
        <v>43298</v>
      </c>
      <c r="M527" s="3">
        <v>43661</v>
      </c>
      <c r="N527" s="3">
        <v>43661</v>
      </c>
      <c r="O527">
        <v>480000</v>
      </c>
      <c r="P527">
        <v>5689</v>
      </c>
      <c r="Q527" t="s">
        <v>51</v>
      </c>
    </row>
    <row r="528" spans="1:18" x14ac:dyDescent="0.2">
      <c r="A528">
        <v>527</v>
      </c>
      <c r="B528" t="s">
        <v>55</v>
      </c>
      <c r="C528" t="s">
        <v>54</v>
      </c>
      <c r="D528" t="s">
        <v>2011</v>
      </c>
      <c r="E528" t="s">
        <v>2012</v>
      </c>
      <c r="F528" t="s">
        <v>8</v>
      </c>
      <c r="G528" t="s">
        <v>34</v>
      </c>
      <c r="H528" t="s">
        <v>6</v>
      </c>
      <c r="I528" t="s">
        <v>53</v>
      </c>
      <c r="J528" t="s">
        <v>97</v>
      </c>
      <c r="K528" t="s">
        <v>56</v>
      </c>
      <c r="L528" s="3">
        <v>43453</v>
      </c>
      <c r="M528" s="3">
        <v>43677</v>
      </c>
      <c r="N528" s="3">
        <v>43677</v>
      </c>
      <c r="O528">
        <v>515000</v>
      </c>
      <c r="P528">
        <v>6647</v>
      </c>
      <c r="Q528" t="s">
        <v>51</v>
      </c>
      <c r="R528" t="s">
        <v>2013</v>
      </c>
    </row>
    <row r="529" spans="1:18" x14ac:dyDescent="0.2">
      <c r="A529">
        <v>528</v>
      </c>
      <c r="B529" t="s">
        <v>55</v>
      </c>
      <c r="C529" t="s">
        <v>54</v>
      </c>
      <c r="D529" t="s">
        <v>2159</v>
      </c>
      <c r="E529" t="s">
        <v>2160</v>
      </c>
      <c r="F529" t="s">
        <v>8</v>
      </c>
      <c r="G529" t="s">
        <v>34</v>
      </c>
      <c r="H529" t="s">
        <v>6</v>
      </c>
      <c r="I529" t="s">
        <v>53</v>
      </c>
      <c r="J529" t="s">
        <v>97</v>
      </c>
      <c r="K529" t="s">
        <v>56</v>
      </c>
      <c r="L529" s="3">
        <v>43301</v>
      </c>
      <c r="M529" s="3">
        <v>43661</v>
      </c>
      <c r="N529" s="3">
        <v>43661</v>
      </c>
      <c r="O529">
        <v>570000</v>
      </c>
      <c r="P529">
        <v>7000</v>
      </c>
      <c r="Q529" t="s">
        <v>51</v>
      </c>
      <c r="R529" t="s">
        <v>2161</v>
      </c>
    </row>
    <row r="530" spans="1:18" x14ac:dyDescent="0.2">
      <c r="A530">
        <v>529</v>
      </c>
      <c r="B530" t="s">
        <v>55</v>
      </c>
      <c r="C530" t="s">
        <v>54</v>
      </c>
      <c r="D530" t="s">
        <v>1771</v>
      </c>
      <c r="E530" t="s">
        <v>1772</v>
      </c>
      <c r="F530" t="s">
        <v>8</v>
      </c>
      <c r="G530" t="s">
        <v>34</v>
      </c>
      <c r="H530" t="s">
        <v>37</v>
      </c>
      <c r="I530" t="s">
        <v>53</v>
      </c>
      <c r="J530" t="s">
        <v>97</v>
      </c>
      <c r="K530" t="s">
        <v>56</v>
      </c>
      <c r="L530" s="3">
        <v>43286</v>
      </c>
      <c r="M530" s="3">
        <v>43531</v>
      </c>
      <c r="N530" s="3">
        <v>43531</v>
      </c>
      <c r="O530">
        <v>550000</v>
      </c>
      <c r="P530">
        <v>7000</v>
      </c>
      <c r="Q530" t="s">
        <v>51</v>
      </c>
      <c r="R530" t="s">
        <v>1773</v>
      </c>
    </row>
    <row r="531" spans="1:18" x14ac:dyDescent="0.2">
      <c r="A531">
        <v>530</v>
      </c>
      <c r="B531" t="s">
        <v>55</v>
      </c>
      <c r="C531" t="s">
        <v>54</v>
      </c>
      <c r="D531" t="s">
        <v>2115</v>
      </c>
      <c r="E531" t="s">
        <v>2116</v>
      </c>
      <c r="F531" t="s">
        <v>8</v>
      </c>
      <c r="G531" t="s">
        <v>34</v>
      </c>
      <c r="H531" t="s">
        <v>6</v>
      </c>
      <c r="I531" t="s">
        <v>53</v>
      </c>
      <c r="J531" t="s">
        <v>97</v>
      </c>
      <c r="K531" t="s">
        <v>56</v>
      </c>
      <c r="L531" s="3">
        <v>43392</v>
      </c>
      <c r="M531" s="3">
        <v>43609</v>
      </c>
      <c r="N531" s="3">
        <v>43677</v>
      </c>
      <c r="O531">
        <v>582500</v>
      </c>
      <c r="P531">
        <v>7000</v>
      </c>
      <c r="Q531" t="s">
        <v>51</v>
      </c>
      <c r="R531" t="s">
        <v>2117</v>
      </c>
    </row>
    <row r="532" spans="1:18" x14ac:dyDescent="0.2">
      <c r="A532">
        <v>531</v>
      </c>
      <c r="B532" t="s">
        <v>55</v>
      </c>
      <c r="C532" t="s">
        <v>54</v>
      </c>
      <c r="D532" t="s">
        <v>1738</v>
      </c>
      <c r="E532" t="s">
        <v>1739</v>
      </c>
      <c r="F532" t="s">
        <v>8</v>
      </c>
      <c r="G532" t="s">
        <v>34</v>
      </c>
      <c r="H532" t="s">
        <v>37</v>
      </c>
      <c r="I532" t="s">
        <v>53</v>
      </c>
      <c r="J532" t="s">
        <v>97</v>
      </c>
      <c r="K532" t="s">
        <v>56</v>
      </c>
      <c r="L532" s="3">
        <v>43430</v>
      </c>
      <c r="M532" s="3">
        <v>43677</v>
      </c>
      <c r="N532" s="3">
        <v>43677</v>
      </c>
      <c r="O532">
        <v>586500</v>
      </c>
      <c r="P532">
        <v>7000</v>
      </c>
      <c r="Q532" t="s">
        <v>51</v>
      </c>
      <c r="R532" t="s">
        <v>1740</v>
      </c>
    </row>
    <row r="533" spans="1:18" x14ac:dyDescent="0.2">
      <c r="A533">
        <v>532</v>
      </c>
      <c r="B533" t="s">
        <v>55</v>
      </c>
      <c r="C533" t="s">
        <v>54</v>
      </c>
      <c r="D533" t="s">
        <v>1753</v>
      </c>
      <c r="E533" t="s">
        <v>1754</v>
      </c>
      <c r="F533" t="s">
        <v>8</v>
      </c>
      <c r="G533" t="s">
        <v>34</v>
      </c>
      <c r="H533" t="s">
        <v>6</v>
      </c>
      <c r="I533" t="s">
        <v>53</v>
      </c>
      <c r="J533" t="s">
        <v>97</v>
      </c>
      <c r="K533" t="s">
        <v>56</v>
      </c>
      <c r="L533" s="3">
        <v>43472</v>
      </c>
      <c r="M533" s="3">
        <v>43642</v>
      </c>
      <c r="N533" s="3">
        <v>43642</v>
      </c>
      <c r="O533">
        <v>610000</v>
      </c>
      <c r="P533">
        <v>7000</v>
      </c>
      <c r="Q533" t="s">
        <v>51</v>
      </c>
      <c r="R533" t="s">
        <v>1755</v>
      </c>
    </row>
    <row r="534" spans="1:18" x14ac:dyDescent="0.2">
      <c r="A534">
        <v>533</v>
      </c>
      <c r="B534" t="s">
        <v>55</v>
      </c>
      <c r="C534" t="s">
        <v>54</v>
      </c>
      <c r="D534" t="s">
        <v>1858</v>
      </c>
      <c r="E534" t="s">
        <v>1859</v>
      </c>
      <c r="F534" t="s">
        <v>8</v>
      </c>
      <c r="G534" t="s">
        <v>34</v>
      </c>
      <c r="H534" t="s">
        <v>37</v>
      </c>
      <c r="I534" t="s">
        <v>53</v>
      </c>
      <c r="J534" t="s">
        <v>97</v>
      </c>
      <c r="K534" t="s">
        <v>56</v>
      </c>
      <c r="L534" s="3">
        <v>43525</v>
      </c>
      <c r="M534" s="3">
        <v>43677</v>
      </c>
      <c r="N534" s="3">
        <v>43677</v>
      </c>
      <c r="O534">
        <v>555500</v>
      </c>
      <c r="P534">
        <v>7000</v>
      </c>
      <c r="Q534" t="s">
        <v>51</v>
      </c>
      <c r="R534" t="s">
        <v>1860</v>
      </c>
    </row>
    <row r="535" spans="1:18" x14ac:dyDescent="0.2">
      <c r="A535">
        <v>534</v>
      </c>
      <c r="B535" t="s">
        <v>55</v>
      </c>
      <c r="C535" t="s">
        <v>54</v>
      </c>
      <c r="D535" t="s">
        <v>1846</v>
      </c>
      <c r="E535" t="s">
        <v>1847</v>
      </c>
      <c r="F535" t="s">
        <v>8</v>
      </c>
      <c r="G535" t="s">
        <v>34</v>
      </c>
      <c r="H535" t="s">
        <v>6</v>
      </c>
      <c r="I535" t="s">
        <v>53</v>
      </c>
      <c r="J535" t="s">
        <v>97</v>
      </c>
      <c r="K535" t="s">
        <v>4</v>
      </c>
      <c r="L535" s="3">
        <v>43221</v>
      </c>
      <c r="M535" s="3">
        <v>43538</v>
      </c>
      <c r="N535" s="3">
        <v>43538</v>
      </c>
      <c r="O535">
        <v>485000</v>
      </c>
      <c r="P535">
        <v>6476</v>
      </c>
      <c r="Q535" t="s">
        <v>51</v>
      </c>
      <c r="R535" t="s">
        <v>1848</v>
      </c>
    </row>
    <row r="536" spans="1:18" x14ac:dyDescent="0.2">
      <c r="A536">
        <v>535</v>
      </c>
      <c r="B536" t="s">
        <v>55</v>
      </c>
      <c r="C536" t="s">
        <v>54</v>
      </c>
      <c r="D536" t="s">
        <v>2005</v>
      </c>
      <c r="E536" t="s">
        <v>2006</v>
      </c>
      <c r="F536" t="s">
        <v>8</v>
      </c>
      <c r="G536" t="s">
        <v>34</v>
      </c>
      <c r="H536" t="s">
        <v>37</v>
      </c>
      <c r="I536" t="s">
        <v>53</v>
      </c>
      <c r="J536" t="s">
        <v>97</v>
      </c>
      <c r="K536" t="s">
        <v>56</v>
      </c>
      <c r="L536" s="3">
        <v>43402</v>
      </c>
      <c r="M536" s="3">
        <v>43580</v>
      </c>
      <c r="N536" s="3">
        <v>43580</v>
      </c>
      <c r="O536">
        <v>608000</v>
      </c>
      <c r="P536">
        <v>7000</v>
      </c>
      <c r="Q536" t="s">
        <v>51</v>
      </c>
      <c r="R536" t="s">
        <v>2007</v>
      </c>
    </row>
    <row r="537" spans="1:18" x14ac:dyDescent="0.2">
      <c r="A537">
        <v>536</v>
      </c>
      <c r="B537" t="s">
        <v>55</v>
      </c>
      <c r="C537" t="s">
        <v>54</v>
      </c>
      <c r="D537" t="s">
        <v>1867</v>
      </c>
      <c r="E537" t="s">
        <v>1868</v>
      </c>
      <c r="F537" t="s">
        <v>8</v>
      </c>
      <c r="G537" t="s">
        <v>34</v>
      </c>
      <c r="H537" t="s">
        <v>37</v>
      </c>
      <c r="I537" t="s">
        <v>53</v>
      </c>
      <c r="J537" t="s">
        <v>97</v>
      </c>
      <c r="K537" t="s">
        <v>4</v>
      </c>
      <c r="L537" s="3">
        <v>43251</v>
      </c>
      <c r="M537" s="3">
        <v>43629</v>
      </c>
      <c r="N537" s="3">
        <v>43629</v>
      </c>
      <c r="O537">
        <v>310000</v>
      </c>
      <c r="P537">
        <v>5000</v>
      </c>
      <c r="Q537" t="s">
        <v>51</v>
      </c>
      <c r="R537" t="s">
        <v>1869</v>
      </c>
    </row>
    <row r="538" spans="1:18" x14ac:dyDescent="0.2">
      <c r="A538">
        <v>537</v>
      </c>
      <c r="B538" t="s">
        <v>55</v>
      </c>
      <c r="C538" t="s">
        <v>54</v>
      </c>
      <c r="D538" t="s">
        <v>1834</v>
      </c>
      <c r="E538" t="s">
        <v>1835</v>
      </c>
      <c r="F538" t="s">
        <v>8</v>
      </c>
      <c r="G538" t="s">
        <v>34</v>
      </c>
      <c r="H538" t="s">
        <v>6</v>
      </c>
      <c r="I538" t="s">
        <v>53</v>
      </c>
      <c r="J538" t="s">
        <v>97</v>
      </c>
      <c r="K538" t="s">
        <v>56</v>
      </c>
      <c r="L538" s="3">
        <v>43336</v>
      </c>
      <c r="M538" s="3">
        <v>43537</v>
      </c>
      <c r="N538" s="3">
        <v>43537</v>
      </c>
      <c r="O538">
        <v>595000</v>
      </c>
      <c r="P538">
        <v>7000</v>
      </c>
      <c r="Q538" t="s">
        <v>51</v>
      </c>
      <c r="R538" t="s">
        <v>1836</v>
      </c>
    </row>
    <row r="539" spans="1:18" x14ac:dyDescent="0.2">
      <c r="A539">
        <v>538</v>
      </c>
      <c r="B539" t="s">
        <v>55</v>
      </c>
      <c r="C539" t="s">
        <v>54</v>
      </c>
      <c r="D539" t="s">
        <v>1993</v>
      </c>
      <c r="E539" t="s">
        <v>1994</v>
      </c>
      <c r="F539" t="s">
        <v>8</v>
      </c>
      <c r="G539" t="s">
        <v>34</v>
      </c>
      <c r="H539" t="s">
        <v>6</v>
      </c>
      <c r="I539" t="s">
        <v>53</v>
      </c>
      <c r="J539" t="s">
        <v>97</v>
      </c>
      <c r="K539" t="s">
        <v>4</v>
      </c>
      <c r="L539" s="3">
        <v>43256</v>
      </c>
      <c r="M539" s="3">
        <v>43544</v>
      </c>
      <c r="N539" s="3">
        <v>43544</v>
      </c>
      <c r="O539">
        <v>387500</v>
      </c>
      <c r="P539">
        <v>5000</v>
      </c>
      <c r="Q539" t="s">
        <v>51</v>
      </c>
      <c r="R539" t="s">
        <v>1995</v>
      </c>
    </row>
    <row r="540" spans="1:18" x14ac:dyDescent="0.2">
      <c r="A540">
        <v>539</v>
      </c>
      <c r="B540" t="s">
        <v>55</v>
      </c>
      <c r="C540" t="s">
        <v>54</v>
      </c>
      <c r="D540" t="s">
        <v>2171</v>
      </c>
      <c r="E540" t="s">
        <v>2172</v>
      </c>
      <c r="F540" t="s">
        <v>8</v>
      </c>
      <c r="G540" t="s">
        <v>34</v>
      </c>
      <c r="H540" t="s">
        <v>37</v>
      </c>
      <c r="I540" t="s">
        <v>53</v>
      </c>
      <c r="J540" t="s">
        <v>97</v>
      </c>
      <c r="K540" t="s">
        <v>56</v>
      </c>
      <c r="L540" s="3">
        <v>43360</v>
      </c>
      <c r="M540" s="3">
        <v>43549</v>
      </c>
      <c r="N540" s="3">
        <v>43549</v>
      </c>
      <c r="O540">
        <v>630000</v>
      </c>
      <c r="P540">
        <v>7000</v>
      </c>
      <c r="Q540" t="s">
        <v>51</v>
      </c>
      <c r="R540" t="s">
        <v>2173</v>
      </c>
    </row>
    <row r="541" spans="1:18" x14ac:dyDescent="0.2">
      <c r="A541">
        <v>540</v>
      </c>
      <c r="B541" t="s">
        <v>55</v>
      </c>
      <c r="C541" t="s">
        <v>54</v>
      </c>
      <c r="D541" t="s">
        <v>2383</v>
      </c>
      <c r="E541" t="s">
        <v>2384</v>
      </c>
      <c r="F541" t="s">
        <v>8</v>
      </c>
      <c r="G541" t="s">
        <v>34</v>
      </c>
      <c r="H541" t="s">
        <v>6</v>
      </c>
      <c r="I541" t="s">
        <v>53</v>
      </c>
      <c r="J541" t="s">
        <v>97</v>
      </c>
      <c r="K541" t="s">
        <v>56</v>
      </c>
      <c r="L541" s="3">
        <v>43319</v>
      </c>
      <c r="M541" s="3">
        <v>43544</v>
      </c>
      <c r="N541" s="3">
        <v>43544</v>
      </c>
      <c r="O541">
        <v>545000</v>
      </c>
      <c r="P541">
        <v>6872</v>
      </c>
      <c r="Q541" t="s">
        <v>51</v>
      </c>
      <c r="R541" t="s">
        <v>2385</v>
      </c>
    </row>
    <row r="542" spans="1:18" x14ac:dyDescent="0.2">
      <c r="A542">
        <v>541</v>
      </c>
      <c r="B542" t="s">
        <v>55</v>
      </c>
      <c r="C542" t="s">
        <v>54</v>
      </c>
      <c r="D542" t="s">
        <v>2186</v>
      </c>
      <c r="E542" t="s">
        <v>2187</v>
      </c>
      <c r="F542" t="s">
        <v>8</v>
      </c>
      <c r="G542" t="s">
        <v>34</v>
      </c>
      <c r="H542" t="s">
        <v>37</v>
      </c>
      <c r="I542" t="s">
        <v>53</v>
      </c>
      <c r="J542" t="s">
        <v>97</v>
      </c>
      <c r="K542" t="s">
        <v>56</v>
      </c>
      <c r="L542" s="3">
        <v>43292</v>
      </c>
      <c r="M542" s="3">
        <v>43546</v>
      </c>
      <c r="N542" s="3">
        <v>43546</v>
      </c>
      <c r="O542">
        <v>517000</v>
      </c>
      <c r="P542">
        <v>6312</v>
      </c>
      <c r="Q542" t="s">
        <v>51</v>
      </c>
      <c r="R542" t="s">
        <v>2188</v>
      </c>
    </row>
    <row r="543" spans="1:18" x14ac:dyDescent="0.2">
      <c r="A543">
        <v>542</v>
      </c>
      <c r="B543" t="s">
        <v>55</v>
      </c>
      <c r="C543" t="s">
        <v>54</v>
      </c>
      <c r="D543" t="s">
        <v>2225</v>
      </c>
      <c r="E543" t="s">
        <v>2226</v>
      </c>
      <c r="F543" t="s">
        <v>8</v>
      </c>
      <c r="G543" t="s">
        <v>34</v>
      </c>
      <c r="H543" t="s">
        <v>37</v>
      </c>
      <c r="I543" t="s">
        <v>53</v>
      </c>
      <c r="J543" t="s">
        <v>97</v>
      </c>
      <c r="K543" t="s">
        <v>56</v>
      </c>
      <c r="L543" s="3">
        <v>43578</v>
      </c>
      <c r="M543" s="3">
        <v>43661</v>
      </c>
      <c r="N543" s="3">
        <v>43661</v>
      </c>
      <c r="O543">
        <v>600000</v>
      </c>
      <c r="P543">
        <v>7000</v>
      </c>
      <c r="Q543" t="s">
        <v>51</v>
      </c>
      <c r="R543" t="s">
        <v>2227</v>
      </c>
    </row>
    <row r="544" spans="1:18" x14ac:dyDescent="0.2">
      <c r="A544">
        <v>543</v>
      </c>
      <c r="B544" t="s">
        <v>55</v>
      </c>
      <c r="C544" t="s">
        <v>54</v>
      </c>
      <c r="D544" t="s">
        <v>1918</v>
      </c>
      <c r="E544" t="s">
        <v>1919</v>
      </c>
      <c r="F544" t="s">
        <v>8</v>
      </c>
      <c r="G544" t="s">
        <v>34</v>
      </c>
      <c r="H544" t="s">
        <v>37</v>
      </c>
      <c r="I544" t="s">
        <v>53</v>
      </c>
      <c r="J544" t="s">
        <v>97</v>
      </c>
      <c r="K544" t="s">
        <v>56</v>
      </c>
      <c r="L544" s="3">
        <v>43271</v>
      </c>
      <c r="M544" s="3">
        <v>43564</v>
      </c>
      <c r="N544" s="3">
        <v>43564</v>
      </c>
      <c r="O544">
        <v>544000</v>
      </c>
      <c r="P544">
        <v>6852</v>
      </c>
      <c r="Q544" t="s">
        <v>51</v>
      </c>
      <c r="R544" t="s">
        <v>1920</v>
      </c>
    </row>
    <row r="545" spans="1:18" x14ac:dyDescent="0.2">
      <c r="A545">
        <v>544</v>
      </c>
      <c r="B545" t="s">
        <v>55</v>
      </c>
      <c r="C545" t="s">
        <v>54</v>
      </c>
      <c r="D545" t="s">
        <v>1792</v>
      </c>
      <c r="E545" t="s">
        <v>1793</v>
      </c>
      <c r="F545" t="s">
        <v>8</v>
      </c>
      <c r="G545" t="s">
        <v>34</v>
      </c>
      <c r="H545" t="s">
        <v>6</v>
      </c>
      <c r="I545" t="s">
        <v>53</v>
      </c>
      <c r="J545" t="s">
        <v>97</v>
      </c>
      <c r="K545" t="s">
        <v>4</v>
      </c>
      <c r="L545" s="3">
        <v>43322</v>
      </c>
      <c r="M545" s="3">
        <v>43606</v>
      </c>
      <c r="N545" s="3">
        <v>43671</v>
      </c>
      <c r="O545">
        <v>197500</v>
      </c>
      <c r="P545">
        <v>5000</v>
      </c>
      <c r="Q545" t="s">
        <v>51</v>
      </c>
      <c r="R545" t="s">
        <v>1794</v>
      </c>
    </row>
    <row r="546" spans="1:18" x14ac:dyDescent="0.2">
      <c r="A546">
        <v>545</v>
      </c>
      <c r="B546" t="s">
        <v>55</v>
      </c>
      <c r="C546" t="s">
        <v>54</v>
      </c>
      <c r="D546" t="s">
        <v>2302</v>
      </c>
      <c r="E546" t="s">
        <v>2303</v>
      </c>
      <c r="F546" t="s">
        <v>8</v>
      </c>
      <c r="G546" t="s">
        <v>34</v>
      </c>
      <c r="H546" t="s">
        <v>6</v>
      </c>
      <c r="I546" t="s">
        <v>53</v>
      </c>
      <c r="J546" t="s">
        <v>97</v>
      </c>
      <c r="K546" t="s">
        <v>4</v>
      </c>
      <c r="L546" s="3">
        <v>43451</v>
      </c>
      <c r="M546" s="3">
        <v>43615</v>
      </c>
      <c r="N546" s="3">
        <v>43616</v>
      </c>
      <c r="O546">
        <v>483000</v>
      </c>
      <c r="P546">
        <v>5734</v>
      </c>
      <c r="Q546" t="s">
        <v>51</v>
      </c>
      <c r="R546" t="s">
        <v>2304</v>
      </c>
    </row>
    <row r="547" spans="1:18" x14ac:dyDescent="0.2">
      <c r="A547">
        <v>546</v>
      </c>
      <c r="B547" t="s">
        <v>55</v>
      </c>
      <c r="C547" t="s">
        <v>54</v>
      </c>
      <c r="D547" t="s">
        <v>1966</v>
      </c>
      <c r="E547" t="s">
        <v>1967</v>
      </c>
      <c r="F547" t="s">
        <v>8</v>
      </c>
      <c r="G547" t="s">
        <v>34</v>
      </c>
      <c r="H547" t="s">
        <v>6</v>
      </c>
      <c r="I547" t="s">
        <v>53</v>
      </c>
      <c r="J547" t="s">
        <v>97</v>
      </c>
      <c r="K547" t="s">
        <v>56</v>
      </c>
      <c r="L547" s="3">
        <v>43357</v>
      </c>
      <c r="M547" s="3">
        <v>43546</v>
      </c>
      <c r="N547" s="3">
        <v>43549</v>
      </c>
      <c r="O547">
        <v>530000</v>
      </c>
      <c r="P547">
        <v>6572</v>
      </c>
      <c r="Q547" t="s">
        <v>51</v>
      </c>
      <c r="R547" t="s">
        <v>1968</v>
      </c>
    </row>
    <row r="548" spans="1:18" x14ac:dyDescent="0.2">
      <c r="A548">
        <v>547</v>
      </c>
      <c r="B548" t="s">
        <v>55</v>
      </c>
      <c r="C548" t="s">
        <v>54</v>
      </c>
      <c r="D548" t="s">
        <v>2395</v>
      </c>
      <c r="E548" t="s">
        <v>2396</v>
      </c>
      <c r="F548" t="s">
        <v>8</v>
      </c>
      <c r="G548" t="s">
        <v>34</v>
      </c>
      <c r="H548" t="s">
        <v>6</v>
      </c>
      <c r="I548" t="s">
        <v>53</v>
      </c>
      <c r="J548" t="s">
        <v>97</v>
      </c>
      <c r="K548" t="s">
        <v>4</v>
      </c>
      <c r="L548" s="3">
        <v>43280</v>
      </c>
      <c r="M548" s="3">
        <v>43609</v>
      </c>
      <c r="N548" s="3">
        <v>43609</v>
      </c>
      <c r="O548">
        <v>495000</v>
      </c>
      <c r="P548">
        <v>5914</v>
      </c>
      <c r="Q548" t="s">
        <v>51</v>
      </c>
      <c r="R548" t="s">
        <v>2397</v>
      </c>
    </row>
    <row r="549" spans="1:18" x14ac:dyDescent="0.2">
      <c r="A549">
        <v>548</v>
      </c>
      <c r="B549" t="s">
        <v>55</v>
      </c>
      <c r="C549" t="s">
        <v>54</v>
      </c>
      <c r="D549" t="s">
        <v>2153</v>
      </c>
      <c r="E549" t="s">
        <v>2154</v>
      </c>
      <c r="F549" t="s">
        <v>8</v>
      </c>
      <c r="G549" t="s">
        <v>34</v>
      </c>
      <c r="H549" t="s">
        <v>6</v>
      </c>
      <c r="I549" t="s">
        <v>53</v>
      </c>
      <c r="J549" t="s">
        <v>97</v>
      </c>
      <c r="K549" t="s">
        <v>56</v>
      </c>
      <c r="L549" s="3">
        <v>43299</v>
      </c>
      <c r="M549" s="3">
        <v>43661</v>
      </c>
      <c r="N549" s="3">
        <v>43661</v>
      </c>
      <c r="O549">
        <v>505000</v>
      </c>
      <c r="P549">
        <v>6072</v>
      </c>
      <c r="Q549" t="s">
        <v>51</v>
      </c>
      <c r="R549" t="s">
        <v>2155</v>
      </c>
    </row>
    <row r="550" spans="1:18" x14ac:dyDescent="0.2">
      <c r="A550">
        <v>549</v>
      </c>
      <c r="B550" t="s">
        <v>55</v>
      </c>
      <c r="C550" t="s">
        <v>54</v>
      </c>
      <c r="D550" t="s">
        <v>1936</v>
      </c>
      <c r="E550" t="s">
        <v>1937</v>
      </c>
      <c r="F550" t="s">
        <v>8</v>
      </c>
      <c r="G550" t="s">
        <v>34</v>
      </c>
      <c r="H550" t="s">
        <v>6</v>
      </c>
      <c r="I550" t="s">
        <v>53</v>
      </c>
      <c r="J550" t="s">
        <v>97</v>
      </c>
      <c r="K550" t="s">
        <v>56</v>
      </c>
      <c r="L550" s="3">
        <v>43378</v>
      </c>
      <c r="M550" s="3">
        <v>43535</v>
      </c>
      <c r="N550" s="3">
        <v>43535</v>
      </c>
      <c r="O550">
        <v>630000</v>
      </c>
      <c r="P550">
        <v>7000</v>
      </c>
      <c r="Q550" t="s">
        <v>51</v>
      </c>
      <c r="R550" t="s">
        <v>1938</v>
      </c>
    </row>
    <row r="551" spans="1:18" x14ac:dyDescent="0.2">
      <c r="A551">
        <v>550</v>
      </c>
      <c r="B551" t="s">
        <v>55</v>
      </c>
      <c r="C551" t="s">
        <v>54</v>
      </c>
      <c r="D551" t="s">
        <v>1915</v>
      </c>
      <c r="E551" t="s">
        <v>1916</v>
      </c>
      <c r="F551" t="s">
        <v>8</v>
      </c>
      <c r="G551" t="s">
        <v>34</v>
      </c>
      <c r="H551" t="s">
        <v>6</v>
      </c>
      <c r="I551" t="s">
        <v>53</v>
      </c>
      <c r="J551" t="s">
        <v>97</v>
      </c>
      <c r="K551" t="s">
        <v>56</v>
      </c>
      <c r="L551" s="3">
        <v>43335</v>
      </c>
      <c r="M551" s="3">
        <v>43543</v>
      </c>
      <c r="N551" s="3">
        <v>43543</v>
      </c>
      <c r="O551">
        <v>520000</v>
      </c>
      <c r="P551">
        <v>6372</v>
      </c>
      <c r="Q551" t="s">
        <v>51</v>
      </c>
      <c r="R551" t="s">
        <v>1917</v>
      </c>
    </row>
    <row r="552" spans="1:18" x14ac:dyDescent="0.2">
      <c r="A552">
        <v>551</v>
      </c>
      <c r="B552" t="s">
        <v>55</v>
      </c>
      <c r="C552" t="s">
        <v>54</v>
      </c>
      <c r="D552" t="s">
        <v>2329</v>
      </c>
      <c r="E552" t="s">
        <v>2330</v>
      </c>
      <c r="F552" t="s">
        <v>8</v>
      </c>
      <c r="G552" t="s">
        <v>34</v>
      </c>
      <c r="H552" t="s">
        <v>6</v>
      </c>
      <c r="I552" t="s">
        <v>53</v>
      </c>
      <c r="J552" t="s">
        <v>97</v>
      </c>
      <c r="K552" t="s">
        <v>4</v>
      </c>
      <c r="L552" s="3">
        <v>43348</v>
      </c>
      <c r="M552" s="3">
        <v>43607</v>
      </c>
      <c r="N552" s="3">
        <v>43607</v>
      </c>
      <c r="O552">
        <v>440000</v>
      </c>
      <c r="P552">
        <v>5089</v>
      </c>
      <c r="Q552" t="s">
        <v>51</v>
      </c>
      <c r="R552" t="s">
        <v>2331</v>
      </c>
    </row>
    <row r="553" spans="1:18" x14ac:dyDescent="0.2">
      <c r="A553">
        <v>552</v>
      </c>
      <c r="B553" t="s">
        <v>55</v>
      </c>
      <c r="C553" t="s">
        <v>54</v>
      </c>
      <c r="D553" t="s">
        <v>2147</v>
      </c>
      <c r="E553" t="s">
        <v>2148</v>
      </c>
      <c r="F553" t="s">
        <v>8</v>
      </c>
      <c r="G553" t="s">
        <v>34</v>
      </c>
      <c r="H553" t="s">
        <v>37</v>
      </c>
      <c r="I553" t="s">
        <v>53</v>
      </c>
      <c r="J553" t="s">
        <v>97</v>
      </c>
      <c r="K553" t="s">
        <v>56</v>
      </c>
      <c r="L553" s="3">
        <v>43399</v>
      </c>
      <c r="M553" s="3">
        <v>43634</v>
      </c>
      <c r="N553" s="3">
        <v>43634</v>
      </c>
      <c r="O553">
        <v>625000</v>
      </c>
      <c r="P553">
        <v>7000</v>
      </c>
      <c r="Q553" t="s">
        <v>51</v>
      </c>
      <c r="R553" t="s">
        <v>2149</v>
      </c>
    </row>
    <row r="554" spans="1:18" x14ac:dyDescent="0.2">
      <c r="A554">
        <v>553</v>
      </c>
      <c r="B554" t="s">
        <v>55</v>
      </c>
      <c r="C554" t="s">
        <v>54</v>
      </c>
      <c r="D554" t="s">
        <v>1810</v>
      </c>
      <c r="E554" t="s">
        <v>1811</v>
      </c>
      <c r="F554" t="s">
        <v>8</v>
      </c>
      <c r="G554" t="s">
        <v>34</v>
      </c>
      <c r="H554" t="s">
        <v>6</v>
      </c>
      <c r="I554" t="s">
        <v>53</v>
      </c>
      <c r="J554" t="s">
        <v>97</v>
      </c>
      <c r="K554" t="s">
        <v>4</v>
      </c>
      <c r="L554" s="3">
        <v>43272</v>
      </c>
      <c r="M554" s="3">
        <v>43546</v>
      </c>
      <c r="N554" s="3">
        <v>43546</v>
      </c>
      <c r="O554">
        <v>415000</v>
      </c>
      <c r="P554">
        <v>5000</v>
      </c>
      <c r="Q554" t="s">
        <v>51</v>
      </c>
      <c r="R554" t="s">
        <v>1812</v>
      </c>
    </row>
    <row r="555" spans="1:18" x14ac:dyDescent="0.2">
      <c r="A555">
        <v>554</v>
      </c>
      <c r="B555" t="s">
        <v>55</v>
      </c>
      <c r="C555" t="s">
        <v>54</v>
      </c>
      <c r="D555" t="s">
        <v>1786</v>
      </c>
      <c r="E555" t="s">
        <v>1787</v>
      </c>
      <c r="F555" t="s">
        <v>8</v>
      </c>
      <c r="G555" t="s">
        <v>34</v>
      </c>
      <c r="H555" t="s">
        <v>6</v>
      </c>
      <c r="I555" t="s">
        <v>53</v>
      </c>
      <c r="J555" t="s">
        <v>97</v>
      </c>
      <c r="K555" t="s">
        <v>4</v>
      </c>
      <c r="L555" s="3">
        <v>43437</v>
      </c>
      <c r="M555" s="3">
        <v>43661</v>
      </c>
      <c r="N555" s="3">
        <v>43661</v>
      </c>
      <c r="O555">
        <v>400000</v>
      </c>
      <c r="P555">
        <v>5000</v>
      </c>
      <c r="Q555" t="s">
        <v>51</v>
      </c>
      <c r="R555" t="s">
        <v>1788</v>
      </c>
    </row>
    <row r="556" spans="1:18" x14ac:dyDescent="0.2">
      <c r="A556">
        <v>555</v>
      </c>
      <c r="B556" t="s">
        <v>55</v>
      </c>
      <c r="C556" t="s">
        <v>54</v>
      </c>
      <c r="D556" t="s">
        <v>2231</v>
      </c>
      <c r="E556" t="s">
        <v>2232</v>
      </c>
      <c r="F556" t="s">
        <v>8</v>
      </c>
      <c r="G556" t="s">
        <v>34</v>
      </c>
      <c r="H556" t="s">
        <v>37</v>
      </c>
      <c r="I556" t="s">
        <v>53</v>
      </c>
      <c r="J556" t="s">
        <v>97</v>
      </c>
      <c r="K556" t="s">
        <v>56</v>
      </c>
      <c r="L556" s="3">
        <v>43438</v>
      </c>
      <c r="M556" s="3">
        <v>43606</v>
      </c>
      <c r="N556" s="3">
        <v>43606</v>
      </c>
      <c r="O556">
        <v>580000</v>
      </c>
      <c r="P556">
        <v>7000</v>
      </c>
      <c r="Q556" t="s">
        <v>51</v>
      </c>
      <c r="R556" t="s">
        <v>2233</v>
      </c>
    </row>
    <row r="557" spans="1:18" x14ac:dyDescent="0.2">
      <c r="A557">
        <v>556</v>
      </c>
      <c r="B557" t="s">
        <v>55</v>
      </c>
      <c r="C557" t="s">
        <v>54</v>
      </c>
      <c r="D557" t="s">
        <v>2174</v>
      </c>
      <c r="E557" t="s">
        <v>2175</v>
      </c>
      <c r="F557" t="s">
        <v>8</v>
      </c>
      <c r="G557" t="s">
        <v>34</v>
      </c>
      <c r="H557" t="s">
        <v>6</v>
      </c>
      <c r="I557" t="s">
        <v>53</v>
      </c>
      <c r="J557" t="s">
        <v>97</v>
      </c>
      <c r="K557" t="s">
        <v>56</v>
      </c>
      <c r="L557" s="3">
        <v>43424</v>
      </c>
      <c r="M557" s="3">
        <v>43542</v>
      </c>
      <c r="N557" s="3">
        <v>43542</v>
      </c>
      <c r="O557">
        <v>587500</v>
      </c>
      <c r="P557">
        <v>7000</v>
      </c>
      <c r="Q557" t="s">
        <v>51</v>
      </c>
      <c r="R557" t="s">
        <v>2176</v>
      </c>
    </row>
    <row r="558" spans="1:18" x14ac:dyDescent="0.2">
      <c r="A558">
        <v>557</v>
      </c>
      <c r="B558" t="s">
        <v>55</v>
      </c>
      <c r="C558" t="s">
        <v>54</v>
      </c>
      <c r="D558" t="s">
        <v>1777</v>
      </c>
      <c r="E558" t="s">
        <v>1778</v>
      </c>
      <c r="F558" t="s">
        <v>8</v>
      </c>
      <c r="G558" t="s">
        <v>34</v>
      </c>
      <c r="H558" t="s">
        <v>6</v>
      </c>
      <c r="I558" t="s">
        <v>53</v>
      </c>
      <c r="J558" t="s">
        <v>97</v>
      </c>
      <c r="K558" t="s">
        <v>56</v>
      </c>
      <c r="L558" s="3">
        <v>43320</v>
      </c>
      <c r="M558" s="3">
        <v>43579</v>
      </c>
      <c r="N558" s="3">
        <v>43579</v>
      </c>
      <c r="O558">
        <v>598000</v>
      </c>
      <c r="P558">
        <v>7000</v>
      </c>
      <c r="Q558" t="s">
        <v>51</v>
      </c>
      <c r="R558" t="s">
        <v>1779</v>
      </c>
    </row>
    <row r="559" spans="1:18" x14ac:dyDescent="0.2">
      <c r="A559">
        <v>558</v>
      </c>
      <c r="B559" t="s">
        <v>55</v>
      </c>
      <c r="C559" t="s">
        <v>54</v>
      </c>
      <c r="D559" t="s">
        <v>1795</v>
      </c>
      <c r="E559" t="s">
        <v>1796</v>
      </c>
      <c r="F559" t="s">
        <v>8</v>
      </c>
      <c r="G559" t="s">
        <v>34</v>
      </c>
      <c r="H559" t="s">
        <v>6</v>
      </c>
      <c r="I559" t="s">
        <v>53</v>
      </c>
      <c r="J559" t="s">
        <v>97</v>
      </c>
      <c r="K559" t="s">
        <v>56</v>
      </c>
      <c r="L559" s="3">
        <v>43385</v>
      </c>
      <c r="M559" s="3">
        <v>43552</v>
      </c>
      <c r="N559" s="3">
        <v>43553</v>
      </c>
      <c r="O559">
        <v>540000</v>
      </c>
      <c r="P559">
        <v>6772</v>
      </c>
      <c r="Q559" t="s">
        <v>51</v>
      </c>
      <c r="R559" t="s">
        <v>1797</v>
      </c>
    </row>
    <row r="560" spans="1:18" x14ac:dyDescent="0.2">
      <c r="A560">
        <v>559</v>
      </c>
      <c r="B560" t="s">
        <v>55</v>
      </c>
      <c r="C560" t="s">
        <v>54</v>
      </c>
      <c r="D560" t="s">
        <v>2356</v>
      </c>
      <c r="E560" t="s">
        <v>2357</v>
      </c>
      <c r="F560" t="s">
        <v>8</v>
      </c>
      <c r="G560" t="s">
        <v>34</v>
      </c>
      <c r="H560" t="s">
        <v>6</v>
      </c>
      <c r="I560" t="s">
        <v>53</v>
      </c>
      <c r="J560" t="s">
        <v>97</v>
      </c>
      <c r="K560" t="s">
        <v>4</v>
      </c>
      <c r="L560" s="3">
        <v>43361</v>
      </c>
      <c r="M560" s="3">
        <v>43634</v>
      </c>
      <c r="N560" s="3">
        <v>43635</v>
      </c>
      <c r="O560">
        <v>475500</v>
      </c>
      <c r="P560">
        <v>5622</v>
      </c>
      <c r="Q560" t="s">
        <v>51</v>
      </c>
      <c r="R560" t="s">
        <v>2358</v>
      </c>
    </row>
    <row r="561" spans="1:18" x14ac:dyDescent="0.2">
      <c r="A561">
        <v>560</v>
      </c>
      <c r="B561" t="s">
        <v>55</v>
      </c>
      <c r="C561" t="s">
        <v>54</v>
      </c>
      <c r="D561" t="s">
        <v>1768</v>
      </c>
      <c r="E561" t="s">
        <v>1769</v>
      </c>
      <c r="F561" t="s">
        <v>8</v>
      </c>
      <c r="G561" t="s">
        <v>34</v>
      </c>
      <c r="H561" t="s">
        <v>37</v>
      </c>
      <c r="I561" t="s">
        <v>53</v>
      </c>
      <c r="J561" t="s">
        <v>97</v>
      </c>
      <c r="K561" t="s">
        <v>56</v>
      </c>
      <c r="L561" s="3">
        <v>43284</v>
      </c>
      <c r="M561" s="3">
        <v>43531</v>
      </c>
      <c r="N561" s="3">
        <v>43531</v>
      </c>
      <c r="O561">
        <v>612000</v>
      </c>
      <c r="P561">
        <v>7000</v>
      </c>
      <c r="Q561" t="s">
        <v>51</v>
      </c>
      <c r="R561" t="s">
        <v>1770</v>
      </c>
    </row>
    <row r="562" spans="1:18" x14ac:dyDescent="0.2">
      <c r="A562">
        <v>561</v>
      </c>
      <c r="B562" t="s">
        <v>55</v>
      </c>
      <c r="C562" t="s">
        <v>54</v>
      </c>
      <c r="D562" t="s">
        <v>2320</v>
      </c>
      <c r="E562" t="s">
        <v>2321</v>
      </c>
      <c r="F562" t="s">
        <v>8</v>
      </c>
      <c r="G562" t="s">
        <v>34</v>
      </c>
      <c r="H562" t="s">
        <v>6</v>
      </c>
      <c r="I562" t="s">
        <v>53</v>
      </c>
      <c r="J562" t="s">
        <v>97</v>
      </c>
      <c r="K562" t="s">
        <v>4</v>
      </c>
      <c r="L562" s="3">
        <v>43263</v>
      </c>
      <c r="M562" s="3">
        <v>43661</v>
      </c>
      <c r="N562" s="3">
        <v>43661</v>
      </c>
      <c r="O562">
        <v>333000</v>
      </c>
      <c r="P562">
        <v>5000</v>
      </c>
      <c r="Q562" t="s">
        <v>51</v>
      </c>
      <c r="R562" t="s">
        <v>2322</v>
      </c>
    </row>
    <row r="563" spans="1:18" x14ac:dyDescent="0.2">
      <c r="A563">
        <v>562</v>
      </c>
      <c r="B563" t="s">
        <v>55</v>
      </c>
      <c r="C563" t="s">
        <v>54</v>
      </c>
      <c r="D563" t="s">
        <v>1909</v>
      </c>
      <c r="E563" t="s">
        <v>1910</v>
      </c>
      <c r="F563" t="s">
        <v>8</v>
      </c>
      <c r="G563" t="s">
        <v>34</v>
      </c>
      <c r="H563" t="s">
        <v>37</v>
      </c>
      <c r="I563" t="s">
        <v>53</v>
      </c>
      <c r="J563" t="s">
        <v>97</v>
      </c>
      <c r="K563" t="s">
        <v>4</v>
      </c>
      <c r="L563" s="3">
        <v>43264</v>
      </c>
      <c r="M563" s="3">
        <v>43542</v>
      </c>
      <c r="N563" s="3">
        <v>43542</v>
      </c>
      <c r="O563">
        <v>430000</v>
      </c>
      <c r="P563">
        <v>5142</v>
      </c>
      <c r="Q563" t="s">
        <v>51</v>
      </c>
      <c r="R563" t="s">
        <v>1911</v>
      </c>
    </row>
    <row r="564" spans="1:18" x14ac:dyDescent="0.2">
      <c r="A564">
        <v>563</v>
      </c>
      <c r="B564" t="s">
        <v>55</v>
      </c>
      <c r="C564" t="s">
        <v>54</v>
      </c>
      <c r="D564" t="s">
        <v>1762</v>
      </c>
      <c r="E564" t="s">
        <v>1763</v>
      </c>
      <c r="F564" t="s">
        <v>8</v>
      </c>
      <c r="G564" t="s">
        <v>34</v>
      </c>
      <c r="H564" t="s">
        <v>6</v>
      </c>
      <c r="I564" t="s">
        <v>53</v>
      </c>
      <c r="J564" t="s">
        <v>97</v>
      </c>
      <c r="K564" t="s">
        <v>4</v>
      </c>
      <c r="L564" s="3">
        <v>43264</v>
      </c>
      <c r="M564" s="3">
        <v>43661</v>
      </c>
      <c r="N564" s="3">
        <v>43661</v>
      </c>
      <c r="O564">
        <v>499000</v>
      </c>
      <c r="P564">
        <v>5974</v>
      </c>
      <c r="Q564" t="s">
        <v>51</v>
      </c>
      <c r="R564" t="s">
        <v>1764</v>
      </c>
    </row>
    <row r="565" spans="1:18" x14ac:dyDescent="0.2">
      <c r="A565">
        <v>564</v>
      </c>
      <c r="B565" t="s">
        <v>55</v>
      </c>
      <c r="C565" t="s">
        <v>54</v>
      </c>
      <c r="D565" t="s">
        <v>2246</v>
      </c>
      <c r="E565" t="s">
        <v>2247</v>
      </c>
      <c r="F565" t="s">
        <v>8</v>
      </c>
      <c r="G565" t="s">
        <v>34</v>
      </c>
      <c r="H565" t="s">
        <v>6</v>
      </c>
      <c r="I565" t="s">
        <v>53</v>
      </c>
      <c r="J565" t="s">
        <v>97</v>
      </c>
      <c r="K565" t="s">
        <v>4</v>
      </c>
      <c r="L565" s="3">
        <v>43291</v>
      </c>
      <c r="M565" s="3">
        <v>43594</v>
      </c>
      <c r="N565" s="3">
        <v>43595</v>
      </c>
      <c r="O565">
        <v>468000</v>
      </c>
      <c r="P565">
        <v>5509</v>
      </c>
      <c r="Q565" t="s">
        <v>51</v>
      </c>
      <c r="R565" t="s">
        <v>2248</v>
      </c>
    </row>
    <row r="566" spans="1:18" x14ac:dyDescent="0.2">
      <c r="A566">
        <v>565</v>
      </c>
      <c r="B566" t="s">
        <v>55</v>
      </c>
      <c r="C566" t="s">
        <v>54</v>
      </c>
      <c r="D566" t="s">
        <v>1978</v>
      </c>
      <c r="E566" t="s">
        <v>1979</v>
      </c>
      <c r="F566" t="s">
        <v>8</v>
      </c>
      <c r="G566" t="s">
        <v>34</v>
      </c>
      <c r="H566" t="s">
        <v>6</v>
      </c>
      <c r="I566" t="s">
        <v>53</v>
      </c>
      <c r="J566" t="s">
        <v>97</v>
      </c>
      <c r="K566" t="s">
        <v>4</v>
      </c>
      <c r="L566" s="3">
        <v>43278</v>
      </c>
      <c r="M566" s="3">
        <v>43531</v>
      </c>
      <c r="N566" s="3">
        <v>43531</v>
      </c>
      <c r="O566">
        <v>410000</v>
      </c>
      <c r="P566">
        <v>5000</v>
      </c>
      <c r="Q566" t="s">
        <v>51</v>
      </c>
      <c r="R566" t="s">
        <v>1980</v>
      </c>
    </row>
    <row r="567" spans="1:18" x14ac:dyDescent="0.2">
      <c r="A567">
        <v>566</v>
      </c>
      <c r="B567" t="s">
        <v>55</v>
      </c>
      <c r="C567" t="s">
        <v>54</v>
      </c>
      <c r="D567" t="s">
        <v>2127</v>
      </c>
      <c r="E567" t="s">
        <v>2128</v>
      </c>
      <c r="F567" t="s">
        <v>8</v>
      </c>
      <c r="G567" t="s">
        <v>34</v>
      </c>
      <c r="H567" t="s">
        <v>6</v>
      </c>
      <c r="I567" t="s">
        <v>53</v>
      </c>
      <c r="J567" t="s">
        <v>97</v>
      </c>
      <c r="K567" t="s">
        <v>4</v>
      </c>
      <c r="L567" s="3">
        <v>43314</v>
      </c>
      <c r="M567" s="3">
        <v>43629</v>
      </c>
      <c r="N567" s="3">
        <v>43629</v>
      </c>
      <c r="O567">
        <v>472000</v>
      </c>
      <c r="P567">
        <v>5569</v>
      </c>
      <c r="Q567" t="s">
        <v>51</v>
      </c>
      <c r="R567" t="s">
        <v>2129</v>
      </c>
    </row>
    <row r="568" spans="1:18" x14ac:dyDescent="0.2">
      <c r="A568">
        <v>567</v>
      </c>
      <c r="B568" t="s">
        <v>55</v>
      </c>
      <c r="C568" t="s">
        <v>54</v>
      </c>
      <c r="D568" t="s">
        <v>2064</v>
      </c>
      <c r="E568" t="s">
        <v>2065</v>
      </c>
      <c r="F568" t="s">
        <v>8</v>
      </c>
      <c r="G568" t="s">
        <v>34</v>
      </c>
      <c r="H568" t="s">
        <v>6</v>
      </c>
      <c r="I568" t="s">
        <v>53</v>
      </c>
      <c r="J568" t="s">
        <v>97</v>
      </c>
      <c r="K568" t="s">
        <v>4</v>
      </c>
      <c r="L568" s="3">
        <v>43273</v>
      </c>
      <c r="M568" s="3">
        <v>43537</v>
      </c>
      <c r="N568" s="3">
        <v>43537</v>
      </c>
      <c r="O568">
        <v>342500</v>
      </c>
      <c r="P568">
        <v>5000</v>
      </c>
      <c r="Q568" t="s">
        <v>51</v>
      </c>
      <c r="R568" t="s">
        <v>2066</v>
      </c>
    </row>
    <row r="569" spans="1:18" x14ac:dyDescent="0.2">
      <c r="A569">
        <v>568</v>
      </c>
      <c r="B569" t="s">
        <v>55</v>
      </c>
      <c r="C569" t="s">
        <v>54</v>
      </c>
      <c r="D569" t="s">
        <v>2118</v>
      </c>
      <c r="E569" t="s">
        <v>2119</v>
      </c>
      <c r="F569" t="s">
        <v>8</v>
      </c>
      <c r="G569" t="s">
        <v>34</v>
      </c>
      <c r="H569" t="s">
        <v>37</v>
      </c>
      <c r="I569" t="s">
        <v>53</v>
      </c>
      <c r="J569" t="s">
        <v>97</v>
      </c>
      <c r="K569" t="s">
        <v>56</v>
      </c>
      <c r="L569" s="3">
        <v>43307</v>
      </c>
      <c r="M569" s="3">
        <v>43542</v>
      </c>
      <c r="N569" s="3">
        <v>43542</v>
      </c>
      <c r="O569">
        <v>536000</v>
      </c>
      <c r="P569">
        <v>6692</v>
      </c>
      <c r="Q569" t="s">
        <v>51</v>
      </c>
      <c r="R569" t="s">
        <v>2120</v>
      </c>
    </row>
    <row r="570" spans="1:18" x14ac:dyDescent="0.2">
      <c r="A570">
        <v>569</v>
      </c>
      <c r="B570" t="s">
        <v>55</v>
      </c>
      <c r="C570" t="s">
        <v>54</v>
      </c>
      <c r="D570" t="s">
        <v>1870</v>
      </c>
      <c r="E570" t="s">
        <v>1871</v>
      </c>
      <c r="F570" t="s">
        <v>8</v>
      </c>
      <c r="G570" t="s">
        <v>34</v>
      </c>
      <c r="H570" t="s">
        <v>6</v>
      </c>
      <c r="I570" t="s">
        <v>53</v>
      </c>
      <c r="J570" t="s">
        <v>97</v>
      </c>
      <c r="K570" t="s">
        <v>56</v>
      </c>
      <c r="L570" s="3">
        <v>43243</v>
      </c>
      <c r="M570" s="3">
        <v>43535</v>
      </c>
      <c r="N570" s="3">
        <v>43535</v>
      </c>
      <c r="O570">
        <v>510000</v>
      </c>
      <c r="P570">
        <v>6172</v>
      </c>
      <c r="Q570" t="s">
        <v>51</v>
      </c>
      <c r="R570" t="s">
        <v>1872</v>
      </c>
    </row>
    <row r="571" spans="1:18" x14ac:dyDescent="0.2">
      <c r="A571">
        <v>570</v>
      </c>
      <c r="B571" t="s">
        <v>55</v>
      </c>
      <c r="C571" t="s">
        <v>54</v>
      </c>
      <c r="D571" t="s">
        <v>1789</v>
      </c>
      <c r="E571" t="s">
        <v>1790</v>
      </c>
      <c r="F571" t="s">
        <v>8</v>
      </c>
      <c r="G571" t="s">
        <v>34</v>
      </c>
      <c r="H571" t="s">
        <v>6</v>
      </c>
      <c r="I571" t="s">
        <v>53</v>
      </c>
      <c r="J571" t="s">
        <v>97</v>
      </c>
      <c r="K571" t="s">
        <v>4</v>
      </c>
      <c r="L571" s="3">
        <v>43382</v>
      </c>
      <c r="M571" s="3">
        <v>43584</v>
      </c>
      <c r="N571" s="3">
        <v>43677</v>
      </c>
      <c r="O571">
        <v>455000</v>
      </c>
      <c r="P571">
        <v>5488</v>
      </c>
      <c r="Q571" t="s">
        <v>51</v>
      </c>
      <c r="R571" t="s">
        <v>1791</v>
      </c>
    </row>
    <row r="572" spans="1:18" x14ac:dyDescent="0.2">
      <c r="A572">
        <v>571</v>
      </c>
      <c r="B572" t="s">
        <v>55</v>
      </c>
      <c r="C572" t="s">
        <v>54</v>
      </c>
      <c r="D572" t="s">
        <v>2326</v>
      </c>
      <c r="E572" t="s">
        <v>2327</v>
      </c>
      <c r="F572" t="s">
        <v>8</v>
      </c>
      <c r="G572" t="s">
        <v>34</v>
      </c>
      <c r="H572" t="s">
        <v>6</v>
      </c>
      <c r="I572" t="s">
        <v>53</v>
      </c>
      <c r="J572" t="s">
        <v>97</v>
      </c>
      <c r="K572" t="s">
        <v>4</v>
      </c>
      <c r="L572" s="3">
        <v>43432</v>
      </c>
      <c r="M572" s="3">
        <v>43642</v>
      </c>
      <c r="N572" s="3">
        <v>43642</v>
      </c>
      <c r="O572">
        <v>495000</v>
      </c>
      <c r="P572">
        <v>5914</v>
      </c>
      <c r="Q572" t="s">
        <v>51</v>
      </c>
      <c r="R572" t="s">
        <v>2328</v>
      </c>
    </row>
    <row r="573" spans="1:18" x14ac:dyDescent="0.2">
      <c r="A573">
        <v>572</v>
      </c>
      <c r="B573" t="s">
        <v>55</v>
      </c>
      <c r="C573" t="s">
        <v>54</v>
      </c>
      <c r="D573" t="s">
        <v>1828</v>
      </c>
      <c r="E573" t="s">
        <v>1829</v>
      </c>
      <c r="F573" t="s">
        <v>8</v>
      </c>
      <c r="G573" t="s">
        <v>34</v>
      </c>
      <c r="H573" t="s">
        <v>6</v>
      </c>
      <c r="I573" t="s">
        <v>53</v>
      </c>
      <c r="J573" t="s">
        <v>97</v>
      </c>
      <c r="K573" t="s">
        <v>56</v>
      </c>
      <c r="L573" s="3">
        <v>43355</v>
      </c>
      <c r="M573" s="3">
        <v>43629</v>
      </c>
      <c r="N573" s="3">
        <v>43629</v>
      </c>
      <c r="O573">
        <v>590000</v>
      </c>
      <c r="P573">
        <v>7000</v>
      </c>
      <c r="Q573" t="s">
        <v>51</v>
      </c>
      <c r="R573" t="s">
        <v>1830</v>
      </c>
    </row>
    <row r="574" spans="1:18" x14ac:dyDescent="0.2">
      <c r="A574">
        <v>573</v>
      </c>
      <c r="B574" t="s">
        <v>55</v>
      </c>
      <c r="C574" t="s">
        <v>54</v>
      </c>
      <c r="D574" t="s">
        <v>1783</v>
      </c>
      <c r="E574" t="s">
        <v>1784</v>
      </c>
      <c r="F574" t="s">
        <v>8</v>
      </c>
      <c r="G574" t="s">
        <v>34</v>
      </c>
      <c r="H574" t="s">
        <v>37</v>
      </c>
      <c r="I574" t="s">
        <v>53</v>
      </c>
      <c r="J574" t="s">
        <v>97</v>
      </c>
      <c r="K574" t="s">
        <v>56</v>
      </c>
      <c r="L574" s="3">
        <v>43280</v>
      </c>
      <c r="M574" s="3">
        <v>43531</v>
      </c>
      <c r="N574" s="3">
        <v>43531</v>
      </c>
      <c r="O574">
        <v>574000</v>
      </c>
      <c r="P574">
        <v>7000</v>
      </c>
      <c r="Q574" t="s">
        <v>51</v>
      </c>
      <c r="R574" t="s">
        <v>1785</v>
      </c>
    </row>
    <row r="575" spans="1:18" x14ac:dyDescent="0.2">
      <c r="A575">
        <v>574</v>
      </c>
      <c r="B575" t="s">
        <v>55</v>
      </c>
      <c r="C575" t="s">
        <v>54</v>
      </c>
      <c r="D575" t="s">
        <v>1780</v>
      </c>
      <c r="E575" t="s">
        <v>1781</v>
      </c>
      <c r="F575" t="s">
        <v>8</v>
      </c>
      <c r="G575" t="s">
        <v>34</v>
      </c>
      <c r="H575" t="s">
        <v>6</v>
      </c>
      <c r="I575" t="s">
        <v>53</v>
      </c>
      <c r="J575" t="s">
        <v>97</v>
      </c>
      <c r="K575" t="s">
        <v>4</v>
      </c>
      <c r="L575" s="3">
        <v>43308</v>
      </c>
      <c r="M575" s="3">
        <v>43661</v>
      </c>
      <c r="N575" s="3">
        <v>43661</v>
      </c>
      <c r="O575">
        <v>450000</v>
      </c>
      <c r="P575">
        <v>5239</v>
      </c>
      <c r="Q575" t="s">
        <v>51</v>
      </c>
      <c r="R575" t="s">
        <v>1782</v>
      </c>
    </row>
    <row r="576" spans="1:18" x14ac:dyDescent="0.2">
      <c r="A576">
        <v>575</v>
      </c>
      <c r="B576" t="s">
        <v>55</v>
      </c>
      <c r="C576" t="s">
        <v>54</v>
      </c>
      <c r="D576" t="s">
        <v>1843</v>
      </c>
      <c r="E576" t="s">
        <v>1844</v>
      </c>
      <c r="F576" t="s">
        <v>8</v>
      </c>
      <c r="G576" t="s">
        <v>34</v>
      </c>
      <c r="H576" t="s">
        <v>37</v>
      </c>
      <c r="I576" t="s">
        <v>53</v>
      </c>
      <c r="J576" t="s">
        <v>97</v>
      </c>
      <c r="K576" t="s">
        <v>56</v>
      </c>
      <c r="L576" s="3">
        <v>43266</v>
      </c>
      <c r="M576" s="3">
        <v>43615</v>
      </c>
      <c r="N576" s="3">
        <v>43616</v>
      </c>
      <c r="O576">
        <v>591500</v>
      </c>
      <c r="P576">
        <v>7000</v>
      </c>
      <c r="Q576" t="s">
        <v>51</v>
      </c>
      <c r="R576" t="s">
        <v>1845</v>
      </c>
    </row>
    <row r="577" spans="1:18" x14ac:dyDescent="0.2">
      <c r="A577">
        <v>576</v>
      </c>
      <c r="B577" t="s">
        <v>55</v>
      </c>
      <c r="C577" t="s">
        <v>54</v>
      </c>
      <c r="D577" t="s">
        <v>2210</v>
      </c>
      <c r="E577" t="s">
        <v>2211</v>
      </c>
      <c r="F577" t="s">
        <v>8</v>
      </c>
      <c r="G577" t="s">
        <v>34</v>
      </c>
      <c r="H577" t="s">
        <v>6</v>
      </c>
      <c r="I577" t="s">
        <v>53</v>
      </c>
      <c r="J577" t="s">
        <v>97</v>
      </c>
      <c r="K577" t="s">
        <v>56</v>
      </c>
      <c r="L577" s="3">
        <v>43437</v>
      </c>
      <c r="M577" s="3">
        <v>43677</v>
      </c>
      <c r="N577" s="3">
        <v>43677</v>
      </c>
      <c r="O577">
        <v>545000</v>
      </c>
      <c r="P577">
        <v>6872</v>
      </c>
      <c r="Q577" t="s">
        <v>51</v>
      </c>
      <c r="R577" t="s">
        <v>2212</v>
      </c>
    </row>
    <row r="578" spans="1:18" x14ac:dyDescent="0.2">
      <c r="A578">
        <v>577</v>
      </c>
      <c r="B578" t="s">
        <v>55</v>
      </c>
      <c r="C578" t="s">
        <v>54</v>
      </c>
      <c r="D578" t="s">
        <v>1975</v>
      </c>
      <c r="E578" t="s">
        <v>1976</v>
      </c>
      <c r="F578" t="s">
        <v>8</v>
      </c>
      <c r="G578" t="s">
        <v>34</v>
      </c>
      <c r="H578" t="s">
        <v>6</v>
      </c>
      <c r="I578" t="s">
        <v>53</v>
      </c>
      <c r="J578" t="s">
        <v>97</v>
      </c>
      <c r="K578" t="s">
        <v>56</v>
      </c>
      <c r="L578" s="3">
        <v>43391</v>
      </c>
      <c r="M578" s="3">
        <v>43615</v>
      </c>
      <c r="N578" s="3">
        <v>43616</v>
      </c>
      <c r="O578">
        <v>579000</v>
      </c>
      <c r="P578">
        <v>7000</v>
      </c>
      <c r="Q578" t="s">
        <v>51</v>
      </c>
      <c r="R578" t="s">
        <v>1977</v>
      </c>
    </row>
    <row r="579" spans="1:18" x14ac:dyDescent="0.2">
      <c r="A579">
        <v>578</v>
      </c>
      <c r="B579" t="s">
        <v>55</v>
      </c>
      <c r="C579" t="s">
        <v>54</v>
      </c>
      <c r="D579" t="s">
        <v>2392</v>
      </c>
      <c r="E579" t="s">
        <v>2393</v>
      </c>
      <c r="F579" t="s">
        <v>8</v>
      </c>
      <c r="G579" t="s">
        <v>34</v>
      </c>
      <c r="H579" t="s">
        <v>6</v>
      </c>
      <c r="I579" t="s">
        <v>53</v>
      </c>
      <c r="J579" t="s">
        <v>97</v>
      </c>
      <c r="K579" t="s">
        <v>56</v>
      </c>
      <c r="L579" s="3">
        <v>43395</v>
      </c>
      <c r="M579" s="3">
        <v>43661</v>
      </c>
      <c r="N579" s="3">
        <v>43661</v>
      </c>
      <c r="O579">
        <v>600000</v>
      </c>
      <c r="P579">
        <v>7000</v>
      </c>
      <c r="Q579" t="s">
        <v>51</v>
      </c>
      <c r="R579" t="s">
        <v>2394</v>
      </c>
    </row>
    <row r="580" spans="1:18" x14ac:dyDescent="0.2">
      <c r="A580">
        <v>579</v>
      </c>
      <c r="B580" t="s">
        <v>55</v>
      </c>
      <c r="C580" t="s">
        <v>54</v>
      </c>
      <c r="D580" t="s">
        <v>1765</v>
      </c>
      <c r="E580" t="s">
        <v>1766</v>
      </c>
      <c r="F580" t="s">
        <v>8</v>
      </c>
      <c r="G580" t="s">
        <v>34</v>
      </c>
      <c r="H580" t="s">
        <v>6</v>
      </c>
      <c r="I580" t="s">
        <v>53</v>
      </c>
      <c r="J580" t="s">
        <v>97</v>
      </c>
      <c r="K580" t="s">
        <v>56</v>
      </c>
      <c r="L580" s="3">
        <v>43252</v>
      </c>
      <c r="M580" s="3">
        <v>43563</v>
      </c>
      <c r="N580" s="3">
        <v>43563</v>
      </c>
      <c r="O580">
        <v>515000</v>
      </c>
      <c r="P580">
        <v>6272</v>
      </c>
      <c r="Q580" t="s">
        <v>51</v>
      </c>
      <c r="R580" t="s">
        <v>1767</v>
      </c>
    </row>
    <row r="581" spans="1:18" x14ac:dyDescent="0.2">
      <c r="A581">
        <v>580</v>
      </c>
      <c r="B581" t="s">
        <v>55</v>
      </c>
      <c r="C581" t="s">
        <v>54</v>
      </c>
      <c r="D581" t="s">
        <v>1744</v>
      </c>
      <c r="E581" t="s">
        <v>1745</v>
      </c>
      <c r="F581" t="s">
        <v>8</v>
      </c>
      <c r="G581" t="s">
        <v>34</v>
      </c>
      <c r="H581" t="s">
        <v>6</v>
      </c>
      <c r="I581" t="s">
        <v>53</v>
      </c>
      <c r="J581" t="s">
        <v>97</v>
      </c>
      <c r="K581" t="s">
        <v>56</v>
      </c>
      <c r="L581" s="3">
        <v>43347</v>
      </c>
      <c r="M581" s="3">
        <v>43594</v>
      </c>
      <c r="N581" s="3">
        <v>43595</v>
      </c>
      <c r="O581">
        <v>510500</v>
      </c>
      <c r="P581">
        <v>6182</v>
      </c>
      <c r="Q581" t="s">
        <v>51</v>
      </c>
      <c r="R581" t="s">
        <v>1746</v>
      </c>
    </row>
    <row r="582" spans="1:18" x14ac:dyDescent="0.2">
      <c r="A582">
        <v>581</v>
      </c>
      <c r="B582" t="s">
        <v>55</v>
      </c>
      <c r="C582" t="s">
        <v>54</v>
      </c>
      <c r="D582" t="s">
        <v>1927</v>
      </c>
      <c r="E582" t="s">
        <v>1928</v>
      </c>
      <c r="F582" t="s">
        <v>8</v>
      </c>
      <c r="G582" t="s">
        <v>34</v>
      </c>
      <c r="H582" t="s">
        <v>6</v>
      </c>
      <c r="I582" t="s">
        <v>53</v>
      </c>
      <c r="J582" t="s">
        <v>97</v>
      </c>
      <c r="K582" t="s">
        <v>4</v>
      </c>
      <c r="L582" s="3">
        <v>43242</v>
      </c>
      <c r="M582" s="3">
        <v>43580</v>
      </c>
      <c r="N582" s="3">
        <v>43580</v>
      </c>
      <c r="O582">
        <v>482000</v>
      </c>
      <c r="P582">
        <v>5719</v>
      </c>
      <c r="Q582" t="s">
        <v>51</v>
      </c>
      <c r="R582" t="s">
        <v>1929</v>
      </c>
    </row>
    <row r="583" spans="1:18" x14ac:dyDescent="0.2">
      <c r="A583">
        <v>582</v>
      </c>
      <c r="B583" t="s">
        <v>55</v>
      </c>
      <c r="C583" t="s">
        <v>54</v>
      </c>
      <c r="D583" t="s">
        <v>1933</v>
      </c>
      <c r="E583" t="s">
        <v>1934</v>
      </c>
      <c r="F583" t="s">
        <v>8</v>
      </c>
      <c r="G583" t="s">
        <v>34</v>
      </c>
      <c r="H583" t="s">
        <v>6</v>
      </c>
      <c r="I583" t="s">
        <v>53</v>
      </c>
      <c r="J583" t="s">
        <v>97</v>
      </c>
      <c r="K583" t="s">
        <v>4</v>
      </c>
      <c r="L583" s="3">
        <v>43374</v>
      </c>
      <c r="M583" s="3">
        <v>43578</v>
      </c>
      <c r="N583" s="3">
        <v>43578</v>
      </c>
      <c r="O583">
        <v>495000</v>
      </c>
      <c r="P583">
        <v>5914</v>
      </c>
      <c r="Q583" t="s">
        <v>51</v>
      </c>
      <c r="R583" t="s">
        <v>1935</v>
      </c>
    </row>
    <row r="584" spans="1:18" x14ac:dyDescent="0.2">
      <c r="A584">
        <v>583</v>
      </c>
      <c r="B584" t="s">
        <v>55</v>
      </c>
      <c r="C584" t="s">
        <v>54</v>
      </c>
      <c r="D584" t="s">
        <v>2141</v>
      </c>
      <c r="E584" t="s">
        <v>2142</v>
      </c>
      <c r="F584" t="s">
        <v>8</v>
      </c>
      <c r="G584" t="s">
        <v>34</v>
      </c>
      <c r="H584" t="s">
        <v>37</v>
      </c>
      <c r="I584" t="s">
        <v>53</v>
      </c>
      <c r="J584" t="s">
        <v>97</v>
      </c>
      <c r="K584" t="s">
        <v>4</v>
      </c>
      <c r="L584" s="3">
        <v>43384</v>
      </c>
      <c r="M584" s="3">
        <v>43564</v>
      </c>
      <c r="N584" s="3">
        <v>43586</v>
      </c>
      <c r="O584">
        <v>420000</v>
      </c>
      <c r="P584">
        <v>5000</v>
      </c>
      <c r="Q584" t="s">
        <v>51</v>
      </c>
      <c r="R584" t="s">
        <v>2143</v>
      </c>
    </row>
    <row r="585" spans="1:18" x14ac:dyDescent="0.2">
      <c r="A585">
        <v>584</v>
      </c>
      <c r="B585" t="s">
        <v>55</v>
      </c>
      <c r="C585" t="s">
        <v>54</v>
      </c>
      <c r="D585" t="s">
        <v>3778</v>
      </c>
      <c r="E585" t="s">
        <v>3779</v>
      </c>
      <c r="F585" t="s">
        <v>8</v>
      </c>
      <c r="G585" t="s">
        <v>34</v>
      </c>
      <c r="H585" t="s">
        <v>6</v>
      </c>
      <c r="I585" t="s">
        <v>53</v>
      </c>
      <c r="J585" t="s">
        <v>52</v>
      </c>
      <c r="K585" t="s">
        <v>4</v>
      </c>
      <c r="L585" s="3">
        <v>43350</v>
      </c>
      <c r="M585" s="3">
        <v>43585</v>
      </c>
      <c r="N585" s="3">
        <v>43585</v>
      </c>
      <c r="O585">
        <v>377000</v>
      </c>
      <c r="P585">
        <v>5000</v>
      </c>
      <c r="Q585" t="s">
        <v>51</v>
      </c>
      <c r="R585" t="s">
        <v>3780</v>
      </c>
    </row>
    <row r="586" spans="1:18" x14ac:dyDescent="0.2">
      <c r="A586">
        <v>585</v>
      </c>
      <c r="B586" t="s">
        <v>55</v>
      </c>
      <c r="C586" t="s">
        <v>54</v>
      </c>
      <c r="D586" t="s">
        <v>3895</v>
      </c>
      <c r="E586" t="s">
        <v>3896</v>
      </c>
      <c r="F586" t="s">
        <v>8</v>
      </c>
      <c r="G586" t="s">
        <v>34</v>
      </c>
      <c r="H586" t="s">
        <v>6</v>
      </c>
      <c r="I586" t="s">
        <v>53</v>
      </c>
      <c r="J586" t="s">
        <v>52</v>
      </c>
      <c r="K586" t="s">
        <v>4</v>
      </c>
      <c r="L586" s="3">
        <v>43251</v>
      </c>
      <c r="M586" s="3">
        <v>43480</v>
      </c>
      <c r="N586" s="3">
        <v>43480</v>
      </c>
      <c r="O586">
        <v>390000</v>
      </c>
      <c r="P586">
        <v>5000</v>
      </c>
      <c r="Q586" t="s">
        <v>51</v>
      </c>
      <c r="R586" t="s">
        <v>3897</v>
      </c>
    </row>
    <row r="587" spans="1:18" x14ac:dyDescent="0.2">
      <c r="A587">
        <v>586</v>
      </c>
      <c r="B587" t="s">
        <v>55</v>
      </c>
      <c r="C587" t="s">
        <v>54</v>
      </c>
      <c r="D587" t="s">
        <v>3841</v>
      </c>
      <c r="E587" t="s">
        <v>3842</v>
      </c>
      <c r="F587" t="s">
        <v>8</v>
      </c>
      <c r="G587" t="s">
        <v>34</v>
      </c>
      <c r="H587" t="s">
        <v>6</v>
      </c>
      <c r="I587" t="s">
        <v>53</v>
      </c>
      <c r="J587" t="s">
        <v>52</v>
      </c>
      <c r="K587" t="s">
        <v>4</v>
      </c>
      <c r="L587" s="3">
        <v>43243</v>
      </c>
      <c r="M587" s="3">
        <v>43523</v>
      </c>
      <c r="N587" s="3">
        <v>43523</v>
      </c>
      <c r="O587">
        <v>278000</v>
      </c>
      <c r="P587">
        <v>5000</v>
      </c>
      <c r="Q587" t="s">
        <v>51</v>
      </c>
      <c r="R587" t="s">
        <v>3843</v>
      </c>
    </row>
    <row r="588" spans="1:18" x14ac:dyDescent="0.2">
      <c r="A588">
        <v>587</v>
      </c>
      <c r="B588" t="s">
        <v>55</v>
      </c>
      <c r="C588" t="s">
        <v>54</v>
      </c>
      <c r="D588" t="s">
        <v>3859</v>
      </c>
      <c r="E588" t="s">
        <v>3860</v>
      </c>
      <c r="F588" t="s">
        <v>8</v>
      </c>
      <c r="G588" t="s">
        <v>34</v>
      </c>
      <c r="H588" t="s">
        <v>37</v>
      </c>
      <c r="I588" t="s">
        <v>53</v>
      </c>
      <c r="J588" t="s">
        <v>52</v>
      </c>
      <c r="K588" t="s">
        <v>56</v>
      </c>
      <c r="L588" s="3">
        <v>43327</v>
      </c>
      <c r="M588" s="3">
        <v>43585</v>
      </c>
      <c r="N588" s="3">
        <v>43585</v>
      </c>
      <c r="O588">
        <v>629000</v>
      </c>
      <c r="P588">
        <v>7000</v>
      </c>
      <c r="Q588" t="s">
        <v>51</v>
      </c>
      <c r="R588" t="s">
        <v>3861</v>
      </c>
    </row>
    <row r="589" spans="1:18" x14ac:dyDescent="0.2">
      <c r="A589">
        <v>588</v>
      </c>
      <c r="B589" t="s">
        <v>55</v>
      </c>
      <c r="C589" t="s">
        <v>54</v>
      </c>
      <c r="D589" t="s">
        <v>3482</v>
      </c>
      <c r="E589" t="s">
        <v>3483</v>
      </c>
      <c r="F589" t="s">
        <v>8</v>
      </c>
      <c r="G589" t="s">
        <v>34</v>
      </c>
      <c r="H589" t="s">
        <v>37</v>
      </c>
      <c r="I589" t="s">
        <v>53</v>
      </c>
      <c r="J589" t="s">
        <v>52</v>
      </c>
      <c r="K589" t="s">
        <v>56</v>
      </c>
      <c r="L589" s="3">
        <v>43336</v>
      </c>
      <c r="M589" s="3">
        <v>43542</v>
      </c>
      <c r="N589" s="3">
        <v>43542</v>
      </c>
      <c r="O589">
        <v>520000</v>
      </c>
      <c r="P589">
        <v>6372</v>
      </c>
      <c r="Q589" t="s">
        <v>51</v>
      </c>
      <c r="R589" t="s">
        <v>3484</v>
      </c>
    </row>
    <row r="590" spans="1:18" x14ac:dyDescent="0.2">
      <c r="A590">
        <v>589</v>
      </c>
      <c r="B590" t="s">
        <v>55</v>
      </c>
      <c r="C590" t="s">
        <v>54</v>
      </c>
      <c r="D590" t="s">
        <v>3260</v>
      </c>
      <c r="E590" t="s">
        <v>3261</v>
      </c>
      <c r="F590" t="s">
        <v>8</v>
      </c>
      <c r="G590" t="s">
        <v>34</v>
      </c>
      <c r="H590" t="s">
        <v>37</v>
      </c>
      <c r="I590" t="s">
        <v>53</v>
      </c>
      <c r="J590" t="s">
        <v>52</v>
      </c>
      <c r="K590" t="s">
        <v>56</v>
      </c>
      <c r="L590" s="3">
        <v>43434</v>
      </c>
      <c r="M590" s="3">
        <v>43615</v>
      </c>
      <c r="N590" s="3">
        <v>43615</v>
      </c>
      <c r="O590">
        <v>495000</v>
      </c>
      <c r="P590">
        <v>5914</v>
      </c>
      <c r="Q590" t="s">
        <v>51</v>
      </c>
      <c r="R590" t="s">
        <v>3262</v>
      </c>
    </row>
    <row r="591" spans="1:18" x14ac:dyDescent="0.2">
      <c r="A591">
        <v>590</v>
      </c>
      <c r="B591" t="s">
        <v>55</v>
      </c>
      <c r="C591" t="s">
        <v>54</v>
      </c>
      <c r="D591" t="s">
        <v>3368</v>
      </c>
      <c r="E591" t="s">
        <v>3369</v>
      </c>
      <c r="F591" t="s">
        <v>8</v>
      </c>
      <c r="G591" t="s">
        <v>34</v>
      </c>
      <c r="H591" t="s">
        <v>6</v>
      </c>
      <c r="I591" t="s">
        <v>53</v>
      </c>
      <c r="J591" t="s">
        <v>52</v>
      </c>
      <c r="K591" t="s">
        <v>4</v>
      </c>
      <c r="L591" s="3">
        <v>43251</v>
      </c>
      <c r="M591" s="3">
        <v>43553</v>
      </c>
      <c r="N591" s="3">
        <v>43553</v>
      </c>
      <c r="O591">
        <v>325000</v>
      </c>
      <c r="P591">
        <v>5000</v>
      </c>
      <c r="Q591" t="s">
        <v>51</v>
      </c>
      <c r="R591" t="s">
        <v>3370</v>
      </c>
    </row>
    <row r="592" spans="1:18" x14ac:dyDescent="0.2">
      <c r="A592">
        <v>591</v>
      </c>
      <c r="B592" t="s">
        <v>55</v>
      </c>
      <c r="C592" t="s">
        <v>54</v>
      </c>
      <c r="D592" t="s">
        <v>3039</v>
      </c>
      <c r="E592" t="s">
        <v>3040</v>
      </c>
      <c r="F592" t="s">
        <v>8</v>
      </c>
      <c r="G592" t="s">
        <v>34</v>
      </c>
      <c r="H592" t="s">
        <v>37</v>
      </c>
      <c r="I592" t="s">
        <v>53</v>
      </c>
      <c r="J592" t="s">
        <v>52</v>
      </c>
      <c r="K592" t="s">
        <v>56</v>
      </c>
      <c r="L592" s="3">
        <v>43417</v>
      </c>
      <c r="M592" s="3">
        <v>43542</v>
      </c>
      <c r="N592" s="3">
        <v>43542</v>
      </c>
      <c r="O592">
        <v>485000</v>
      </c>
      <c r="P592">
        <v>5764</v>
      </c>
      <c r="Q592" t="s">
        <v>51</v>
      </c>
      <c r="R592" t="s">
        <v>3041</v>
      </c>
    </row>
    <row r="593" spans="1:18" x14ac:dyDescent="0.2">
      <c r="A593">
        <v>592</v>
      </c>
      <c r="B593" t="s">
        <v>55</v>
      </c>
      <c r="C593" t="s">
        <v>54</v>
      </c>
      <c r="D593" t="s">
        <v>3835</v>
      </c>
      <c r="E593" t="s">
        <v>3836</v>
      </c>
      <c r="F593" t="s">
        <v>8</v>
      </c>
      <c r="G593" t="s">
        <v>34</v>
      </c>
      <c r="H593" t="s">
        <v>37</v>
      </c>
      <c r="I593" t="s">
        <v>53</v>
      </c>
      <c r="J593" t="s">
        <v>52</v>
      </c>
      <c r="K593" t="s">
        <v>56</v>
      </c>
      <c r="L593" s="3">
        <v>43230</v>
      </c>
      <c r="M593" s="3">
        <v>43480</v>
      </c>
      <c r="N593" s="3">
        <v>43480</v>
      </c>
      <c r="O593">
        <v>573000</v>
      </c>
      <c r="P593">
        <v>7000</v>
      </c>
      <c r="Q593" t="s">
        <v>51</v>
      </c>
      <c r="R593" t="s">
        <v>3837</v>
      </c>
    </row>
    <row r="594" spans="1:18" x14ac:dyDescent="0.2">
      <c r="A594">
        <v>593</v>
      </c>
      <c r="B594" t="s">
        <v>55</v>
      </c>
      <c r="C594" t="s">
        <v>54</v>
      </c>
      <c r="D594" t="s">
        <v>3341</v>
      </c>
      <c r="E594" t="s">
        <v>3342</v>
      </c>
      <c r="F594" t="s">
        <v>8</v>
      </c>
      <c r="G594" t="s">
        <v>34</v>
      </c>
      <c r="H594" t="s">
        <v>37</v>
      </c>
      <c r="I594" t="s">
        <v>53</v>
      </c>
      <c r="J594" t="s">
        <v>52</v>
      </c>
      <c r="K594" t="s">
        <v>56</v>
      </c>
      <c r="L594" s="3">
        <v>43343</v>
      </c>
      <c r="M594" s="3">
        <v>43542</v>
      </c>
      <c r="N594" s="3">
        <v>43542</v>
      </c>
      <c r="O594">
        <v>510000</v>
      </c>
      <c r="P594">
        <v>6172</v>
      </c>
      <c r="Q594" t="s">
        <v>51</v>
      </c>
      <c r="R594" t="s">
        <v>3343</v>
      </c>
    </row>
    <row r="595" spans="1:18" x14ac:dyDescent="0.2">
      <c r="A595">
        <v>594</v>
      </c>
      <c r="B595" t="s">
        <v>55</v>
      </c>
      <c r="C595" t="s">
        <v>54</v>
      </c>
      <c r="D595" t="s">
        <v>3548</v>
      </c>
      <c r="E595" t="s">
        <v>3549</v>
      </c>
      <c r="F595" t="s">
        <v>8</v>
      </c>
      <c r="G595" t="s">
        <v>34</v>
      </c>
      <c r="H595" t="s">
        <v>6</v>
      </c>
      <c r="I595" t="s">
        <v>53</v>
      </c>
      <c r="J595" t="s">
        <v>52</v>
      </c>
      <c r="K595" t="s">
        <v>4</v>
      </c>
      <c r="L595" s="3">
        <v>43326</v>
      </c>
      <c r="M595" s="3">
        <v>43677</v>
      </c>
      <c r="N595" s="3">
        <v>43677</v>
      </c>
      <c r="O595">
        <v>340000</v>
      </c>
      <c r="P595">
        <v>5000</v>
      </c>
      <c r="Q595" t="s">
        <v>51</v>
      </c>
      <c r="R595" t="s">
        <v>3550</v>
      </c>
    </row>
    <row r="596" spans="1:18" x14ac:dyDescent="0.2">
      <c r="A596">
        <v>595</v>
      </c>
      <c r="B596" t="s">
        <v>55</v>
      </c>
      <c r="C596" t="s">
        <v>54</v>
      </c>
      <c r="D596" t="s">
        <v>3817</v>
      </c>
      <c r="E596" t="s">
        <v>3818</v>
      </c>
      <c r="F596" t="s">
        <v>8</v>
      </c>
      <c r="G596" t="s">
        <v>34</v>
      </c>
      <c r="H596" t="s">
        <v>37</v>
      </c>
      <c r="I596" t="s">
        <v>53</v>
      </c>
      <c r="J596" t="s">
        <v>52</v>
      </c>
      <c r="K596" t="s">
        <v>56</v>
      </c>
      <c r="L596" s="3">
        <v>43259</v>
      </c>
      <c r="M596" s="3">
        <v>43594</v>
      </c>
      <c r="N596" s="3">
        <v>43595</v>
      </c>
      <c r="O596">
        <v>590000</v>
      </c>
      <c r="P596">
        <v>7000</v>
      </c>
      <c r="Q596" t="s">
        <v>51</v>
      </c>
      <c r="R596" t="s">
        <v>3819</v>
      </c>
    </row>
    <row r="597" spans="1:18" x14ac:dyDescent="0.2">
      <c r="A597">
        <v>596</v>
      </c>
      <c r="B597" t="s">
        <v>55</v>
      </c>
      <c r="C597" t="s">
        <v>54</v>
      </c>
      <c r="D597" t="s">
        <v>3248</v>
      </c>
      <c r="E597" t="s">
        <v>3249</v>
      </c>
      <c r="F597" t="s">
        <v>8</v>
      </c>
      <c r="G597" t="s">
        <v>34</v>
      </c>
      <c r="H597" t="s">
        <v>37</v>
      </c>
      <c r="I597" t="s">
        <v>53</v>
      </c>
      <c r="J597" t="s">
        <v>52</v>
      </c>
      <c r="K597" t="s">
        <v>4</v>
      </c>
      <c r="L597" s="3">
        <v>43343</v>
      </c>
      <c r="M597" s="3">
        <v>43529</v>
      </c>
      <c r="N597" s="3">
        <v>43529</v>
      </c>
      <c r="O597">
        <v>285000</v>
      </c>
      <c r="P597">
        <v>5000</v>
      </c>
      <c r="Q597" t="s">
        <v>51</v>
      </c>
      <c r="R597" t="s">
        <v>3250</v>
      </c>
    </row>
    <row r="598" spans="1:18" x14ac:dyDescent="0.2">
      <c r="A598">
        <v>597</v>
      </c>
      <c r="B598" t="s">
        <v>55</v>
      </c>
      <c r="C598" t="s">
        <v>54</v>
      </c>
      <c r="D598" t="s">
        <v>3847</v>
      </c>
      <c r="E598" t="s">
        <v>3848</v>
      </c>
      <c r="F598" t="s">
        <v>8</v>
      </c>
      <c r="G598" t="s">
        <v>34</v>
      </c>
      <c r="H598" t="s">
        <v>6</v>
      </c>
      <c r="I598" t="s">
        <v>53</v>
      </c>
      <c r="J598" t="s">
        <v>52</v>
      </c>
      <c r="K598" t="s">
        <v>56</v>
      </c>
      <c r="L598" s="3">
        <v>43263</v>
      </c>
      <c r="M598" s="3">
        <v>43483</v>
      </c>
      <c r="N598" s="3">
        <v>43483</v>
      </c>
      <c r="O598">
        <v>490000</v>
      </c>
      <c r="P598">
        <v>5840</v>
      </c>
      <c r="Q598" t="s">
        <v>51</v>
      </c>
      <c r="R598" t="s">
        <v>3849</v>
      </c>
    </row>
    <row r="599" spans="1:18" x14ac:dyDescent="0.2">
      <c r="A599">
        <v>598</v>
      </c>
      <c r="B599" t="s">
        <v>55</v>
      </c>
      <c r="C599" t="s">
        <v>54</v>
      </c>
      <c r="D599" t="s">
        <v>3913</v>
      </c>
      <c r="E599" t="s">
        <v>3914</v>
      </c>
      <c r="F599" t="s">
        <v>8</v>
      </c>
      <c r="G599" t="s">
        <v>34</v>
      </c>
      <c r="H599" t="s">
        <v>37</v>
      </c>
      <c r="I599" t="s">
        <v>53</v>
      </c>
      <c r="J599" t="s">
        <v>52</v>
      </c>
      <c r="K599" t="s">
        <v>4</v>
      </c>
      <c r="L599" s="3">
        <v>43238</v>
      </c>
      <c r="M599" s="3">
        <v>43490</v>
      </c>
      <c r="N599" s="3">
        <v>43490</v>
      </c>
      <c r="O599">
        <v>450000</v>
      </c>
      <c r="P599">
        <v>5240</v>
      </c>
      <c r="Q599" t="s">
        <v>51</v>
      </c>
      <c r="R599" t="s">
        <v>3915</v>
      </c>
    </row>
    <row r="600" spans="1:18" x14ac:dyDescent="0.2">
      <c r="A600">
        <v>599</v>
      </c>
      <c r="B600" t="s">
        <v>55</v>
      </c>
      <c r="C600" t="s">
        <v>54</v>
      </c>
      <c r="D600" t="s">
        <v>3850</v>
      </c>
      <c r="E600" t="s">
        <v>3851</v>
      </c>
      <c r="F600" t="s">
        <v>8</v>
      </c>
      <c r="G600" t="s">
        <v>34</v>
      </c>
      <c r="H600" t="s">
        <v>37</v>
      </c>
      <c r="I600" t="s">
        <v>53</v>
      </c>
      <c r="J600" t="s">
        <v>52</v>
      </c>
      <c r="K600" t="s">
        <v>4</v>
      </c>
      <c r="L600" s="3">
        <v>43585</v>
      </c>
      <c r="M600" s="3">
        <v>43677</v>
      </c>
      <c r="N600" s="3">
        <v>43677</v>
      </c>
      <c r="O600">
        <v>407500</v>
      </c>
      <c r="P600">
        <v>5008</v>
      </c>
      <c r="Q600" t="s">
        <v>51</v>
      </c>
      <c r="R600" t="s">
        <v>3852</v>
      </c>
    </row>
    <row r="601" spans="1:18" x14ac:dyDescent="0.2">
      <c r="A601">
        <v>600</v>
      </c>
      <c r="B601" t="s">
        <v>55</v>
      </c>
      <c r="C601" t="s">
        <v>54</v>
      </c>
      <c r="D601" t="s">
        <v>3539</v>
      </c>
      <c r="E601" t="s">
        <v>3540</v>
      </c>
      <c r="F601" t="s">
        <v>8</v>
      </c>
      <c r="G601" t="s">
        <v>34</v>
      </c>
      <c r="H601" t="s">
        <v>6</v>
      </c>
      <c r="I601" t="s">
        <v>53</v>
      </c>
      <c r="J601" t="s">
        <v>52</v>
      </c>
      <c r="K601" t="s">
        <v>4</v>
      </c>
      <c r="L601" s="3">
        <v>43584</v>
      </c>
      <c r="M601" s="3">
        <v>43642</v>
      </c>
      <c r="N601" s="3">
        <v>43642</v>
      </c>
      <c r="O601">
        <v>335000</v>
      </c>
      <c r="P601">
        <v>5000</v>
      </c>
      <c r="Q601" t="s">
        <v>51</v>
      </c>
      <c r="R601" t="s">
        <v>3541</v>
      </c>
    </row>
    <row r="602" spans="1:18" x14ac:dyDescent="0.2">
      <c r="A602">
        <v>601</v>
      </c>
      <c r="B602" t="s">
        <v>55</v>
      </c>
      <c r="C602" t="s">
        <v>54</v>
      </c>
      <c r="D602" t="s">
        <v>3736</v>
      </c>
      <c r="E602" t="s">
        <v>3737</v>
      </c>
      <c r="F602" t="s">
        <v>8</v>
      </c>
      <c r="G602" t="s">
        <v>34</v>
      </c>
      <c r="H602" t="s">
        <v>6</v>
      </c>
      <c r="I602" t="s">
        <v>53</v>
      </c>
      <c r="J602" t="s">
        <v>52</v>
      </c>
      <c r="K602" t="s">
        <v>4</v>
      </c>
      <c r="L602" s="3">
        <v>43227</v>
      </c>
      <c r="M602" s="3">
        <v>43529</v>
      </c>
      <c r="N602" s="3">
        <v>43529</v>
      </c>
      <c r="O602">
        <v>350000</v>
      </c>
      <c r="P602">
        <v>5000</v>
      </c>
      <c r="Q602" t="s">
        <v>51</v>
      </c>
      <c r="R602" t="s">
        <v>3738</v>
      </c>
    </row>
    <row r="603" spans="1:18" x14ac:dyDescent="0.2">
      <c r="A603">
        <v>602</v>
      </c>
      <c r="B603" t="s">
        <v>55</v>
      </c>
      <c r="C603" t="s">
        <v>54</v>
      </c>
      <c r="D603" t="s">
        <v>3299</v>
      </c>
      <c r="E603" t="s">
        <v>3300</v>
      </c>
      <c r="F603" t="s">
        <v>8</v>
      </c>
      <c r="G603" t="s">
        <v>34</v>
      </c>
      <c r="H603" t="s">
        <v>37</v>
      </c>
      <c r="I603" t="s">
        <v>53</v>
      </c>
      <c r="J603" t="s">
        <v>52</v>
      </c>
      <c r="K603" t="s">
        <v>4</v>
      </c>
      <c r="L603" s="3">
        <v>43371</v>
      </c>
      <c r="M603" s="3">
        <v>43642</v>
      </c>
      <c r="N603" s="3">
        <v>43642</v>
      </c>
      <c r="O603">
        <v>355000</v>
      </c>
      <c r="P603">
        <v>5000</v>
      </c>
      <c r="Q603" t="s">
        <v>51</v>
      </c>
      <c r="R603" t="s">
        <v>3301</v>
      </c>
    </row>
    <row r="604" spans="1:18" x14ac:dyDescent="0.2">
      <c r="A604">
        <v>603</v>
      </c>
      <c r="B604" t="s">
        <v>55</v>
      </c>
      <c r="C604" t="s">
        <v>54</v>
      </c>
      <c r="D604" t="s">
        <v>3823</v>
      </c>
      <c r="E604" t="s">
        <v>3824</v>
      </c>
      <c r="F604" t="s">
        <v>8</v>
      </c>
      <c r="G604" t="s">
        <v>34</v>
      </c>
      <c r="H604" t="s">
        <v>6</v>
      </c>
      <c r="I604" t="s">
        <v>53</v>
      </c>
      <c r="J604" t="s">
        <v>52</v>
      </c>
      <c r="K604" t="s">
        <v>4</v>
      </c>
      <c r="L604" s="3">
        <v>43250</v>
      </c>
      <c r="M604" s="3">
        <v>43529</v>
      </c>
      <c r="N604" s="3">
        <v>43529</v>
      </c>
      <c r="O604">
        <v>381000</v>
      </c>
      <c r="P604">
        <v>5000</v>
      </c>
      <c r="Q604" t="s">
        <v>51</v>
      </c>
      <c r="R604" t="s">
        <v>3825</v>
      </c>
    </row>
    <row r="605" spans="1:18" x14ac:dyDescent="0.2">
      <c r="A605">
        <v>604</v>
      </c>
      <c r="B605" t="s">
        <v>55</v>
      </c>
      <c r="C605" t="s">
        <v>54</v>
      </c>
      <c r="D605" t="s">
        <v>3766</v>
      </c>
      <c r="E605" t="s">
        <v>3767</v>
      </c>
      <c r="F605" t="s">
        <v>8</v>
      </c>
      <c r="G605" t="s">
        <v>34</v>
      </c>
      <c r="H605" t="s">
        <v>6</v>
      </c>
      <c r="I605" t="s">
        <v>53</v>
      </c>
      <c r="J605" t="s">
        <v>52</v>
      </c>
      <c r="K605" t="s">
        <v>4</v>
      </c>
      <c r="L605" s="3">
        <v>43252</v>
      </c>
      <c r="M605" s="3">
        <v>43523</v>
      </c>
      <c r="N605" s="3">
        <v>43523</v>
      </c>
      <c r="O605">
        <v>322000</v>
      </c>
      <c r="P605">
        <v>5000</v>
      </c>
      <c r="Q605" t="s">
        <v>51</v>
      </c>
      <c r="R605" t="s">
        <v>3768</v>
      </c>
    </row>
    <row r="606" spans="1:18" x14ac:dyDescent="0.2">
      <c r="A606">
        <v>605</v>
      </c>
      <c r="B606" t="s">
        <v>55</v>
      </c>
      <c r="C606" t="s">
        <v>54</v>
      </c>
      <c r="D606" t="s">
        <v>3748</v>
      </c>
      <c r="E606" t="s">
        <v>3749</v>
      </c>
      <c r="F606" t="s">
        <v>8</v>
      </c>
      <c r="G606" t="s">
        <v>34</v>
      </c>
      <c r="H606" t="s">
        <v>6</v>
      </c>
      <c r="I606" t="s">
        <v>53</v>
      </c>
      <c r="J606" t="s">
        <v>52</v>
      </c>
      <c r="K606" t="s">
        <v>4</v>
      </c>
      <c r="L606" s="3">
        <v>43251</v>
      </c>
      <c r="M606" s="3">
        <v>43523</v>
      </c>
      <c r="N606" s="3">
        <v>43523</v>
      </c>
      <c r="O606">
        <v>410000</v>
      </c>
      <c r="P606">
        <v>5000</v>
      </c>
      <c r="Q606" t="s">
        <v>51</v>
      </c>
      <c r="R606" t="s">
        <v>3750</v>
      </c>
    </row>
    <row r="607" spans="1:18" x14ac:dyDescent="0.2">
      <c r="A607">
        <v>606</v>
      </c>
      <c r="B607" t="s">
        <v>55</v>
      </c>
      <c r="C607" t="s">
        <v>54</v>
      </c>
      <c r="D607" t="s">
        <v>3772</v>
      </c>
      <c r="E607" t="s">
        <v>3773</v>
      </c>
      <c r="F607" t="s">
        <v>8</v>
      </c>
      <c r="G607" t="s">
        <v>34</v>
      </c>
      <c r="H607" t="s">
        <v>37</v>
      </c>
      <c r="I607" t="s">
        <v>53</v>
      </c>
      <c r="J607" t="s">
        <v>52</v>
      </c>
      <c r="K607" t="s">
        <v>4</v>
      </c>
      <c r="L607" s="3">
        <v>43318</v>
      </c>
      <c r="M607" s="3">
        <v>43494</v>
      </c>
      <c r="N607" s="3">
        <v>43494</v>
      </c>
      <c r="O607">
        <v>435000</v>
      </c>
      <c r="P607">
        <v>5014</v>
      </c>
      <c r="Q607" t="s">
        <v>51</v>
      </c>
      <c r="R607" t="s">
        <v>3774</v>
      </c>
    </row>
    <row r="608" spans="1:18" x14ac:dyDescent="0.2">
      <c r="A608">
        <v>607</v>
      </c>
      <c r="B608" t="s">
        <v>55</v>
      </c>
      <c r="C608" t="s">
        <v>54</v>
      </c>
      <c r="D608" t="s">
        <v>3419</v>
      </c>
      <c r="E608" t="s">
        <v>3420</v>
      </c>
      <c r="F608" t="s">
        <v>8</v>
      </c>
      <c r="G608" t="s">
        <v>34</v>
      </c>
      <c r="H608" t="s">
        <v>37</v>
      </c>
      <c r="I608" t="s">
        <v>53</v>
      </c>
      <c r="J608" t="s">
        <v>52</v>
      </c>
      <c r="K608" t="s">
        <v>4</v>
      </c>
      <c r="L608" s="3">
        <v>43286</v>
      </c>
      <c r="M608" s="3">
        <v>43531</v>
      </c>
      <c r="N608" s="3">
        <v>43531</v>
      </c>
      <c r="O608">
        <v>360000</v>
      </c>
      <c r="P608">
        <v>5000</v>
      </c>
      <c r="Q608" t="s">
        <v>51</v>
      </c>
      <c r="R608" t="s">
        <v>3421</v>
      </c>
    </row>
    <row r="609" spans="1:18" x14ac:dyDescent="0.2">
      <c r="A609">
        <v>608</v>
      </c>
      <c r="B609" t="s">
        <v>55</v>
      </c>
      <c r="C609" t="s">
        <v>54</v>
      </c>
      <c r="D609" t="s">
        <v>3395</v>
      </c>
      <c r="E609" t="s">
        <v>3396</v>
      </c>
      <c r="F609" t="s">
        <v>8</v>
      </c>
      <c r="G609" t="s">
        <v>34</v>
      </c>
      <c r="H609" t="s">
        <v>6</v>
      </c>
      <c r="I609" t="s">
        <v>53</v>
      </c>
      <c r="J609" t="s">
        <v>52</v>
      </c>
      <c r="K609" t="s">
        <v>4</v>
      </c>
      <c r="L609" s="3">
        <v>43271</v>
      </c>
      <c r="M609" s="3">
        <v>43609</v>
      </c>
      <c r="N609" s="3">
        <v>43609</v>
      </c>
      <c r="O609">
        <v>276000</v>
      </c>
      <c r="P609">
        <v>5000</v>
      </c>
      <c r="Q609" t="s">
        <v>51</v>
      </c>
      <c r="R609" t="s">
        <v>3397</v>
      </c>
    </row>
    <row r="610" spans="1:18" x14ac:dyDescent="0.2">
      <c r="A610">
        <v>609</v>
      </c>
      <c r="B610" t="s">
        <v>55</v>
      </c>
      <c r="C610" t="s">
        <v>54</v>
      </c>
      <c r="D610" t="s">
        <v>3027</v>
      </c>
      <c r="E610" t="s">
        <v>3028</v>
      </c>
      <c r="F610" t="s">
        <v>8</v>
      </c>
      <c r="G610" t="s">
        <v>34</v>
      </c>
      <c r="H610" t="s">
        <v>37</v>
      </c>
      <c r="I610" t="s">
        <v>53</v>
      </c>
      <c r="J610" t="s">
        <v>52</v>
      </c>
      <c r="K610" t="s">
        <v>4</v>
      </c>
      <c r="L610" s="3">
        <v>43336</v>
      </c>
      <c r="M610" s="3">
        <v>43615</v>
      </c>
      <c r="N610" s="3">
        <v>43615</v>
      </c>
      <c r="O610">
        <v>375000</v>
      </c>
      <c r="P610">
        <v>5000</v>
      </c>
      <c r="Q610" t="s">
        <v>51</v>
      </c>
      <c r="R610" t="s">
        <v>3029</v>
      </c>
    </row>
    <row r="611" spans="1:18" x14ac:dyDescent="0.2">
      <c r="A611">
        <v>610</v>
      </c>
      <c r="B611" t="s">
        <v>55</v>
      </c>
      <c r="C611" t="s">
        <v>54</v>
      </c>
      <c r="D611" t="s">
        <v>2729</v>
      </c>
      <c r="E611" t="s">
        <v>2730</v>
      </c>
      <c r="F611" t="s">
        <v>8</v>
      </c>
      <c r="G611" t="s">
        <v>34</v>
      </c>
      <c r="H611" t="s">
        <v>37</v>
      </c>
      <c r="I611" t="s">
        <v>53</v>
      </c>
      <c r="J611" t="s">
        <v>52</v>
      </c>
      <c r="K611" t="s">
        <v>56</v>
      </c>
      <c r="L611" s="3">
        <v>43354</v>
      </c>
      <c r="M611" s="3">
        <v>43629</v>
      </c>
      <c r="N611" s="3">
        <v>43629</v>
      </c>
      <c r="O611">
        <v>477000</v>
      </c>
      <c r="P611">
        <v>5644</v>
      </c>
      <c r="Q611" t="s">
        <v>51</v>
      </c>
      <c r="R611" t="s">
        <v>2731</v>
      </c>
    </row>
    <row r="612" spans="1:18" x14ac:dyDescent="0.2">
      <c r="A612">
        <v>611</v>
      </c>
      <c r="B612" t="s">
        <v>55</v>
      </c>
      <c r="C612" t="s">
        <v>54</v>
      </c>
      <c r="D612" t="s">
        <v>2997</v>
      </c>
      <c r="E612" t="s">
        <v>2998</v>
      </c>
      <c r="F612" t="s">
        <v>8</v>
      </c>
      <c r="G612" t="s">
        <v>34</v>
      </c>
      <c r="H612" t="s">
        <v>6</v>
      </c>
      <c r="I612" t="s">
        <v>53</v>
      </c>
      <c r="J612" t="s">
        <v>52</v>
      </c>
      <c r="K612" t="s">
        <v>4</v>
      </c>
      <c r="L612" s="3">
        <v>43265</v>
      </c>
      <c r="M612" s="3">
        <v>43525</v>
      </c>
      <c r="N612" s="3">
        <v>43525</v>
      </c>
      <c r="O612">
        <v>379000</v>
      </c>
      <c r="P612">
        <v>5000</v>
      </c>
      <c r="Q612" t="s">
        <v>51</v>
      </c>
      <c r="R612" t="s">
        <v>2999</v>
      </c>
    </row>
    <row r="613" spans="1:18" x14ac:dyDescent="0.2">
      <c r="A613">
        <v>612</v>
      </c>
      <c r="B613" t="s">
        <v>55</v>
      </c>
      <c r="C613" t="s">
        <v>54</v>
      </c>
      <c r="D613" t="s">
        <v>3009</v>
      </c>
      <c r="E613" t="s">
        <v>3010</v>
      </c>
      <c r="F613" t="s">
        <v>8</v>
      </c>
      <c r="G613" t="s">
        <v>34</v>
      </c>
      <c r="H613" t="s">
        <v>6</v>
      </c>
      <c r="I613" t="s">
        <v>53</v>
      </c>
      <c r="J613" t="s">
        <v>52</v>
      </c>
      <c r="K613" t="s">
        <v>4</v>
      </c>
      <c r="L613" s="3">
        <v>43301</v>
      </c>
      <c r="M613" s="3">
        <v>43537</v>
      </c>
      <c r="N613" s="3">
        <v>43537</v>
      </c>
      <c r="O613">
        <v>388500</v>
      </c>
      <c r="P613">
        <v>5000</v>
      </c>
      <c r="Q613" t="s">
        <v>51</v>
      </c>
      <c r="R613" t="s">
        <v>3011</v>
      </c>
    </row>
    <row r="614" spans="1:18" x14ac:dyDescent="0.2">
      <c r="A614">
        <v>613</v>
      </c>
      <c r="B614" t="s">
        <v>55</v>
      </c>
      <c r="C614" t="s">
        <v>54</v>
      </c>
      <c r="D614" t="s">
        <v>3641</v>
      </c>
      <c r="E614" t="s">
        <v>3642</v>
      </c>
      <c r="F614" t="s">
        <v>8</v>
      </c>
      <c r="G614" t="s">
        <v>34</v>
      </c>
      <c r="H614" t="s">
        <v>6</v>
      </c>
      <c r="I614" t="s">
        <v>53</v>
      </c>
      <c r="J614" t="s">
        <v>52</v>
      </c>
      <c r="K614" t="s">
        <v>56</v>
      </c>
      <c r="L614" s="3">
        <v>43298</v>
      </c>
      <c r="M614" s="3">
        <v>43629</v>
      </c>
      <c r="N614" s="3">
        <v>43629</v>
      </c>
      <c r="O614">
        <v>465000</v>
      </c>
      <c r="P614">
        <v>5464</v>
      </c>
      <c r="Q614" t="s">
        <v>51</v>
      </c>
      <c r="R614" t="s">
        <v>3643</v>
      </c>
    </row>
    <row r="615" spans="1:18" x14ac:dyDescent="0.2">
      <c r="A615">
        <v>614</v>
      </c>
      <c r="B615" t="s">
        <v>55</v>
      </c>
      <c r="C615" t="s">
        <v>54</v>
      </c>
      <c r="D615" t="s">
        <v>2765</v>
      </c>
      <c r="E615" t="s">
        <v>2766</v>
      </c>
      <c r="F615" t="s">
        <v>8</v>
      </c>
      <c r="G615" t="s">
        <v>34</v>
      </c>
      <c r="H615" t="s">
        <v>6</v>
      </c>
      <c r="I615" t="s">
        <v>53</v>
      </c>
      <c r="J615" t="s">
        <v>52</v>
      </c>
      <c r="K615" t="s">
        <v>4</v>
      </c>
      <c r="L615" s="3">
        <v>43291</v>
      </c>
      <c r="M615" s="3">
        <v>43629</v>
      </c>
      <c r="N615" s="3">
        <v>43629</v>
      </c>
      <c r="O615">
        <v>320000</v>
      </c>
      <c r="P615">
        <v>5000</v>
      </c>
      <c r="Q615" t="s">
        <v>51</v>
      </c>
      <c r="R615" t="s">
        <v>2767</v>
      </c>
    </row>
    <row r="616" spans="1:18" x14ac:dyDescent="0.2">
      <c r="A616">
        <v>615</v>
      </c>
      <c r="B616" t="s">
        <v>55</v>
      </c>
      <c r="C616" t="s">
        <v>54</v>
      </c>
      <c r="D616" t="s">
        <v>2747</v>
      </c>
      <c r="E616" t="s">
        <v>2748</v>
      </c>
      <c r="F616" t="s">
        <v>8</v>
      </c>
      <c r="G616" t="s">
        <v>34</v>
      </c>
      <c r="H616" t="s">
        <v>6</v>
      </c>
      <c r="I616" t="s">
        <v>53</v>
      </c>
      <c r="J616" t="s">
        <v>52</v>
      </c>
      <c r="K616" t="s">
        <v>4</v>
      </c>
      <c r="L616" s="3">
        <v>43343</v>
      </c>
      <c r="M616" s="3">
        <v>43629</v>
      </c>
      <c r="N616" s="3">
        <v>43629</v>
      </c>
      <c r="O616">
        <v>279500</v>
      </c>
      <c r="P616">
        <v>5000</v>
      </c>
      <c r="Q616" t="s">
        <v>51</v>
      </c>
      <c r="R616" t="s">
        <v>2749</v>
      </c>
    </row>
    <row r="617" spans="1:18" x14ac:dyDescent="0.2">
      <c r="A617">
        <v>616</v>
      </c>
      <c r="B617" t="s">
        <v>55</v>
      </c>
      <c r="C617" t="s">
        <v>54</v>
      </c>
      <c r="D617" t="s">
        <v>3305</v>
      </c>
      <c r="E617" t="s">
        <v>3306</v>
      </c>
      <c r="F617" t="s">
        <v>8</v>
      </c>
      <c r="G617" t="s">
        <v>34</v>
      </c>
      <c r="H617" t="s">
        <v>37</v>
      </c>
      <c r="I617" t="s">
        <v>53</v>
      </c>
      <c r="J617" t="s">
        <v>52</v>
      </c>
      <c r="K617" t="s">
        <v>4</v>
      </c>
      <c r="L617" s="3">
        <v>43423</v>
      </c>
      <c r="M617" s="3">
        <v>43609</v>
      </c>
      <c r="N617" s="3">
        <v>43609</v>
      </c>
      <c r="O617">
        <v>339000</v>
      </c>
      <c r="P617">
        <v>5000</v>
      </c>
      <c r="Q617" t="s">
        <v>51</v>
      </c>
      <c r="R617" t="s">
        <v>3307</v>
      </c>
    </row>
    <row r="618" spans="1:18" x14ac:dyDescent="0.2">
      <c r="A618">
        <v>617</v>
      </c>
      <c r="B618" t="s">
        <v>55</v>
      </c>
      <c r="C618" t="s">
        <v>54</v>
      </c>
      <c r="D618" t="s">
        <v>3832</v>
      </c>
      <c r="E618" t="s">
        <v>3833</v>
      </c>
      <c r="F618" t="s">
        <v>8</v>
      </c>
      <c r="G618" t="s">
        <v>34</v>
      </c>
      <c r="H618" t="s">
        <v>37</v>
      </c>
      <c r="I618" t="s">
        <v>53</v>
      </c>
      <c r="J618" t="s">
        <v>52</v>
      </c>
      <c r="K618" t="s">
        <v>4</v>
      </c>
      <c r="L618" s="3">
        <v>43333</v>
      </c>
      <c r="M618" s="3">
        <v>43515</v>
      </c>
      <c r="N618" s="3">
        <v>43515</v>
      </c>
      <c r="O618">
        <v>255000</v>
      </c>
      <c r="P618">
        <v>5000</v>
      </c>
      <c r="Q618" t="s">
        <v>51</v>
      </c>
      <c r="R618" t="s">
        <v>3834</v>
      </c>
    </row>
    <row r="619" spans="1:18" x14ac:dyDescent="0.2">
      <c r="A619">
        <v>618</v>
      </c>
      <c r="B619" t="s">
        <v>55</v>
      </c>
      <c r="C619" t="s">
        <v>54</v>
      </c>
      <c r="D619" t="s">
        <v>2991</v>
      </c>
      <c r="E619" t="s">
        <v>2992</v>
      </c>
      <c r="F619" t="s">
        <v>8</v>
      </c>
      <c r="G619" t="s">
        <v>34</v>
      </c>
      <c r="H619" t="s">
        <v>6</v>
      </c>
      <c r="I619" t="s">
        <v>53</v>
      </c>
      <c r="J619" t="s">
        <v>52</v>
      </c>
      <c r="K619" t="s">
        <v>4</v>
      </c>
      <c r="L619" s="3">
        <v>43342</v>
      </c>
      <c r="M619" s="3">
        <v>43517</v>
      </c>
      <c r="N619" s="3">
        <v>43517</v>
      </c>
      <c r="O619">
        <v>217500</v>
      </c>
      <c r="P619">
        <v>5000</v>
      </c>
      <c r="Q619" t="s">
        <v>51</v>
      </c>
      <c r="R619" t="s">
        <v>2993</v>
      </c>
    </row>
    <row r="620" spans="1:18" x14ac:dyDescent="0.2">
      <c r="A620">
        <v>619</v>
      </c>
      <c r="B620" t="s">
        <v>55</v>
      </c>
      <c r="C620" t="s">
        <v>54</v>
      </c>
      <c r="D620" t="s">
        <v>3769</v>
      </c>
      <c r="E620" t="s">
        <v>3770</v>
      </c>
      <c r="F620" t="s">
        <v>8</v>
      </c>
      <c r="G620" t="s">
        <v>34</v>
      </c>
      <c r="H620" t="s">
        <v>6</v>
      </c>
      <c r="I620" t="s">
        <v>53</v>
      </c>
      <c r="J620" t="s">
        <v>52</v>
      </c>
      <c r="K620" t="s">
        <v>4</v>
      </c>
      <c r="L620" s="3">
        <v>43242</v>
      </c>
      <c r="M620" s="3">
        <v>43529</v>
      </c>
      <c r="N620" s="3">
        <v>43529</v>
      </c>
      <c r="O620">
        <v>272500</v>
      </c>
      <c r="P620">
        <v>5000</v>
      </c>
      <c r="Q620" t="s">
        <v>51</v>
      </c>
      <c r="R620" t="s">
        <v>3771</v>
      </c>
    </row>
    <row r="621" spans="1:18" x14ac:dyDescent="0.2">
      <c r="A621">
        <v>620</v>
      </c>
      <c r="B621" t="s">
        <v>55</v>
      </c>
      <c r="C621" t="s">
        <v>54</v>
      </c>
      <c r="D621" t="s">
        <v>3119</v>
      </c>
      <c r="E621" t="s">
        <v>3120</v>
      </c>
      <c r="F621" t="s">
        <v>8</v>
      </c>
      <c r="G621" t="s">
        <v>34</v>
      </c>
      <c r="H621" t="s">
        <v>6</v>
      </c>
      <c r="I621" t="s">
        <v>53</v>
      </c>
      <c r="J621" t="s">
        <v>52</v>
      </c>
      <c r="K621" t="s">
        <v>4</v>
      </c>
      <c r="L621" s="3">
        <v>43399</v>
      </c>
      <c r="M621" s="3">
        <v>43573</v>
      </c>
      <c r="N621" s="3">
        <v>43573</v>
      </c>
      <c r="O621">
        <v>268000</v>
      </c>
      <c r="P621">
        <v>5000</v>
      </c>
      <c r="Q621" t="s">
        <v>51</v>
      </c>
      <c r="R621" t="s">
        <v>3121</v>
      </c>
    </row>
    <row r="622" spans="1:18" x14ac:dyDescent="0.2">
      <c r="A622">
        <v>621</v>
      </c>
      <c r="B622" t="s">
        <v>55</v>
      </c>
      <c r="C622" t="s">
        <v>54</v>
      </c>
      <c r="D622" t="s">
        <v>3086</v>
      </c>
      <c r="E622" t="s">
        <v>3087</v>
      </c>
      <c r="F622" t="s">
        <v>8</v>
      </c>
      <c r="G622" t="s">
        <v>34</v>
      </c>
      <c r="H622" t="s">
        <v>6</v>
      </c>
      <c r="I622" t="s">
        <v>53</v>
      </c>
      <c r="J622" t="s">
        <v>52</v>
      </c>
      <c r="K622" t="s">
        <v>4</v>
      </c>
      <c r="L622" s="3">
        <v>43311</v>
      </c>
      <c r="M622" s="3">
        <v>43535</v>
      </c>
      <c r="N622" s="3">
        <v>43535</v>
      </c>
      <c r="O622">
        <v>377000</v>
      </c>
      <c r="P622">
        <v>5176</v>
      </c>
      <c r="Q622" t="s">
        <v>51</v>
      </c>
      <c r="R622" t="s">
        <v>3088</v>
      </c>
    </row>
    <row r="623" spans="1:18" x14ac:dyDescent="0.2">
      <c r="A623">
        <v>622</v>
      </c>
      <c r="B623" t="s">
        <v>55</v>
      </c>
      <c r="C623" t="s">
        <v>54</v>
      </c>
      <c r="D623" t="s">
        <v>3173</v>
      </c>
      <c r="E623" t="s">
        <v>3174</v>
      </c>
      <c r="F623" t="s">
        <v>8</v>
      </c>
      <c r="G623" t="s">
        <v>34</v>
      </c>
      <c r="H623" t="s">
        <v>6</v>
      </c>
      <c r="I623" t="s">
        <v>53</v>
      </c>
      <c r="J623" t="s">
        <v>52</v>
      </c>
      <c r="K623" t="s">
        <v>56</v>
      </c>
      <c r="L623" s="3">
        <v>43383</v>
      </c>
      <c r="M623" s="3">
        <v>43629</v>
      </c>
      <c r="N623" s="3">
        <v>43661</v>
      </c>
      <c r="O623">
        <v>504000</v>
      </c>
      <c r="P623">
        <v>6052</v>
      </c>
      <c r="Q623" t="s">
        <v>51</v>
      </c>
      <c r="R623" t="s">
        <v>3175</v>
      </c>
    </row>
    <row r="624" spans="1:18" x14ac:dyDescent="0.2">
      <c r="A624">
        <v>623</v>
      </c>
      <c r="B624" t="s">
        <v>55</v>
      </c>
      <c r="C624" t="s">
        <v>54</v>
      </c>
      <c r="D624" t="s">
        <v>3928</v>
      </c>
      <c r="E624" t="s">
        <v>3929</v>
      </c>
      <c r="F624" t="s">
        <v>8</v>
      </c>
      <c r="G624" t="s">
        <v>34</v>
      </c>
      <c r="H624" t="s">
        <v>6</v>
      </c>
      <c r="I624" t="s">
        <v>53</v>
      </c>
      <c r="J624" t="s">
        <v>52</v>
      </c>
      <c r="K624" t="s">
        <v>4</v>
      </c>
      <c r="L624" s="3">
        <v>43311</v>
      </c>
      <c r="M624" s="3">
        <v>43480</v>
      </c>
      <c r="N624" s="3">
        <v>43482</v>
      </c>
      <c r="O624">
        <v>330000</v>
      </c>
      <c r="P624">
        <v>5000</v>
      </c>
      <c r="Q624" t="s">
        <v>51</v>
      </c>
      <c r="R624" t="s">
        <v>3930</v>
      </c>
    </row>
    <row r="625" spans="1:18" x14ac:dyDescent="0.2">
      <c r="A625">
        <v>624</v>
      </c>
      <c r="B625" t="s">
        <v>55</v>
      </c>
      <c r="C625" t="s">
        <v>54</v>
      </c>
      <c r="D625" t="s">
        <v>3137</v>
      </c>
      <c r="E625" t="s">
        <v>3138</v>
      </c>
      <c r="F625" t="s">
        <v>8</v>
      </c>
      <c r="G625" t="s">
        <v>34</v>
      </c>
      <c r="H625" t="s">
        <v>37</v>
      </c>
      <c r="I625" t="s">
        <v>53</v>
      </c>
      <c r="J625" t="s">
        <v>52</v>
      </c>
      <c r="K625" t="s">
        <v>56</v>
      </c>
      <c r="L625" s="3">
        <v>43314</v>
      </c>
      <c r="M625" s="3">
        <v>43573</v>
      </c>
      <c r="N625" s="3">
        <v>43573</v>
      </c>
      <c r="O625">
        <v>494000</v>
      </c>
      <c r="P625">
        <v>5899</v>
      </c>
      <c r="Q625" t="s">
        <v>51</v>
      </c>
      <c r="R625" t="s">
        <v>3139</v>
      </c>
    </row>
    <row r="626" spans="1:18" x14ac:dyDescent="0.2">
      <c r="A626">
        <v>625</v>
      </c>
      <c r="B626" t="s">
        <v>55</v>
      </c>
      <c r="C626" t="s">
        <v>54</v>
      </c>
      <c r="D626" t="s">
        <v>3386</v>
      </c>
      <c r="E626" t="s">
        <v>3387</v>
      </c>
      <c r="F626" t="s">
        <v>8</v>
      </c>
      <c r="G626" t="s">
        <v>34</v>
      </c>
      <c r="H626" t="s">
        <v>6</v>
      </c>
      <c r="I626" t="s">
        <v>53</v>
      </c>
      <c r="J626" t="s">
        <v>52</v>
      </c>
      <c r="K626" t="s">
        <v>4</v>
      </c>
      <c r="L626" s="3">
        <v>43294</v>
      </c>
      <c r="M626" s="3">
        <v>43560</v>
      </c>
      <c r="N626" s="3">
        <v>43560</v>
      </c>
      <c r="O626">
        <v>414000</v>
      </c>
      <c r="P626">
        <v>5000</v>
      </c>
      <c r="Q626" t="s">
        <v>51</v>
      </c>
      <c r="R626" t="s">
        <v>3388</v>
      </c>
    </row>
    <row r="627" spans="1:18" x14ac:dyDescent="0.2">
      <c r="A627">
        <v>626</v>
      </c>
      <c r="B627" t="s">
        <v>55</v>
      </c>
      <c r="C627" t="s">
        <v>54</v>
      </c>
      <c r="D627" t="s">
        <v>3335</v>
      </c>
      <c r="E627" t="s">
        <v>3336</v>
      </c>
      <c r="F627" t="s">
        <v>8</v>
      </c>
      <c r="G627" t="s">
        <v>34</v>
      </c>
      <c r="H627" t="s">
        <v>37</v>
      </c>
      <c r="I627" t="s">
        <v>53</v>
      </c>
      <c r="J627" t="s">
        <v>52</v>
      </c>
      <c r="K627" t="s">
        <v>56</v>
      </c>
      <c r="L627" s="3">
        <v>43291</v>
      </c>
      <c r="M627" s="3">
        <v>43542</v>
      </c>
      <c r="N627" s="3">
        <v>43542</v>
      </c>
      <c r="O627">
        <v>484000</v>
      </c>
      <c r="P627">
        <v>5750</v>
      </c>
      <c r="Q627" t="s">
        <v>51</v>
      </c>
      <c r="R627" t="s">
        <v>3337</v>
      </c>
    </row>
    <row r="628" spans="1:18" x14ac:dyDescent="0.2">
      <c r="A628">
        <v>627</v>
      </c>
      <c r="B628" t="s">
        <v>55</v>
      </c>
      <c r="C628" t="s">
        <v>54</v>
      </c>
      <c r="D628" t="s">
        <v>3063</v>
      </c>
      <c r="E628" t="s">
        <v>3064</v>
      </c>
      <c r="F628" t="s">
        <v>8</v>
      </c>
      <c r="G628" t="s">
        <v>34</v>
      </c>
      <c r="H628" t="s">
        <v>6</v>
      </c>
      <c r="I628" t="s">
        <v>53</v>
      </c>
      <c r="J628" t="s">
        <v>52</v>
      </c>
      <c r="K628" t="s">
        <v>4</v>
      </c>
      <c r="L628" s="3">
        <v>43308</v>
      </c>
      <c r="M628" s="3">
        <v>43584</v>
      </c>
      <c r="N628" s="3">
        <v>43584</v>
      </c>
      <c r="O628">
        <v>316500</v>
      </c>
      <c r="P628">
        <v>5000</v>
      </c>
      <c r="Q628" t="s">
        <v>51</v>
      </c>
    </row>
    <row r="629" spans="1:18" x14ac:dyDescent="0.2">
      <c r="A629">
        <v>628</v>
      </c>
      <c r="B629" t="s">
        <v>55</v>
      </c>
      <c r="C629" t="s">
        <v>54</v>
      </c>
      <c r="D629" t="s">
        <v>3919</v>
      </c>
      <c r="E629" t="s">
        <v>3920</v>
      </c>
      <c r="F629" t="s">
        <v>8</v>
      </c>
      <c r="G629" t="s">
        <v>34</v>
      </c>
      <c r="H629" t="s">
        <v>37</v>
      </c>
      <c r="I629" t="s">
        <v>53</v>
      </c>
      <c r="J629" t="s">
        <v>52</v>
      </c>
      <c r="K629" t="s">
        <v>4</v>
      </c>
      <c r="L629" s="3">
        <v>43294</v>
      </c>
      <c r="M629" s="3">
        <v>43495</v>
      </c>
      <c r="N629" s="3">
        <v>43495</v>
      </c>
      <c r="O629">
        <v>323000</v>
      </c>
      <c r="P629">
        <v>5000</v>
      </c>
      <c r="Q629" t="s">
        <v>51</v>
      </c>
      <c r="R629" t="s">
        <v>3921</v>
      </c>
    </row>
    <row r="630" spans="1:18" x14ac:dyDescent="0.2">
      <c r="A630">
        <v>629</v>
      </c>
      <c r="B630" t="s">
        <v>55</v>
      </c>
      <c r="C630" t="s">
        <v>54</v>
      </c>
      <c r="D630" t="s">
        <v>3389</v>
      </c>
      <c r="E630" t="s">
        <v>3390</v>
      </c>
      <c r="F630" t="s">
        <v>8</v>
      </c>
      <c r="G630" t="s">
        <v>34</v>
      </c>
      <c r="H630" t="s">
        <v>37</v>
      </c>
      <c r="I630" t="s">
        <v>53</v>
      </c>
      <c r="J630" t="s">
        <v>52</v>
      </c>
      <c r="K630" t="s">
        <v>56</v>
      </c>
      <c r="L630" s="3">
        <v>43419</v>
      </c>
      <c r="M630" s="3">
        <v>43642</v>
      </c>
      <c r="N630" s="3">
        <v>43642</v>
      </c>
      <c r="O630">
        <v>625000</v>
      </c>
      <c r="P630">
        <v>7000</v>
      </c>
      <c r="Q630" t="s">
        <v>51</v>
      </c>
      <c r="R630" t="s">
        <v>3391</v>
      </c>
    </row>
    <row r="631" spans="1:18" x14ac:dyDescent="0.2">
      <c r="A631">
        <v>630</v>
      </c>
      <c r="B631" t="s">
        <v>55</v>
      </c>
      <c r="C631" t="s">
        <v>54</v>
      </c>
      <c r="D631" t="s">
        <v>3344</v>
      </c>
      <c r="E631" t="s">
        <v>3345</v>
      </c>
      <c r="F631" t="s">
        <v>8</v>
      </c>
      <c r="G631" t="s">
        <v>34</v>
      </c>
      <c r="H631" t="s">
        <v>6</v>
      </c>
      <c r="I631" t="s">
        <v>53</v>
      </c>
      <c r="J631" t="s">
        <v>52</v>
      </c>
      <c r="K631" t="s">
        <v>4</v>
      </c>
      <c r="L631" s="3">
        <v>43399</v>
      </c>
      <c r="M631" s="3">
        <v>43609</v>
      </c>
      <c r="N631" s="3">
        <v>43609</v>
      </c>
      <c r="O631">
        <v>373000</v>
      </c>
      <c r="P631">
        <v>5000</v>
      </c>
      <c r="Q631" t="s">
        <v>51</v>
      </c>
      <c r="R631" t="s">
        <v>3346</v>
      </c>
    </row>
    <row r="632" spans="1:18" x14ac:dyDescent="0.2">
      <c r="A632">
        <v>631</v>
      </c>
      <c r="B632" t="s">
        <v>55</v>
      </c>
      <c r="C632" t="s">
        <v>54</v>
      </c>
      <c r="D632" t="s">
        <v>3907</v>
      </c>
      <c r="E632" t="s">
        <v>3908</v>
      </c>
      <c r="F632" t="s">
        <v>8</v>
      </c>
      <c r="G632" t="s">
        <v>34</v>
      </c>
      <c r="H632" t="s">
        <v>37</v>
      </c>
      <c r="I632" t="s">
        <v>53</v>
      </c>
      <c r="J632" t="s">
        <v>52</v>
      </c>
      <c r="K632" t="s">
        <v>56</v>
      </c>
      <c r="L632" s="3">
        <v>43259</v>
      </c>
      <c r="M632" s="3">
        <v>43495</v>
      </c>
      <c r="N632" s="3">
        <v>43495</v>
      </c>
      <c r="O632">
        <v>520000</v>
      </c>
      <c r="P632">
        <v>6372</v>
      </c>
      <c r="Q632" t="s">
        <v>51</v>
      </c>
      <c r="R632" t="s">
        <v>3909</v>
      </c>
    </row>
    <row r="633" spans="1:18" x14ac:dyDescent="0.2">
      <c r="A633">
        <v>632</v>
      </c>
      <c r="B633" t="s">
        <v>55</v>
      </c>
      <c r="C633" t="s">
        <v>54</v>
      </c>
      <c r="D633" t="s">
        <v>3347</v>
      </c>
      <c r="E633" t="s">
        <v>3348</v>
      </c>
      <c r="F633" t="s">
        <v>8</v>
      </c>
      <c r="G633" t="s">
        <v>34</v>
      </c>
      <c r="H633" t="s">
        <v>37</v>
      </c>
      <c r="I633" t="s">
        <v>53</v>
      </c>
      <c r="J633" t="s">
        <v>52</v>
      </c>
      <c r="K633" t="s">
        <v>56</v>
      </c>
      <c r="L633" s="3">
        <v>43332</v>
      </c>
      <c r="M633" s="3">
        <v>43609</v>
      </c>
      <c r="N633" s="3">
        <v>43609</v>
      </c>
      <c r="O633">
        <v>615000</v>
      </c>
      <c r="P633">
        <v>7000</v>
      </c>
      <c r="Q633" t="s">
        <v>51</v>
      </c>
      <c r="R633" t="s">
        <v>3349</v>
      </c>
    </row>
    <row r="634" spans="1:18" x14ac:dyDescent="0.2">
      <c r="A634">
        <v>633</v>
      </c>
      <c r="B634" t="s">
        <v>55</v>
      </c>
      <c r="C634" t="s">
        <v>54</v>
      </c>
      <c r="D634" t="s">
        <v>3024</v>
      </c>
      <c r="E634" t="s">
        <v>3025</v>
      </c>
      <c r="F634" t="s">
        <v>8</v>
      </c>
      <c r="G634" t="s">
        <v>34</v>
      </c>
      <c r="H634" t="s">
        <v>6</v>
      </c>
      <c r="I634" t="s">
        <v>53</v>
      </c>
      <c r="J634" t="s">
        <v>52</v>
      </c>
      <c r="K634" t="s">
        <v>4</v>
      </c>
      <c r="L634" s="3">
        <v>43307</v>
      </c>
      <c r="M634" s="3">
        <v>43535</v>
      </c>
      <c r="N634" s="3">
        <v>43535</v>
      </c>
      <c r="O634">
        <v>295000</v>
      </c>
      <c r="P634">
        <v>5000</v>
      </c>
      <c r="Q634" t="s">
        <v>51</v>
      </c>
      <c r="R634" t="s">
        <v>3026</v>
      </c>
    </row>
    <row r="635" spans="1:18" x14ac:dyDescent="0.2">
      <c r="A635">
        <v>634</v>
      </c>
      <c r="B635" t="s">
        <v>55</v>
      </c>
      <c r="C635" t="s">
        <v>54</v>
      </c>
      <c r="D635" t="s">
        <v>3338</v>
      </c>
      <c r="E635" t="s">
        <v>3339</v>
      </c>
      <c r="F635" t="s">
        <v>8</v>
      </c>
      <c r="G635" t="s">
        <v>34</v>
      </c>
      <c r="H635" t="s">
        <v>37</v>
      </c>
      <c r="I635" t="s">
        <v>53</v>
      </c>
      <c r="J635" t="s">
        <v>52</v>
      </c>
      <c r="K635" t="s">
        <v>4</v>
      </c>
      <c r="L635" s="3">
        <v>43279</v>
      </c>
      <c r="M635" s="3">
        <v>43563</v>
      </c>
      <c r="N635" s="3">
        <v>43563</v>
      </c>
      <c r="O635">
        <v>338600</v>
      </c>
      <c r="P635">
        <v>5000</v>
      </c>
      <c r="Q635" t="s">
        <v>51</v>
      </c>
      <c r="R635" t="s">
        <v>3340</v>
      </c>
    </row>
    <row r="636" spans="1:18" x14ac:dyDescent="0.2">
      <c r="A636">
        <v>635</v>
      </c>
      <c r="B636" t="s">
        <v>55</v>
      </c>
      <c r="C636" t="s">
        <v>54</v>
      </c>
      <c r="D636" t="s">
        <v>3934</v>
      </c>
      <c r="E636" t="s">
        <v>3935</v>
      </c>
      <c r="F636" t="s">
        <v>8</v>
      </c>
      <c r="G636" t="s">
        <v>34</v>
      </c>
      <c r="H636" t="s">
        <v>6</v>
      </c>
      <c r="I636" t="s">
        <v>53</v>
      </c>
      <c r="J636" t="s">
        <v>52</v>
      </c>
      <c r="K636" t="s">
        <v>4</v>
      </c>
      <c r="L636" s="3">
        <v>43222</v>
      </c>
      <c r="M636" s="3">
        <v>43594</v>
      </c>
      <c r="N636" s="3">
        <v>43595</v>
      </c>
      <c r="O636">
        <v>239500</v>
      </c>
      <c r="P636">
        <v>5000</v>
      </c>
      <c r="Q636" t="s">
        <v>51</v>
      </c>
      <c r="R636" t="s">
        <v>3936</v>
      </c>
    </row>
    <row r="637" spans="1:18" x14ac:dyDescent="0.2">
      <c r="A637">
        <v>636</v>
      </c>
      <c r="B637" t="s">
        <v>55</v>
      </c>
      <c r="C637" t="s">
        <v>54</v>
      </c>
      <c r="D637" t="s">
        <v>3284</v>
      </c>
      <c r="E637" t="s">
        <v>3285</v>
      </c>
      <c r="F637" t="s">
        <v>8</v>
      </c>
      <c r="G637" t="s">
        <v>34</v>
      </c>
      <c r="H637" t="s">
        <v>6</v>
      </c>
      <c r="I637" t="s">
        <v>53</v>
      </c>
      <c r="J637" t="s">
        <v>52</v>
      </c>
      <c r="K637" t="s">
        <v>56</v>
      </c>
      <c r="L637" s="3">
        <v>43278</v>
      </c>
      <c r="M637" s="3">
        <v>43629</v>
      </c>
      <c r="N637" s="3">
        <v>43629</v>
      </c>
      <c r="O637">
        <v>462000</v>
      </c>
      <c r="P637">
        <v>5419</v>
      </c>
      <c r="Q637" t="s">
        <v>51</v>
      </c>
      <c r="R637" t="s">
        <v>3286</v>
      </c>
    </row>
    <row r="638" spans="1:18" x14ac:dyDescent="0.2">
      <c r="A638">
        <v>637</v>
      </c>
      <c r="B638" t="s">
        <v>55</v>
      </c>
      <c r="C638" t="s">
        <v>54</v>
      </c>
      <c r="D638" t="s">
        <v>3083</v>
      </c>
      <c r="E638" t="s">
        <v>3084</v>
      </c>
      <c r="F638" t="s">
        <v>8</v>
      </c>
      <c r="G638" t="s">
        <v>34</v>
      </c>
      <c r="H638" t="s">
        <v>37</v>
      </c>
      <c r="I638" t="s">
        <v>53</v>
      </c>
      <c r="J638" t="s">
        <v>52</v>
      </c>
      <c r="K638" t="s">
        <v>56</v>
      </c>
      <c r="L638" s="3">
        <v>43314</v>
      </c>
      <c r="M638" s="3">
        <v>43535</v>
      </c>
      <c r="N638" s="3">
        <v>43535</v>
      </c>
      <c r="O638">
        <v>515000</v>
      </c>
      <c r="P638">
        <v>6272</v>
      </c>
      <c r="Q638" t="s">
        <v>51</v>
      </c>
      <c r="R638" t="s">
        <v>3085</v>
      </c>
    </row>
    <row r="639" spans="1:18" x14ac:dyDescent="0.2">
      <c r="A639">
        <v>638</v>
      </c>
      <c r="B639" t="s">
        <v>55</v>
      </c>
      <c r="C639" t="s">
        <v>54</v>
      </c>
      <c r="D639" t="s">
        <v>3302</v>
      </c>
      <c r="E639" t="s">
        <v>3303</v>
      </c>
      <c r="F639" t="s">
        <v>8</v>
      </c>
      <c r="G639" t="s">
        <v>34</v>
      </c>
      <c r="H639" t="s">
        <v>37</v>
      </c>
      <c r="I639" t="s">
        <v>53</v>
      </c>
      <c r="J639" t="s">
        <v>52</v>
      </c>
      <c r="K639" t="s">
        <v>4</v>
      </c>
      <c r="L639" s="3">
        <v>43329</v>
      </c>
      <c r="M639" s="3">
        <v>43564</v>
      </c>
      <c r="N639" s="3">
        <v>43564</v>
      </c>
      <c r="O639">
        <v>389000</v>
      </c>
      <c r="P639">
        <v>5000</v>
      </c>
      <c r="Q639" t="s">
        <v>51</v>
      </c>
      <c r="R639" t="s">
        <v>3304</v>
      </c>
    </row>
    <row r="640" spans="1:18" x14ac:dyDescent="0.2">
      <c r="A640">
        <v>639</v>
      </c>
      <c r="B640" t="s">
        <v>55</v>
      </c>
      <c r="C640" t="s">
        <v>54</v>
      </c>
      <c r="D640" t="s">
        <v>3853</v>
      </c>
      <c r="E640" t="s">
        <v>3854</v>
      </c>
      <c r="F640" t="s">
        <v>8</v>
      </c>
      <c r="G640" t="s">
        <v>34</v>
      </c>
      <c r="H640" t="s">
        <v>6</v>
      </c>
      <c r="I640" t="s">
        <v>53</v>
      </c>
      <c r="J640" t="s">
        <v>52</v>
      </c>
      <c r="K640" t="s">
        <v>4</v>
      </c>
      <c r="L640" s="3">
        <v>43262</v>
      </c>
      <c r="M640" s="3">
        <v>43480</v>
      </c>
      <c r="N640" s="3">
        <v>43480</v>
      </c>
      <c r="O640">
        <v>295000</v>
      </c>
      <c r="P640">
        <v>5000</v>
      </c>
      <c r="Q640" t="s">
        <v>51</v>
      </c>
      <c r="R640" t="s">
        <v>3855</v>
      </c>
    </row>
    <row r="641" spans="1:18" x14ac:dyDescent="0.2">
      <c r="A641">
        <v>640</v>
      </c>
      <c r="B641" t="s">
        <v>55</v>
      </c>
      <c r="C641" t="s">
        <v>54</v>
      </c>
      <c r="D641" t="s">
        <v>3122</v>
      </c>
      <c r="E641" t="s">
        <v>3123</v>
      </c>
      <c r="F641" t="s">
        <v>8</v>
      </c>
      <c r="G641" t="s">
        <v>34</v>
      </c>
      <c r="H641" t="s">
        <v>37</v>
      </c>
      <c r="I641" t="s">
        <v>53</v>
      </c>
      <c r="J641" t="s">
        <v>52</v>
      </c>
      <c r="K641" t="s">
        <v>56</v>
      </c>
      <c r="L641" s="3">
        <v>43383</v>
      </c>
      <c r="M641" s="3">
        <v>43629</v>
      </c>
      <c r="N641" s="3">
        <v>43629</v>
      </c>
      <c r="O641">
        <v>472000</v>
      </c>
      <c r="P641">
        <v>5569</v>
      </c>
      <c r="Q641" t="s">
        <v>51</v>
      </c>
      <c r="R641" t="s">
        <v>3124</v>
      </c>
    </row>
    <row r="642" spans="1:18" x14ac:dyDescent="0.2">
      <c r="A642">
        <v>641</v>
      </c>
      <c r="B642" t="s">
        <v>55</v>
      </c>
      <c r="C642" t="s">
        <v>54</v>
      </c>
      <c r="D642" t="s">
        <v>3883</v>
      </c>
      <c r="E642" t="s">
        <v>3884</v>
      </c>
      <c r="F642" t="s">
        <v>8</v>
      </c>
      <c r="G642" t="s">
        <v>34</v>
      </c>
      <c r="H642" t="s">
        <v>6</v>
      </c>
      <c r="I642" t="s">
        <v>53</v>
      </c>
      <c r="J642" t="s">
        <v>52</v>
      </c>
      <c r="K642" t="s">
        <v>4</v>
      </c>
      <c r="L642" s="3">
        <v>43272</v>
      </c>
      <c r="M642" s="3">
        <v>43530</v>
      </c>
      <c r="N642" s="3">
        <v>43530</v>
      </c>
      <c r="O642">
        <v>347500</v>
      </c>
      <c r="P642">
        <v>5000</v>
      </c>
      <c r="Q642" t="s">
        <v>51</v>
      </c>
      <c r="R642" t="s">
        <v>3885</v>
      </c>
    </row>
    <row r="643" spans="1:18" x14ac:dyDescent="0.2">
      <c r="A643">
        <v>642</v>
      </c>
      <c r="B643" t="s">
        <v>55</v>
      </c>
      <c r="C643" t="s">
        <v>54</v>
      </c>
      <c r="D643" t="s">
        <v>3518</v>
      </c>
      <c r="E643" t="s">
        <v>3519</v>
      </c>
      <c r="F643" t="s">
        <v>8</v>
      </c>
      <c r="G643" t="s">
        <v>34</v>
      </c>
      <c r="H643" t="s">
        <v>6</v>
      </c>
      <c r="I643" t="s">
        <v>53</v>
      </c>
      <c r="J643" t="s">
        <v>52</v>
      </c>
      <c r="K643" t="s">
        <v>4</v>
      </c>
      <c r="L643" s="3">
        <v>43355</v>
      </c>
      <c r="M643" s="3">
        <v>43629</v>
      </c>
      <c r="N643" s="3">
        <v>43629</v>
      </c>
      <c r="O643">
        <v>308000</v>
      </c>
      <c r="P643">
        <v>5000</v>
      </c>
      <c r="Q643" t="s">
        <v>51</v>
      </c>
      <c r="R643" t="s">
        <v>3520</v>
      </c>
    </row>
    <row r="644" spans="1:18" x14ac:dyDescent="0.2">
      <c r="A644">
        <v>643</v>
      </c>
      <c r="B644" t="s">
        <v>55</v>
      </c>
      <c r="C644" t="s">
        <v>54</v>
      </c>
      <c r="D644" t="s">
        <v>3590</v>
      </c>
      <c r="E644" t="s">
        <v>3591</v>
      </c>
      <c r="F644" t="s">
        <v>8</v>
      </c>
      <c r="G644" t="s">
        <v>34</v>
      </c>
      <c r="H644" t="s">
        <v>6</v>
      </c>
      <c r="I644" t="s">
        <v>53</v>
      </c>
      <c r="J644" t="s">
        <v>52</v>
      </c>
      <c r="K644" t="s">
        <v>4</v>
      </c>
      <c r="L644" s="3">
        <v>43258</v>
      </c>
      <c r="M644" s="3">
        <v>43495</v>
      </c>
      <c r="N644" s="3">
        <v>43495</v>
      </c>
      <c r="O644">
        <v>262000</v>
      </c>
      <c r="P644">
        <v>5000</v>
      </c>
      <c r="Q644" t="s">
        <v>51</v>
      </c>
      <c r="R644" t="s">
        <v>3592</v>
      </c>
    </row>
    <row r="645" spans="1:18" x14ac:dyDescent="0.2">
      <c r="A645">
        <v>644</v>
      </c>
      <c r="B645" t="s">
        <v>55</v>
      </c>
      <c r="C645" t="s">
        <v>54</v>
      </c>
      <c r="D645" t="s">
        <v>3880</v>
      </c>
      <c r="E645" t="s">
        <v>3881</v>
      </c>
      <c r="F645" t="s">
        <v>8</v>
      </c>
      <c r="G645" t="s">
        <v>34</v>
      </c>
      <c r="H645" t="s">
        <v>6</v>
      </c>
      <c r="I645" t="s">
        <v>53</v>
      </c>
      <c r="J645" t="s">
        <v>52</v>
      </c>
      <c r="K645" t="s">
        <v>4</v>
      </c>
      <c r="L645" s="3">
        <v>43341</v>
      </c>
      <c r="M645" s="3">
        <v>43661</v>
      </c>
      <c r="N645" s="3">
        <v>43661</v>
      </c>
      <c r="O645">
        <v>322500</v>
      </c>
      <c r="P645">
        <v>5000</v>
      </c>
      <c r="Q645" t="s">
        <v>51</v>
      </c>
      <c r="R645" t="s">
        <v>3882</v>
      </c>
    </row>
    <row r="646" spans="1:18" x14ac:dyDescent="0.2">
      <c r="A646">
        <v>645</v>
      </c>
      <c r="B646" t="s">
        <v>55</v>
      </c>
      <c r="C646" t="s">
        <v>54</v>
      </c>
      <c r="D646" t="s">
        <v>2825</v>
      </c>
      <c r="E646" t="s">
        <v>2826</v>
      </c>
      <c r="F646" t="s">
        <v>8</v>
      </c>
      <c r="G646" t="s">
        <v>34</v>
      </c>
      <c r="H646" t="s">
        <v>37</v>
      </c>
      <c r="I646" t="s">
        <v>53</v>
      </c>
      <c r="J646" t="s">
        <v>52</v>
      </c>
      <c r="K646" t="s">
        <v>4</v>
      </c>
      <c r="L646" s="3">
        <v>43507</v>
      </c>
      <c r="M646" s="3">
        <v>43679</v>
      </c>
      <c r="N646" s="3">
        <v>43679</v>
      </c>
      <c r="O646">
        <v>380000</v>
      </c>
      <c r="P646">
        <v>5000</v>
      </c>
      <c r="Q646" t="s">
        <v>51</v>
      </c>
      <c r="R646" t="s">
        <v>2827</v>
      </c>
    </row>
    <row r="647" spans="1:18" x14ac:dyDescent="0.2">
      <c r="A647">
        <v>646</v>
      </c>
      <c r="B647" t="s">
        <v>55</v>
      </c>
      <c r="C647" t="s">
        <v>54</v>
      </c>
      <c r="D647" t="s">
        <v>3107</v>
      </c>
      <c r="E647" t="s">
        <v>3108</v>
      </c>
      <c r="F647" t="s">
        <v>8</v>
      </c>
      <c r="G647" t="s">
        <v>34</v>
      </c>
      <c r="H647" t="s">
        <v>37</v>
      </c>
      <c r="I647" t="s">
        <v>53</v>
      </c>
      <c r="J647" t="s">
        <v>52</v>
      </c>
      <c r="K647" t="s">
        <v>4</v>
      </c>
      <c r="L647" s="3">
        <v>43265</v>
      </c>
      <c r="M647" s="3">
        <v>43542</v>
      </c>
      <c r="N647" s="3">
        <v>43542</v>
      </c>
      <c r="O647">
        <v>430000</v>
      </c>
      <c r="P647">
        <v>5000</v>
      </c>
      <c r="Q647" t="s">
        <v>51</v>
      </c>
      <c r="R647" t="s">
        <v>3109</v>
      </c>
    </row>
    <row r="648" spans="1:18" x14ac:dyDescent="0.2">
      <c r="A648">
        <v>647</v>
      </c>
      <c r="B648" t="s">
        <v>55</v>
      </c>
      <c r="C648" t="s">
        <v>54</v>
      </c>
      <c r="D648" t="s">
        <v>3784</v>
      </c>
      <c r="E648" t="s">
        <v>3785</v>
      </c>
      <c r="F648" t="s">
        <v>8</v>
      </c>
      <c r="G648" t="s">
        <v>34</v>
      </c>
      <c r="H648" t="s">
        <v>37</v>
      </c>
      <c r="I648" t="s">
        <v>53</v>
      </c>
      <c r="J648" t="s">
        <v>52</v>
      </c>
      <c r="K648" t="s">
        <v>4</v>
      </c>
      <c r="L648" s="3">
        <v>43314</v>
      </c>
      <c r="M648" s="3">
        <v>43523</v>
      </c>
      <c r="N648" s="3">
        <v>43523</v>
      </c>
      <c r="O648">
        <v>417000</v>
      </c>
      <c r="P648">
        <v>5000</v>
      </c>
      <c r="Q648" t="s">
        <v>51</v>
      </c>
      <c r="R648" t="s">
        <v>3786</v>
      </c>
    </row>
    <row r="649" spans="1:18" x14ac:dyDescent="0.2">
      <c r="A649">
        <v>648</v>
      </c>
      <c r="B649" t="s">
        <v>55</v>
      </c>
      <c r="C649" t="s">
        <v>54</v>
      </c>
      <c r="D649" t="s">
        <v>3871</v>
      </c>
      <c r="E649" t="s">
        <v>3872</v>
      </c>
      <c r="F649" t="s">
        <v>8</v>
      </c>
      <c r="G649" t="s">
        <v>34</v>
      </c>
      <c r="H649" t="s">
        <v>6</v>
      </c>
      <c r="I649" t="s">
        <v>53</v>
      </c>
      <c r="J649" t="s">
        <v>52</v>
      </c>
      <c r="K649" t="s">
        <v>4</v>
      </c>
      <c r="L649" s="3">
        <v>43433</v>
      </c>
      <c r="M649" s="3">
        <v>43615</v>
      </c>
      <c r="N649" s="3">
        <v>43616</v>
      </c>
      <c r="O649">
        <v>215000</v>
      </c>
      <c r="P649">
        <v>5000</v>
      </c>
      <c r="Q649" t="s">
        <v>51</v>
      </c>
      <c r="R649" t="s">
        <v>3873</v>
      </c>
    </row>
    <row r="650" spans="1:18" x14ac:dyDescent="0.2">
      <c r="A650">
        <v>649</v>
      </c>
      <c r="B650" t="s">
        <v>55</v>
      </c>
      <c r="C650" t="s">
        <v>54</v>
      </c>
      <c r="D650" t="s">
        <v>3425</v>
      </c>
      <c r="E650" t="s">
        <v>3426</v>
      </c>
      <c r="F650" t="s">
        <v>8</v>
      </c>
      <c r="G650" t="s">
        <v>34</v>
      </c>
      <c r="H650" t="s">
        <v>37</v>
      </c>
      <c r="I650" t="s">
        <v>53</v>
      </c>
      <c r="J650" t="s">
        <v>52</v>
      </c>
      <c r="K650" t="s">
        <v>4</v>
      </c>
      <c r="L650" s="3">
        <v>43308</v>
      </c>
      <c r="M650" s="3">
        <v>43642</v>
      </c>
      <c r="N650" s="3">
        <v>43642</v>
      </c>
      <c r="O650">
        <v>392000</v>
      </c>
      <c r="P650">
        <v>5000</v>
      </c>
      <c r="Q650" t="s">
        <v>51</v>
      </c>
      <c r="R650" t="s">
        <v>3427</v>
      </c>
    </row>
    <row r="651" spans="1:18" x14ac:dyDescent="0.2">
      <c r="A651">
        <v>650</v>
      </c>
      <c r="B651" t="s">
        <v>55</v>
      </c>
      <c r="C651" t="s">
        <v>54</v>
      </c>
      <c r="D651" t="s">
        <v>3787</v>
      </c>
      <c r="E651" t="s">
        <v>3788</v>
      </c>
      <c r="F651" t="s">
        <v>8</v>
      </c>
      <c r="G651" t="s">
        <v>34</v>
      </c>
      <c r="H651" t="s">
        <v>6</v>
      </c>
      <c r="I651" t="s">
        <v>53</v>
      </c>
      <c r="J651" t="s">
        <v>52</v>
      </c>
      <c r="K651" t="s">
        <v>56</v>
      </c>
      <c r="L651" s="3">
        <v>43265</v>
      </c>
      <c r="M651" s="3">
        <v>43549</v>
      </c>
      <c r="N651" s="3">
        <v>43549</v>
      </c>
      <c r="O651">
        <v>535000</v>
      </c>
      <c r="P651">
        <v>7000</v>
      </c>
      <c r="Q651" t="s">
        <v>51</v>
      </c>
      <c r="R651" t="s">
        <v>3789</v>
      </c>
    </row>
    <row r="652" spans="1:18" x14ac:dyDescent="0.2">
      <c r="A652">
        <v>651</v>
      </c>
      <c r="B652" t="s">
        <v>55</v>
      </c>
      <c r="C652" t="s">
        <v>54</v>
      </c>
      <c r="D652" t="s">
        <v>3745</v>
      </c>
      <c r="E652" t="s">
        <v>3746</v>
      </c>
      <c r="F652" t="s">
        <v>8</v>
      </c>
      <c r="G652" t="s">
        <v>34</v>
      </c>
      <c r="H652" t="s">
        <v>6</v>
      </c>
      <c r="I652" t="s">
        <v>53</v>
      </c>
      <c r="J652" t="s">
        <v>52</v>
      </c>
      <c r="K652" t="s">
        <v>4</v>
      </c>
      <c r="L652" s="3">
        <v>43473</v>
      </c>
      <c r="M652" s="3">
        <v>43606</v>
      </c>
      <c r="N652" s="3">
        <v>43633</v>
      </c>
      <c r="O652">
        <v>348000</v>
      </c>
      <c r="P652">
        <v>5000</v>
      </c>
      <c r="Q652" t="s">
        <v>51</v>
      </c>
      <c r="R652" t="s">
        <v>3747</v>
      </c>
    </row>
    <row r="653" spans="1:18" x14ac:dyDescent="0.2">
      <c r="A653">
        <v>652</v>
      </c>
      <c r="B653" t="s">
        <v>55</v>
      </c>
      <c r="C653" t="s">
        <v>54</v>
      </c>
      <c r="D653" t="s">
        <v>3455</v>
      </c>
      <c r="E653" t="s">
        <v>3456</v>
      </c>
      <c r="F653" t="s">
        <v>8</v>
      </c>
      <c r="G653" t="s">
        <v>34</v>
      </c>
      <c r="H653" t="s">
        <v>6</v>
      </c>
      <c r="I653" t="s">
        <v>53</v>
      </c>
      <c r="J653" t="s">
        <v>52</v>
      </c>
      <c r="K653" t="s">
        <v>4</v>
      </c>
      <c r="L653" s="3">
        <v>43244</v>
      </c>
      <c r="M653" s="3">
        <v>43564</v>
      </c>
      <c r="N653" s="3">
        <v>43564</v>
      </c>
      <c r="O653">
        <v>260000</v>
      </c>
      <c r="P653">
        <v>5000</v>
      </c>
      <c r="Q653" t="s">
        <v>51</v>
      </c>
      <c r="R653" t="s">
        <v>3457</v>
      </c>
    </row>
    <row r="654" spans="1:18" x14ac:dyDescent="0.2">
      <c r="A654">
        <v>653</v>
      </c>
      <c r="B654" t="s">
        <v>55</v>
      </c>
      <c r="C654" t="s">
        <v>54</v>
      </c>
      <c r="D654" t="s">
        <v>3143</v>
      </c>
      <c r="E654" t="s">
        <v>3144</v>
      </c>
      <c r="F654" t="s">
        <v>8</v>
      </c>
      <c r="G654" t="s">
        <v>34</v>
      </c>
      <c r="H654" t="s">
        <v>37</v>
      </c>
      <c r="I654" t="s">
        <v>53</v>
      </c>
      <c r="J654" t="s">
        <v>52</v>
      </c>
      <c r="K654" t="s">
        <v>56</v>
      </c>
      <c r="L654" s="3">
        <v>43448</v>
      </c>
      <c r="M654" s="3">
        <v>43679</v>
      </c>
      <c r="N654" s="3">
        <v>43679</v>
      </c>
      <c r="O654">
        <v>570000</v>
      </c>
      <c r="P654">
        <v>7000</v>
      </c>
      <c r="Q654" t="s">
        <v>51</v>
      </c>
      <c r="R654" t="s">
        <v>3145</v>
      </c>
    </row>
    <row r="655" spans="1:18" x14ac:dyDescent="0.2">
      <c r="A655">
        <v>654</v>
      </c>
      <c r="B655" t="s">
        <v>55</v>
      </c>
      <c r="C655" t="s">
        <v>54</v>
      </c>
      <c r="D655" t="s">
        <v>3236</v>
      </c>
      <c r="E655" t="s">
        <v>3237</v>
      </c>
      <c r="F655" t="s">
        <v>8</v>
      </c>
      <c r="G655" t="s">
        <v>34</v>
      </c>
      <c r="H655" t="s">
        <v>37</v>
      </c>
      <c r="I655" t="s">
        <v>53</v>
      </c>
      <c r="J655" t="s">
        <v>52</v>
      </c>
      <c r="K655" t="s">
        <v>56</v>
      </c>
      <c r="L655" s="3">
        <v>43224</v>
      </c>
      <c r="M655" s="3">
        <v>43544</v>
      </c>
      <c r="N655" s="3">
        <v>43544</v>
      </c>
      <c r="O655">
        <v>544800</v>
      </c>
      <c r="P655">
        <v>6868</v>
      </c>
      <c r="Q655" t="s">
        <v>51</v>
      </c>
      <c r="R655" t="s">
        <v>3238</v>
      </c>
    </row>
    <row r="656" spans="1:18" x14ac:dyDescent="0.2">
      <c r="A656">
        <v>655</v>
      </c>
      <c r="B656" t="s">
        <v>55</v>
      </c>
      <c r="C656" t="s">
        <v>54</v>
      </c>
      <c r="D656" t="s">
        <v>3611</v>
      </c>
      <c r="E656" t="s">
        <v>3612</v>
      </c>
      <c r="F656" t="s">
        <v>8</v>
      </c>
      <c r="G656" t="s">
        <v>34</v>
      </c>
      <c r="H656" t="s">
        <v>37</v>
      </c>
      <c r="I656" t="s">
        <v>53</v>
      </c>
      <c r="J656" t="s">
        <v>52</v>
      </c>
      <c r="K656" t="s">
        <v>4</v>
      </c>
      <c r="L656" s="3">
        <v>43440</v>
      </c>
      <c r="M656" s="3">
        <v>43679</v>
      </c>
      <c r="N656" s="3">
        <v>43679</v>
      </c>
      <c r="O656">
        <v>448000</v>
      </c>
      <c r="P656">
        <v>5209</v>
      </c>
      <c r="Q656" t="s">
        <v>51</v>
      </c>
      <c r="R656" t="s">
        <v>3613</v>
      </c>
    </row>
    <row r="657" spans="1:18" x14ac:dyDescent="0.2">
      <c r="A657">
        <v>656</v>
      </c>
      <c r="B657" t="s">
        <v>55</v>
      </c>
      <c r="C657" t="s">
        <v>54</v>
      </c>
      <c r="D657" t="s">
        <v>3563</v>
      </c>
      <c r="E657" t="s">
        <v>3564</v>
      </c>
      <c r="F657" t="s">
        <v>8</v>
      </c>
      <c r="G657" t="s">
        <v>34</v>
      </c>
      <c r="H657" t="s">
        <v>37</v>
      </c>
      <c r="I657" t="s">
        <v>53</v>
      </c>
      <c r="J657" t="s">
        <v>52</v>
      </c>
      <c r="K657" t="s">
        <v>4</v>
      </c>
      <c r="L657" s="3">
        <v>43242</v>
      </c>
      <c r="M657" s="3">
        <v>43480</v>
      </c>
      <c r="N657" s="3">
        <v>43480</v>
      </c>
      <c r="O657">
        <v>373000</v>
      </c>
      <c r="P657">
        <v>5000</v>
      </c>
      <c r="Q657" t="s">
        <v>51</v>
      </c>
      <c r="R657" t="s">
        <v>3565</v>
      </c>
    </row>
    <row r="658" spans="1:18" x14ac:dyDescent="0.2">
      <c r="A658">
        <v>657</v>
      </c>
      <c r="B658" t="s">
        <v>55</v>
      </c>
      <c r="C658" t="s">
        <v>54</v>
      </c>
      <c r="D658" t="s">
        <v>3889</v>
      </c>
      <c r="E658" t="s">
        <v>3890</v>
      </c>
      <c r="F658" t="s">
        <v>8</v>
      </c>
      <c r="G658" t="s">
        <v>34</v>
      </c>
      <c r="H658" t="s">
        <v>6</v>
      </c>
      <c r="I658" t="s">
        <v>53</v>
      </c>
      <c r="J658" t="s">
        <v>52</v>
      </c>
      <c r="K658" t="s">
        <v>4</v>
      </c>
      <c r="L658" s="3">
        <v>43390</v>
      </c>
      <c r="M658" s="3">
        <v>43661</v>
      </c>
      <c r="N658" s="3">
        <v>43661</v>
      </c>
      <c r="O658">
        <v>360000</v>
      </c>
      <c r="P658">
        <v>5000</v>
      </c>
      <c r="Q658" t="s">
        <v>51</v>
      </c>
      <c r="R658" t="s">
        <v>3891</v>
      </c>
    </row>
    <row r="659" spans="1:18" x14ac:dyDescent="0.2">
      <c r="A659">
        <v>658</v>
      </c>
      <c r="B659" t="s">
        <v>55</v>
      </c>
      <c r="C659" t="s">
        <v>54</v>
      </c>
      <c r="D659" t="s">
        <v>3533</v>
      </c>
      <c r="E659" t="s">
        <v>3534</v>
      </c>
      <c r="F659" t="s">
        <v>8</v>
      </c>
      <c r="G659" t="s">
        <v>34</v>
      </c>
      <c r="H659" t="s">
        <v>37</v>
      </c>
      <c r="I659" t="s">
        <v>53</v>
      </c>
      <c r="J659" t="s">
        <v>52</v>
      </c>
      <c r="K659" t="s">
        <v>56</v>
      </c>
      <c r="L659" s="3">
        <v>43306</v>
      </c>
      <c r="M659" s="3">
        <v>43494</v>
      </c>
      <c r="N659" s="3">
        <v>43494</v>
      </c>
      <c r="O659">
        <v>518000</v>
      </c>
      <c r="P659">
        <v>7000</v>
      </c>
      <c r="Q659" t="s">
        <v>51</v>
      </c>
      <c r="R659" t="s">
        <v>3535</v>
      </c>
    </row>
    <row r="660" spans="1:18" x14ac:dyDescent="0.2">
      <c r="A660">
        <v>659</v>
      </c>
      <c r="B660" t="s">
        <v>55</v>
      </c>
      <c r="C660" t="s">
        <v>54</v>
      </c>
      <c r="D660" t="s">
        <v>3527</v>
      </c>
      <c r="E660" t="s">
        <v>3528</v>
      </c>
      <c r="F660" t="s">
        <v>8</v>
      </c>
      <c r="G660" t="s">
        <v>34</v>
      </c>
      <c r="H660" t="s">
        <v>6</v>
      </c>
      <c r="I660" t="s">
        <v>53</v>
      </c>
      <c r="J660" t="s">
        <v>52</v>
      </c>
      <c r="K660" t="s">
        <v>4</v>
      </c>
      <c r="L660" s="3">
        <v>43270</v>
      </c>
      <c r="M660" s="3">
        <v>43529</v>
      </c>
      <c r="N660" s="3">
        <v>43529</v>
      </c>
      <c r="O660">
        <v>285300</v>
      </c>
      <c r="P660">
        <v>5000</v>
      </c>
      <c r="Q660" t="s">
        <v>51</v>
      </c>
      <c r="R660" t="s">
        <v>3529</v>
      </c>
    </row>
    <row r="661" spans="1:18" x14ac:dyDescent="0.2">
      <c r="A661">
        <v>660</v>
      </c>
      <c r="B661" t="s">
        <v>55</v>
      </c>
      <c r="C661" t="s">
        <v>54</v>
      </c>
      <c r="D661" t="s">
        <v>3689</v>
      </c>
      <c r="E661" t="s">
        <v>3690</v>
      </c>
      <c r="F661" t="s">
        <v>8</v>
      </c>
      <c r="G661" t="s">
        <v>34</v>
      </c>
      <c r="H661" t="s">
        <v>37</v>
      </c>
      <c r="I661" t="s">
        <v>53</v>
      </c>
      <c r="J661" t="s">
        <v>52</v>
      </c>
      <c r="K661" t="s">
        <v>4</v>
      </c>
      <c r="L661" s="3">
        <v>43481</v>
      </c>
      <c r="M661" s="3">
        <v>43677</v>
      </c>
      <c r="N661" s="3">
        <v>43677</v>
      </c>
      <c r="O661">
        <v>342000</v>
      </c>
      <c r="P661">
        <v>5000</v>
      </c>
      <c r="Q661" t="s">
        <v>51</v>
      </c>
      <c r="R661" t="s">
        <v>3691</v>
      </c>
    </row>
    <row r="662" spans="1:18" x14ac:dyDescent="0.2">
      <c r="A662">
        <v>661</v>
      </c>
      <c r="B662" t="s">
        <v>55</v>
      </c>
      <c r="C662" t="s">
        <v>54</v>
      </c>
      <c r="D662" t="s">
        <v>3524</v>
      </c>
      <c r="E662" t="s">
        <v>3525</v>
      </c>
      <c r="F662" t="s">
        <v>8</v>
      </c>
      <c r="G662" t="s">
        <v>34</v>
      </c>
      <c r="H662" t="s">
        <v>37</v>
      </c>
      <c r="I662" t="s">
        <v>53</v>
      </c>
      <c r="J662" t="s">
        <v>52</v>
      </c>
      <c r="K662" t="s">
        <v>4</v>
      </c>
      <c r="L662" s="3">
        <v>43229</v>
      </c>
      <c r="M662" s="3">
        <v>43606</v>
      </c>
      <c r="N662" s="3">
        <v>43606</v>
      </c>
      <c r="O662">
        <v>370000</v>
      </c>
      <c r="P662">
        <v>5000</v>
      </c>
      <c r="Q662" t="s">
        <v>51</v>
      </c>
      <c r="R662" t="s">
        <v>3526</v>
      </c>
    </row>
    <row r="663" spans="1:18" x14ac:dyDescent="0.2">
      <c r="A663">
        <v>662</v>
      </c>
      <c r="B663" t="s">
        <v>55</v>
      </c>
      <c r="C663" t="s">
        <v>54</v>
      </c>
      <c r="D663" t="s">
        <v>3742</v>
      </c>
      <c r="E663" t="s">
        <v>3743</v>
      </c>
      <c r="F663" t="s">
        <v>8</v>
      </c>
      <c r="G663" t="s">
        <v>34</v>
      </c>
      <c r="H663" t="s">
        <v>6</v>
      </c>
      <c r="I663" t="s">
        <v>53</v>
      </c>
      <c r="J663" t="s">
        <v>52</v>
      </c>
      <c r="K663" t="s">
        <v>4</v>
      </c>
      <c r="L663" s="3">
        <v>43432</v>
      </c>
      <c r="M663" s="3">
        <v>43661</v>
      </c>
      <c r="N663" s="3">
        <v>43661</v>
      </c>
      <c r="O663">
        <v>275000</v>
      </c>
      <c r="P663">
        <v>5000</v>
      </c>
      <c r="Q663" t="s">
        <v>51</v>
      </c>
      <c r="R663" t="s">
        <v>3744</v>
      </c>
    </row>
    <row r="664" spans="1:18" x14ac:dyDescent="0.2">
      <c r="A664">
        <v>663</v>
      </c>
      <c r="B664" t="s">
        <v>55</v>
      </c>
      <c r="C664" t="s">
        <v>54</v>
      </c>
      <c r="D664" t="s">
        <v>3596</v>
      </c>
      <c r="E664" t="s">
        <v>3597</v>
      </c>
      <c r="F664" t="s">
        <v>8</v>
      </c>
      <c r="G664" t="s">
        <v>34</v>
      </c>
      <c r="H664" t="s">
        <v>6</v>
      </c>
      <c r="I664" t="s">
        <v>53</v>
      </c>
      <c r="J664" t="s">
        <v>52</v>
      </c>
      <c r="K664" t="s">
        <v>4</v>
      </c>
      <c r="L664" s="3">
        <v>43249</v>
      </c>
      <c r="M664" s="3">
        <v>43518</v>
      </c>
      <c r="N664" s="3">
        <v>43518</v>
      </c>
      <c r="O664">
        <v>399900</v>
      </c>
      <c r="P664">
        <v>5000</v>
      </c>
      <c r="Q664" t="s">
        <v>51</v>
      </c>
      <c r="R664" t="s">
        <v>3598</v>
      </c>
    </row>
    <row r="665" spans="1:18" x14ac:dyDescent="0.2">
      <c r="A665">
        <v>664</v>
      </c>
      <c r="B665" t="s">
        <v>55</v>
      </c>
      <c r="C665" t="s">
        <v>54</v>
      </c>
      <c r="D665" t="s">
        <v>3925</v>
      </c>
      <c r="E665" t="s">
        <v>3926</v>
      </c>
      <c r="F665" t="s">
        <v>8</v>
      </c>
      <c r="G665" t="s">
        <v>34</v>
      </c>
      <c r="H665" t="s">
        <v>6</v>
      </c>
      <c r="I665" t="s">
        <v>53</v>
      </c>
      <c r="J665" t="s">
        <v>52</v>
      </c>
      <c r="K665" t="s">
        <v>4</v>
      </c>
      <c r="L665" s="3">
        <v>43315</v>
      </c>
      <c r="M665" s="3">
        <v>43525</v>
      </c>
      <c r="N665" s="3">
        <v>43528</v>
      </c>
      <c r="O665">
        <v>350000</v>
      </c>
      <c r="P665">
        <v>5000</v>
      </c>
      <c r="Q665" t="s">
        <v>51</v>
      </c>
      <c r="R665" t="s">
        <v>3927</v>
      </c>
    </row>
    <row r="666" spans="1:18" x14ac:dyDescent="0.2">
      <c r="A666">
        <v>665</v>
      </c>
      <c r="B666" t="s">
        <v>55</v>
      </c>
      <c r="C666" t="s">
        <v>54</v>
      </c>
      <c r="D666" t="s">
        <v>3110</v>
      </c>
      <c r="E666" t="s">
        <v>3111</v>
      </c>
      <c r="F666" t="s">
        <v>8</v>
      </c>
      <c r="G666" t="s">
        <v>34</v>
      </c>
      <c r="H666" t="s">
        <v>6</v>
      </c>
      <c r="I666" t="s">
        <v>53</v>
      </c>
      <c r="J666" t="s">
        <v>52</v>
      </c>
      <c r="K666" t="s">
        <v>4</v>
      </c>
      <c r="L666" s="3">
        <v>43312</v>
      </c>
      <c r="M666" s="3">
        <v>43529</v>
      </c>
      <c r="N666" s="3">
        <v>43529</v>
      </c>
      <c r="O666">
        <v>410000</v>
      </c>
      <c r="P666">
        <v>5066</v>
      </c>
      <c r="Q666" t="s">
        <v>51</v>
      </c>
      <c r="R666" t="s">
        <v>3112</v>
      </c>
    </row>
    <row r="667" spans="1:18" x14ac:dyDescent="0.2">
      <c r="A667">
        <v>666</v>
      </c>
      <c r="B667" t="s">
        <v>55</v>
      </c>
      <c r="C667" t="s">
        <v>54</v>
      </c>
      <c r="D667" t="s">
        <v>3751</v>
      </c>
      <c r="E667" t="s">
        <v>3752</v>
      </c>
      <c r="F667" t="s">
        <v>8</v>
      </c>
      <c r="G667" t="s">
        <v>34</v>
      </c>
      <c r="H667" t="s">
        <v>37</v>
      </c>
      <c r="I667" t="s">
        <v>53</v>
      </c>
      <c r="J667" t="s">
        <v>52</v>
      </c>
      <c r="K667" t="s">
        <v>56</v>
      </c>
      <c r="L667" s="3">
        <v>43275</v>
      </c>
      <c r="M667" s="3">
        <v>43615</v>
      </c>
      <c r="N667" s="3">
        <v>43615</v>
      </c>
      <c r="O667">
        <v>459000</v>
      </c>
      <c r="P667">
        <v>5374</v>
      </c>
      <c r="Q667" t="s">
        <v>51</v>
      </c>
      <c r="R667" t="s">
        <v>3753</v>
      </c>
    </row>
    <row r="668" spans="1:18" x14ac:dyDescent="0.2">
      <c r="A668">
        <v>667</v>
      </c>
      <c r="B668" t="s">
        <v>55</v>
      </c>
      <c r="C668" t="s">
        <v>54</v>
      </c>
      <c r="D668" t="s">
        <v>3272</v>
      </c>
      <c r="E668" t="s">
        <v>3273</v>
      </c>
      <c r="F668" t="s">
        <v>8</v>
      </c>
      <c r="G668" t="s">
        <v>34</v>
      </c>
      <c r="H668" t="s">
        <v>6</v>
      </c>
      <c r="I668" t="s">
        <v>53</v>
      </c>
      <c r="J668" t="s">
        <v>52</v>
      </c>
      <c r="K668" t="s">
        <v>4</v>
      </c>
      <c r="L668" s="3">
        <v>43454</v>
      </c>
      <c r="M668" s="3">
        <v>43634</v>
      </c>
      <c r="N668" s="3">
        <v>43634</v>
      </c>
      <c r="O668">
        <v>315000</v>
      </c>
      <c r="P668">
        <v>5000</v>
      </c>
      <c r="Q668" t="s">
        <v>51</v>
      </c>
      <c r="R668" t="s">
        <v>3274</v>
      </c>
    </row>
    <row r="669" spans="1:18" x14ac:dyDescent="0.2">
      <c r="A669">
        <v>668</v>
      </c>
      <c r="B669" t="s">
        <v>55</v>
      </c>
      <c r="C669" t="s">
        <v>54</v>
      </c>
      <c r="D669" t="s">
        <v>3116</v>
      </c>
      <c r="E669" t="s">
        <v>3117</v>
      </c>
      <c r="F669" t="s">
        <v>8</v>
      </c>
      <c r="G669" t="s">
        <v>34</v>
      </c>
      <c r="H669" t="s">
        <v>6</v>
      </c>
      <c r="I669" t="s">
        <v>53</v>
      </c>
      <c r="J669" t="s">
        <v>52</v>
      </c>
      <c r="K669" t="s">
        <v>4</v>
      </c>
      <c r="L669" s="3">
        <v>43255</v>
      </c>
      <c r="M669" s="3">
        <v>43546</v>
      </c>
      <c r="N669" s="3">
        <v>43546</v>
      </c>
      <c r="O669">
        <v>350000</v>
      </c>
      <c r="P669">
        <v>5000</v>
      </c>
      <c r="Q669" t="s">
        <v>51</v>
      </c>
      <c r="R669" t="s">
        <v>3118</v>
      </c>
    </row>
    <row r="670" spans="1:18" x14ac:dyDescent="0.2">
      <c r="A670">
        <v>669</v>
      </c>
      <c r="B670" t="s">
        <v>55</v>
      </c>
      <c r="C670" t="s">
        <v>54</v>
      </c>
      <c r="D670" t="s">
        <v>3275</v>
      </c>
      <c r="E670" t="s">
        <v>3276</v>
      </c>
      <c r="F670" t="s">
        <v>8</v>
      </c>
      <c r="G670" t="s">
        <v>34</v>
      </c>
      <c r="H670" t="s">
        <v>6</v>
      </c>
      <c r="I670" t="s">
        <v>53</v>
      </c>
      <c r="J670" t="s">
        <v>52</v>
      </c>
      <c r="K670" t="s">
        <v>56</v>
      </c>
      <c r="L670" s="3">
        <v>43430</v>
      </c>
      <c r="M670" s="3">
        <v>43542</v>
      </c>
      <c r="N670" s="3">
        <v>43542</v>
      </c>
      <c r="O670">
        <v>599000</v>
      </c>
      <c r="P670">
        <v>7000</v>
      </c>
      <c r="Q670" t="s">
        <v>51</v>
      </c>
      <c r="R670" t="s">
        <v>3277</v>
      </c>
    </row>
    <row r="671" spans="1:18" x14ac:dyDescent="0.2">
      <c r="A671">
        <v>670</v>
      </c>
      <c r="B671" t="s">
        <v>55</v>
      </c>
      <c r="C671" t="s">
        <v>54</v>
      </c>
      <c r="D671" t="s">
        <v>3257</v>
      </c>
      <c r="E671" t="s">
        <v>3258</v>
      </c>
      <c r="F671" t="s">
        <v>8</v>
      </c>
      <c r="G671" t="s">
        <v>34</v>
      </c>
      <c r="H671" t="s">
        <v>37</v>
      </c>
      <c r="I671" t="s">
        <v>53</v>
      </c>
      <c r="J671" t="s">
        <v>52</v>
      </c>
      <c r="K671" t="s">
        <v>56</v>
      </c>
      <c r="L671" s="3">
        <v>43453</v>
      </c>
      <c r="M671" s="3">
        <v>43661</v>
      </c>
      <c r="N671" s="3">
        <v>43661</v>
      </c>
      <c r="O671">
        <v>455000</v>
      </c>
      <c r="P671">
        <v>5469</v>
      </c>
      <c r="Q671" t="s">
        <v>51</v>
      </c>
      <c r="R671" t="s">
        <v>3259</v>
      </c>
    </row>
    <row r="672" spans="1:18" x14ac:dyDescent="0.2">
      <c r="A672">
        <v>671</v>
      </c>
      <c r="B672" t="s">
        <v>55</v>
      </c>
      <c r="C672" t="s">
        <v>54</v>
      </c>
      <c r="D672" t="s">
        <v>3904</v>
      </c>
      <c r="E672" t="s">
        <v>3905</v>
      </c>
      <c r="F672" t="s">
        <v>8</v>
      </c>
      <c r="G672" t="s">
        <v>34</v>
      </c>
      <c r="H672" t="s">
        <v>6</v>
      </c>
      <c r="I672" t="s">
        <v>53</v>
      </c>
      <c r="J672" t="s">
        <v>52</v>
      </c>
      <c r="K672" t="s">
        <v>4</v>
      </c>
      <c r="L672" s="3">
        <v>43395</v>
      </c>
      <c r="M672" s="3">
        <v>43629</v>
      </c>
      <c r="N672" s="3">
        <v>43629</v>
      </c>
      <c r="O672">
        <v>283000</v>
      </c>
      <c r="P672">
        <v>5000</v>
      </c>
      <c r="Q672" t="s">
        <v>51</v>
      </c>
      <c r="R672" t="s">
        <v>3906</v>
      </c>
    </row>
    <row r="673" spans="1:18" x14ac:dyDescent="0.2">
      <c r="A673">
        <v>672</v>
      </c>
      <c r="B673" t="s">
        <v>55</v>
      </c>
      <c r="C673" t="s">
        <v>54</v>
      </c>
      <c r="D673" t="s">
        <v>3898</v>
      </c>
      <c r="E673" t="s">
        <v>3899</v>
      </c>
      <c r="F673" t="s">
        <v>8</v>
      </c>
      <c r="G673" t="s">
        <v>34</v>
      </c>
      <c r="H673" t="s">
        <v>37</v>
      </c>
      <c r="I673" t="s">
        <v>53</v>
      </c>
      <c r="J673" t="s">
        <v>52</v>
      </c>
      <c r="K673" t="s">
        <v>56</v>
      </c>
      <c r="L673" s="3">
        <v>43308</v>
      </c>
      <c r="M673" s="3">
        <v>43537</v>
      </c>
      <c r="N673" s="3">
        <v>43564</v>
      </c>
      <c r="O673">
        <v>455000</v>
      </c>
      <c r="P673">
        <v>5314</v>
      </c>
      <c r="Q673" t="s">
        <v>51</v>
      </c>
      <c r="R673" t="s">
        <v>3900</v>
      </c>
    </row>
    <row r="674" spans="1:18" x14ac:dyDescent="0.2">
      <c r="A674">
        <v>673</v>
      </c>
      <c r="B674" t="s">
        <v>55</v>
      </c>
      <c r="C674" t="s">
        <v>54</v>
      </c>
      <c r="D674" t="s">
        <v>3838</v>
      </c>
      <c r="E674" t="s">
        <v>3839</v>
      </c>
      <c r="F674" t="s">
        <v>8</v>
      </c>
      <c r="G674" t="s">
        <v>34</v>
      </c>
      <c r="H674" t="s">
        <v>37</v>
      </c>
      <c r="I674" t="s">
        <v>53</v>
      </c>
      <c r="J674" t="s">
        <v>52</v>
      </c>
      <c r="K674" t="s">
        <v>56</v>
      </c>
      <c r="L674" s="3">
        <v>43248</v>
      </c>
      <c r="M674" s="3">
        <v>43578</v>
      </c>
      <c r="N674" s="3">
        <v>43578</v>
      </c>
      <c r="O674">
        <v>494000</v>
      </c>
      <c r="P674">
        <v>5899</v>
      </c>
      <c r="Q674" t="s">
        <v>51</v>
      </c>
      <c r="R674" t="s">
        <v>3840</v>
      </c>
    </row>
    <row r="675" spans="1:18" x14ac:dyDescent="0.2">
      <c r="A675">
        <v>674</v>
      </c>
      <c r="B675" t="s">
        <v>55</v>
      </c>
      <c r="C675" t="s">
        <v>54</v>
      </c>
      <c r="D675" t="s">
        <v>3754</v>
      </c>
      <c r="E675" t="s">
        <v>3755</v>
      </c>
      <c r="F675" t="s">
        <v>8</v>
      </c>
      <c r="G675" t="s">
        <v>34</v>
      </c>
      <c r="H675" t="s">
        <v>37</v>
      </c>
      <c r="I675" t="s">
        <v>53</v>
      </c>
      <c r="J675" t="s">
        <v>52</v>
      </c>
      <c r="K675" t="s">
        <v>56</v>
      </c>
      <c r="L675" s="3">
        <v>43334</v>
      </c>
      <c r="M675" s="3">
        <v>43629</v>
      </c>
      <c r="N675" s="3">
        <v>43629</v>
      </c>
      <c r="O675">
        <v>565000</v>
      </c>
      <c r="P675">
        <v>7000</v>
      </c>
      <c r="Q675" t="s">
        <v>51</v>
      </c>
      <c r="R675" t="s">
        <v>3756</v>
      </c>
    </row>
    <row r="676" spans="1:18" x14ac:dyDescent="0.2">
      <c r="A676">
        <v>675</v>
      </c>
      <c r="B676" t="s">
        <v>55</v>
      </c>
      <c r="C676" t="s">
        <v>54</v>
      </c>
      <c r="D676" t="s">
        <v>3724</v>
      </c>
      <c r="E676" t="s">
        <v>3725</v>
      </c>
      <c r="F676" t="s">
        <v>8</v>
      </c>
      <c r="G676" t="s">
        <v>34</v>
      </c>
      <c r="H676" t="s">
        <v>6</v>
      </c>
      <c r="I676" t="s">
        <v>53</v>
      </c>
      <c r="J676" t="s">
        <v>52</v>
      </c>
      <c r="K676" t="s">
        <v>4</v>
      </c>
      <c r="L676" s="3">
        <v>43418</v>
      </c>
      <c r="M676" s="3">
        <v>43615</v>
      </c>
      <c r="N676" s="3">
        <v>43616</v>
      </c>
      <c r="O676">
        <v>290000</v>
      </c>
      <c r="P676">
        <v>5000</v>
      </c>
      <c r="Q676" t="s">
        <v>51</v>
      </c>
      <c r="R676" t="s">
        <v>3726</v>
      </c>
    </row>
    <row r="677" spans="1:18" x14ac:dyDescent="0.2">
      <c r="A677">
        <v>676</v>
      </c>
      <c r="B677" t="s">
        <v>55</v>
      </c>
      <c r="C677" t="s">
        <v>54</v>
      </c>
      <c r="D677" t="s">
        <v>2828</v>
      </c>
      <c r="E677" t="s">
        <v>2829</v>
      </c>
      <c r="F677" t="s">
        <v>8</v>
      </c>
      <c r="G677" t="s">
        <v>34</v>
      </c>
      <c r="H677" t="s">
        <v>6</v>
      </c>
      <c r="I677" t="s">
        <v>53</v>
      </c>
      <c r="J677" t="s">
        <v>52</v>
      </c>
      <c r="K677" t="s">
        <v>56</v>
      </c>
      <c r="L677" s="3">
        <v>43362</v>
      </c>
      <c r="M677" s="3">
        <v>43552</v>
      </c>
      <c r="N677" s="3">
        <v>43553</v>
      </c>
      <c r="O677">
        <v>600000</v>
      </c>
      <c r="P677">
        <v>7000</v>
      </c>
      <c r="Q677" t="s">
        <v>51</v>
      </c>
      <c r="R677" t="s">
        <v>2830</v>
      </c>
    </row>
    <row r="678" spans="1:18" x14ac:dyDescent="0.2">
      <c r="A678">
        <v>677</v>
      </c>
      <c r="B678" t="s">
        <v>55</v>
      </c>
      <c r="C678" t="s">
        <v>54</v>
      </c>
      <c r="D678" t="s">
        <v>3802</v>
      </c>
      <c r="E678" t="s">
        <v>3803</v>
      </c>
      <c r="F678" t="s">
        <v>8</v>
      </c>
      <c r="G678" t="s">
        <v>34</v>
      </c>
      <c r="H678" t="s">
        <v>6</v>
      </c>
      <c r="I678" t="s">
        <v>53</v>
      </c>
      <c r="J678" t="s">
        <v>52</v>
      </c>
      <c r="K678" t="s">
        <v>4</v>
      </c>
      <c r="L678" s="3">
        <v>43336</v>
      </c>
      <c r="M678" s="3">
        <v>43525</v>
      </c>
      <c r="N678" s="3">
        <v>43525</v>
      </c>
      <c r="O678">
        <v>364000</v>
      </c>
      <c r="P678">
        <v>5000</v>
      </c>
      <c r="Q678" t="s">
        <v>51</v>
      </c>
      <c r="R678" t="s">
        <v>3804</v>
      </c>
    </row>
    <row r="679" spans="1:18" x14ac:dyDescent="0.2">
      <c r="A679">
        <v>678</v>
      </c>
      <c r="B679" t="s">
        <v>55</v>
      </c>
      <c r="C679" t="s">
        <v>54</v>
      </c>
      <c r="D679" t="s">
        <v>3593</v>
      </c>
      <c r="E679" t="s">
        <v>3594</v>
      </c>
      <c r="F679" t="s">
        <v>8</v>
      </c>
      <c r="G679" t="s">
        <v>34</v>
      </c>
      <c r="H679" t="s">
        <v>37</v>
      </c>
      <c r="I679" t="s">
        <v>53</v>
      </c>
      <c r="J679" t="s">
        <v>52</v>
      </c>
      <c r="K679" t="s">
        <v>4</v>
      </c>
      <c r="L679" s="3">
        <v>43327</v>
      </c>
      <c r="M679" s="3">
        <v>43490</v>
      </c>
      <c r="N679" s="3">
        <v>43490</v>
      </c>
      <c r="O679">
        <v>339800</v>
      </c>
      <c r="P679">
        <v>5000</v>
      </c>
      <c r="Q679" t="s">
        <v>51</v>
      </c>
      <c r="R679" t="s">
        <v>3595</v>
      </c>
    </row>
    <row r="680" spans="1:18" x14ac:dyDescent="0.2">
      <c r="A680">
        <v>679</v>
      </c>
      <c r="B680" t="s">
        <v>55</v>
      </c>
      <c r="C680" t="s">
        <v>54</v>
      </c>
      <c r="D680" t="s">
        <v>3796</v>
      </c>
      <c r="E680" t="s">
        <v>3797</v>
      </c>
      <c r="F680" t="s">
        <v>8</v>
      </c>
      <c r="G680" t="s">
        <v>34</v>
      </c>
      <c r="H680" t="s">
        <v>6</v>
      </c>
      <c r="I680" t="s">
        <v>53</v>
      </c>
      <c r="J680" t="s">
        <v>52</v>
      </c>
      <c r="K680" t="s">
        <v>56</v>
      </c>
      <c r="L680" s="3">
        <v>43222</v>
      </c>
      <c r="M680" s="3">
        <v>43529</v>
      </c>
      <c r="N680" s="3">
        <v>43529</v>
      </c>
      <c r="O680">
        <v>507125</v>
      </c>
      <c r="P680">
        <v>6114</v>
      </c>
      <c r="Q680" t="s">
        <v>51</v>
      </c>
      <c r="R680" t="s">
        <v>3798</v>
      </c>
    </row>
    <row r="681" spans="1:18" x14ac:dyDescent="0.2">
      <c r="A681">
        <v>680</v>
      </c>
      <c r="B681" t="s">
        <v>55</v>
      </c>
      <c r="C681" t="s">
        <v>54</v>
      </c>
      <c r="D681" t="s">
        <v>3290</v>
      </c>
      <c r="E681" t="s">
        <v>3291</v>
      </c>
      <c r="F681" t="s">
        <v>8</v>
      </c>
      <c r="G681" t="s">
        <v>34</v>
      </c>
      <c r="H681" t="s">
        <v>6</v>
      </c>
      <c r="I681" t="s">
        <v>53</v>
      </c>
      <c r="J681" t="s">
        <v>52</v>
      </c>
      <c r="K681" t="s">
        <v>4</v>
      </c>
      <c r="L681" s="3">
        <v>43238</v>
      </c>
      <c r="M681" s="3">
        <v>43543</v>
      </c>
      <c r="N681" s="3">
        <v>43543</v>
      </c>
      <c r="O681">
        <v>327000</v>
      </c>
      <c r="P681">
        <v>5000</v>
      </c>
      <c r="Q681" t="s">
        <v>51</v>
      </c>
      <c r="R681" t="s">
        <v>3292</v>
      </c>
    </row>
    <row r="682" spans="1:18" x14ac:dyDescent="0.2">
      <c r="A682">
        <v>681</v>
      </c>
      <c r="B682" t="s">
        <v>55</v>
      </c>
      <c r="C682" t="s">
        <v>54</v>
      </c>
      <c r="D682" t="s">
        <v>3278</v>
      </c>
      <c r="E682" t="s">
        <v>3279</v>
      </c>
      <c r="F682" t="s">
        <v>8</v>
      </c>
      <c r="G682" t="s">
        <v>34</v>
      </c>
      <c r="H682" t="s">
        <v>37</v>
      </c>
      <c r="I682" t="s">
        <v>53</v>
      </c>
      <c r="J682" t="s">
        <v>52</v>
      </c>
      <c r="K682" t="s">
        <v>56</v>
      </c>
      <c r="L682" s="3">
        <v>43272</v>
      </c>
      <c r="M682" s="3">
        <v>43545</v>
      </c>
      <c r="N682" s="3">
        <v>43546</v>
      </c>
      <c r="O682">
        <v>600000</v>
      </c>
      <c r="P682">
        <v>7000</v>
      </c>
      <c r="Q682" t="s">
        <v>51</v>
      </c>
      <c r="R682" t="s">
        <v>3280</v>
      </c>
    </row>
    <row r="683" spans="1:18" x14ac:dyDescent="0.2">
      <c r="A683">
        <v>682</v>
      </c>
      <c r="B683" t="s">
        <v>55</v>
      </c>
      <c r="C683" t="s">
        <v>54</v>
      </c>
      <c r="D683" t="s">
        <v>3254</v>
      </c>
      <c r="E683" t="s">
        <v>3255</v>
      </c>
      <c r="F683" t="s">
        <v>8</v>
      </c>
      <c r="G683" t="s">
        <v>34</v>
      </c>
      <c r="H683" t="s">
        <v>6</v>
      </c>
      <c r="I683" t="s">
        <v>53</v>
      </c>
      <c r="J683" t="s">
        <v>52</v>
      </c>
      <c r="K683" t="s">
        <v>56</v>
      </c>
      <c r="L683" s="3">
        <v>43360</v>
      </c>
      <c r="M683" s="3">
        <v>43543</v>
      </c>
      <c r="N683" s="3">
        <v>43543</v>
      </c>
      <c r="O683">
        <v>540000</v>
      </c>
      <c r="P683">
        <v>6772</v>
      </c>
      <c r="Q683" t="s">
        <v>51</v>
      </c>
      <c r="R683" t="s">
        <v>3256</v>
      </c>
    </row>
    <row r="684" spans="1:18" x14ac:dyDescent="0.2">
      <c r="A684">
        <v>683</v>
      </c>
      <c r="B684" t="s">
        <v>55</v>
      </c>
      <c r="C684" t="s">
        <v>54</v>
      </c>
      <c r="D684" t="s">
        <v>3287</v>
      </c>
      <c r="E684" t="s">
        <v>3288</v>
      </c>
      <c r="F684" t="s">
        <v>8</v>
      </c>
      <c r="G684" t="s">
        <v>34</v>
      </c>
      <c r="H684" t="s">
        <v>37</v>
      </c>
      <c r="I684" t="s">
        <v>53</v>
      </c>
      <c r="J684" t="s">
        <v>52</v>
      </c>
      <c r="K684" t="s">
        <v>56</v>
      </c>
      <c r="L684" s="3">
        <v>43383</v>
      </c>
      <c r="M684" s="3">
        <v>43546</v>
      </c>
      <c r="N684" s="3">
        <v>43546</v>
      </c>
      <c r="O684">
        <v>550000</v>
      </c>
      <c r="P684">
        <v>6972</v>
      </c>
      <c r="Q684" t="s">
        <v>51</v>
      </c>
      <c r="R684" t="s">
        <v>3289</v>
      </c>
    </row>
    <row r="685" spans="1:18" x14ac:dyDescent="0.2">
      <c r="A685">
        <v>684</v>
      </c>
      <c r="B685" t="s">
        <v>55</v>
      </c>
      <c r="C685" t="s">
        <v>54</v>
      </c>
      <c r="D685" t="s">
        <v>3602</v>
      </c>
      <c r="E685" t="s">
        <v>3603</v>
      </c>
      <c r="F685" t="s">
        <v>8</v>
      </c>
      <c r="G685" t="s">
        <v>34</v>
      </c>
      <c r="H685" t="s">
        <v>6</v>
      </c>
      <c r="I685" t="s">
        <v>53</v>
      </c>
      <c r="J685" t="s">
        <v>52</v>
      </c>
      <c r="K685" t="s">
        <v>4</v>
      </c>
      <c r="L685" s="3">
        <v>43398</v>
      </c>
      <c r="M685" s="3">
        <v>43661</v>
      </c>
      <c r="N685" s="3">
        <v>43661</v>
      </c>
      <c r="O685">
        <v>320000</v>
      </c>
      <c r="P685">
        <v>5000</v>
      </c>
      <c r="Q685" t="s">
        <v>51</v>
      </c>
      <c r="R685" t="s">
        <v>3604</v>
      </c>
    </row>
    <row r="686" spans="1:18" x14ac:dyDescent="0.2">
      <c r="A686">
        <v>685</v>
      </c>
      <c r="B686" t="s">
        <v>55</v>
      </c>
      <c r="C686" t="s">
        <v>54</v>
      </c>
      <c r="D686" t="s">
        <v>3733</v>
      </c>
      <c r="E686" t="s">
        <v>3734</v>
      </c>
      <c r="F686" t="s">
        <v>8</v>
      </c>
      <c r="G686" t="s">
        <v>34</v>
      </c>
      <c r="H686" t="s">
        <v>6</v>
      </c>
      <c r="I686" t="s">
        <v>53</v>
      </c>
      <c r="J686" t="s">
        <v>52</v>
      </c>
      <c r="K686" t="s">
        <v>56</v>
      </c>
      <c r="L686" s="3">
        <v>43277</v>
      </c>
      <c r="M686" s="3">
        <v>43615</v>
      </c>
      <c r="N686" s="3">
        <v>43615</v>
      </c>
      <c r="O686">
        <v>541000</v>
      </c>
      <c r="P686">
        <v>6792</v>
      </c>
      <c r="Q686" t="s">
        <v>51</v>
      </c>
      <c r="R686" t="s">
        <v>3735</v>
      </c>
    </row>
    <row r="687" spans="1:18" x14ac:dyDescent="0.2">
      <c r="A687">
        <v>686</v>
      </c>
      <c r="B687" t="s">
        <v>55</v>
      </c>
      <c r="C687" t="s">
        <v>54</v>
      </c>
      <c r="D687" t="s">
        <v>3605</v>
      </c>
      <c r="E687" t="s">
        <v>3606</v>
      </c>
      <c r="F687" t="s">
        <v>8</v>
      </c>
      <c r="G687" t="s">
        <v>34</v>
      </c>
      <c r="H687" t="s">
        <v>6</v>
      </c>
      <c r="I687" t="s">
        <v>53</v>
      </c>
      <c r="J687" t="s">
        <v>52</v>
      </c>
      <c r="K687" t="s">
        <v>4</v>
      </c>
      <c r="L687" s="3">
        <v>43399</v>
      </c>
      <c r="M687" s="3">
        <v>43609</v>
      </c>
      <c r="N687" s="3">
        <v>43609</v>
      </c>
      <c r="O687">
        <v>330000</v>
      </c>
      <c r="P687">
        <v>5000</v>
      </c>
      <c r="Q687" t="s">
        <v>51</v>
      </c>
      <c r="R687" t="s">
        <v>3607</v>
      </c>
    </row>
    <row r="688" spans="1:18" x14ac:dyDescent="0.2">
      <c r="A688">
        <v>687</v>
      </c>
      <c r="B688" t="s">
        <v>55</v>
      </c>
      <c r="C688" t="s">
        <v>54</v>
      </c>
      <c r="D688" t="s">
        <v>2905</v>
      </c>
      <c r="E688" t="s">
        <v>2906</v>
      </c>
      <c r="F688" t="s">
        <v>8</v>
      </c>
      <c r="G688" t="s">
        <v>34</v>
      </c>
      <c r="H688" t="s">
        <v>6</v>
      </c>
      <c r="I688" t="s">
        <v>53</v>
      </c>
      <c r="J688" t="s">
        <v>52</v>
      </c>
      <c r="K688" t="s">
        <v>4</v>
      </c>
      <c r="L688" s="3">
        <v>43412</v>
      </c>
      <c r="M688" s="3">
        <v>43661</v>
      </c>
      <c r="N688" s="3">
        <v>43661</v>
      </c>
      <c r="O688">
        <v>370000</v>
      </c>
      <c r="P688">
        <v>5000</v>
      </c>
      <c r="Q688" t="s">
        <v>51</v>
      </c>
      <c r="R688" t="s">
        <v>2907</v>
      </c>
    </row>
    <row r="689" spans="1:18" x14ac:dyDescent="0.2">
      <c r="A689">
        <v>688</v>
      </c>
      <c r="B689" t="s">
        <v>55</v>
      </c>
      <c r="C689" t="s">
        <v>54</v>
      </c>
      <c r="D689" t="s">
        <v>3916</v>
      </c>
      <c r="E689" t="s">
        <v>3917</v>
      </c>
      <c r="F689" t="s">
        <v>8</v>
      </c>
      <c r="G689" t="s">
        <v>34</v>
      </c>
      <c r="H689" t="s">
        <v>6</v>
      </c>
      <c r="I689" t="s">
        <v>53</v>
      </c>
      <c r="J689" t="s">
        <v>52</v>
      </c>
      <c r="K689" t="s">
        <v>4</v>
      </c>
      <c r="L689" s="3">
        <v>43552</v>
      </c>
      <c r="M689" s="3">
        <v>43661</v>
      </c>
      <c r="N689" s="3">
        <v>43661</v>
      </c>
      <c r="O689">
        <v>262500</v>
      </c>
      <c r="P689">
        <v>5000</v>
      </c>
      <c r="Q689" t="s">
        <v>51</v>
      </c>
      <c r="R689" t="s">
        <v>3918</v>
      </c>
    </row>
    <row r="690" spans="1:18" x14ac:dyDescent="0.2">
      <c r="A690">
        <v>689</v>
      </c>
      <c r="B690" t="s">
        <v>55</v>
      </c>
      <c r="C690" t="s">
        <v>54</v>
      </c>
      <c r="D690" t="s">
        <v>3901</v>
      </c>
      <c r="E690" t="s">
        <v>3902</v>
      </c>
      <c r="F690" t="s">
        <v>8</v>
      </c>
      <c r="G690" t="s">
        <v>34</v>
      </c>
      <c r="H690" t="s">
        <v>6</v>
      </c>
      <c r="I690" t="s">
        <v>53</v>
      </c>
      <c r="J690" t="s">
        <v>52</v>
      </c>
      <c r="K690" t="s">
        <v>4</v>
      </c>
      <c r="L690" s="3">
        <v>43420</v>
      </c>
      <c r="M690" s="3">
        <v>43573</v>
      </c>
      <c r="N690" s="3">
        <v>43578</v>
      </c>
      <c r="O690">
        <v>275000</v>
      </c>
      <c r="P690">
        <v>5000</v>
      </c>
      <c r="Q690" t="s">
        <v>51</v>
      </c>
      <c r="R690" t="s">
        <v>3903</v>
      </c>
    </row>
    <row r="691" spans="1:18" x14ac:dyDescent="0.2">
      <c r="A691">
        <v>690</v>
      </c>
      <c r="B691" t="s">
        <v>55</v>
      </c>
      <c r="C691" t="s">
        <v>54</v>
      </c>
      <c r="D691" t="s">
        <v>3617</v>
      </c>
      <c r="E691" t="s">
        <v>3618</v>
      </c>
      <c r="F691" t="s">
        <v>8</v>
      </c>
      <c r="G691" t="s">
        <v>34</v>
      </c>
      <c r="H691" t="s">
        <v>37</v>
      </c>
      <c r="I691" t="s">
        <v>53</v>
      </c>
      <c r="J691" t="s">
        <v>52</v>
      </c>
      <c r="K691" t="s">
        <v>4</v>
      </c>
      <c r="L691" s="3">
        <v>43342</v>
      </c>
      <c r="M691" s="3">
        <v>43679</v>
      </c>
      <c r="N691" s="3">
        <v>43679</v>
      </c>
      <c r="O691">
        <v>338000</v>
      </c>
      <c r="P691">
        <v>5000</v>
      </c>
      <c r="Q691" t="s">
        <v>51</v>
      </c>
      <c r="R691" t="s">
        <v>3619</v>
      </c>
    </row>
    <row r="692" spans="1:18" x14ac:dyDescent="0.2">
      <c r="A692">
        <v>691</v>
      </c>
      <c r="B692" t="s">
        <v>55</v>
      </c>
      <c r="C692" t="s">
        <v>54</v>
      </c>
      <c r="D692" t="s">
        <v>3125</v>
      </c>
      <c r="E692" t="s">
        <v>3126</v>
      </c>
      <c r="F692" t="s">
        <v>8</v>
      </c>
      <c r="G692" t="s">
        <v>34</v>
      </c>
      <c r="H692" t="s">
        <v>37</v>
      </c>
      <c r="I692" t="s">
        <v>53</v>
      </c>
      <c r="J692" t="s">
        <v>52</v>
      </c>
      <c r="K692" t="s">
        <v>56</v>
      </c>
      <c r="L692" s="3">
        <v>43392</v>
      </c>
      <c r="M692" s="3">
        <v>43643</v>
      </c>
      <c r="N692" s="3">
        <v>43643</v>
      </c>
      <c r="O692">
        <v>478000</v>
      </c>
      <c r="P692">
        <v>6562</v>
      </c>
      <c r="Q692" t="s">
        <v>51</v>
      </c>
      <c r="R692" t="s">
        <v>3127</v>
      </c>
    </row>
    <row r="693" spans="1:18" x14ac:dyDescent="0.2">
      <c r="A693">
        <v>692</v>
      </c>
      <c r="B693" t="s">
        <v>55</v>
      </c>
      <c r="C693" t="s">
        <v>54</v>
      </c>
      <c r="D693" t="s">
        <v>3095</v>
      </c>
      <c r="E693" t="s">
        <v>3096</v>
      </c>
      <c r="F693" t="s">
        <v>8</v>
      </c>
      <c r="G693" t="s">
        <v>34</v>
      </c>
      <c r="H693" t="s">
        <v>6</v>
      </c>
      <c r="I693" t="s">
        <v>53</v>
      </c>
      <c r="J693" t="s">
        <v>52</v>
      </c>
      <c r="K693" t="s">
        <v>4</v>
      </c>
      <c r="L693" s="3">
        <v>43301</v>
      </c>
      <c r="M693" s="3">
        <v>43545</v>
      </c>
      <c r="N693" s="3">
        <v>43546</v>
      </c>
      <c r="O693">
        <v>442000</v>
      </c>
      <c r="P693">
        <v>5120</v>
      </c>
      <c r="Q693" t="s">
        <v>51</v>
      </c>
      <c r="R693" t="s">
        <v>3097</v>
      </c>
    </row>
    <row r="694" spans="1:18" x14ac:dyDescent="0.2">
      <c r="A694">
        <v>693</v>
      </c>
      <c r="B694" t="s">
        <v>55</v>
      </c>
      <c r="C694" t="s">
        <v>54</v>
      </c>
      <c r="D694" t="s">
        <v>3599</v>
      </c>
      <c r="E694" t="s">
        <v>3600</v>
      </c>
      <c r="F694" t="s">
        <v>8</v>
      </c>
      <c r="G694" t="s">
        <v>34</v>
      </c>
      <c r="H694" t="s">
        <v>37</v>
      </c>
      <c r="I694" t="s">
        <v>53</v>
      </c>
      <c r="J694" t="s">
        <v>52</v>
      </c>
      <c r="K694" t="s">
        <v>4</v>
      </c>
      <c r="L694" s="3">
        <v>43405</v>
      </c>
      <c r="M694" s="3">
        <v>43629</v>
      </c>
      <c r="N694" s="3">
        <v>43629</v>
      </c>
      <c r="O694">
        <v>450000</v>
      </c>
      <c r="P694">
        <v>5239</v>
      </c>
      <c r="Q694" t="s">
        <v>51</v>
      </c>
      <c r="R694" t="s">
        <v>3601</v>
      </c>
    </row>
    <row r="695" spans="1:18" x14ac:dyDescent="0.2">
      <c r="A695">
        <v>694</v>
      </c>
      <c r="B695" t="s">
        <v>55</v>
      </c>
      <c r="C695" t="s">
        <v>54</v>
      </c>
      <c r="D695" t="s">
        <v>3739</v>
      </c>
      <c r="E695" t="s">
        <v>3740</v>
      </c>
      <c r="F695" t="s">
        <v>8</v>
      </c>
      <c r="G695" t="s">
        <v>34</v>
      </c>
      <c r="H695" t="s">
        <v>6</v>
      </c>
      <c r="I695" t="s">
        <v>53</v>
      </c>
      <c r="J695" t="s">
        <v>52</v>
      </c>
      <c r="K695" t="s">
        <v>4</v>
      </c>
      <c r="L695" s="3">
        <v>43376</v>
      </c>
      <c r="M695" s="3">
        <v>43661</v>
      </c>
      <c r="N695" s="3">
        <v>43661</v>
      </c>
      <c r="O695">
        <v>310000</v>
      </c>
      <c r="P695">
        <v>5000</v>
      </c>
      <c r="Q695" t="s">
        <v>51</v>
      </c>
      <c r="R695" t="s">
        <v>3741</v>
      </c>
    </row>
    <row r="696" spans="1:18" x14ac:dyDescent="0.2">
      <c r="A696">
        <v>695</v>
      </c>
      <c r="B696" t="s">
        <v>55</v>
      </c>
      <c r="C696" t="s">
        <v>54</v>
      </c>
      <c r="D696" t="s">
        <v>2753</v>
      </c>
      <c r="E696" t="s">
        <v>2754</v>
      </c>
      <c r="F696" t="s">
        <v>8</v>
      </c>
      <c r="G696" t="s">
        <v>34</v>
      </c>
      <c r="H696" t="s">
        <v>37</v>
      </c>
      <c r="I696" t="s">
        <v>53</v>
      </c>
      <c r="J696" t="s">
        <v>52</v>
      </c>
      <c r="K696" t="s">
        <v>56</v>
      </c>
      <c r="L696" s="3">
        <v>43432</v>
      </c>
      <c r="M696" s="3">
        <v>43629</v>
      </c>
      <c r="N696" s="3">
        <v>43629</v>
      </c>
      <c r="O696">
        <v>475000</v>
      </c>
      <c r="P696">
        <v>5614</v>
      </c>
      <c r="Q696" t="s">
        <v>51</v>
      </c>
      <c r="R696" t="s">
        <v>2755</v>
      </c>
    </row>
    <row r="697" spans="1:18" x14ac:dyDescent="0.2">
      <c r="A697">
        <v>696</v>
      </c>
      <c r="B697" t="s">
        <v>55</v>
      </c>
      <c r="C697" t="s">
        <v>54</v>
      </c>
      <c r="D697" t="s">
        <v>3865</v>
      </c>
      <c r="E697" t="s">
        <v>3866</v>
      </c>
      <c r="F697" t="s">
        <v>8</v>
      </c>
      <c r="G697" t="s">
        <v>34</v>
      </c>
      <c r="H697" t="s">
        <v>37</v>
      </c>
      <c r="I697" t="s">
        <v>53</v>
      </c>
      <c r="J697" t="s">
        <v>52</v>
      </c>
      <c r="K697" t="s">
        <v>56</v>
      </c>
      <c r="L697" s="3">
        <v>43327</v>
      </c>
      <c r="M697" s="3">
        <v>43515</v>
      </c>
      <c r="N697" s="3">
        <v>43515</v>
      </c>
      <c r="O697">
        <v>484150</v>
      </c>
      <c r="P697">
        <v>5752</v>
      </c>
      <c r="Q697" t="s">
        <v>51</v>
      </c>
      <c r="R697" t="s">
        <v>3867</v>
      </c>
    </row>
    <row r="698" spans="1:18" x14ac:dyDescent="0.2">
      <c r="A698">
        <v>697</v>
      </c>
      <c r="B698" t="s">
        <v>55</v>
      </c>
      <c r="C698" t="s">
        <v>54</v>
      </c>
      <c r="D698" t="s">
        <v>2744</v>
      </c>
      <c r="E698" t="s">
        <v>2745</v>
      </c>
      <c r="F698" t="s">
        <v>8</v>
      </c>
      <c r="G698" t="s">
        <v>34</v>
      </c>
      <c r="H698" t="s">
        <v>6</v>
      </c>
      <c r="I698" t="s">
        <v>53</v>
      </c>
      <c r="J698" t="s">
        <v>52</v>
      </c>
      <c r="K698" t="s">
        <v>4</v>
      </c>
      <c r="L698" s="3">
        <v>43390</v>
      </c>
      <c r="M698" s="3">
        <v>43677</v>
      </c>
      <c r="N698" s="3">
        <v>43677</v>
      </c>
      <c r="O698">
        <v>410000</v>
      </c>
      <c r="P698">
        <v>5000</v>
      </c>
      <c r="Q698" t="s">
        <v>51</v>
      </c>
      <c r="R698" t="s">
        <v>2746</v>
      </c>
    </row>
    <row r="699" spans="1:18" x14ac:dyDescent="0.2">
      <c r="A699">
        <v>698</v>
      </c>
      <c r="B699" t="s">
        <v>55</v>
      </c>
      <c r="C699" t="s">
        <v>54</v>
      </c>
      <c r="D699" t="s">
        <v>3530</v>
      </c>
      <c r="E699" t="s">
        <v>3531</v>
      </c>
      <c r="F699" t="s">
        <v>8</v>
      </c>
      <c r="G699" t="s">
        <v>34</v>
      </c>
      <c r="H699" t="s">
        <v>6</v>
      </c>
      <c r="I699" t="s">
        <v>53</v>
      </c>
      <c r="J699" t="s">
        <v>52</v>
      </c>
      <c r="K699" t="s">
        <v>4</v>
      </c>
      <c r="L699" s="3">
        <v>43452</v>
      </c>
      <c r="M699" s="3">
        <v>43629</v>
      </c>
      <c r="N699" s="3">
        <v>43629</v>
      </c>
      <c r="O699">
        <v>430000</v>
      </c>
      <c r="P699">
        <v>5000</v>
      </c>
      <c r="Q699" t="s">
        <v>51</v>
      </c>
      <c r="R699" t="s">
        <v>3532</v>
      </c>
    </row>
    <row r="700" spans="1:18" x14ac:dyDescent="0.2">
      <c r="A700">
        <v>699</v>
      </c>
      <c r="B700" t="s">
        <v>55</v>
      </c>
      <c r="C700" t="s">
        <v>54</v>
      </c>
      <c r="D700" t="s">
        <v>3608</v>
      </c>
      <c r="E700" t="s">
        <v>3609</v>
      </c>
      <c r="F700" t="s">
        <v>8</v>
      </c>
      <c r="G700" t="s">
        <v>34</v>
      </c>
      <c r="H700" t="s">
        <v>6</v>
      </c>
      <c r="I700" t="s">
        <v>53</v>
      </c>
      <c r="J700" t="s">
        <v>52</v>
      </c>
      <c r="K700" t="s">
        <v>4</v>
      </c>
      <c r="L700" s="3">
        <v>43258</v>
      </c>
      <c r="M700" s="3">
        <v>43573</v>
      </c>
      <c r="N700" s="3">
        <v>43578</v>
      </c>
      <c r="O700">
        <v>230000</v>
      </c>
      <c r="P700">
        <v>5000</v>
      </c>
      <c r="Q700" t="s">
        <v>51</v>
      </c>
      <c r="R700" t="s">
        <v>3610</v>
      </c>
    </row>
    <row r="701" spans="1:18" x14ac:dyDescent="0.2">
      <c r="A701">
        <v>700</v>
      </c>
      <c r="B701" t="s">
        <v>55</v>
      </c>
      <c r="C701" t="s">
        <v>54</v>
      </c>
      <c r="D701" t="s">
        <v>3569</v>
      </c>
      <c r="E701" t="s">
        <v>3570</v>
      </c>
      <c r="F701" t="s">
        <v>8</v>
      </c>
      <c r="G701" t="s">
        <v>34</v>
      </c>
      <c r="H701" t="s">
        <v>6</v>
      </c>
      <c r="I701" t="s">
        <v>53</v>
      </c>
      <c r="J701" t="s">
        <v>52</v>
      </c>
      <c r="K701" t="s">
        <v>4</v>
      </c>
      <c r="L701" s="3">
        <v>43271</v>
      </c>
      <c r="M701" s="3">
        <v>43490</v>
      </c>
      <c r="N701" s="3">
        <v>43490</v>
      </c>
      <c r="O701">
        <v>284000</v>
      </c>
      <c r="P701">
        <v>5000</v>
      </c>
      <c r="Q701" t="s">
        <v>51</v>
      </c>
      <c r="R701" t="s">
        <v>3571</v>
      </c>
    </row>
    <row r="702" spans="1:18" x14ac:dyDescent="0.2">
      <c r="A702">
        <v>701</v>
      </c>
      <c r="B702" t="s">
        <v>55</v>
      </c>
      <c r="C702" t="s">
        <v>54</v>
      </c>
      <c r="D702" t="s">
        <v>3575</v>
      </c>
      <c r="E702" t="s">
        <v>3576</v>
      </c>
      <c r="F702" t="s">
        <v>8</v>
      </c>
      <c r="G702" t="s">
        <v>34</v>
      </c>
      <c r="H702" t="s">
        <v>37</v>
      </c>
      <c r="I702" t="s">
        <v>53</v>
      </c>
      <c r="J702" t="s">
        <v>52</v>
      </c>
      <c r="K702" t="s">
        <v>4</v>
      </c>
      <c r="L702" s="3">
        <v>43287</v>
      </c>
      <c r="M702" s="3">
        <v>43504</v>
      </c>
      <c r="N702" s="3">
        <v>43504</v>
      </c>
      <c r="O702">
        <v>248000</v>
      </c>
      <c r="P702">
        <v>5000</v>
      </c>
      <c r="Q702" t="s">
        <v>51</v>
      </c>
      <c r="R702" t="s">
        <v>3577</v>
      </c>
    </row>
    <row r="703" spans="1:18" x14ac:dyDescent="0.2">
      <c r="A703">
        <v>702</v>
      </c>
      <c r="B703" t="s">
        <v>55</v>
      </c>
      <c r="C703" t="s">
        <v>54</v>
      </c>
      <c r="D703" t="s">
        <v>3694</v>
      </c>
      <c r="E703" t="s">
        <v>3695</v>
      </c>
      <c r="F703" t="s">
        <v>8</v>
      </c>
      <c r="G703" t="s">
        <v>34</v>
      </c>
      <c r="H703" t="s">
        <v>6</v>
      </c>
      <c r="I703" t="s">
        <v>53</v>
      </c>
      <c r="J703" t="s">
        <v>52</v>
      </c>
      <c r="K703" t="s">
        <v>56</v>
      </c>
      <c r="L703" s="3">
        <v>43425</v>
      </c>
      <c r="M703" s="3">
        <v>43543</v>
      </c>
      <c r="N703" s="3">
        <v>43543</v>
      </c>
      <c r="O703">
        <v>495000</v>
      </c>
      <c r="P703">
        <v>5914</v>
      </c>
      <c r="Q703" t="s">
        <v>51</v>
      </c>
      <c r="R703" t="s">
        <v>3696</v>
      </c>
    </row>
    <row r="704" spans="1:18" x14ac:dyDescent="0.2">
      <c r="A704">
        <v>703</v>
      </c>
      <c r="B704" t="s">
        <v>55</v>
      </c>
      <c r="C704" t="s">
        <v>54</v>
      </c>
      <c r="D704" t="s">
        <v>2759</v>
      </c>
      <c r="E704" t="s">
        <v>2760</v>
      </c>
      <c r="F704" t="s">
        <v>8</v>
      </c>
      <c r="G704" t="s">
        <v>34</v>
      </c>
      <c r="H704" t="s">
        <v>6</v>
      </c>
      <c r="I704" t="s">
        <v>53</v>
      </c>
      <c r="J704" t="s">
        <v>52</v>
      </c>
      <c r="K704" t="s">
        <v>56</v>
      </c>
      <c r="L704" s="3">
        <v>43406</v>
      </c>
      <c r="M704" s="3">
        <v>43629</v>
      </c>
      <c r="N704" s="3">
        <v>43629</v>
      </c>
      <c r="O704">
        <v>511300</v>
      </c>
      <c r="P704">
        <v>6198</v>
      </c>
      <c r="Q704" t="s">
        <v>51</v>
      </c>
      <c r="R704" t="s">
        <v>2761</v>
      </c>
    </row>
    <row r="705" spans="1:18" x14ac:dyDescent="0.2">
      <c r="A705">
        <v>704</v>
      </c>
      <c r="B705" t="s">
        <v>55</v>
      </c>
      <c r="C705" t="s">
        <v>54</v>
      </c>
      <c r="D705" t="s">
        <v>3931</v>
      </c>
      <c r="E705" t="s">
        <v>3932</v>
      </c>
      <c r="F705" t="s">
        <v>8</v>
      </c>
      <c r="G705" t="s">
        <v>34</v>
      </c>
      <c r="H705" t="s">
        <v>37</v>
      </c>
      <c r="I705" t="s">
        <v>53</v>
      </c>
      <c r="J705" t="s">
        <v>52</v>
      </c>
      <c r="K705" t="s">
        <v>56</v>
      </c>
      <c r="L705" s="3">
        <v>43242</v>
      </c>
      <c r="M705" s="3">
        <v>43523</v>
      </c>
      <c r="N705" s="3">
        <v>43523</v>
      </c>
      <c r="O705">
        <v>520000</v>
      </c>
      <c r="P705">
        <v>6372</v>
      </c>
      <c r="Q705" t="s">
        <v>51</v>
      </c>
      <c r="R705" t="s">
        <v>3933</v>
      </c>
    </row>
    <row r="706" spans="1:18" x14ac:dyDescent="0.2">
      <c r="A706">
        <v>705</v>
      </c>
      <c r="B706" t="s">
        <v>55</v>
      </c>
      <c r="C706" t="s">
        <v>54</v>
      </c>
      <c r="D706" t="s">
        <v>2735</v>
      </c>
      <c r="E706" t="s">
        <v>2736</v>
      </c>
      <c r="F706" t="s">
        <v>8</v>
      </c>
      <c r="G706" t="s">
        <v>34</v>
      </c>
      <c r="H706" t="s">
        <v>37</v>
      </c>
      <c r="I706" t="s">
        <v>53</v>
      </c>
      <c r="J706" t="s">
        <v>52</v>
      </c>
      <c r="K706" t="s">
        <v>56</v>
      </c>
      <c r="L706" s="3">
        <v>43258</v>
      </c>
      <c r="M706" s="3">
        <v>43480</v>
      </c>
      <c r="N706" s="3">
        <v>43480</v>
      </c>
      <c r="O706">
        <v>525000</v>
      </c>
      <c r="P706">
        <v>6472</v>
      </c>
      <c r="Q706" t="s">
        <v>51</v>
      </c>
      <c r="R706" t="s">
        <v>2737</v>
      </c>
    </row>
    <row r="707" spans="1:18" x14ac:dyDescent="0.2">
      <c r="A707">
        <v>706</v>
      </c>
      <c r="B707" t="s">
        <v>55</v>
      </c>
      <c r="C707" t="s">
        <v>54</v>
      </c>
      <c r="D707" t="s">
        <v>3572</v>
      </c>
      <c r="E707" t="s">
        <v>3573</v>
      </c>
      <c r="F707" t="s">
        <v>8</v>
      </c>
      <c r="G707" t="s">
        <v>34</v>
      </c>
      <c r="H707" t="s">
        <v>6</v>
      </c>
      <c r="I707" t="s">
        <v>53</v>
      </c>
      <c r="J707" t="s">
        <v>52</v>
      </c>
      <c r="K707" t="s">
        <v>4</v>
      </c>
      <c r="L707" s="3">
        <v>43420</v>
      </c>
      <c r="M707" s="3">
        <v>43671</v>
      </c>
      <c r="N707" s="3">
        <v>43671</v>
      </c>
      <c r="O707">
        <v>345000</v>
      </c>
      <c r="P707">
        <v>5000</v>
      </c>
      <c r="Q707" t="s">
        <v>51</v>
      </c>
      <c r="R707" t="s">
        <v>3574</v>
      </c>
    </row>
    <row r="708" spans="1:18" x14ac:dyDescent="0.2">
      <c r="A708">
        <v>707</v>
      </c>
      <c r="B708" t="s">
        <v>55</v>
      </c>
      <c r="C708" t="s">
        <v>54</v>
      </c>
      <c r="D708" t="s">
        <v>3221</v>
      </c>
      <c r="E708" t="s">
        <v>3222</v>
      </c>
      <c r="F708" t="s">
        <v>8</v>
      </c>
      <c r="G708" t="s">
        <v>34</v>
      </c>
      <c r="H708" t="s">
        <v>6</v>
      </c>
      <c r="I708" t="s">
        <v>53</v>
      </c>
      <c r="J708" t="s">
        <v>52</v>
      </c>
      <c r="K708" t="s">
        <v>4</v>
      </c>
      <c r="L708" s="3">
        <v>43277</v>
      </c>
      <c r="M708" s="3">
        <v>43523</v>
      </c>
      <c r="N708" s="3">
        <v>43523</v>
      </c>
      <c r="O708">
        <v>360000</v>
      </c>
      <c r="P708">
        <v>5000</v>
      </c>
      <c r="Q708" t="s">
        <v>51</v>
      </c>
      <c r="R708" t="s">
        <v>3223</v>
      </c>
    </row>
    <row r="709" spans="1:18" x14ac:dyDescent="0.2">
      <c r="A709">
        <v>708</v>
      </c>
      <c r="B709" t="s">
        <v>55</v>
      </c>
      <c r="C709" t="s">
        <v>54</v>
      </c>
      <c r="D709" t="s">
        <v>3581</v>
      </c>
      <c r="E709" t="s">
        <v>3582</v>
      </c>
      <c r="F709" t="s">
        <v>8</v>
      </c>
      <c r="G709" t="s">
        <v>34</v>
      </c>
      <c r="H709" t="s">
        <v>6</v>
      </c>
      <c r="I709" t="s">
        <v>53</v>
      </c>
      <c r="J709" t="s">
        <v>52</v>
      </c>
      <c r="K709" t="s">
        <v>56</v>
      </c>
      <c r="L709" s="3">
        <v>43265</v>
      </c>
      <c r="M709" s="3">
        <v>43480</v>
      </c>
      <c r="N709" s="3">
        <v>43480</v>
      </c>
      <c r="O709">
        <v>495000</v>
      </c>
      <c r="P709">
        <v>6982</v>
      </c>
      <c r="Q709" t="s">
        <v>51</v>
      </c>
      <c r="R709" t="s">
        <v>3583</v>
      </c>
    </row>
    <row r="710" spans="1:18" x14ac:dyDescent="0.2">
      <c r="A710">
        <v>709</v>
      </c>
      <c r="B710" t="s">
        <v>55</v>
      </c>
      <c r="C710" t="s">
        <v>54</v>
      </c>
      <c r="D710" t="s">
        <v>3862</v>
      </c>
      <c r="E710" t="s">
        <v>3863</v>
      </c>
      <c r="F710" t="s">
        <v>8</v>
      </c>
      <c r="G710" t="s">
        <v>34</v>
      </c>
      <c r="H710" t="s">
        <v>37</v>
      </c>
      <c r="I710" t="s">
        <v>53</v>
      </c>
      <c r="J710" t="s">
        <v>52</v>
      </c>
      <c r="K710" t="s">
        <v>4</v>
      </c>
      <c r="L710" s="3">
        <v>43418</v>
      </c>
      <c r="M710" s="3">
        <v>43677</v>
      </c>
      <c r="N710" s="3">
        <v>43677</v>
      </c>
      <c r="O710">
        <v>450000</v>
      </c>
      <c r="P710">
        <v>7000</v>
      </c>
      <c r="Q710" t="s">
        <v>51</v>
      </c>
      <c r="R710" t="s">
        <v>3864</v>
      </c>
    </row>
    <row r="711" spans="1:18" x14ac:dyDescent="0.2">
      <c r="A711">
        <v>710</v>
      </c>
      <c r="B711" t="s">
        <v>55</v>
      </c>
      <c r="C711" t="s">
        <v>54</v>
      </c>
      <c r="D711" t="s">
        <v>3892</v>
      </c>
      <c r="E711" t="s">
        <v>3893</v>
      </c>
      <c r="F711" t="s">
        <v>8</v>
      </c>
      <c r="G711" t="s">
        <v>34</v>
      </c>
      <c r="H711" t="s">
        <v>6</v>
      </c>
      <c r="I711" t="s">
        <v>53</v>
      </c>
      <c r="J711" t="s">
        <v>52</v>
      </c>
      <c r="K711" t="s">
        <v>56</v>
      </c>
      <c r="L711" s="3">
        <v>43412</v>
      </c>
      <c r="M711" s="3">
        <v>43585</v>
      </c>
      <c r="N711" s="3">
        <v>43585</v>
      </c>
      <c r="O711">
        <v>474000</v>
      </c>
      <c r="P711">
        <v>5599</v>
      </c>
      <c r="Q711" t="s">
        <v>51</v>
      </c>
      <c r="R711" t="s">
        <v>3894</v>
      </c>
    </row>
    <row r="712" spans="1:18" x14ac:dyDescent="0.2">
      <c r="A712">
        <v>711</v>
      </c>
      <c r="B712" t="s">
        <v>55</v>
      </c>
      <c r="C712" t="s">
        <v>54</v>
      </c>
      <c r="D712" t="s">
        <v>3209</v>
      </c>
      <c r="E712" t="s">
        <v>3210</v>
      </c>
      <c r="F712" t="s">
        <v>8</v>
      </c>
      <c r="G712" t="s">
        <v>34</v>
      </c>
      <c r="H712" t="s">
        <v>37</v>
      </c>
      <c r="I712" t="s">
        <v>53</v>
      </c>
      <c r="J712" t="s">
        <v>52</v>
      </c>
      <c r="K712" t="s">
        <v>56</v>
      </c>
      <c r="L712" s="3">
        <v>43448</v>
      </c>
      <c r="M712" s="3">
        <v>43661</v>
      </c>
      <c r="N712" s="3">
        <v>43661</v>
      </c>
      <c r="O712">
        <v>490000</v>
      </c>
      <c r="P712">
        <v>5839</v>
      </c>
      <c r="Q712" t="s">
        <v>51</v>
      </c>
      <c r="R712" t="s">
        <v>3211</v>
      </c>
    </row>
    <row r="713" spans="1:18" x14ac:dyDescent="0.2">
      <c r="A713">
        <v>712</v>
      </c>
      <c r="B713" t="s">
        <v>55</v>
      </c>
      <c r="C713" t="s">
        <v>54</v>
      </c>
      <c r="D713" t="s">
        <v>3251</v>
      </c>
      <c r="E713" t="s">
        <v>3252</v>
      </c>
      <c r="F713" t="s">
        <v>8</v>
      </c>
      <c r="G713" t="s">
        <v>34</v>
      </c>
      <c r="H713" t="s">
        <v>6</v>
      </c>
      <c r="I713" t="s">
        <v>53</v>
      </c>
      <c r="J713" t="s">
        <v>52</v>
      </c>
      <c r="K713" t="s">
        <v>4</v>
      </c>
      <c r="L713" s="3">
        <v>43259</v>
      </c>
      <c r="M713" s="3">
        <v>43523</v>
      </c>
      <c r="N713" s="3">
        <v>43524</v>
      </c>
      <c r="O713">
        <v>385100</v>
      </c>
      <c r="P713">
        <v>5000</v>
      </c>
      <c r="Q713" t="s">
        <v>51</v>
      </c>
      <c r="R713" t="s">
        <v>3253</v>
      </c>
    </row>
    <row r="714" spans="1:18" x14ac:dyDescent="0.2">
      <c r="A714">
        <v>713</v>
      </c>
      <c r="B714" t="s">
        <v>55</v>
      </c>
      <c r="C714" t="s">
        <v>54</v>
      </c>
      <c r="D714" t="s">
        <v>3584</v>
      </c>
      <c r="E714" t="s">
        <v>3585</v>
      </c>
      <c r="F714" t="s">
        <v>8</v>
      </c>
      <c r="G714" t="s">
        <v>34</v>
      </c>
      <c r="H714" t="s">
        <v>37</v>
      </c>
      <c r="I714" t="s">
        <v>53</v>
      </c>
      <c r="J714" t="s">
        <v>52</v>
      </c>
      <c r="K714" t="s">
        <v>56</v>
      </c>
      <c r="L714" s="3">
        <v>43238</v>
      </c>
      <c r="M714" s="3">
        <v>43490</v>
      </c>
      <c r="N714" s="3">
        <v>43490</v>
      </c>
      <c r="O714">
        <v>546000</v>
      </c>
      <c r="P714">
        <v>7000</v>
      </c>
      <c r="Q714" t="s">
        <v>51</v>
      </c>
      <c r="R714" t="s">
        <v>3586</v>
      </c>
    </row>
    <row r="715" spans="1:18" x14ac:dyDescent="0.2">
      <c r="A715">
        <v>714</v>
      </c>
      <c r="B715" t="s">
        <v>55</v>
      </c>
      <c r="C715" t="s">
        <v>54</v>
      </c>
      <c r="D715" t="s">
        <v>3829</v>
      </c>
      <c r="E715" t="s">
        <v>3830</v>
      </c>
      <c r="F715" t="s">
        <v>8</v>
      </c>
      <c r="G715" t="s">
        <v>34</v>
      </c>
      <c r="H715" t="s">
        <v>37</v>
      </c>
      <c r="I715" t="s">
        <v>53</v>
      </c>
      <c r="J715" t="s">
        <v>52</v>
      </c>
      <c r="K715" t="s">
        <v>56</v>
      </c>
      <c r="L715" s="3">
        <v>43452</v>
      </c>
      <c r="M715" s="3">
        <v>43641</v>
      </c>
      <c r="N715" s="3">
        <v>43642</v>
      </c>
      <c r="O715">
        <v>525000</v>
      </c>
      <c r="P715">
        <v>6472</v>
      </c>
      <c r="Q715" t="s">
        <v>51</v>
      </c>
      <c r="R715" t="s">
        <v>3831</v>
      </c>
    </row>
    <row r="716" spans="1:18" x14ac:dyDescent="0.2">
      <c r="A716">
        <v>715</v>
      </c>
      <c r="B716" t="s">
        <v>55</v>
      </c>
      <c r="C716" t="s">
        <v>54</v>
      </c>
      <c r="D716" t="s">
        <v>3281</v>
      </c>
      <c r="E716" t="s">
        <v>3282</v>
      </c>
      <c r="F716" t="s">
        <v>8</v>
      </c>
      <c r="G716" t="s">
        <v>34</v>
      </c>
      <c r="H716" t="s">
        <v>6</v>
      </c>
      <c r="I716" t="s">
        <v>53</v>
      </c>
      <c r="J716" t="s">
        <v>52</v>
      </c>
      <c r="K716" t="s">
        <v>56</v>
      </c>
      <c r="L716" s="3">
        <v>43266</v>
      </c>
      <c r="M716" s="3">
        <v>43543</v>
      </c>
      <c r="N716" s="3">
        <v>43543</v>
      </c>
      <c r="O716">
        <v>520000</v>
      </c>
      <c r="P716">
        <v>6372</v>
      </c>
      <c r="Q716" t="s">
        <v>51</v>
      </c>
      <c r="R716" t="s">
        <v>3283</v>
      </c>
    </row>
    <row r="717" spans="1:18" x14ac:dyDescent="0.2">
      <c r="A717">
        <v>716</v>
      </c>
      <c r="B717" t="s">
        <v>55</v>
      </c>
      <c r="C717" t="s">
        <v>54</v>
      </c>
      <c r="D717" t="s">
        <v>3515</v>
      </c>
      <c r="E717" t="s">
        <v>3516</v>
      </c>
      <c r="F717" t="s">
        <v>8</v>
      </c>
      <c r="G717" t="s">
        <v>34</v>
      </c>
      <c r="H717" t="s">
        <v>37</v>
      </c>
      <c r="I717" t="s">
        <v>53</v>
      </c>
      <c r="J717" t="s">
        <v>52</v>
      </c>
      <c r="K717" t="s">
        <v>4</v>
      </c>
      <c r="L717" s="3">
        <v>43416</v>
      </c>
      <c r="M717" s="3">
        <v>43671</v>
      </c>
      <c r="N717" s="3">
        <v>43671</v>
      </c>
      <c r="O717">
        <v>300000</v>
      </c>
      <c r="P717">
        <v>5000</v>
      </c>
      <c r="Q717" t="s">
        <v>51</v>
      </c>
      <c r="R717" t="s">
        <v>3517</v>
      </c>
    </row>
    <row r="718" spans="1:18" x14ac:dyDescent="0.2">
      <c r="A718">
        <v>717</v>
      </c>
      <c r="B718" t="s">
        <v>55</v>
      </c>
      <c r="C718" t="s">
        <v>54</v>
      </c>
      <c r="D718" t="s">
        <v>3886</v>
      </c>
      <c r="E718" t="s">
        <v>3887</v>
      </c>
      <c r="F718" t="s">
        <v>8</v>
      </c>
      <c r="G718" t="s">
        <v>34</v>
      </c>
      <c r="H718" t="s">
        <v>6</v>
      </c>
      <c r="I718" t="s">
        <v>53</v>
      </c>
      <c r="J718" t="s">
        <v>52</v>
      </c>
      <c r="K718" t="s">
        <v>4</v>
      </c>
      <c r="L718" s="3">
        <v>43280</v>
      </c>
      <c r="M718" s="3">
        <v>43529</v>
      </c>
      <c r="N718" s="3">
        <v>43529</v>
      </c>
      <c r="O718">
        <v>325000</v>
      </c>
      <c r="P718">
        <v>5000</v>
      </c>
      <c r="Q718" t="s">
        <v>51</v>
      </c>
      <c r="R718" t="s">
        <v>3888</v>
      </c>
    </row>
    <row r="719" spans="1:18" x14ac:dyDescent="0.2">
      <c r="A719">
        <v>718</v>
      </c>
      <c r="B719" t="s">
        <v>55</v>
      </c>
      <c r="C719" t="s">
        <v>54</v>
      </c>
      <c r="D719" t="s">
        <v>3033</v>
      </c>
      <c r="E719" t="s">
        <v>3034</v>
      </c>
      <c r="F719" t="s">
        <v>8</v>
      </c>
      <c r="G719" t="s">
        <v>34</v>
      </c>
      <c r="H719" t="s">
        <v>37</v>
      </c>
      <c r="I719" t="s">
        <v>53</v>
      </c>
      <c r="J719" t="s">
        <v>52</v>
      </c>
      <c r="K719" t="s">
        <v>56</v>
      </c>
      <c r="L719" s="3">
        <v>43410</v>
      </c>
      <c r="M719" s="3">
        <v>43677</v>
      </c>
      <c r="N719" s="3">
        <v>43677</v>
      </c>
      <c r="O719">
        <v>625000</v>
      </c>
      <c r="P719">
        <v>7000</v>
      </c>
      <c r="Q719" t="s">
        <v>51</v>
      </c>
      <c r="R719" t="s">
        <v>3035</v>
      </c>
    </row>
    <row r="720" spans="1:18" x14ac:dyDescent="0.2">
      <c r="A720">
        <v>719</v>
      </c>
      <c r="B720" t="s">
        <v>55</v>
      </c>
      <c r="C720" t="s">
        <v>54</v>
      </c>
      <c r="D720" t="s">
        <v>3718</v>
      </c>
      <c r="E720" t="s">
        <v>3719</v>
      </c>
      <c r="F720" t="s">
        <v>8</v>
      </c>
      <c r="G720" t="s">
        <v>34</v>
      </c>
      <c r="H720" t="s">
        <v>6</v>
      </c>
      <c r="I720" t="s">
        <v>53</v>
      </c>
      <c r="J720" t="s">
        <v>52</v>
      </c>
      <c r="K720" t="s">
        <v>4</v>
      </c>
      <c r="L720" s="3">
        <v>43238</v>
      </c>
      <c r="M720" s="3">
        <v>43480</v>
      </c>
      <c r="N720" s="3">
        <v>43480</v>
      </c>
      <c r="O720">
        <v>325000</v>
      </c>
      <c r="P720">
        <v>5000</v>
      </c>
      <c r="Q720" t="s">
        <v>51</v>
      </c>
      <c r="R720" t="s">
        <v>3720</v>
      </c>
    </row>
    <row r="721" spans="1:18" x14ac:dyDescent="0.2">
      <c r="A721">
        <v>720</v>
      </c>
      <c r="B721" t="s">
        <v>55</v>
      </c>
      <c r="C721" t="s">
        <v>54</v>
      </c>
      <c r="D721" t="s">
        <v>3266</v>
      </c>
      <c r="E721" t="s">
        <v>3267</v>
      </c>
      <c r="F721" t="s">
        <v>8</v>
      </c>
      <c r="G721" t="s">
        <v>34</v>
      </c>
      <c r="H721" t="s">
        <v>6</v>
      </c>
      <c r="I721" t="s">
        <v>53</v>
      </c>
      <c r="J721" t="s">
        <v>52</v>
      </c>
      <c r="K721" t="s">
        <v>56</v>
      </c>
      <c r="L721" s="3">
        <v>43298</v>
      </c>
      <c r="M721" s="3">
        <v>43552</v>
      </c>
      <c r="N721" s="3">
        <v>43553</v>
      </c>
      <c r="O721">
        <v>597000</v>
      </c>
      <c r="P721">
        <v>7000</v>
      </c>
      <c r="Q721" t="s">
        <v>51</v>
      </c>
      <c r="R721" t="s">
        <v>3268</v>
      </c>
    </row>
    <row r="722" spans="1:18" x14ac:dyDescent="0.2">
      <c r="A722">
        <v>721</v>
      </c>
      <c r="B722" t="s">
        <v>55</v>
      </c>
      <c r="C722" t="s">
        <v>54</v>
      </c>
      <c r="D722" t="s">
        <v>3874</v>
      </c>
      <c r="E722" t="s">
        <v>3875</v>
      </c>
      <c r="F722" t="s">
        <v>8</v>
      </c>
      <c r="G722" t="s">
        <v>34</v>
      </c>
      <c r="H722" t="s">
        <v>6</v>
      </c>
      <c r="I722" t="s">
        <v>53</v>
      </c>
      <c r="J722" t="s">
        <v>52</v>
      </c>
      <c r="K722" t="s">
        <v>4</v>
      </c>
      <c r="L722" s="3">
        <v>43284</v>
      </c>
      <c r="M722" s="3">
        <v>43529</v>
      </c>
      <c r="N722" s="3">
        <v>43529</v>
      </c>
      <c r="O722">
        <v>383800</v>
      </c>
      <c r="P722">
        <v>5000</v>
      </c>
      <c r="Q722" t="s">
        <v>51</v>
      </c>
      <c r="R722" t="s">
        <v>3876</v>
      </c>
    </row>
    <row r="723" spans="1:18" x14ac:dyDescent="0.2">
      <c r="A723">
        <v>722</v>
      </c>
      <c r="B723" t="s">
        <v>55</v>
      </c>
      <c r="C723" t="s">
        <v>54</v>
      </c>
      <c r="D723" t="s">
        <v>3922</v>
      </c>
      <c r="E723" t="s">
        <v>3923</v>
      </c>
      <c r="F723" t="s">
        <v>8</v>
      </c>
      <c r="G723" t="s">
        <v>34</v>
      </c>
      <c r="H723" t="s">
        <v>6</v>
      </c>
      <c r="I723" t="s">
        <v>53</v>
      </c>
      <c r="J723" t="s">
        <v>52</v>
      </c>
      <c r="K723" t="s">
        <v>4</v>
      </c>
      <c r="L723" s="3">
        <v>43262</v>
      </c>
      <c r="M723" s="3">
        <v>43517</v>
      </c>
      <c r="N723" s="3">
        <v>43517</v>
      </c>
      <c r="O723">
        <v>367000</v>
      </c>
      <c r="P723">
        <v>5000</v>
      </c>
      <c r="Q723" t="s">
        <v>51</v>
      </c>
      <c r="R723" t="s">
        <v>3924</v>
      </c>
    </row>
    <row r="724" spans="1:18" x14ac:dyDescent="0.2">
      <c r="A724">
        <v>723</v>
      </c>
      <c r="B724" t="s">
        <v>55</v>
      </c>
      <c r="C724" t="s">
        <v>54</v>
      </c>
      <c r="D724" t="s">
        <v>3868</v>
      </c>
      <c r="E724" t="s">
        <v>3869</v>
      </c>
      <c r="F724" t="s">
        <v>8</v>
      </c>
      <c r="G724" t="s">
        <v>34</v>
      </c>
      <c r="H724" t="s">
        <v>6</v>
      </c>
      <c r="I724" t="s">
        <v>53</v>
      </c>
      <c r="J724" t="s">
        <v>52</v>
      </c>
      <c r="K724" t="s">
        <v>4</v>
      </c>
      <c r="L724" s="3">
        <v>43291</v>
      </c>
      <c r="M724" s="3">
        <v>43530</v>
      </c>
      <c r="N724" s="3">
        <v>43530</v>
      </c>
      <c r="O724">
        <v>376000</v>
      </c>
      <c r="P724">
        <v>5000</v>
      </c>
      <c r="Q724" t="s">
        <v>51</v>
      </c>
      <c r="R724" t="s">
        <v>3870</v>
      </c>
    </row>
    <row r="725" spans="1:18" x14ac:dyDescent="0.2">
      <c r="A725">
        <v>724</v>
      </c>
      <c r="B725" t="s">
        <v>55</v>
      </c>
      <c r="C725" t="s">
        <v>54</v>
      </c>
      <c r="D725" t="s">
        <v>3566</v>
      </c>
      <c r="E725" t="s">
        <v>3567</v>
      </c>
      <c r="F725" t="s">
        <v>8</v>
      </c>
      <c r="G725" t="s">
        <v>34</v>
      </c>
      <c r="H725" t="s">
        <v>6</v>
      </c>
      <c r="I725" t="s">
        <v>53</v>
      </c>
      <c r="J725" t="s">
        <v>52</v>
      </c>
      <c r="K725" t="s">
        <v>4</v>
      </c>
      <c r="L725" s="3">
        <v>43270</v>
      </c>
      <c r="M725" s="3">
        <v>43529</v>
      </c>
      <c r="N725" s="3">
        <v>43529</v>
      </c>
      <c r="O725">
        <v>280000</v>
      </c>
      <c r="P725">
        <v>5000</v>
      </c>
      <c r="Q725" t="s">
        <v>51</v>
      </c>
      <c r="R725" t="s">
        <v>3568</v>
      </c>
    </row>
    <row r="726" spans="1:18" x14ac:dyDescent="0.2">
      <c r="A726">
        <v>725</v>
      </c>
      <c r="B726" t="s">
        <v>55</v>
      </c>
      <c r="C726" t="s">
        <v>54</v>
      </c>
      <c r="D726" t="s">
        <v>3760</v>
      </c>
      <c r="E726" t="s">
        <v>3761</v>
      </c>
      <c r="F726" t="s">
        <v>8</v>
      </c>
      <c r="G726" t="s">
        <v>34</v>
      </c>
      <c r="H726" t="s">
        <v>6</v>
      </c>
      <c r="I726" t="s">
        <v>53</v>
      </c>
      <c r="J726" t="s">
        <v>52</v>
      </c>
      <c r="K726" t="s">
        <v>4</v>
      </c>
      <c r="L726" s="3">
        <v>43231</v>
      </c>
      <c r="M726" s="3">
        <v>43539</v>
      </c>
      <c r="N726" s="3">
        <v>43539</v>
      </c>
      <c r="O726">
        <v>265000</v>
      </c>
      <c r="P726">
        <v>5000</v>
      </c>
      <c r="Q726" t="s">
        <v>51</v>
      </c>
      <c r="R726" t="s">
        <v>3762</v>
      </c>
    </row>
    <row r="727" spans="1:18" x14ac:dyDescent="0.2">
      <c r="A727">
        <v>726</v>
      </c>
      <c r="B727" t="s">
        <v>55</v>
      </c>
      <c r="C727" t="s">
        <v>54</v>
      </c>
      <c r="D727" t="s">
        <v>3757</v>
      </c>
      <c r="E727" t="s">
        <v>3758</v>
      </c>
      <c r="F727" t="s">
        <v>8</v>
      </c>
      <c r="G727" t="s">
        <v>34</v>
      </c>
      <c r="H727" t="s">
        <v>6</v>
      </c>
      <c r="I727" t="s">
        <v>53</v>
      </c>
      <c r="J727" t="s">
        <v>52</v>
      </c>
      <c r="K727" t="s">
        <v>4</v>
      </c>
      <c r="L727" s="3">
        <v>43279</v>
      </c>
      <c r="M727" s="3">
        <v>43579</v>
      </c>
      <c r="N727" s="3">
        <v>43579</v>
      </c>
      <c r="O727">
        <v>272000</v>
      </c>
      <c r="P727">
        <v>5000</v>
      </c>
      <c r="Q727" t="s">
        <v>51</v>
      </c>
      <c r="R727" t="s">
        <v>3759</v>
      </c>
    </row>
    <row r="728" spans="1:18" x14ac:dyDescent="0.2">
      <c r="A728">
        <v>727</v>
      </c>
      <c r="B728" t="s">
        <v>55</v>
      </c>
      <c r="C728" t="s">
        <v>54</v>
      </c>
      <c r="D728" t="s">
        <v>3844</v>
      </c>
      <c r="E728" t="s">
        <v>3845</v>
      </c>
      <c r="F728" t="s">
        <v>8</v>
      </c>
      <c r="G728" t="s">
        <v>34</v>
      </c>
      <c r="H728" t="s">
        <v>6</v>
      </c>
      <c r="I728" t="s">
        <v>53</v>
      </c>
      <c r="J728" t="s">
        <v>52</v>
      </c>
      <c r="K728" t="s">
        <v>56</v>
      </c>
      <c r="L728" s="3">
        <v>43298</v>
      </c>
      <c r="M728" s="3">
        <v>43508</v>
      </c>
      <c r="N728" s="3">
        <v>43508</v>
      </c>
      <c r="O728">
        <v>580000</v>
      </c>
      <c r="P728">
        <v>7000</v>
      </c>
      <c r="Q728" t="s">
        <v>51</v>
      </c>
      <c r="R728" t="s">
        <v>3846</v>
      </c>
    </row>
    <row r="729" spans="1:18" x14ac:dyDescent="0.2">
      <c r="A729">
        <v>728</v>
      </c>
      <c r="B729" t="s">
        <v>55</v>
      </c>
      <c r="C729" t="s">
        <v>54</v>
      </c>
      <c r="D729" t="s">
        <v>3680</v>
      </c>
      <c r="E729" t="s">
        <v>3681</v>
      </c>
      <c r="F729" t="s">
        <v>8</v>
      </c>
      <c r="G729" t="s">
        <v>34</v>
      </c>
      <c r="H729" t="s">
        <v>6</v>
      </c>
      <c r="I729" t="s">
        <v>53</v>
      </c>
      <c r="J729" t="s">
        <v>52</v>
      </c>
      <c r="K729" t="s">
        <v>4</v>
      </c>
      <c r="L729" s="3">
        <v>43285</v>
      </c>
      <c r="M729" s="3">
        <v>43629</v>
      </c>
      <c r="N729" s="3">
        <v>43629</v>
      </c>
      <c r="O729">
        <v>336000</v>
      </c>
      <c r="P729">
        <v>5000</v>
      </c>
      <c r="Q729" t="s">
        <v>51</v>
      </c>
      <c r="R729" t="s">
        <v>3682</v>
      </c>
    </row>
    <row r="730" spans="1:18" x14ac:dyDescent="0.2">
      <c r="A730">
        <v>729</v>
      </c>
      <c r="B730" t="s">
        <v>55</v>
      </c>
      <c r="C730" t="s">
        <v>54</v>
      </c>
      <c r="D730" t="s">
        <v>3521</v>
      </c>
      <c r="E730" t="s">
        <v>3522</v>
      </c>
      <c r="F730" t="s">
        <v>8</v>
      </c>
      <c r="G730" t="s">
        <v>34</v>
      </c>
      <c r="H730" t="s">
        <v>6</v>
      </c>
      <c r="I730" t="s">
        <v>53</v>
      </c>
      <c r="J730" t="s">
        <v>52</v>
      </c>
      <c r="K730" t="s">
        <v>56</v>
      </c>
      <c r="L730" s="3">
        <v>43244</v>
      </c>
      <c r="M730" s="3">
        <v>43523</v>
      </c>
      <c r="N730" s="3">
        <v>43523</v>
      </c>
      <c r="O730">
        <v>601000</v>
      </c>
      <c r="P730">
        <v>7000</v>
      </c>
      <c r="Q730" t="s">
        <v>51</v>
      </c>
      <c r="R730" t="s">
        <v>3523</v>
      </c>
    </row>
    <row r="731" spans="1:18" x14ac:dyDescent="0.2">
      <c r="A731">
        <v>730</v>
      </c>
      <c r="B731" t="s">
        <v>55</v>
      </c>
      <c r="C731" t="s">
        <v>54</v>
      </c>
      <c r="D731" t="s">
        <v>3686</v>
      </c>
      <c r="E731" t="s">
        <v>3687</v>
      </c>
      <c r="F731" t="s">
        <v>8</v>
      </c>
      <c r="G731" t="s">
        <v>34</v>
      </c>
      <c r="H731" t="s">
        <v>6</v>
      </c>
      <c r="I731" t="s">
        <v>53</v>
      </c>
      <c r="J731" t="s">
        <v>52</v>
      </c>
      <c r="K731" t="s">
        <v>56</v>
      </c>
      <c r="L731" s="3">
        <v>43334</v>
      </c>
      <c r="M731" s="3">
        <v>43629</v>
      </c>
      <c r="N731" s="3">
        <v>43629</v>
      </c>
      <c r="O731">
        <v>546500</v>
      </c>
      <c r="P731">
        <v>6902</v>
      </c>
      <c r="Q731" t="s">
        <v>51</v>
      </c>
      <c r="R731" t="s">
        <v>3688</v>
      </c>
    </row>
    <row r="732" spans="1:18" x14ac:dyDescent="0.2">
      <c r="A732">
        <v>731</v>
      </c>
      <c r="B732" t="s">
        <v>55</v>
      </c>
      <c r="C732" t="s">
        <v>54</v>
      </c>
      <c r="D732" t="s">
        <v>3542</v>
      </c>
      <c r="E732" t="s">
        <v>3543</v>
      </c>
      <c r="F732" t="s">
        <v>8</v>
      </c>
      <c r="G732" t="s">
        <v>34</v>
      </c>
      <c r="H732" t="s">
        <v>6</v>
      </c>
      <c r="I732" t="s">
        <v>53</v>
      </c>
      <c r="J732" t="s">
        <v>52</v>
      </c>
      <c r="K732" t="s">
        <v>4</v>
      </c>
      <c r="L732" s="3">
        <v>43242</v>
      </c>
      <c r="M732" s="3">
        <v>43515</v>
      </c>
      <c r="N732" s="3">
        <v>43515</v>
      </c>
      <c r="O732">
        <v>288500</v>
      </c>
      <c r="P732">
        <v>5000</v>
      </c>
      <c r="Q732" t="s">
        <v>51</v>
      </c>
      <c r="R732" t="s">
        <v>3544</v>
      </c>
    </row>
    <row r="733" spans="1:18" x14ac:dyDescent="0.2">
      <c r="A733">
        <v>732</v>
      </c>
      <c r="B733" t="s">
        <v>55</v>
      </c>
      <c r="C733" t="s">
        <v>54</v>
      </c>
      <c r="D733" t="s">
        <v>3212</v>
      </c>
      <c r="E733" t="s">
        <v>3213</v>
      </c>
      <c r="F733" t="s">
        <v>8</v>
      </c>
      <c r="G733" t="s">
        <v>34</v>
      </c>
      <c r="H733" t="s">
        <v>37</v>
      </c>
      <c r="I733" t="s">
        <v>53</v>
      </c>
      <c r="J733" t="s">
        <v>52</v>
      </c>
      <c r="K733" t="s">
        <v>4</v>
      </c>
      <c r="L733" s="3">
        <v>43297</v>
      </c>
      <c r="M733" s="3">
        <v>43677</v>
      </c>
      <c r="N733" s="3">
        <v>43677</v>
      </c>
      <c r="O733">
        <v>252500</v>
      </c>
      <c r="P733">
        <v>5000</v>
      </c>
      <c r="Q733" t="s">
        <v>51</v>
      </c>
      <c r="R733" t="s">
        <v>3214</v>
      </c>
    </row>
    <row r="734" spans="1:18" x14ac:dyDescent="0.2">
      <c r="A734">
        <v>733</v>
      </c>
      <c r="B734" t="s">
        <v>55</v>
      </c>
      <c r="C734" t="s">
        <v>54</v>
      </c>
      <c r="D734" t="s">
        <v>3578</v>
      </c>
      <c r="E734" t="s">
        <v>3579</v>
      </c>
      <c r="F734" t="s">
        <v>8</v>
      </c>
      <c r="G734" t="s">
        <v>34</v>
      </c>
      <c r="H734" t="s">
        <v>6</v>
      </c>
      <c r="I734" t="s">
        <v>53</v>
      </c>
      <c r="J734" t="s">
        <v>52</v>
      </c>
      <c r="K734" t="s">
        <v>56</v>
      </c>
      <c r="L734" s="3">
        <v>43270</v>
      </c>
      <c r="M734" s="3">
        <v>43628</v>
      </c>
      <c r="N734" s="3">
        <v>43628</v>
      </c>
      <c r="O734">
        <v>473000</v>
      </c>
      <c r="P734">
        <v>5584</v>
      </c>
      <c r="Q734" t="s">
        <v>51</v>
      </c>
      <c r="R734" t="s">
        <v>3580</v>
      </c>
    </row>
    <row r="735" spans="1:18" x14ac:dyDescent="0.2">
      <c r="A735">
        <v>734</v>
      </c>
      <c r="B735" t="s">
        <v>55</v>
      </c>
      <c r="C735" t="s">
        <v>54</v>
      </c>
      <c r="D735" t="s">
        <v>3856</v>
      </c>
      <c r="E735" t="s">
        <v>3857</v>
      </c>
      <c r="F735" t="s">
        <v>8</v>
      </c>
      <c r="G735" t="s">
        <v>34</v>
      </c>
      <c r="H735" t="s">
        <v>6</v>
      </c>
      <c r="I735" t="s">
        <v>53</v>
      </c>
      <c r="J735" t="s">
        <v>52</v>
      </c>
      <c r="K735" t="s">
        <v>56</v>
      </c>
      <c r="L735" s="3">
        <v>43284</v>
      </c>
      <c r="M735" s="3">
        <v>43671</v>
      </c>
      <c r="N735" s="3">
        <v>43671</v>
      </c>
      <c r="O735">
        <v>457000</v>
      </c>
      <c r="P735">
        <v>5344</v>
      </c>
      <c r="Q735" t="s">
        <v>51</v>
      </c>
      <c r="R735" t="s">
        <v>3858</v>
      </c>
    </row>
    <row r="736" spans="1:18" x14ac:dyDescent="0.2">
      <c r="A736">
        <v>735</v>
      </c>
      <c r="B736" t="s">
        <v>55</v>
      </c>
      <c r="C736" t="s">
        <v>54</v>
      </c>
      <c r="D736" t="s">
        <v>2741</v>
      </c>
      <c r="E736" t="s">
        <v>2742</v>
      </c>
      <c r="F736" t="s">
        <v>8</v>
      </c>
      <c r="G736" t="s">
        <v>34</v>
      </c>
      <c r="H736" t="s">
        <v>6</v>
      </c>
      <c r="I736" t="s">
        <v>53</v>
      </c>
      <c r="J736" t="s">
        <v>52</v>
      </c>
      <c r="K736" t="s">
        <v>56</v>
      </c>
      <c r="L736" s="3">
        <v>43228</v>
      </c>
      <c r="M736" s="3">
        <v>43522</v>
      </c>
      <c r="N736" s="3">
        <v>43522</v>
      </c>
      <c r="O736">
        <v>550000</v>
      </c>
      <c r="P736">
        <v>7000</v>
      </c>
      <c r="Q736" t="s">
        <v>51</v>
      </c>
      <c r="R736" t="s">
        <v>2743</v>
      </c>
    </row>
    <row r="737" spans="1:18" x14ac:dyDescent="0.2">
      <c r="A737">
        <v>736</v>
      </c>
      <c r="B737" t="s">
        <v>55</v>
      </c>
      <c r="C737" t="s">
        <v>54</v>
      </c>
      <c r="D737" t="s">
        <v>2750</v>
      </c>
      <c r="E737" t="s">
        <v>2751</v>
      </c>
      <c r="F737" t="s">
        <v>8</v>
      </c>
      <c r="G737" t="s">
        <v>34</v>
      </c>
      <c r="H737" t="s">
        <v>6</v>
      </c>
      <c r="I737" t="s">
        <v>53</v>
      </c>
      <c r="J737" t="s">
        <v>52</v>
      </c>
      <c r="K737" t="s">
        <v>4</v>
      </c>
      <c r="L737" s="3">
        <v>43300</v>
      </c>
      <c r="M737" s="3">
        <v>43629</v>
      </c>
      <c r="N737" s="3">
        <v>43629</v>
      </c>
      <c r="O737">
        <v>315000</v>
      </c>
      <c r="P737">
        <v>5000</v>
      </c>
      <c r="Q737" t="s">
        <v>51</v>
      </c>
      <c r="R737" t="s">
        <v>2752</v>
      </c>
    </row>
    <row r="738" spans="1:18" x14ac:dyDescent="0.2">
      <c r="A738">
        <v>737</v>
      </c>
      <c r="B738" t="s">
        <v>55</v>
      </c>
      <c r="C738" t="s">
        <v>54</v>
      </c>
      <c r="D738" t="s">
        <v>3587</v>
      </c>
      <c r="E738" t="s">
        <v>3588</v>
      </c>
      <c r="F738" t="s">
        <v>8</v>
      </c>
      <c r="G738" t="s">
        <v>34</v>
      </c>
      <c r="H738" t="s">
        <v>6</v>
      </c>
      <c r="I738" t="s">
        <v>53</v>
      </c>
      <c r="J738" t="s">
        <v>52</v>
      </c>
      <c r="K738" t="s">
        <v>56</v>
      </c>
      <c r="L738" s="3">
        <v>43242</v>
      </c>
      <c r="M738" s="3">
        <v>43517</v>
      </c>
      <c r="N738" s="3">
        <v>43517</v>
      </c>
      <c r="O738">
        <v>472000</v>
      </c>
      <c r="P738">
        <v>5570</v>
      </c>
      <c r="Q738" t="s">
        <v>51</v>
      </c>
      <c r="R738" t="s">
        <v>3589</v>
      </c>
    </row>
    <row r="739" spans="1:18" x14ac:dyDescent="0.2">
      <c r="A739">
        <v>738</v>
      </c>
      <c r="B739" t="s">
        <v>55</v>
      </c>
      <c r="C739" t="s">
        <v>54</v>
      </c>
      <c r="D739" t="s">
        <v>3775</v>
      </c>
      <c r="E739" t="s">
        <v>3776</v>
      </c>
      <c r="F739" t="s">
        <v>8</v>
      </c>
      <c r="G739" t="s">
        <v>34</v>
      </c>
      <c r="H739" t="s">
        <v>37</v>
      </c>
      <c r="I739" t="s">
        <v>53</v>
      </c>
      <c r="J739" t="s">
        <v>52</v>
      </c>
      <c r="K739" t="s">
        <v>4</v>
      </c>
      <c r="L739" s="3">
        <v>43479</v>
      </c>
      <c r="M739" s="3">
        <v>43661</v>
      </c>
      <c r="N739" s="3">
        <v>43661</v>
      </c>
      <c r="O739">
        <v>235000</v>
      </c>
      <c r="P739">
        <v>5000</v>
      </c>
      <c r="Q739" t="s">
        <v>51</v>
      </c>
      <c r="R739" t="s">
        <v>3777</v>
      </c>
    </row>
    <row r="740" spans="1:18" x14ac:dyDescent="0.2">
      <c r="A740">
        <v>739</v>
      </c>
      <c r="B740" t="s">
        <v>55</v>
      </c>
      <c r="C740" t="s">
        <v>54</v>
      </c>
      <c r="D740" t="s">
        <v>3320</v>
      </c>
      <c r="E740" t="s">
        <v>3321</v>
      </c>
      <c r="F740" t="s">
        <v>8</v>
      </c>
      <c r="G740" t="s">
        <v>34</v>
      </c>
      <c r="H740" t="s">
        <v>37</v>
      </c>
      <c r="I740" t="s">
        <v>53</v>
      </c>
      <c r="J740" t="s">
        <v>52</v>
      </c>
      <c r="K740" t="s">
        <v>4</v>
      </c>
      <c r="L740" s="3">
        <v>43290</v>
      </c>
      <c r="M740" s="3">
        <v>43584</v>
      </c>
      <c r="N740" s="3">
        <v>43584</v>
      </c>
      <c r="O740">
        <v>372000</v>
      </c>
      <c r="P740">
        <v>5000</v>
      </c>
      <c r="Q740" t="s">
        <v>51</v>
      </c>
      <c r="R740" t="s">
        <v>3322</v>
      </c>
    </row>
    <row r="741" spans="1:18" x14ac:dyDescent="0.2">
      <c r="A741">
        <v>740</v>
      </c>
      <c r="B741" t="s">
        <v>55</v>
      </c>
      <c r="C741" t="s">
        <v>54</v>
      </c>
      <c r="D741" t="s">
        <v>3494</v>
      </c>
      <c r="E741" t="s">
        <v>3495</v>
      </c>
      <c r="F741" t="s">
        <v>8</v>
      </c>
      <c r="G741" t="s">
        <v>34</v>
      </c>
      <c r="H741" t="s">
        <v>6</v>
      </c>
      <c r="I741" t="s">
        <v>53</v>
      </c>
      <c r="J741" t="s">
        <v>52</v>
      </c>
      <c r="K741" t="s">
        <v>4</v>
      </c>
      <c r="L741" s="3">
        <v>43305</v>
      </c>
      <c r="M741" s="3">
        <v>43606</v>
      </c>
      <c r="N741" s="3">
        <v>43606</v>
      </c>
      <c r="O741">
        <v>340000</v>
      </c>
      <c r="P741">
        <v>5000</v>
      </c>
      <c r="Q741" t="s">
        <v>51</v>
      </c>
      <c r="R741" t="s">
        <v>3496</v>
      </c>
    </row>
    <row r="742" spans="1:18" x14ac:dyDescent="0.2">
      <c r="A742">
        <v>741</v>
      </c>
      <c r="B742" t="s">
        <v>55</v>
      </c>
      <c r="C742" t="s">
        <v>54</v>
      </c>
      <c r="D742" t="s">
        <v>3371</v>
      </c>
      <c r="E742" t="s">
        <v>3372</v>
      </c>
      <c r="F742" t="s">
        <v>8</v>
      </c>
      <c r="G742" t="s">
        <v>34</v>
      </c>
      <c r="H742" t="s">
        <v>37</v>
      </c>
      <c r="I742" t="s">
        <v>53</v>
      </c>
      <c r="J742" t="s">
        <v>52</v>
      </c>
      <c r="K742" t="s">
        <v>4</v>
      </c>
      <c r="L742" s="3">
        <v>43298</v>
      </c>
      <c r="M742" s="3">
        <v>43553</v>
      </c>
      <c r="N742" s="3">
        <v>43553</v>
      </c>
      <c r="O742">
        <v>410000</v>
      </c>
      <c r="P742">
        <v>5000</v>
      </c>
      <c r="Q742" t="s">
        <v>51</v>
      </c>
      <c r="R742" t="s">
        <v>3373</v>
      </c>
    </row>
    <row r="743" spans="1:18" x14ac:dyDescent="0.2">
      <c r="A743">
        <v>742</v>
      </c>
      <c r="B743" t="s">
        <v>55</v>
      </c>
      <c r="C743" t="s">
        <v>54</v>
      </c>
      <c r="D743" t="s">
        <v>3404</v>
      </c>
      <c r="E743" t="s">
        <v>3405</v>
      </c>
      <c r="F743" t="s">
        <v>8</v>
      </c>
      <c r="G743" t="s">
        <v>34</v>
      </c>
      <c r="H743" t="s">
        <v>37</v>
      </c>
      <c r="I743" t="s">
        <v>53</v>
      </c>
      <c r="J743" t="s">
        <v>52</v>
      </c>
      <c r="K743" t="s">
        <v>4</v>
      </c>
      <c r="L743" s="3">
        <v>43336</v>
      </c>
      <c r="M743" s="3">
        <v>43578</v>
      </c>
      <c r="N743" s="3">
        <v>43578</v>
      </c>
      <c r="O743">
        <v>420000</v>
      </c>
      <c r="P743">
        <v>5000</v>
      </c>
      <c r="Q743" t="s">
        <v>51</v>
      </c>
      <c r="R743" t="s">
        <v>3406</v>
      </c>
    </row>
    <row r="744" spans="1:18" x14ac:dyDescent="0.2">
      <c r="A744">
        <v>743</v>
      </c>
      <c r="B744" t="s">
        <v>55</v>
      </c>
      <c r="C744" t="s">
        <v>54</v>
      </c>
      <c r="D744" t="s">
        <v>3377</v>
      </c>
      <c r="E744" t="s">
        <v>3378</v>
      </c>
      <c r="F744" t="s">
        <v>8</v>
      </c>
      <c r="G744" t="s">
        <v>34</v>
      </c>
      <c r="H744" t="s">
        <v>37</v>
      </c>
      <c r="I744" t="s">
        <v>53</v>
      </c>
      <c r="J744" t="s">
        <v>52</v>
      </c>
      <c r="K744" t="s">
        <v>4</v>
      </c>
      <c r="L744" s="3">
        <v>43272</v>
      </c>
      <c r="M744" s="3">
        <v>43563</v>
      </c>
      <c r="N744" s="3">
        <v>43563</v>
      </c>
      <c r="O744">
        <v>438500</v>
      </c>
      <c r="P744">
        <v>5000</v>
      </c>
      <c r="Q744" t="s">
        <v>51</v>
      </c>
      <c r="R744" t="s">
        <v>3379</v>
      </c>
    </row>
    <row r="745" spans="1:18" x14ac:dyDescent="0.2">
      <c r="A745">
        <v>744</v>
      </c>
      <c r="B745" t="s">
        <v>55</v>
      </c>
      <c r="C745" t="s">
        <v>54</v>
      </c>
      <c r="D745" t="s">
        <v>3356</v>
      </c>
      <c r="E745" t="s">
        <v>3357</v>
      </c>
      <c r="F745" t="s">
        <v>8</v>
      </c>
      <c r="G745" t="s">
        <v>34</v>
      </c>
      <c r="H745" t="s">
        <v>6</v>
      </c>
      <c r="I745" t="s">
        <v>53</v>
      </c>
      <c r="J745" t="s">
        <v>52</v>
      </c>
      <c r="K745" t="s">
        <v>4</v>
      </c>
      <c r="L745" s="3">
        <v>43272</v>
      </c>
      <c r="M745" s="3">
        <v>43523</v>
      </c>
      <c r="N745" s="3">
        <v>43523</v>
      </c>
      <c r="O745">
        <v>297000</v>
      </c>
      <c r="P745">
        <v>5000</v>
      </c>
      <c r="Q745" t="s">
        <v>51</v>
      </c>
      <c r="R745" t="s">
        <v>3358</v>
      </c>
    </row>
    <row r="746" spans="1:18" x14ac:dyDescent="0.2">
      <c r="A746">
        <v>745</v>
      </c>
      <c r="B746" t="s">
        <v>55</v>
      </c>
      <c r="C746" t="s">
        <v>54</v>
      </c>
      <c r="D746" t="s">
        <v>3383</v>
      </c>
      <c r="E746" t="s">
        <v>3384</v>
      </c>
      <c r="F746" t="s">
        <v>8</v>
      </c>
      <c r="G746" t="s">
        <v>34</v>
      </c>
      <c r="H746" t="s">
        <v>6</v>
      </c>
      <c r="I746" t="s">
        <v>53</v>
      </c>
      <c r="J746" t="s">
        <v>52</v>
      </c>
      <c r="K746" t="s">
        <v>4</v>
      </c>
      <c r="L746" s="3">
        <v>43272</v>
      </c>
      <c r="M746" s="3">
        <v>43518</v>
      </c>
      <c r="N746" s="3">
        <v>43518</v>
      </c>
      <c r="O746">
        <v>305000</v>
      </c>
      <c r="P746">
        <v>5000</v>
      </c>
      <c r="Q746" t="s">
        <v>51</v>
      </c>
      <c r="R746" t="s">
        <v>3385</v>
      </c>
    </row>
    <row r="747" spans="1:18" x14ac:dyDescent="0.2">
      <c r="A747">
        <v>746</v>
      </c>
      <c r="B747" t="s">
        <v>55</v>
      </c>
      <c r="C747" t="s">
        <v>54</v>
      </c>
      <c r="D747" t="s">
        <v>3161</v>
      </c>
      <c r="E747" t="s">
        <v>3162</v>
      </c>
      <c r="F747" t="s">
        <v>8</v>
      </c>
      <c r="G747" t="s">
        <v>34</v>
      </c>
      <c r="H747" t="s">
        <v>6</v>
      </c>
      <c r="I747" t="s">
        <v>53</v>
      </c>
      <c r="J747" t="s">
        <v>52</v>
      </c>
      <c r="K747" t="s">
        <v>4</v>
      </c>
      <c r="L747" s="3">
        <v>43339</v>
      </c>
      <c r="M747" s="3">
        <v>43606</v>
      </c>
      <c r="N747" s="3">
        <v>43606</v>
      </c>
      <c r="O747">
        <v>345000</v>
      </c>
      <c r="P747">
        <v>5000</v>
      </c>
      <c r="Q747" t="s">
        <v>51</v>
      </c>
      <c r="R747" t="s">
        <v>3163</v>
      </c>
    </row>
    <row r="748" spans="1:18" x14ac:dyDescent="0.2">
      <c r="A748">
        <v>747</v>
      </c>
      <c r="B748" t="s">
        <v>55</v>
      </c>
      <c r="C748" t="s">
        <v>54</v>
      </c>
      <c r="D748" t="s">
        <v>3446</v>
      </c>
      <c r="E748" t="s">
        <v>3447</v>
      </c>
      <c r="F748" t="s">
        <v>8</v>
      </c>
      <c r="G748" t="s">
        <v>34</v>
      </c>
      <c r="H748" t="s">
        <v>6</v>
      </c>
      <c r="I748" t="s">
        <v>53</v>
      </c>
      <c r="J748" t="s">
        <v>52</v>
      </c>
      <c r="K748" t="s">
        <v>4</v>
      </c>
      <c r="L748" s="3">
        <v>43392</v>
      </c>
      <c r="M748" s="3">
        <v>43633</v>
      </c>
      <c r="N748" s="3">
        <v>43633</v>
      </c>
      <c r="O748">
        <v>230000</v>
      </c>
      <c r="P748">
        <v>5000</v>
      </c>
      <c r="Q748" t="s">
        <v>51</v>
      </c>
      <c r="R748" t="s">
        <v>3448</v>
      </c>
    </row>
    <row r="749" spans="1:18" x14ac:dyDescent="0.2">
      <c r="A749">
        <v>748</v>
      </c>
      <c r="B749" t="s">
        <v>55</v>
      </c>
      <c r="C749" t="s">
        <v>54</v>
      </c>
      <c r="D749" t="s">
        <v>3362</v>
      </c>
      <c r="E749" t="s">
        <v>3363</v>
      </c>
      <c r="F749" t="s">
        <v>8</v>
      </c>
      <c r="G749" t="s">
        <v>34</v>
      </c>
      <c r="H749" t="s">
        <v>6</v>
      </c>
      <c r="I749" t="s">
        <v>53</v>
      </c>
      <c r="J749" t="s">
        <v>52</v>
      </c>
      <c r="K749" t="s">
        <v>56</v>
      </c>
      <c r="L749" s="3">
        <v>43272</v>
      </c>
      <c r="M749" s="3">
        <v>43607</v>
      </c>
      <c r="N749" s="3">
        <v>43607</v>
      </c>
      <c r="O749">
        <v>550000</v>
      </c>
      <c r="P749">
        <v>6972</v>
      </c>
      <c r="Q749" t="s">
        <v>51</v>
      </c>
      <c r="R749" t="s">
        <v>3364</v>
      </c>
    </row>
    <row r="750" spans="1:18" x14ac:dyDescent="0.2">
      <c r="A750">
        <v>749</v>
      </c>
      <c r="B750" t="s">
        <v>55</v>
      </c>
      <c r="C750" t="s">
        <v>54</v>
      </c>
      <c r="D750" t="s">
        <v>3317</v>
      </c>
      <c r="E750" t="s">
        <v>3318</v>
      </c>
      <c r="F750" t="s">
        <v>8</v>
      </c>
      <c r="G750" t="s">
        <v>34</v>
      </c>
      <c r="H750" t="s">
        <v>37</v>
      </c>
      <c r="I750" t="s">
        <v>53</v>
      </c>
      <c r="J750" t="s">
        <v>52</v>
      </c>
      <c r="K750" t="s">
        <v>4</v>
      </c>
      <c r="L750" s="3">
        <v>43341</v>
      </c>
      <c r="M750" s="3">
        <v>43661</v>
      </c>
      <c r="N750" s="3">
        <v>43661</v>
      </c>
      <c r="O750">
        <v>287900</v>
      </c>
      <c r="P750">
        <v>5000</v>
      </c>
      <c r="Q750" t="s">
        <v>51</v>
      </c>
      <c r="R750" t="s">
        <v>3319</v>
      </c>
    </row>
    <row r="751" spans="1:18" x14ac:dyDescent="0.2">
      <c r="A751">
        <v>750</v>
      </c>
      <c r="B751" t="s">
        <v>55</v>
      </c>
      <c r="C751" t="s">
        <v>54</v>
      </c>
      <c r="D751" t="s">
        <v>3700</v>
      </c>
      <c r="E751" t="s">
        <v>3701</v>
      </c>
      <c r="F751" t="s">
        <v>8</v>
      </c>
      <c r="G751" t="s">
        <v>34</v>
      </c>
      <c r="H751" t="s">
        <v>37</v>
      </c>
      <c r="I751" t="s">
        <v>53</v>
      </c>
      <c r="J751" t="s">
        <v>52</v>
      </c>
      <c r="K751" t="s">
        <v>4</v>
      </c>
      <c r="L751" s="3">
        <v>43432</v>
      </c>
      <c r="M751" s="3">
        <v>43594</v>
      </c>
      <c r="N751" s="3">
        <v>43595</v>
      </c>
      <c r="O751">
        <v>355000</v>
      </c>
      <c r="P751">
        <v>5000</v>
      </c>
      <c r="Q751" t="s">
        <v>51</v>
      </c>
      <c r="R751" t="s">
        <v>3702</v>
      </c>
    </row>
    <row r="752" spans="1:18" x14ac:dyDescent="0.2">
      <c r="A752">
        <v>751</v>
      </c>
      <c r="B752" t="s">
        <v>55</v>
      </c>
      <c r="C752" t="s">
        <v>54</v>
      </c>
      <c r="D752" t="s">
        <v>3197</v>
      </c>
      <c r="E752" t="s">
        <v>3198</v>
      </c>
      <c r="F752" t="s">
        <v>8</v>
      </c>
      <c r="G752" t="s">
        <v>34</v>
      </c>
      <c r="H752" t="s">
        <v>6</v>
      </c>
      <c r="I752" t="s">
        <v>53</v>
      </c>
      <c r="J752" t="s">
        <v>52</v>
      </c>
      <c r="K752" t="s">
        <v>56</v>
      </c>
      <c r="L752" s="3">
        <v>43251</v>
      </c>
      <c r="M752" s="3">
        <v>43542</v>
      </c>
      <c r="N752" s="3">
        <v>43542</v>
      </c>
      <c r="O752">
        <v>455000</v>
      </c>
      <c r="P752">
        <v>5314</v>
      </c>
      <c r="Q752" t="s">
        <v>51</v>
      </c>
      <c r="R752" t="s">
        <v>3199</v>
      </c>
    </row>
    <row r="753" spans="1:18" x14ac:dyDescent="0.2">
      <c r="A753">
        <v>752</v>
      </c>
      <c r="B753" t="s">
        <v>55</v>
      </c>
      <c r="C753" t="s">
        <v>54</v>
      </c>
      <c r="D753" t="s">
        <v>2543</v>
      </c>
      <c r="E753" t="s">
        <v>2544</v>
      </c>
      <c r="F753" t="s">
        <v>8</v>
      </c>
      <c r="G753" t="s">
        <v>34</v>
      </c>
      <c r="H753" t="s">
        <v>6</v>
      </c>
      <c r="I753" t="s">
        <v>53</v>
      </c>
      <c r="J753" t="s">
        <v>52</v>
      </c>
      <c r="K753" t="s">
        <v>4</v>
      </c>
      <c r="L753" s="3">
        <v>43389</v>
      </c>
      <c r="M753" s="3">
        <v>43609</v>
      </c>
      <c r="N753" s="3">
        <v>43609</v>
      </c>
      <c r="O753">
        <v>352500</v>
      </c>
      <c r="P753">
        <v>5000</v>
      </c>
      <c r="Q753" t="s">
        <v>51</v>
      </c>
      <c r="R753" t="s">
        <v>2545</v>
      </c>
    </row>
    <row r="754" spans="1:18" x14ac:dyDescent="0.2">
      <c r="A754">
        <v>753</v>
      </c>
      <c r="B754" t="s">
        <v>55</v>
      </c>
      <c r="C754" t="s">
        <v>54</v>
      </c>
      <c r="D754" t="s">
        <v>2831</v>
      </c>
      <c r="E754" t="s">
        <v>2832</v>
      </c>
      <c r="F754" t="s">
        <v>8</v>
      </c>
      <c r="G754" t="s">
        <v>34</v>
      </c>
      <c r="H754" t="s">
        <v>37</v>
      </c>
      <c r="I754" t="s">
        <v>53</v>
      </c>
      <c r="J754" t="s">
        <v>52</v>
      </c>
      <c r="K754" t="s">
        <v>56</v>
      </c>
      <c r="L754" s="3">
        <v>43235</v>
      </c>
      <c r="M754" s="3">
        <v>43550</v>
      </c>
      <c r="N754" s="3">
        <v>43550</v>
      </c>
      <c r="O754">
        <v>525000</v>
      </c>
      <c r="P754">
        <v>6472</v>
      </c>
      <c r="Q754" t="s">
        <v>51</v>
      </c>
      <c r="R754" t="s">
        <v>2833</v>
      </c>
    </row>
    <row r="755" spans="1:18" x14ac:dyDescent="0.2">
      <c r="A755">
        <v>754</v>
      </c>
      <c r="B755" t="s">
        <v>55</v>
      </c>
      <c r="C755" t="s">
        <v>54</v>
      </c>
      <c r="D755" t="s">
        <v>2415</v>
      </c>
      <c r="E755" t="s">
        <v>2416</v>
      </c>
      <c r="F755" t="s">
        <v>8</v>
      </c>
      <c r="G755" t="s">
        <v>34</v>
      </c>
      <c r="H755" t="s">
        <v>37</v>
      </c>
      <c r="I755" t="s">
        <v>53</v>
      </c>
      <c r="J755" t="s">
        <v>52</v>
      </c>
      <c r="K755" t="s">
        <v>56</v>
      </c>
      <c r="L755" s="3">
        <v>43479</v>
      </c>
      <c r="M755" s="3">
        <v>43677</v>
      </c>
      <c r="N755" s="3">
        <v>43677</v>
      </c>
      <c r="O755">
        <v>575000</v>
      </c>
      <c r="P755">
        <v>7000</v>
      </c>
      <c r="Q755" t="s">
        <v>51</v>
      </c>
    </row>
    <row r="756" spans="1:18" x14ac:dyDescent="0.2">
      <c r="A756">
        <v>755</v>
      </c>
      <c r="B756" t="s">
        <v>55</v>
      </c>
      <c r="C756" t="s">
        <v>54</v>
      </c>
      <c r="D756" t="s">
        <v>2429</v>
      </c>
      <c r="E756" t="s">
        <v>2430</v>
      </c>
      <c r="F756" t="s">
        <v>8</v>
      </c>
      <c r="G756" t="s">
        <v>34</v>
      </c>
      <c r="H756" t="s">
        <v>37</v>
      </c>
      <c r="I756" t="s">
        <v>53</v>
      </c>
      <c r="J756" t="s">
        <v>52</v>
      </c>
      <c r="K756" t="s">
        <v>4</v>
      </c>
      <c r="L756" s="3">
        <v>43341</v>
      </c>
      <c r="M756" s="3">
        <v>43677</v>
      </c>
      <c r="N756" s="3">
        <v>43677</v>
      </c>
      <c r="O756">
        <v>365000</v>
      </c>
      <c r="P756">
        <v>5000</v>
      </c>
      <c r="Q756" t="s">
        <v>51</v>
      </c>
      <c r="R756" t="s">
        <v>2431</v>
      </c>
    </row>
    <row r="757" spans="1:18" x14ac:dyDescent="0.2">
      <c r="A757">
        <v>756</v>
      </c>
      <c r="B757" t="s">
        <v>55</v>
      </c>
      <c r="C757" t="s">
        <v>54</v>
      </c>
      <c r="D757" t="s">
        <v>2435</v>
      </c>
      <c r="E757" t="s">
        <v>2436</v>
      </c>
      <c r="F757" t="s">
        <v>8</v>
      </c>
      <c r="G757" t="s">
        <v>34</v>
      </c>
      <c r="H757" t="s">
        <v>37</v>
      </c>
      <c r="I757" t="s">
        <v>53</v>
      </c>
      <c r="J757" t="s">
        <v>52</v>
      </c>
      <c r="K757" t="s">
        <v>4</v>
      </c>
      <c r="L757" s="3">
        <v>43269</v>
      </c>
      <c r="M757" s="3">
        <v>43535</v>
      </c>
      <c r="N757" s="3">
        <v>43535</v>
      </c>
      <c r="O757">
        <v>400800</v>
      </c>
      <c r="P757">
        <v>5000</v>
      </c>
      <c r="Q757" t="s">
        <v>51</v>
      </c>
      <c r="R757" t="s">
        <v>2437</v>
      </c>
    </row>
    <row r="758" spans="1:18" x14ac:dyDescent="0.2">
      <c r="A758">
        <v>757</v>
      </c>
      <c r="B758" t="s">
        <v>55</v>
      </c>
      <c r="C758" t="s">
        <v>54</v>
      </c>
      <c r="D758" t="s">
        <v>2444</v>
      </c>
      <c r="E758" t="s">
        <v>2445</v>
      </c>
      <c r="F758" t="s">
        <v>8</v>
      </c>
      <c r="G758" t="s">
        <v>34</v>
      </c>
      <c r="H758" t="s">
        <v>6</v>
      </c>
      <c r="I758" t="s">
        <v>53</v>
      </c>
      <c r="J758" t="s">
        <v>52</v>
      </c>
      <c r="K758" t="s">
        <v>56</v>
      </c>
      <c r="L758" s="3">
        <v>43272</v>
      </c>
      <c r="M758" s="3">
        <v>43518</v>
      </c>
      <c r="N758" s="3">
        <v>43518</v>
      </c>
      <c r="O758">
        <v>457500</v>
      </c>
      <c r="P758">
        <v>5352</v>
      </c>
      <c r="Q758" t="s">
        <v>51</v>
      </c>
      <c r="R758" t="s">
        <v>2446</v>
      </c>
    </row>
    <row r="759" spans="1:18" x14ac:dyDescent="0.2">
      <c r="A759">
        <v>758</v>
      </c>
      <c r="B759" t="s">
        <v>55</v>
      </c>
      <c r="C759" t="s">
        <v>54</v>
      </c>
      <c r="D759" t="s">
        <v>2409</v>
      </c>
      <c r="E759" t="s">
        <v>2410</v>
      </c>
      <c r="F759" t="s">
        <v>8</v>
      </c>
      <c r="G759" t="s">
        <v>34</v>
      </c>
      <c r="H759" t="s">
        <v>6</v>
      </c>
      <c r="I759" t="s">
        <v>53</v>
      </c>
      <c r="J759" t="s">
        <v>52</v>
      </c>
      <c r="K759" t="s">
        <v>4</v>
      </c>
      <c r="L759" s="3">
        <v>43265</v>
      </c>
      <c r="M759" s="3">
        <v>43480</v>
      </c>
      <c r="N759" s="3">
        <v>43480</v>
      </c>
      <c r="O759">
        <v>285000</v>
      </c>
      <c r="P759">
        <v>5000</v>
      </c>
      <c r="Q759" t="s">
        <v>51</v>
      </c>
      <c r="R759" t="s">
        <v>2411</v>
      </c>
    </row>
    <row r="760" spans="1:18" x14ac:dyDescent="0.2">
      <c r="A760">
        <v>759</v>
      </c>
      <c r="B760" t="s">
        <v>55</v>
      </c>
      <c r="C760" t="s">
        <v>54</v>
      </c>
      <c r="D760" t="s">
        <v>2441</v>
      </c>
      <c r="E760" t="s">
        <v>2442</v>
      </c>
      <c r="F760" t="s">
        <v>8</v>
      </c>
      <c r="G760" t="s">
        <v>34</v>
      </c>
      <c r="H760" t="s">
        <v>6</v>
      </c>
      <c r="I760" t="s">
        <v>53</v>
      </c>
      <c r="J760" t="s">
        <v>52</v>
      </c>
      <c r="K760" t="s">
        <v>4</v>
      </c>
      <c r="L760" s="3">
        <v>43269</v>
      </c>
      <c r="M760" s="3">
        <v>43537</v>
      </c>
      <c r="N760" s="3">
        <v>43537</v>
      </c>
      <c r="O760">
        <v>393000</v>
      </c>
      <c r="P760">
        <v>5000</v>
      </c>
      <c r="Q760" t="s">
        <v>51</v>
      </c>
      <c r="R760" t="s">
        <v>2443</v>
      </c>
    </row>
    <row r="761" spans="1:18" x14ac:dyDescent="0.2">
      <c r="A761">
        <v>760</v>
      </c>
      <c r="B761" t="s">
        <v>55</v>
      </c>
      <c r="C761" t="s">
        <v>54</v>
      </c>
      <c r="D761" t="s">
        <v>3359</v>
      </c>
      <c r="E761" t="s">
        <v>3360</v>
      </c>
      <c r="F761" t="s">
        <v>8</v>
      </c>
      <c r="G761" t="s">
        <v>34</v>
      </c>
      <c r="H761" t="s">
        <v>6</v>
      </c>
      <c r="I761" t="s">
        <v>53</v>
      </c>
      <c r="J761" t="s">
        <v>52</v>
      </c>
      <c r="K761" t="s">
        <v>4</v>
      </c>
      <c r="L761" s="3">
        <v>43284</v>
      </c>
      <c r="M761" s="3">
        <v>43609</v>
      </c>
      <c r="N761" s="3">
        <v>43609</v>
      </c>
      <c r="O761">
        <v>250000</v>
      </c>
      <c r="P761">
        <v>5000</v>
      </c>
      <c r="Q761" t="s">
        <v>51</v>
      </c>
      <c r="R761" t="s">
        <v>3361</v>
      </c>
    </row>
    <row r="762" spans="1:18" x14ac:dyDescent="0.2">
      <c r="A762">
        <v>761</v>
      </c>
      <c r="B762" t="s">
        <v>55</v>
      </c>
      <c r="C762" t="s">
        <v>54</v>
      </c>
      <c r="D762" t="s">
        <v>3323</v>
      </c>
      <c r="E762" t="s">
        <v>3324</v>
      </c>
      <c r="F762" t="s">
        <v>8</v>
      </c>
      <c r="G762" t="s">
        <v>34</v>
      </c>
      <c r="H762" t="s">
        <v>6</v>
      </c>
      <c r="I762" t="s">
        <v>53</v>
      </c>
      <c r="J762" t="s">
        <v>52</v>
      </c>
      <c r="K762" t="s">
        <v>4</v>
      </c>
      <c r="L762" s="3">
        <v>43305</v>
      </c>
      <c r="M762" s="3">
        <v>43578</v>
      </c>
      <c r="N762" s="3">
        <v>43578</v>
      </c>
      <c r="O762">
        <v>435000</v>
      </c>
      <c r="P762">
        <v>5014</v>
      </c>
      <c r="Q762" t="s">
        <v>51</v>
      </c>
      <c r="R762" t="s">
        <v>3325</v>
      </c>
    </row>
    <row r="763" spans="1:18" x14ac:dyDescent="0.2">
      <c r="A763">
        <v>762</v>
      </c>
      <c r="B763" t="s">
        <v>55</v>
      </c>
      <c r="C763" t="s">
        <v>54</v>
      </c>
      <c r="D763" t="s">
        <v>2477</v>
      </c>
      <c r="E763" t="s">
        <v>2478</v>
      </c>
      <c r="F763" t="s">
        <v>8</v>
      </c>
      <c r="G763" t="s">
        <v>34</v>
      </c>
      <c r="H763" t="s">
        <v>6</v>
      </c>
      <c r="I763" t="s">
        <v>53</v>
      </c>
      <c r="J763" t="s">
        <v>52</v>
      </c>
      <c r="K763" t="s">
        <v>4</v>
      </c>
      <c r="L763" s="3">
        <v>43369</v>
      </c>
      <c r="M763" s="3">
        <v>43517</v>
      </c>
      <c r="N763" s="3">
        <v>43517</v>
      </c>
      <c r="O763">
        <v>365000</v>
      </c>
      <c r="P763">
        <v>5000</v>
      </c>
      <c r="Q763" t="s">
        <v>51</v>
      </c>
      <c r="R763" t="s">
        <v>2479</v>
      </c>
    </row>
    <row r="764" spans="1:18" x14ac:dyDescent="0.2">
      <c r="A764">
        <v>763</v>
      </c>
      <c r="B764" t="s">
        <v>55</v>
      </c>
      <c r="C764" t="s">
        <v>54</v>
      </c>
      <c r="D764" t="s">
        <v>3470</v>
      </c>
      <c r="E764" t="s">
        <v>3471</v>
      </c>
      <c r="F764" t="s">
        <v>8</v>
      </c>
      <c r="G764" t="s">
        <v>34</v>
      </c>
      <c r="H764" t="s">
        <v>6</v>
      </c>
      <c r="I764" t="s">
        <v>53</v>
      </c>
      <c r="J764" t="s">
        <v>52</v>
      </c>
      <c r="K764" t="s">
        <v>4</v>
      </c>
      <c r="L764" s="3">
        <v>43308</v>
      </c>
      <c r="M764" s="3">
        <v>43551</v>
      </c>
      <c r="N764" s="3">
        <v>43551</v>
      </c>
      <c r="O764">
        <v>348000</v>
      </c>
      <c r="P764">
        <v>5000</v>
      </c>
      <c r="Q764" t="s">
        <v>51</v>
      </c>
      <c r="R764" t="s">
        <v>3472</v>
      </c>
    </row>
    <row r="765" spans="1:18" x14ac:dyDescent="0.2">
      <c r="A765">
        <v>764</v>
      </c>
      <c r="B765" t="s">
        <v>55</v>
      </c>
      <c r="C765" t="s">
        <v>54</v>
      </c>
      <c r="D765" t="s">
        <v>3467</v>
      </c>
      <c r="E765" t="s">
        <v>3468</v>
      </c>
      <c r="F765" t="s">
        <v>8</v>
      </c>
      <c r="G765" t="s">
        <v>34</v>
      </c>
      <c r="H765" t="s">
        <v>6</v>
      </c>
      <c r="I765" t="s">
        <v>53</v>
      </c>
      <c r="J765" t="s">
        <v>52</v>
      </c>
      <c r="K765" t="s">
        <v>4</v>
      </c>
      <c r="L765" s="3">
        <v>43277</v>
      </c>
      <c r="M765" s="3">
        <v>43549</v>
      </c>
      <c r="N765" s="3">
        <v>43549</v>
      </c>
      <c r="O765">
        <v>379000</v>
      </c>
      <c r="P765">
        <v>5000</v>
      </c>
      <c r="Q765" t="s">
        <v>51</v>
      </c>
      <c r="R765" t="s">
        <v>3469</v>
      </c>
    </row>
    <row r="766" spans="1:18" x14ac:dyDescent="0.2">
      <c r="A766">
        <v>765</v>
      </c>
      <c r="B766" t="s">
        <v>55</v>
      </c>
      <c r="C766" t="s">
        <v>54</v>
      </c>
      <c r="D766" t="s">
        <v>3401</v>
      </c>
      <c r="E766" t="s">
        <v>3402</v>
      </c>
      <c r="F766" t="s">
        <v>8</v>
      </c>
      <c r="G766" t="s">
        <v>34</v>
      </c>
      <c r="H766" t="s">
        <v>37</v>
      </c>
      <c r="I766" t="s">
        <v>53</v>
      </c>
      <c r="J766" t="s">
        <v>52</v>
      </c>
      <c r="K766" t="s">
        <v>4</v>
      </c>
      <c r="L766" s="3">
        <v>43336</v>
      </c>
      <c r="M766" s="3">
        <v>43531</v>
      </c>
      <c r="N766" s="3">
        <v>43531</v>
      </c>
      <c r="O766">
        <v>346500</v>
      </c>
      <c r="P766">
        <v>5000</v>
      </c>
      <c r="Q766" t="s">
        <v>51</v>
      </c>
      <c r="R766" t="s">
        <v>3403</v>
      </c>
    </row>
    <row r="767" spans="1:18" x14ac:dyDescent="0.2">
      <c r="A767">
        <v>766</v>
      </c>
      <c r="B767" t="s">
        <v>55</v>
      </c>
      <c r="C767" t="s">
        <v>54</v>
      </c>
      <c r="D767" t="s">
        <v>3224</v>
      </c>
      <c r="E767" t="s">
        <v>3225</v>
      </c>
      <c r="F767" t="s">
        <v>8</v>
      </c>
      <c r="G767" t="s">
        <v>34</v>
      </c>
      <c r="H767" t="s">
        <v>6</v>
      </c>
      <c r="I767" t="s">
        <v>53</v>
      </c>
      <c r="J767" t="s">
        <v>52</v>
      </c>
      <c r="K767" t="s">
        <v>4</v>
      </c>
      <c r="L767" s="3">
        <v>43391</v>
      </c>
      <c r="M767" s="3">
        <v>43615</v>
      </c>
      <c r="N767" s="3">
        <v>43616</v>
      </c>
      <c r="O767">
        <v>385000</v>
      </c>
      <c r="P767">
        <v>5000</v>
      </c>
      <c r="Q767" t="s">
        <v>51</v>
      </c>
      <c r="R767" t="s">
        <v>3226</v>
      </c>
    </row>
    <row r="768" spans="1:18" x14ac:dyDescent="0.2">
      <c r="A768">
        <v>767</v>
      </c>
      <c r="B768" t="s">
        <v>55</v>
      </c>
      <c r="C768" t="s">
        <v>54</v>
      </c>
      <c r="D768" t="s">
        <v>3200</v>
      </c>
      <c r="E768" t="s">
        <v>3201</v>
      </c>
      <c r="F768" t="s">
        <v>8</v>
      </c>
      <c r="G768" t="s">
        <v>34</v>
      </c>
      <c r="H768" t="s">
        <v>6</v>
      </c>
      <c r="I768" t="s">
        <v>53</v>
      </c>
      <c r="J768" t="s">
        <v>52</v>
      </c>
      <c r="K768" t="s">
        <v>56</v>
      </c>
      <c r="L768" s="3">
        <v>43242</v>
      </c>
      <c r="M768" s="3">
        <v>43609</v>
      </c>
      <c r="N768" s="3">
        <v>43609</v>
      </c>
      <c r="O768">
        <v>510000</v>
      </c>
      <c r="P768">
        <v>6172</v>
      </c>
      <c r="Q768" t="s">
        <v>51</v>
      </c>
      <c r="R768" t="s">
        <v>3202</v>
      </c>
    </row>
    <row r="769" spans="1:18" x14ac:dyDescent="0.2">
      <c r="A769">
        <v>768</v>
      </c>
      <c r="B769" t="s">
        <v>55</v>
      </c>
      <c r="C769" t="s">
        <v>54</v>
      </c>
      <c r="D769" t="s">
        <v>3128</v>
      </c>
      <c r="E769" t="s">
        <v>3129</v>
      </c>
      <c r="F769" t="s">
        <v>8</v>
      </c>
      <c r="G769" t="s">
        <v>34</v>
      </c>
      <c r="H769" t="s">
        <v>37</v>
      </c>
      <c r="I769" t="s">
        <v>53</v>
      </c>
      <c r="J769" t="s">
        <v>52</v>
      </c>
      <c r="K769" t="s">
        <v>4</v>
      </c>
      <c r="L769" s="3">
        <v>43447</v>
      </c>
      <c r="M769" s="3">
        <v>43677</v>
      </c>
      <c r="N769" s="3">
        <v>43677</v>
      </c>
      <c r="O769">
        <v>399000</v>
      </c>
      <c r="P769">
        <v>5561</v>
      </c>
      <c r="Q769" t="s">
        <v>51</v>
      </c>
      <c r="R769" t="s">
        <v>3130</v>
      </c>
    </row>
    <row r="770" spans="1:18" x14ac:dyDescent="0.2">
      <c r="A770">
        <v>769</v>
      </c>
      <c r="B770" t="s">
        <v>55</v>
      </c>
      <c r="C770" t="s">
        <v>54</v>
      </c>
      <c r="D770" t="s">
        <v>2982</v>
      </c>
      <c r="E770" t="s">
        <v>2983</v>
      </c>
      <c r="F770" t="s">
        <v>8</v>
      </c>
      <c r="G770" t="s">
        <v>34</v>
      </c>
      <c r="H770" t="s">
        <v>6</v>
      </c>
      <c r="I770" t="s">
        <v>53</v>
      </c>
      <c r="J770" t="s">
        <v>52</v>
      </c>
      <c r="K770" t="s">
        <v>4</v>
      </c>
      <c r="L770" s="3">
        <v>43406</v>
      </c>
      <c r="M770" s="3">
        <v>43615</v>
      </c>
      <c r="N770" s="3">
        <v>43616</v>
      </c>
      <c r="O770">
        <v>370000</v>
      </c>
      <c r="P770">
        <v>5000</v>
      </c>
      <c r="Q770" t="s">
        <v>51</v>
      </c>
      <c r="R770" t="s">
        <v>2984</v>
      </c>
    </row>
    <row r="771" spans="1:18" x14ac:dyDescent="0.2">
      <c r="A771">
        <v>770</v>
      </c>
      <c r="B771" t="s">
        <v>55</v>
      </c>
      <c r="C771" t="s">
        <v>54</v>
      </c>
      <c r="D771" t="s">
        <v>3365</v>
      </c>
      <c r="E771" t="s">
        <v>3366</v>
      </c>
      <c r="F771" t="s">
        <v>8</v>
      </c>
      <c r="G771" t="s">
        <v>34</v>
      </c>
      <c r="H771" t="s">
        <v>6</v>
      </c>
      <c r="I771" t="s">
        <v>53</v>
      </c>
      <c r="J771" t="s">
        <v>52</v>
      </c>
      <c r="K771" t="s">
        <v>4</v>
      </c>
      <c r="L771" s="3">
        <v>43454</v>
      </c>
      <c r="M771" s="3">
        <v>43677</v>
      </c>
      <c r="N771" s="3">
        <v>43677</v>
      </c>
      <c r="O771">
        <v>322500</v>
      </c>
      <c r="P771">
        <v>5000</v>
      </c>
      <c r="Q771" t="s">
        <v>51</v>
      </c>
      <c r="R771" t="s">
        <v>3367</v>
      </c>
    </row>
    <row r="772" spans="1:18" x14ac:dyDescent="0.2">
      <c r="A772">
        <v>771</v>
      </c>
      <c r="B772" t="s">
        <v>55</v>
      </c>
      <c r="C772" t="s">
        <v>54</v>
      </c>
      <c r="D772" t="s">
        <v>3434</v>
      </c>
      <c r="E772" t="s">
        <v>3435</v>
      </c>
      <c r="F772" t="s">
        <v>8</v>
      </c>
      <c r="G772" t="s">
        <v>34</v>
      </c>
      <c r="H772" t="s">
        <v>6</v>
      </c>
      <c r="I772" t="s">
        <v>53</v>
      </c>
      <c r="J772" t="s">
        <v>52</v>
      </c>
      <c r="K772" t="s">
        <v>4</v>
      </c>
      <c r="L772" s="3">
        <v>43311</v>
      </c>
      <c r="M772" s="3">
        <v>43609</v>
      </c>
      <c r="N772" s="3">
        <v>43609</v>
      </c>
      <c r="O772">
        <v>278000</v>
      </c>
      <c r="P772">
        <v>5000</v>
      </c>
      <c r="Q772" t="s">
        <v>51</v>
      </c>
      <c r="R772" t="s">
        <v>3436</v>
      </c>
    </row>
    <row r="773" spans="1:18" x14ac:dyDescent="0.2">
      <c r="A773">
        <v>772</v>
      </c>
      <c r="B773" t="s">
        <v>55</v>
      </c>
      <c r="C773" t="s">
        <v>54</v>
      </c>
      <c r="D773" t="s">
        <v>2447</v>
      </c>
      <c r="E773" t="s">
        <v>2448</v>
      </c>
      <c r="F773" t="s">
        <v>8</v>
      </c>
      <c r="G773" t="s">
        <v>34</v>
      </c>
      <c r="H773" t="s">
        <v>6</v>
      </c>
      <c r="I773" t="s">
        <v>53</v>
      </c>
      <c r="J773" t="s">
        <v>52</v>
      </c>
      <c r="K773" t="s">
        <v>4</v>
      </c>
      <c r="L773" s="3">
        <v>43235</v>
      </c>
      <c r="M773" s="3">
        <v>43494</v>
      </c>
      <c r="N773" s="3">
        <v>43494</v>
      </c>
      <c r="O773">
        <v>326000</v>
      </c>
      <c r="P773">
        <v>5000</v>
      </c>
      <c r="Q773" t="s">
        <v>51</v>
      </c>
      <c r="R773" t="s">
        <v>2449</v>
      </c>
    </row>
    <row r="774" spans="1:18" x14ac:dyDescent="0.2">
      <c r="A774">
        <v>773</v>
      </c>
      <c r="B774" t="s">
        <v>55</v>
      </c>
      <c r="C774" t="s">
        <v>54</v>
      </c>
      <c r="D774" t="s">
        <v>3314</v>
      </c>
      <c r="E774" t="s">
        <v>3315</v>
      </c>
      <c r="F774" t="s">
        <v>8</v>
      </c>
      <c r="G774" t="s">
        <v>34</v>
      </c>
      <c r="H774" t="s">
        <v>37</v>
      </c>
      <c r="I774" t="s">
        <v>53</v>
      </c>
      <c r="J774" t="s">
        <v>52</v>
      </c>
      <c r="K774" t="s">
        <v>4</v>
      </c>
      <c r="L774" s="3">
        <v>43397</v>
      </c>
      <c r="M774" s="3">
        <v>43606</v>
      </c>
      <c r="N774" s="3">
        <v>43606</v>
      </c>
      <c r="O774">
        <v>329000</v>
      </c>
      <c r="P774">
        <v>5000</v>
      </c>
      <c r="Q774" t="s">
        <v>51</v>
      </c>
      <c r="R774" t="s">
        <v>3316</v>
      </c>
    </row>
    <row r="775" spans="1:18" x14ac:dyDescent="0.2">
      <c r="A775">
        <v>774</v>
      </c>
      <c r="B775" t="s">
        <v>55</v>
      </c>
      <c r="C775" t="s">
        <v>54</v>
      </c>
      <c r="D775" t="s">
        <v>3311</v>
      </c>
      <c r="E775" t="s">
        <v>3312</v>
      </c>
      <c r="F775" t="s">
        <v>8</v>
      </c>
      <c r="G775" t="s">
        <v>34</v>
      </c>
      <c r="H775" t="s">
        <v>6</v>
      </c>
      <c r="I775" t="s">
        <v>53</v>
      </c>
      <c r="J775" t="s">
        <v>52</v>
      </c>
      <c r="K775" t="s">
        <v>56</v>
      </c>
      <c r="L775" s="3">
        <v>43438</v>
      </c>
      <c r="M775" s="3">
        <v>43641</v>
      </c>
      <c r="N775" s="3">
        <v>43642</v>
      </c>
      <c r="O775">
        <v>451000</v>
      </c>
      <c r="P775">
        <v>5254</v>
      </c>
      <c r="Q775" t="s">
        <v>51</v>
      </c>
      <c r="R775" t="s">
        <v>3313</v>
      </c>
    </row>
    <row r="776" spans="1:18" x14ac:dyDescent="0.2">
      <c r="A776">
        <v>775</v>
      </c>
      <c r="B776" t="s">
        <v>55</v>
      </c>
      <c r="C776" t="s">
        <v>54</v>
      </c>
      <c r="D776" t="s">
        <v>3308</v>
      </c>
      <c r="E776" t="s">
        <v>3309</v>
      </c>
      <c r="F776" t="s">
        <v>8</v>
      </c>
      <c r="G776" t="s">
        <v>34</v>
      </c>
      <c r="H776" t="s">
        <v>37</v>
      </c>
      <c r="I776" t="s">
        <v>53</v>
      </c>
      <c r="J776" t="s">
        <v>52</v>
      </c>
      <c r="K776" t="s">
        <v>56</v>
      </c>
      <c r="L776" s="3">
        <v>43361</v>
      </c>
      <c r="M776" s="3">
        <v>43546</v>
      </c>
      <c r="N776" s="3">
        <v>43546</v>
      </c>
      <c r="O776">
        <v>625000</v>
      </c>
      <c r="P776">
        <v>7000</v>
      </c>
      <c r="Q776" t="s">
        <v>51</v>
      </c>
      <c r="R776" t="s">
        <v>3310</v>
      </c>
    </row>
    <row r="777" spans="1:18" x14ac:dyDescent="0.2">
      <c r="A777">
        <v>776</v>
      </c>
      <c r="B777" t="s">
        <v>55</v>
      </c>
      <c r="C777" t="s">
        <v>54</v>
      </c>
      <c r="D777" t="s">
        <v>3392</v>
      </c>
      <c r="E777" t="s">
        <v>3393</v>
      </c>
      <c r="F777" t="s">
        <v>8</v>
      </c>
      <c r="G777" t="s">
        <v>34</v>
      </c>
      <c r="H777" t="s">
        <v>37</v>
      </c>
      <c r="I777" t="s">
        <v>53</v>
      </c>
      <c r="J777" t="s">
        <v>52</v>
      </c>
      <c r="K777" t="s">
        <v>56</v>
      </c>
      <c r="L777" s="3">
        <v>43262</v>
      </c>
      <c r="M777" s="3">
        <v>43549</v>
      </c>
      <c r="N777" s="3">
        <v>43549</v>
      </c>
      <c r="O777">
        <v>463625</v>
      </c>
      <c r="P777">
        <v>5444</v>
      </c>
      <c r="Q777" t="s">
        <v>51</v>
      </c>
      <c r="R777" t="s">
        <v>3394</v>
      </c>
    </row>
    <row r="778" spans="1:18" x14ac:dyDescent="0.2">
      <c r="A778">
        <v>777</v>
      </c>
      <c r="B778" t="s">
        <v>55</v>
      </c>
      <c r="C778" t="s">
        <v>54</v>
      </c>
      <c r="D778" t="s">
        <v>3374</v>
      </c>
      <c r="E778" t="s">
        <v>3375</v>
      </c>
      <c r="F778" t="s">
        <v>8</v>
      </c>
      <c r="G778" t="s">
        <v>34</v>
      </c>
      <c r="H778" t="s">
        <v>37</v>
      </c>
      <c r="I778" t="s">
        <v>53</v>
      </c>
      <c r="J778" t="s">
        <v>52</v>
      </c>
      <c r="K778" t="s">
        <v>4</v>
      </c>
      <c r="L778" s="3">
        <v>43280</v>
      </c>
      <c r="M778" s="3">
        <v>43579</v>
      </c>
      <c r="N778" s="3">
        <v>43579</v>
      </c>
      <c r="O778">
        <v>387000</v>
      </c>
      <c r="P778">
        <v>5000</v>
      </c>
      <c r="Q778" t="s">
        <v>51</v>
      </c>
      <c r="R778" t="s">
        <v>3376</v>
      </c>
    </row>
    <row r="779" spans="1:18" x14ac:dyDescent="0.2">
      <c r="A779">
        <v>778</v>
      </c>
      <c r="B779" t="s">
        <v>55</v>
      </c>
      <c r="C779" t="s">
        <v>54</v>
      </c>
      <c r="D779" t="s">
        <v>3790</v>
      </c>
      <c r="E779" t="s">
        <v>3791</v>
      </c>
      <c r="F779" t="s">
        <v>8</v>
      </c>
      <c r="G779" t="s">
        <v>34</v>
      </c>
      <c r="H779" t="s">
        <v>6</v>
      </c>
      <c r="I779" t="s">
        <v>53</v>
      </c>
      <c r="J779" t="s">
        <v>52</v>
      </c>
      <c r="K779" t="s">
        <v>4</v>
      </c>
      <c r="L779" s="3">
        <v>43266</v>
      </c>
      <c r="M779" s="3">
        <v>43546</v>
      </c>
      <c r="N779" s="3">
        <v>43546</v>
      </c>
      <c r="O779">
        <v>339000</v>
      </c>
      <c r="P779">
        <v>5000</v>
      </c>
      <c r="Q779" t="s">
        <v>51</v>
      </c>
      <c r="R779" t="s">
        <v>3792</v>
      </c>
    </row>
    <row r="780" spans="1:18" x14ac:dyDescent="0.2">
      <c r="A780">
        <v>779</v>
      </c>
      <c r="B780" t="s">
        <v>55</v>
      </c>
      <c r="C780" t="s">
        <v>54</v>
      </c>
      <c r="D780" t="s">
        <v>3793</v>
      </c>
      <c r="E780" t="s">
        <v>3794</v>
      </c>
      <c r="F780" t="s">
        <v>8</v>
      </c>
      <c r="G780" t="s">
        <v>34</v>
      </c>
      <c r="H780" t="s">
        <v>6</v>
      </c>
      <c r="I780" t="s">
        <v>53</v>
      </c>
      <c r="J780" t="s">
        <v>52</v>
      </c>
      <c r="K780" t="s">
        <v>4</v>
      </c>
      <c r="L780" s="3">
        <v>43269</v>
      </c>
      <c r="M780" s="3">
        <v>43546</v>
      </c>
      <c r="N780" s="3">
        <v>43549</v>
      </c>
      <c r="O780">
        <v>334900</v>
      </c>
      <c r="P780">
        <v>5000</v>
      </c>
      <c r="Q780" t="s">
        <v>51</v>
      </c>
      <c r="R780" t="s">
        <v>3795</v>
      </c>
    </row>
    <row r="781" spans="1:18" x14ac:dyDescent="0.2">
      <c r="A781">
        <v>780</v>
      </c>
      <c r="B781" t="s">
        <v>55</v>
      </c>
      <c r="C781" t="s">
        <v>54</v>
      </c>
      <c r="D781" t="s">
        <v>3329</v>
      </c>
      <c r="E781" t="s">
        <v>3330</v>
      </c>
      <c r="F781" t="s">
        <v>8</v>
      </c>
      <c r="G781" t="s">
        <v>34</v>
      </c>
      <c r="H781" t="s">
        <v>6</v>
      </c>
      <c r="I781" t="s">
        <v>53</v>
      </c>
      <c r="J781" t="s">
        <v>52</v>
      </c>
      <c r="K781" t="s">
        <v>4</v>
      </c>
      <c r="L781" s="3">
        <v>43368</v>
      </c>
      <c r="M781" s="3">
        <v>43629</v>
      </c>
      <c r="N781" s="3">
        <v>43629</v>
      </c>
      <c r="O781">
        <v>370000</v>
      </c>
      <c r="P781">
        <v>5000</v>
      </c>
      <c r="Q781" t="s">
        <v>51</v>
      </c>
      <c r="R781" t="s">
        <v>3331</v>
      </c>
    </row>
    <row r="782" spans="1:18" x14ac:dyDescent="0.2">
      <c r="A782">
        <v>781</v>
      </c>
      <c r="B782" t="s">
        <v>55</v>
      </c>
      <c r="C782" t="s">
        <v>54</v>
      </c>
      <c r="D782" t="s">
        <v>3353</v>
      </c>
      <c r="E782" t="s">
        <v>3354</v>
      </c>
      <c r="F782" t="s">
        <v>8</v>
      </c>
      <c r="G782" t="s">
        <v>34</v>
      </c>
      <c r="H782" t="s">
        <v>37</v>
      </c>
      <c r="I782" t="s">
        <v>53</v>
      </c>
      <c r="J782" t="s">
        <v>52</v>
      </c>
      <c r="K782" t="s">
        <v>4</v>
      </c>
      <c r="L782" s="3">
        <v>43411</v>
      </c>
      <c r="M782" s="3">
        <v>43615</v>
      </c>
      <c r="N782" s="3">
        <v>43615</v>
      </c>
      <c r="O782">
        <v>408000</v>
      </c>
      <c r="P782">
        <v>5000</v>
      </c>
      <c r="Q782" t="s">
        <v>51</v>
      </c>
      <c r="R782" t="s">
        <v>3355</v>
      </c>
    </row>
    <row r="783" spans="1:18" x14ac:dyDescent="0.2">
      <c r="A783">
        <v>782</v>
      </c>
      <c r="B783" t="s">
        <v>55</v>
      </c>
      <c r="C783" t="s">
        <v>54</v>
      </c>
      <c r="D783" t="s">
        <v>3428</v>
      </c>
      <c r="E783" t="s">
        <v>3429</v>
      </c>
      <c r="F783" t="s">
        <v>8</v>
      </c>
      <c r="G783" t="s">
        <v>34</v>
      </c>
      <c r="H783" t="s">
        <v>6</v>
      </c>
      <c r="I783" t="s">
        <v>53</v>
      </c>
      <c r="J783" t="s">
        <v>52</v>
      </c>
      <c r="K783" t="s">
        <v>4</v>
      </c>
      <c r="L783" s="3">
        <v>43273</v>
      </c>
      <c r="M783" s="3">
        <v>43609</v>
      </c>
      <c r="N783" s="3">
        <v>43609</v>
      </c>
      <c r="O783">
        <v>309000</v>
      </c>
      <c r="P783">
        <v>5000</v>
      </c>
      <c r="Q783" t="s">
        <v>51</v>
      </c>
      <c r="R783" t="s">
        <v>3430</v>
      </c>
    </row>
    <row r="784" spans="1:18" x14ac:dyDescent="0.2">
      <c r="A784">
        <v>783</v>
      </c>
      <c r="B784" t="s">
        <v>55</v>
      </c>
      <c r="C784" t="s">
        <v>54</v>
      </c>
      <c r="D784" t="s">
        <v>2795</v>
      </c>
      <c r="E784" t="s">
        <v>2796</v>
      </c>
      <c r="F784" t="s">
        <v>8</v>
      </c>
      <c r="G784" t="s">
        <v>34</v>
      </c>
      <c r="H784" t="s">
        <v>37</v>
      </c>
      <c r="I784" t="s">
        <v>53</v>
      </c>
      <c r="J784" t="s">
        <v>52</v>
      </c>
      <c r="K784" t="s">
        <v>56</v>
      </c>
      <c r="L784" s="3">
        <v>43227</v>
      </c>
      <c r="M784" s="3">
        <v>43573</v>
      </c>
      <c r="N784" s="3">
        <v>43573</v>
      </c>
      <c r="O784">
        <v>585000</v>
      </c>
      <c r="P784">
        <v>7000</v>
      </c>
      <c r="Q784" t="s">
        <v>51</v>
      </c>
      <c r="R784" t="s">
        <v>2797</v>
      </c>
    </row>
    <row r="785" spans="1:18" x14ac:dyDescent="0.2">
      <c r="A785">
        <v>784</v>
      </c>
      <c r="B785" t="s">
        <v>55</v>
      </c>
      <c r="C785" t="s">
        <v>54</v>
      </c>
      <c r="D785" t="s">
        <v>2606</v>
      </c>
      <c r="E785" t="s">
        <v>2607</v>
      </c>
      <c r="F785" t="s">
        <v>8</v>
      </c>
      <c r="G785" t="s">
        <v>34</v>
      </c>
      <c r="H785" t="s">
        <v>6</v>
      </c>
      <c r="I785" t="s">
        <v>53</v>
      </c>
      <c r="J785" t="s">
        <v>52</v>
      </c>
      <c r="K785" t="s">
        <v>56</v>
      </c>
      <c r="L785" s="3">
        <v>43290</v>
      </c>
      <c r="M785" s="3">
        <v>43606</v>
      </c>
      <c r="N785" s="3">
        <v>43606</v>
      </c>
      <c r="O785">
        <v>496500</v>
      </c>
      <c r="P785">
        <v>5937</v>
      </c>
      <c r="Q785" t="s">
        <v>51</v>
      </c>
      <c r="R785" t="s">
        <v>2608</v>
      </c>
    </row>
    <row r="786" spans="1:18" x14ac:dyDescent="0.2">
      <c r="A786">
        <v>785</v>
      </c>
      <c r="B786" t="s">
        <v>55</v>
      </c>
      <c r="C786" t="s">
        <v>54</v>
      </c>
      <c r="D786" t="s">
        <v>2669</v>
      </c>
      <c r="E786" t="s">
        <v>2670</v>
      </c>
      <c r="F786" t="s">
        <v>8</v>
      </c>
      <c r="G786" t="s">
        <v>34</v>
      </c>
      <c r="H786" t="s">
        <v>6</v>
      </c>
      <c r="I786" t="s">
        <v>53</v>
      </c>
      <c r="J786" t="s">
        <v>52</v>
      </c>
      <c r="K786" t="s">
        <v>4</v>
      </c>
      <c r="L786" s="3">
        <v>43332</v>
      </c>
      <c r="M786" s="3">
        <v>43679</v>
      </c>
      <c r="N786" s="3">
        <v>43679</v>
      </c>
      <c r="O786">
        <v>379000</v>
      </c>
      <c r="P786">
        <v>5000</v>
      </c>
      <c r="Q786" t="s">
        <v>51</v>
      </c>
      <c r="R786" t="s">
        <v>2671</v>
      </c>
    </row>
    <row r="787" spans="1:18" x14ac:dyDescent="0.2">
      <c r="A787">
        <v>786</v>
      </c>
      <c r="B787" t="s">
        <v>55</v>
      </c>
      <c r="C787" t="s">
        <v>54</v>
      </c>
      <c r="D787" t="s">
        <v>2672</v>
      </c>
      <c r="E787" t="s">
        <v>2673</v>
      </c>
      <c r="F787" t="s">
        <v>8</v>
      </c>
      <c r="G787" t="s">
        <v>34</v>
      </c>
      <c r="H787" t="s">
        <v>37</v>
      </c>
      <c r="I787" t="s">
        <v>53</v>
      </c>
      <c r="J787" t="s">
        <v>52</v>
      </c>
      <c r="K787" t="s">
        <v>4</v>
      </c>
      <c r="L787" s="3">
        <v>43277</v>
      </c>
      <c r="M787" s="3">
        <v>43579</v>
      </c>
      <c r="N787" s="3">
        <v>43579</v>
      </c>
      <c r="O787">
        <v>325000</v>
      </c>
      <c r="P787">
        <v>5000</v>
      </c>
      <c r="Q787" t="s">
        <v>51</v>
      </c>
      <c r="R787" t="s">
        <v>2674</v>
      </c>
    </row>
    <row r="788" spans="1:18" x14ac:dyDescent="0.2">
      <c r="A788">
        <v>787</v>
      </c>
      <c r="B788" t="s">
        <v>55</v>
      </c>
      <c r="C788" t="s">
        <v>54</v>
      </c>
      <c r="D788" t="s">
        <v>2702</v>
      </c>
      <c r="E788" t="s">
        <v>2703</v>
      </c>
      <c r="F788" t="s">
        <v>8</v>
      </c>
      <c r="G788" t="s">
        <v>34</v>
      </c>
      <c r="H788" t="s">
        <v>37</v>
      </c>
      <c r="I788" t="s">
        <v>53</v>
      </c>
      <c r="J788" t="s">
        <v>52</v>
      </c>
      <c r="K788" t="s">
        <v>4</v>
      </c>
      <c r="L788" s="3">
        <v>43284</v>
      </c>
      <c r="M788" s="3">
        <v>43535</v>
      </c>
      <c r="N788" s="3">
        <v>43535</v>
      </c>
      <c r="O788">
        <v>440000</v>
      </c>
      <c r="P788">
        <v>5090</v>
      </c>
      <c r="Q788" t="s">
        <v>51</v>
      </c>
      <c r="R788" t="s">
        <v>2704</v>
      </c>
    </row>
    <row r="789" spans="1:18" x14ac:dyDescent="0.2">
      <c r="A789">
        <v>788</v>
      </c>
      <c r="B789" t="s">
        <v>55</v>
      </c>
      <c r="C789" t="s">
        <v>54</v>
      </c>
      <c r="D789" t="s">
        <v>2732</v>
      </c>
      <c r="E789" t="s">
        <v>2733</v>
      </c>
      <c r="F789" t="s">
        <v>8</v>
      </c>
      <c r="G789" t="s">
        <v>34</v>
      </c>
      <c r="H789" t="s">
        <v>37</v>
      </c>
      <c r="I789" t="s">
        <v>53</v>
      </c>
      <c r="J789" t="s">
        <v>52</v>
      </c>
      <c r="K789" t="s">
        <v>56</v>
      </c>
      <c r="L789" s="3">
        <v>43256</v>
      </c>
      <c r="M789" s="3">
        <v>43529</v>
      </c>
      <c r="N789" s="3">
        <v>43529</v>
      </c>
      <c r="O789">
        <v>478000</v>
      </c>
      <c r="P789">
        <v>7000</v>
      </c>
      <c r="Q789" t="s">
        <v>51</v>
      </c>
      <c r="R789" t="s">
        <v>2734</v>
      </c>
    </row>
    <row r="790" spans="1:18" x14ac:dyDescent="0.2">
      <c r="A790">
        <v>789</v>
      </c>
      <c r="B790" t="s">
        <v>55</v>
      </c>
      <c r="C790" t="s">
        <v>54</v>
      </c>
      <c r="D790" t="s">
        <v>2684</v>
      </c>
      <c r="E790" t="s">
        <v>2685</v>
      </c>
      <c r="F790" t="s">
        <v>8</v>
      </c>
      <c r="G790" t="s">
        <v>34</v>
      </c>
      <c r="H790" t="s">
        <v>6</v>
      </c>
      <c r="I790" t="s">
        <v>53</v>
      </c>
      <c r="J790" t="s">
        <v>52</v>
      </c>
      <c r="K790" t="s">
        <v>4</v>
      </c>
      <c r="L790" s="3">
        <v>43369</v>
      </c>
      <c r="M790" s="3">
        <v>43677</v>
      </c>
      <c r="N790" s="3">
        <v>43677</v>
      </c>
      <c r="O790">
        <v>203000</v>
      </c>
      <c r="P790">
        <v>5000</v>
      </c>
      <c r="Q790" t="s">
        <v>51</v>
      </c>
      <c r="R790" t="s">
        <v>2686</v>
      </c>
    </row>
    <row r="791" spans="1:18" x14ac:dyDescent="0.2">
      <c r="A791">
        <v>790</v>
      </c>
      <c r="B791" t="s">
        <v>55</v>
      </c>
      <c r="C791" t="s">
        <v>54</v>
      </c>
      <c r="D791" t="s">
        <v>2717</v>
      </c>
      <c r="E791" t="s">
        <v>2718</v>
      </c>
      <c r="F791" t="s">
        <v>8</v>
      </c>
      <c r="G791" t="s">
        <v>34</v>
      </c>
      <c r="H791" t="s">
        <v>6</v>
      </c>
      <c r="I791" t="s">
        <v>53</v>
      </c>
      <c r="J791" t="s">
        <v>52</v>
      </c>
      <c r="K791" t="s">
        <v>56</v>
      </c>
      <c r="L791" s="3">
        <v>43329</v>
      </c>
      <c r="M791" s="3">
        <v>43532</v>
      </c>
      <c r="N791" s="3">
        <v>43532</v>
      </c>
      <c r="O791">
        <v>450500</v>
      </c>
      <c r="P791">
        <v>5248</v>
      </c>
      <c r="Q791" t="s">
        <v>51</v>
      </c>
      <c r="R791" t="s">
        <v>2719</v>
      </c>
    </row>
    <row r="792" spans="1:18" x14ac:dyDescent="0.2">
      <c r="A792">
        <v>791</v>
      </c>
      <c r="B792" t="s">
        <v>55</v>
      </c>
      <c r="C792" t="s">
        <v>54</v>
      </c>
      <c r="D792" t="s">
        <v>2654</v>
      </c>
      <c r="E792" t="s">
        <v>2655</v>
      </c>
      <c r="F792" t="s">
        <v>8</v>
      </c>
      <c r="G792" t="s">
        <v>34</v>
      </c>
      <c r="H792" t="s">
        <v>37</v>
      </c>
      <c r="I792" t="s">
        <v>53</v>
      </c>
      <c r="J792" t="s">
        <v>52</v>
      </c>
      <c r="K792" t="s">
        <v>4</v>
      </c>
      <c r="L792" s="3">
        <v>43347</v>
      </c>
      <c r="M792" s="3">
        <v>43584</v>
      </c>
      <c r="N792" s="3">
        <v>43584</v>
      </c>
      <c r="O792">
        <v>442000</v>
      </c>
      <c r="P792">
        <v>5119</v>
      </c>
      <c r="Q792" t="s">
        <v>51</v>
      </c>
      <c r="R792" t="s">
        <v>2656</v>
      </c>
    </row>
    <row r="793" spans="1:18" x14ac:dyDescent="0.2">
      <c r="A793">
        <v>792</v>
      </c>
      <c r="B793" t="s">
        <v>55</v>
      </c>
      <c r="C793" t="s">
        <v>54</v>
      </c>
      <c r="D793" t="s">
        <v>2774</v>
      </c>
      <c r="E793" t="s">
        <v>2775</v>
      </c>
      <c r="F793" t="s">
        <v>8</v>
      </c>
      <c r="G793" t="s">
        <v>34</v>
      </c>
      <c r="H793" t="s">
        <v>6</v>
      </c>
      <c r="I793" t="s">
        <v>53</v>
      </c>
      <c r="J793" t="s">
        <v>52</v>
      </c>
      <c r="K793" t="s">
        <v>4</v>
      </c>
      <c r="L793" s="3">
        <v>43419</v>
      </c>
      <c r="M793" s="3">
        <v>43677</v>
      </c>
      <c r="N793" s="3">
        <v>43677</v>
      </c>
      <c r="O793">
        <v>277000</v>
      </c>
      <c r="P793">
        <v>5000</v>
      </c>
      <c r="Q793" t="s">
        <v>51</v>
      </c>
      <c r="R793" t="s">
        <v>2776</v>
      </c>
    </row>
    <row r="794" spans="1:18" x14ac:dyDescent="0.2">
      <c r="A794">
        <v>793</v>
      </c>
      <c r="B794" t="s">
        <v>55</v>
      </c>
      <c r="C794" t="s">
        <v>54</v>
      </c>
      <c r="D794" t="s">
        <v>2546</v>
      </c>
      <c r="E794" t="s">
        <v>2547</v>
      </c>
      <c r="F794" t="s">
        <v>8</v>
      </c>
      <c r="G794" t="s">
        <v>34</v>
      </c>
      <c r="H794" t="s">
        <v>6</v>
      </c>
      <c r="I794" t="s">
        <v>53</v>
      </c>
      <c r="J794" t="s">
        <v>52</v>
      </c>
      <c r="K794" t="s">
        <v>4</v>
      </c>
      <c r="L794" s="3">
        <v>43262</v>
      </c>
      <c r="M794" s="3">
        <v>43511</v>
      </c>
      <c r="N794" s="3">
        <v>43511</v>
      </c>
      <c r="O794">
        <v>345000</v>
      </c>
      <c r="P794">
        <v>5000</v>
      </c>
      <c r="Q794" t="s">
        <v>51</v>
      </c>
      <c r="R794" t="s">
        <v>2548</v>
      </c>
    </row>
    <row r="795" spans="1:18" x14ac:dyDescent="0.2">
      <c r="A795">
        <v>794</v>
      </c>
      <c r="B795" t="s">
        <v>55</v>
      </c>
      <c r="C795" t="s">
        <v>54</v>
      </c>
      <c r="D795" t="s">
        <v>2696</v>
      </c>
      <c r="E795" t="s">
        <v>2697</v>
      </c>
      <c r="F795" t="s">
        <v>8</v>
      </c>
      <c r="G795" t="s">
        <v>34</v>
      </c>
      <c r="H795" t="s">
        <v>37</v>
      </c>
      <c r="I795" t="s">
        <v>53</v>
      </c>
      <c r="J795" t="s">
        <v>52</v>
      </c>
      <c r="K795" t="s">
        <v>4</v>
      </c>
      <c r="L795" s="3">
        <v>43292</v>
      </c>
      <c r="M795" s="3">
        <v>43535</v>
      </c>
      <c r="N795" s="3">
        <v>43535</v>
      </c>
      <c r="O795">
        <v>415000</v>
      </c>
      <c r="P795">
        <v>5000</v>
      </c>
      <c r="Q795" t="s">
        <v>51</v>
      </c>
      <c r="R795" t="s">
        <v>2698</v>
      </c>
    </row>
    <row r="796" spans="1:18" x14ac:dyDescent="0.2">
      <c r="A796">
        <v>795</v>
      </c>
      <c r="B796" t="s">
        <v>55</v>
      </c>
      <c r="C796" t="s">
        <v>54</v>
      </c>
      <c r="D796" t="s">
        <v>3089</v>
      </c>
      <c r="E796" t="s">
        <v>3090</v>
      </c>
      <c r="F796" t="s">
        <v>8</v>
      </c>
      <c r="G796" t="s">
        <v>34</v>
      </c>
      <c r="H796" t="s">
        <v>6</v>
      </c>
      <c r="I796" t="s">
        <v>53</v>
      </c>
      <c r="J796" t="s">
        <v>52</v>
      </c>
      <c r="K796" t="s">
        <v>56</v>
      </c>
      <c r="L796" s="3">
        <v>43333</v>
      </c>
      <c r="M796" s="3">
        <v>43530</v>
      </c>
      <c r="N796" s="3">
        <v>43530</v>
      </c>
      <c r="O796">
        <v>630000</v>
      </c>
      <c r="P796">
        <v>7000</v>
      </c>
      <c r="Q796" t="s">
        <v>51</v>
      </c>
      <c r="R796" t="s">
        <v>3091</v>
      </c>
    </row>
    <row r="797" spans="1:18" x14ac:dyDescent="0.2">
      <c r="A797">
        <v>796</v>
      </c>
      <c r="B797" t="s">
        <v>55</v>
      </c>
      <c r="C797" t="s">
        <v>54</v>
      </c>
      <c r="D797" t="s">
        <v>2723</v>
      </c>
      <c r="E797" t="s">
        <v>2724</v>
      </c>
      <c r="F797" t="s">
        <v>8</v>
      </c>
      <c r="G797" t="s">
        <v>34</v>
      </c>
      <c r="H797" t="s">
        <v>6</v>
      </c>
      <c r="I797" t="s">
        <v>53</v>
      </c>
      <c r="J797" t="s">
        <v>52</v>
      </c>
      <c r="K797" t="s">
        <v>56</v>
      </c>
      <c r="L797" s="3">
        <v>43368</v>
      </c>
      <c r="M797" s="3">
        <v>43543</v>
      </c>
      <c r="N797" s="3">
        <v>43543</v>
      </c>
      <c r="O797">
        <v>530000</v>
      </c>
      <c r="P797">
        <v>6572</v>
      </c>
      <c r="Q797" t="s">
        <v>51</v>
      </c>
      <c r="R797" t="s">
        <v>2725</v>
      </c>
    </row>
    <row r="798" spans="1:18" x14ac:dyDescent="0.2">
      <c r="A798">
        <v>797</v>
      </c>
      <c r="B798" t="s">
        <v>55</v>
      </c>
      <c r="C798" t="s">
        <v>54</v>
      </c>
      <c r="D798" t="s">
        <v>2552</v>
      </c>
      <c r="E798" t="s">
        <v>2553</v>
      </c>
      <c r="F798" t="s">
        <v>8</v>
      </c>
      <c r="G798" t="s">
        <v>34</v>
      </c>
      <c r="H798" t="s">
        <v>6</v>
      </c>
      <c r="I798" t="s">
        <v>53</v>
      </c>
      <c r="J798" t="s">
        <v>52</v>
      </c>
      <c r="K798" t="s">
        <v>4</v>
      </c>
      <c r="L798" s="3">
        <v>43553</v>
      </c>
      <c r="M798" s="3">
        <v>43677</v>
      </c>
      <c r="N798" s="3">
        <v>43677</v>
      </c>
      <c r="O798">
        <v>379000</v>
      </c>
      <c r="P798">
        <v>5000</v>
      </c>
      <c r="Q798" t="s">
        <v>51</v>
      </c>
      <c r="R798" t="s">
        <v>2554</v>
      </c>
    </row>
    <row r="799" spans="1:18" x14ac:dyDescent="0.2">
      <c r="A799">
        <v>798</v>
      </c>
      <c r="B799" t="s">
        <v>55</v>
      </c>
      <c r="C799" t="s">
        <v>54</v>
      </c>
      <c r="D799" t="s">
        <v>2555</v>
      </c>
      <c r="E799" t="s">
        <v>2556</v>
      </c>
      <c r="F799" t="s">
        <v>8</v>
      </c>
      <c r="G799" t="s">
        <v>34</v>
      </c>
      <c r="H799" t="s">
        <v>37</v>
      </c>
      <c r="I799" t="s">
        <v>53</v>
      </c>
      <c r="J799" t="s">
        <v>52</v>
      </c>
      <c r="K799" t="s">
        <v>56</v>
      </c>
      <c r="L799" s="3">
        <v>43369</v>
      </c>
      <c r="M799" s="3">
        <v>43584</v>
      </c>
      <c r="N799" s="3">
        <v>43584</v>
      </c>
      <c r="O799">
        <v>589000</v>
      </c>
      <c r="P799">
        <v>7000</v>
      </c>
      <c r="Q799" t="s">
        <v>51</v>
      </c>
      <c r="R799" t="s">
        <v>2557</v>
      </c>
    </row>
    <row r="800" spans="1:18" x14ac:dyDescent="0.2">
      <c r="A800">
        <v>799</v>
      </c>
      <c r="B800" t="s">
        <v>55</v>
      </c>
      <c r="C800" t="s">
        <v>54</v>
      </c>
      <c r="D800" t="s">
        <v>2528</v>
      </c>
      <c r="E800" t="s">
        <v>2529</v>
      </c>
      <c r="F800" t="s">
        <v>8</v>
      </c>
      <c r="G800" t="s">
        <v>34</v>
      </c>
      <c r="H800" t="s">
        <v>6</v>
      </c>
      <c r="I800" t="s">
        <v>53</v>
      </c>
      <c r="J800" t="s">
        <v>52</v>
      </c>
      <c r="K800" t="s">
        <v>4</v>
      </c>
      <c r="L800" s="3">
        <v>43284</v>
      </c>
      <c r="M800" s="3">
        <v>43521</v>
      </c>
      <c r="N800" s="3">
        <v>43521</v>
      </c>
      <c r="O800">
        <v>325000</v>
      </c>
      <c r="P800">
        <v>5000</v>
      </c>
      <c r="Q800" t="s">
        <v>51</v>
      </c>
      <c r="R800" t="s">
        <v>2530</v>
      </c>
    </row>
    <row r="801" spans="1:18" x14ac:dyDescent="0.2">
      <c r="A801">
        <v>800</v>
      </c>
      <c r="B801" t="s">
        <v>55</v>
      </c>
      <c r="C801" t="s">
        <v>54</v>
      </c>
      <c r="D801" t="s">
        <v>2406</v>
      </c>
      <c r="E801" t="s">
        <v>2407</v>
      </c>
      <c r="F801" t="s">
        <v>8</v>
      </c>
      <c r="G801" t="s">
        <v>34</v>
      </c>
      <c r="H801" t="s">
        <v>6</v>
      </c>
      <c r="I801" t="s">
        <v>53</v>
      </c>
      <c r="J801" t="s">
        <v>52</v>
      </c>
      <c r="K801" t="s">
        <v>56</v>
      </c>
      <c r="L801" s="3">
        <v>43426</v>
      </c>
      <c r="M801" s="3">
        <v>43661</v>
      </c>
      <c r="N801" s="3">
        <v>43661</v>
      </c>
      <c r="O801">
        <v>606000</v>
      </c>
      <c r="P801">
        <v>7000</v>
      </c>
      <c r="Q801" t="s">
        <v>51</v>
      </c>
      <c r="R801" t="s">
        <v>2408</v>
      </c>
    </row>
    <row r="802" spans="1:18" x14ac:dyDescent="0.2">
      <c r="A802">
        <v>801</v>
      </c>
      <c r="B802" t="s">
        <v>55</v>
      </c>
      <c r="C802" t="s">
        <v>54</v>
      </c>
      <c r="D802" t="s">
        <v>2412</v>
      </c>
      <c r="E802" t="s">
        <v>2413</v>
      </c>
      <c r="F802" t="s">
        <v>8</v>
      </c>
      <c r="G802" t="s">
        <v>34</v>
      </c>
      <c r="H802" t="s">
        <v>6</v>
      </c>
      <c r="I802" t="s">
        <v>53</v>
      </c>
      <c r="J802" t="s">
        <v>52</v>
      </c>
      <c r="K802" t="s">
        <v>56</v>
      </c>
      <c r="L802" s="3">
        <v>43322</v>
      </c>
      <c r="M802" s="3">
        <v>43542</v>
      </c>
      <c r="N802" s="3">
        <v>43542</v>
      </c>
      <c r="O802">
        <v>482000</v>
      </c>
      <c r="P802">
        <v>5720</v>
      </c>
      <c r="Q802" t="s">
        <v>51</v>
      </c>
      <c r="R802" t="s">
        <v>2414</v>
      </c>
    </row>
    <row r="803" spans="1:18" x14ac:dyDescent="0.2">
      <c r="A803">
        <v>802</v>
      </c>
      <c r="B803" t="s">
        <v>55</v>
      </c>
      <c r="C803" t="s">
        <v>54</v>
      </c>
      <c r="D803" t="s">
        <v>2842</v>
      </c>
      <c r="E803" t="s">
        <v>2843</v>
      </c>
      <c r="F803" t="s">
        <v>8</v>
      </c>
      <c r="G803" t="s">
        <v>34</v>
      </c>
      <c r="H803" t="s">
        <v>6</v>
      </c>
      <c r="I803" t="s">
        <v>53</v>
      </c>
      <c r="J803" t="s">
        <v>52</v>
      </c>
      <c r="K803" t="s">
        <v>56</v>
      </c>
      <c r="L803" s="3">
        <v>43501</v>
      </c>
      <c r="M803" s="3">
        <v>43578</v>
      </c>
      <c r="N803" s="3">
        <v>43578</v>
      </c>
      <c r="O803">
        <v>530000</v>
      </c>
      <c r="P803">
        <v>6530</v>
      </c>
      <c r="Q803" t="s">
        <v>51</v>
      </c>
      <c r="R803" t="s">
        <v>2844</v>
      </c>
    </row>
    <row r="804" spans="1:18" x14ac:dyDescent="0.2">
      <c r="A804">
        <v>803</v>
      </c>
      <c r="B804" t="s">
        <v>55</v>
      </c>
      <c r="C804" t="s">
        <v>54</v>
      </c>
      <c r="D804" t="s">
        <v>2726</v>
      </c>
      <c r="E804" t="s">
        <v>2727</v>
      </c>
      <c r="F804" t="s">
        <v>8</v>
      </c>
      <c r="G804" t="s">
        <v>34</v>
      </c>
      <c r="H804" t="s">
        <v>6</v>
      </c>
      <c r="I804" t="s">
        <v>53</v>
      </c>
      <c r="J804" t="s">
        <v>52</v>
      </c>
      <c r="K804" t="s">
        <v>4</v>
      </c>
      <c r="L804" s="3">
        <v>43269</v>
      </c>
      <c r="M804" s="3">
        <v>43535</v>
      </c>
      <c r="N804" s="3">
        <v>43535</v>
      </c>
      <c r="O804">
        <v>415000</v>
      </c>
      <c r="P804">
        <v>5000</v>
      </c>
      <c r="Q804" t="s">
        <v>51</v>
      </c>
      <c r="R804" t="s">
        <v>2728</v>
      </c>
    </row>
    <row r="805" spans="1:18" x14ac:dyDescent="0.2">
      <c r="A805">
        <v>804</v>
      </c>
      <c r="B805" t="s">
        <v>55</v>
      </c>
      <c r="C805" t="s">
        <v>54</v>
      </c>
      <c r="D805" t="s">
        <v>2639</v>
      </c>
      <c r="E805" t="s">
        <v>2640</v>
      </c>
      <c r="F805" t="s">
        <v>8</v>
      </c>
      <c r="G805" t="s">
        <v>34</v>
      </c>
      <c r="H805" t="s">
        <v>37</v>
      </c>
      <c r="I805" t="s">
        <v>53</v>
      </c>
      <c r="J805" t="s">
        <v>52</v>
      </c>
      <c r="K805" t="s">
        <v>56</v>
      </c>
      <c r="L805" s="3">
        <v>43312</v>
      </c>
      <c r="M805" s="3">
        <v>43584</v>
      </c>
      <c r="N805" s="3">
        <v>43584</v>
      </c>
      <c r="O805">
        <v>555870</v>
      </c>
      <c r="P805">
        <v>7000</v>
      </c>
      <c r="Q805" t="s">
        <v>51</v>
      </c>
      <c r="R805" t="s">
        <v>2641</v>
      </c>
    </row>
    <row r="806" spans="1:18" x14ac:dyDescent="0.2">
      <c r="A806">
        <v>805</v>
      </c>
      <c r="B806" t="s">
        <v>55</v>
      </c>
      <c r="C806" t="s">
        <v>54</v>
      </c>
      <c r="D806" t="s">
        <v>2914</v>
      </c>
      <c r="E806" t="s">
        <v>2915</v>
      </c>
      <c r="F806" t="s">
        <v>8</v>
      </c>
      <c r="G806" t="s">
        <v>34</v>
      </c>
      <c r="H806" t="s">
        <v>6</v>
      </c>
      <c r="I806" t="s">
        <v>53</v>
      </c>
      <c r="J806" t="s">
        <v>52</v>
      </c>
      <c r="K806" t="s">
        <v>4</v>
      </c>
      <c r="L806" s="3">
        <v>43266</v>
      </c>
      <c r="M806" s="3">
        <v>43537</v>
      </c>
      <c r="N806" s="3">
        <v>43537</v>
      </c>
      <c r="O806">
        <v>419000</v>
      </c>
      <c r="P806">
        <v>5000</v>
      </c>
      <c r="Q806" t="s">
        <v>51</v>
      </c>
      <c r="R806" t="s">
        <v>2916</v>
      </c>
    </row>
    <row r="807" spans="1:18" x14ac:dyDescent="0.2">
      <c r="A807">
        <v>806</v>
      </c>
      <c r="B807" t="s">
        <v>55</v>
      </c>
      <c r="C807" t="s">
        <v>54</v>
      </c>
      <c r="D807" t="s">
        <v>3497</v>
      </c>
      <c r="E807" t="s">
        <v>3498</v>
      </c>
      <c r="F807" t="s">
        <v>8</v>
      </c>
      <c r="G807" t="s">
        <v>34</v>
      </c>
      <c r="H807" t="s">
        <v>6</v>
      </c>
      <c r="I807" t="s">
        <v>53</v>
      </c>
      <c r="J807" t="s">
        <v>52</v>
      </c>
      <c r="K807" t="s">
        <v>4</v>
      </c>
      <c r="L807" s="3">
        <v>43516</v>
      </c>
      <c r="M807" s="3">
        <v>43634</v>
      </c>
      <c r="N807" s="3">
        <v>43635</v>
      </c>
      <c r="O807">
        <v>365000</v>
      </c>
      <c r="P807">
        <v>5000</v>
      </c>
      <c r="Q807" t="s">
        <v>51</v>
      </c>
      <c r="R807" t="s">
        <v>3499</v>
      </c>
    </row>
    <row r="808" spans="1:18" x14ac:dyDescent="0.2">
      <c r="A808">
        <v>807</v>
      </c>
      <c r="B808" t="s">
        <v>55</v>
      </c>
      <c r="C808" t="s">
        <v>54</v>
      </c>
      <c r="D808" t="s">
        <v>2420</v>
      </c>
      <c r="E808" t="s">
        <v>2421</v>
      </c>
      <c r="F808" t="s">
        <v>8</v>
      </c>
      <c r="G808" t="s">
        <v>34</v>
      </c>
      <c r="H808" t="s">
        <v>6</v>
      </c>
      <c r="I808" t="s">
        <v>53</v>
      </c>
      <c r="J808" t="s">
        <v>52</v>
      </c>
      <c r="K808" t="s">
        <v>4</v>
      </c>
      <c r="L808" s="3">
        <v>43404</v>
      </c>
      <c r="M808" s="3">
        <v>43642</v>
      </c>
      <c r="N808" s="3">
        <v>43642</v>
      </c>
      <c r="O808">
        <v>450000</v>
      </c>
      <c r="P808">
        <v>5239</v>
      </c>
      <c r="Q808" t="s">
        <v>51</v>
      </c>
      <c r="R808" t="s">
        <v>2422</v>
      </c>
    </row>
    <row r="809" spans="1:18" x14ac:dyDescent="0.2">
      <c r="A809">
        <v>808</v>
      </c>
      <c r="B809" t="s">
        <v>55</v>
      </c>
      <c r="C809" t="s">
        <v>54</v>
      </c>
      <c r="D809" t="s">
        <v>2926</v>
      </c>
      <c r="E809" t="s">
        <v>2927</v>
      </c>
      <c r="F809" t="s">
        <v>8</v>
      </c>
      <c r="G809" t="s">
        <v>34</v>
      </c>
      <c r="H809" t="s">
        <v>6</v>
      </c>
      <c r="I809" t="s">
        <v>53</v>
      </c>
      <c r="J809" t="s">
        <v>52</v>
      </c>
      <c r="K809" t="s">
        <v>4</v>
      </c>
      <c r="L809" s="3">
        <v>43280</v>
      </c>
      <c r="M809" s="3">
        <v>43564</v>
      </c>
      <c r="N809" s="3">
        <v>43564</v>
      </c>
      <c r="O809">
        <v>255000</v>
      </c>
      <c r="P809">
        <v>5000</v>
      </c>
      <c r="Q809" t="s">
        <v>51</v>
      </c>
      <c r="R809" t="s">
        <v>2928</v>
      </c>
    </row>
    <row r="810" spans="1:18" x14ac:dyDescent="0.2">
      <c r="A810">
        <v>809</v>
      </c>
      <c r="B810" t="s">
        <v>55</v>
      </c>
      <c r="C810" t="s">
        <v>54</v>
      </c>
      <c r="D810" t="s">
        <v>2908</v>
      </c>
      <c r="E810" t="s">
        <v>2909</v>
      </c>
      <c r="F810" t="s">
        <v>8</v>
      </c>
      <c r="G810" t="s">
        <v>34</v>
      </c>
      <c r="H810" t="s">
        <v>37</v>
      </c>
      <c r="I810" t="s">
        <v>53</v>
      </c>
      <c r="J810" t="s">
        <v>52</v>
      </c>
      <c r="K810" t="s">
        <v>56</v>
      </c>
      <c r="L810" s="3">
        <v>43252</v>
      </c>
      <c r="M810" s="3">
        <v>43535</v>
      </c>
      <c r="N810" s="3">
        <v>43535</v>
      </c>
      <c r="O810">
        <v>485000</v>
      </c>
      <c r="P810">
        <v>5764</v>
      </c>
      <c r="Q810" t="s">
        <v>51</v>
      </c>
      <c r="R810" t="s">
        <v>2910</v>
      </c>
    </row>
    <row r="811" spans="1:18" x14ac:dyDescent="0.2">
      <c r="A811">
        <v>810</v>
      </c>
      <c r="B811" t="s">
        <v>55</v>
      </c>
      <c r="C811" t="s">
        <v>54</v>
      </c>
      <c r="D811" t="s">
        <v>2777</v>
      </c>
      <c r="E811" t="s">
        <v>2778</v>
      </c>
      <c r="F811" t="s">
        <v>8</v>
      </c>
      <c r="G811" t="s">
        <v>34</v>
      </c>
      <c r="H811" t="s">
        <v>6</v>
      </c>
      <c r="I811" t="s">
        <v>53</v>
      </c>
      <c r="J811" t="s">
        <v>52</v>
      </c>
      <c r="K811" t="s">
        <v>4</v>
      </c>
      <c r="L811" s="3">
        <v>43363</v>
      </c>
      <c r="M811" s="3">
        <v>43529</v>
      </c>
      <c r="N811" s="3">
        <v>43529</v>
      </c>
      <c r="O811">
        <v>290000</v>
      </c>
      <c r="P811">
        <v>5000</v>
      </c>
      <c r="Q811" t="s">
        <v>51</v>
      </c>
      <c r="R811" t="s">
        <v>2779</v>
      </c>
    </row>
    <row r="812" spans="1:18" x14ac:dyDescent="0.2">
      <c r="A812">
        <v>811</v>
      </c>
      <c r="B812" t="s">
        <v>55</v>
      </c>
      <c r="C812" t="s">
        <v>54</v>
      </c>
      <c r="D812" t="s">
        <v>2780</v>
      </c>
      <c r="E812" t="s">
        <v>2781</v>
      </c>
      <c r="F812" t="s">
        <v>8</v>
      </c>
      <c r="G812" t="s">
        <v>34</v>
      </c>
      <c r="H812" t="s">
        <v>6</v>
      </c>
      <c r="I812" t="s">
        <v>53</v>
      </c>
      <c r="J812" t="s">
        <v>52</v>
      </c>
      <c r="K812" t="s">
        <v>4</v>
      </c>
      <c r="L812" s="3">
        <v>43357</v>
      </c>
      <c r="M812" s="3">
        <v>43677</v>
      </c>
      <c r="N812" s="3">
        <v>43677</v>
      </c>
      <c r="O812">
        <v>390000</v>
      </c>
      <c r="P812">
        <v>5000</v>
      </c>
      <c r="Q812" t="s">
        <v>51</v>
      </c>
      <c r="R812" t="s">
        <v>2782</v>
      </c>
    </row>
    <row r="813" spans="1:18" x14ac:dyDescent="0.2">
      <c r="A813">
        <v>812</v>
      </c>
      <c r="B813" t="s">
        <v>55</v>
      </c>
      <c r="C813" t="s">
        <v>54</v>
      </c>
      <c r="D813" t="s">
        <v>2690</v>
      </c>
      <c r="E813" t="s">
        <v>2691</v>
      </c>
      <c r="F813" t="s">
        <v>8</v>
      </c>
      <c r="G813" t="s">
        <v>34</v>
      </c>
      <c r="H813" t="s">
        <v>37</v>
      </c>
      <c r="I813" t="s">
        <v>53</v>
      </c>
      <c r="J813" t="s">
        <v>52</v>
      </c>
      <c r="K813" t="s">
        <v>56</v>
      </c>
      <c r="L813" s="3">
        <v>43305</v>
      </c>
      <c r="M813" s="3">
        <v>43567</v>
      </c>
      <c r="N813" s="3">
        <v>43567</v>
      </c>
      <c r="O813">
        <v>550000</v>
      </c>
      <c r="P813">
        <v>6972</v>
      </c>
      <c r="Q813" t="s">
        <v>51</v>
      </c>
      <c r="R813" t="s">
        <v>2692</v>
      </c>
    </row>
    <row r="814" spans="1:18" x14ac:dyDescent="0.2">
      <c r="A814">
        <v>813</v>
      </c>
      <c r="B814" t="s">
        <v>55</v>
      </c>
      <c r="C814" t="s">
        <v>54</v>
      </c>
      <c r="D814" t="s">
        <v>2615</v>
      </c>
      <c r="E814" t="s">
        <v>2616</v>
      </c>
      <c r="F814" t="s">
        <v>8</v>
      </c>
      <c r="G814" t="s">
        <v>34</v>
      </c>
      <c r="H814" t="s">
        <v>37</v>
      </c>
      <c r="I814" t="s">
        <v>53</v>
      </c>
      <c r="J814" t="s">
        <v>52</v>
      </c>
      <c r="K814" t="s">
        <v>4</v>
      </c>
      <c r="L814" s="3">
        <v>43418</v>
      </c>
      <c r="M814" s="3">
        <v>43606</v>
      </c>
      <c r="N814" s="3">
        <v>43606</v>
      </c>
      <c r="O814">
        <v>410000</v>
      </c>
      <c r="P814">
        <v>5000</v>
      </c>
      <c r="Q814" t="s">
        <v>51</v>
      </c>
      <c r="R814" t="s">
        <v>2617</v>
      </c>
    </row>
    <row r="815" spans="1:18" x14ac:dyDescent="0.2">
      <c r="A815">
        <v>814</v>
      </c>
      <c r="B815" t="s">
        <v>55</v>
      </c>
      <c r="C815" t="s">
        <v>54</v>
      </c>
      <c r="D815" t="s">
        <v>2630</v>
      </c>
      <c r="E815" t="s">
        <v>2631</v>
      </c>
      <c r="F815" t="s">
        <v>8</v>
      </c>
      <c r="G815" t="s">
        <v>34</v>
      </c>
      <c r="H815" t="s">
        <v>37</v>
      </c>
      <c r="I815" t="s">
        <v>53</v>
      </c>
      <c r="J815" t="s">
        <v>52</v>
      </c>
      <c r="K815" t="s">
        <v>4</v>
      </c>
      <c r="L815" s="3">
        <v>43451</v>
      </c>
      <c r="M815" s="3">
        <v>43677</v>
      </c>
      <c r="N815" s="3">
        <v>43677</v>
      </c>
      <c r="O815">
        <v>440000</v>
      </c>
      <c r="P815">
        <v>5089</v>
      </c>
      <c r="Q815" t="s">
        <v>51</v>
      </c>
      <c r="R815" t="s">
        <v>2632</v>
      </c>
    </row>
    <row r="816" spans="1:18" x14ac:dyDescent="0.2">
      <c r="A816">
        <v>815</v>
      </c>
      <c r="B816" t="s">
        <v>55</v>
      </c>
      <c r="C816" t="s">
        <v>54</v>
      </c>
      <c r="D816" t="s">
        <v>2714</v>
      </c>
      <c r="E816" t="s">
        <v>2715</v>
      </c>
      <c r="F816" t="s">
        <v>8</v>
      </c>
      <c r="G816" t="s">
        <v>34</v>
      </c>
      <c r="H816" t="s">
        <v>37</v>
      </c>
      <c r="I816" t="s">
        <v>53</v>
      </c>
      <c r="J816" t="s">
        <v>52</v>
      </c>
      <c r="K816" t="s">
        <v>56</v>
      </c>
      <c r="L816" s="3">
        <v>43382</v>
      </c>
      <c r="M816" s="3">
        <v>43532</v>
      </c>
      <c r="N816" s="3">
        <v>43532</v>
      </c>
      <c r="O816">
        <v>469000</v>
      </c>
      <c r="P816">
        <v>5524</v>
      </c>
      <c r="Q816" t="s">
        <v>51</v>
      </c>
      <c r="R816" t="s">
        <v>2716</v>
      </c>
    </row>
    <row r="817" spans="1:18" x14ac:dyDescent="0.2">
      <c r="A817">
        <v>816</v>
      </c>
      <c r="B817" t="s">
        <v>55</v>
      </c>
      <c r="C817" t="s">
        <v>54</v>
      </c>
      <c r="D817" t="s">
        <v>2432</v>
      </c>
      <c r="E817" t="s">
        <v>2433</v>
      </c>
      <c r="F817" t="s">
        <v>8</v>
      </c>
      <c r="G817" t="s">
        <v>34</v>
      </c>
      <c r="H817" t="s">
        <v>37</v>
      </c>
      <c r="I817" t="s">
        <v>53</v>
      </c>
      <c r="J817" t="s">
        <v>52</v>
      </c>
      <c r="K817" t="s">
        <v>56</v>
      </c>
      <c r="L817" s="3">
        <v>43438</v>
      </c>
      <c r="M817" s="3">
        <v>43677</v>
      </c>
      <c r="N817" s="3">
        <v>43677</v>
      </c>
      <c r="O817">
        <v>517500</v>
      </c>
      <c r="P817">
        <v>6322</v>
      </c>
      <c r="Q817" t="s">
        <v>51</v>
      </c>
      <c r="R817" t="s">
        <v>2434</v>
      </c>
    </row>
    <row r="818" spans="1:18" x14ac:dyDescent="0.2">
      <c r="A818">
        <v>817</v>
      </c>
      <c r="B818" t="s">
        <v>55</v>
      </c>
      <c r="C818" t="s">
        <v>54</v>
      </c>
      <c r="D818" t="s">
        <v>2699</v>
      </c>
      <c r="E818" t="s">
        <v>2700</v>
      </c>
      <c r="F818" t="s">
        <v>8</v>
      </c>
      <c r="G818" t="s">
        <v>34</v>
      </c>
      <c r="H818" t="s">
        <v>37</v>
      </c>
      <c r="I818" t="s">
        <v>53</v>
      </c>
      <c r="J818" t="s">
        <v>52</v>
      </c>
      <c r="K818" t="s">
        <v>56</v>
      </c>
      <c r="L818" s="3">
        <v>43231</v>
      </c>
      <c r="M818" s="3">
        <v>43532</v>
      </c>
      <c r="N818" s="3">
        <v>43532</v>
      </c>
      <c r="O818">
        <v>540000</v>
      </c>
      <c r="P818">
        <v>6772</v>
      </c>
      <c r="Q818" t="s">
        <v>51</v>
      </c>
      <c r="R818" t="s">
        <v>2701</v>
      </c>
    </row>
    <row r="819" spans="1:18" x14ac:dyDescent="0.2">
      <c r="A819">
        <v>818</v>
      </c>
      <c r="B819" t="s">
        <v>55</v>
      </c>
      <c r="C819" t="s">
        <v>54</v>
      </c>
      <c r="D819" t="s">
        <v>3092</v>
      </c>
      <c r="E819" t="s">
        <v>3093</v>
      </c>
      <c r="F819" t="s">
        <v>8</v>
      </c>
      <c r="G819" t="s">
        <v>34</v>
      </c>
      <c r="H819" t="s">
        <v>6</v>
      </c>
      <c r="I819" t="s">
        <v>53</v>
      </c>
      <c r="J819" t="s">
        <v>52</v>
      </c>
      <c r="K819" t="s">
        <v>4</v>
      </c>
      <c r="L819" s="3">
        <v>43287</v>
      </c>
      <c r="M819" s="3">
        <v>43535</v>
      </c>
      <c r="N819" s="3">
        <v>43535</v>
      </c>
      <c r="O819">
        <v>242500</v>
      </c>
      <c r="P819">
        <v>5000</v>
      </c>
      <c r="Q819" t="s">
        <v>51</v>
      </c>
      <c r="R819" t="s">
        <v>3094</v>
      </c>
    </row>
    <row r="820" spans="1:18" x14ac:dyDescent="0.2">
      <c r="A820">
        <v>819</v>
      </c>
      <c r="B820" t="s">
        <v>55</v>
      </c>
      <c r="C820" t="s">
        <v>54</v>
      </c>
      <c r="D820" t="s">
        <v>2762</v>
      </c>
      <c r="E820" t="s">
        <v>2763</v>
      </c>
      <c r="F820" t="s">
        <v>8</v>
      </c>
      <c r="G820" t="s">
        <v>34</v>
      </c>
      <c r="H820" t="s">
        <v>37</v>
      </c>
      <c r="I820" t="s">
        <v>53</v>
      </c>
      <c r="J820" t="s">
        <v>52</v>
      </c>
      <c r="K820" t="s">
        <v>4</v>
      </c>
      <c r="L820" s="3">
        <v>43259</v>
      </c>
      <c r="M820" s="3">
        <v>43531</v>
      </c>
      <c r="N820" s="3">
        <v>43531</v>
      </c>
      <c r="O820">
        <v>382000</v>
      </c>
      <c r="P820">
        <v>5000</v>
      </c>
      <c r="Q820" t="s">
        <v>51</v>
      </c>
      <c r="R820" t="s">
        <v>2764</v>
      </c>
    </row>
    <row r="821" spans="1:18" x14ac:dyDescent="0.2">
      <c r="A821">
        <v>820</v>
      </c>
      <c r="B821" t="s">
        <v>55</v>
      </c>
      <c r="C821" t="s">
        <v>54</v>
      </c>
      <c r="D821" t="s">
        <v>2756</v>
      </c>
      <c r="E821" t="s">
        <v>2757</v>
      </c>
      <c r="F821" t="s">
        <v>8</v>
      </c>
      <c r="G821" t="s">
        <v>34</v>
      </c>
      <c r="H821" t="s">
        <v>6</v>
      </c>
      <c r="I821" t="s">
        <v>53</v>
      </c>
      <c r="J821" t="s">
        <v>52</v>
      </c>
      <c r="K821" t="s">
        <v>56</v>
      </c>
      <c r="L821" s="3">
        <v>43280</v>
      </c>
      <c r="M821" s="3">
        <v>43551</v>
      </c>
      <c r="N821" s="3">
        <v>43551</v>
      </c>
      <c r="O821">
        <v>535000</v>
      </c>
      <c r="P821">
        <v>6954</v>
      </c>
      <c r="Q821" t="s">
        <v>51</v>
      </c>
      <c r="R821" t="s">
        <v>2758</v>
      </c>
    </row>
    <row r="822" spans="1:18" x14ac:dyDescent="0.2">
      <c r="A822">
        <v>821</v>
      </c>
      <c r="B822" t="s">
        <v>55</v>
      </c>
      <c r="C822" t="s">
        <v>54</v>
      </c>
      <c r="D822" t="s">
        <v>2687</v>
      </c>
      <c r="E822" t="s">
        <v>2688</v>
      </c>
      <c r="F822" t="s">
        <v>8</v>
      </c>
      <c r="G822" t="s">
        <v>34</v>
      </c>
      <c r="H822" t="s">
        <v>6</v>
      </c>
      <c r="I822" t="s">
        <v>53</v>
      </c>
      <c r="J822" t="s">
        <v>52</v>
      </c>
      <c r="K822" t="s">
        <v>4</v>
      </c>
      <c r="L822" s="3">
        <v>43280</v>
      </c>
      <c r="M822" s="3">
        <v>43532</v>
      </c>
      <c r="N822" s="3">
        <v>43532</v>
      </c>
      <c r="O822">
        <v>430000</v>
      </c>
      <c r="P822">
        <v>5158</v>
      </c>
      <c r="Q822" t="s">
        <v>51</v>
      </c>
      <c r="R822" t="s">
        <v>2689</v>
      </c>
    </row>
    <row r="823" spans="1:18" x14ac:dyDescent="0.2">
      <c r="A823">
        <v>822</v>
      </c>
      <c r="B823" t="s">
        <v>55</v>
      </c>
      <c r="C823" t="s">
        <v>54</v>
      </c>
      <c r="D823" t="s">
        <v>2693</v>
      </c>
      <c r="E823" t="s">
        <v>2694</v>
      </c>
      <c r="F823" t="s">
        <v>8</v>
      </c>
      <c r="G823" t="s">
        <v>34</v>
      </c>
      <c r="H823" t="s">
        <v>37</v>
      </c>
      <c r="I823" t="s">
        <v>53</v>
      </c>
      <c r="J823" t="s">
        <v>52</v>
      </c>
      <c r="K823" t="s">
        <v>56</v>
      </c>
      <c r="L823" s="3">
        <v>43334</v>
      </c>
      <c r="M823" s="3">
        <v>43532</v>
      </c>
      <c r="N823" s="3">
        <v>43532</v>
      </c>
      <c r="O823">
        <v>550000</v>
      </c>
      <c r="P823">
        <v>6972</v>
      </c>
      <c r="Q823" t="s">
        <v>51</v>
      </c>
      <c r="R823" t="s">
        <v>2695</v>
      </c>
    </row>
    <row r="824" spans="1:18" x14ac:dyDescent="0.2">
      <c r="A824">
        <v>823</v>
      </c>
      <c r="B824" t="s">
        <v>55</v>
      </c>
      <c r="C824" t="s">
        <v>54</v>
      </c>
      <c r="D824" t="s">
        <v>2648</v>
      </c>
      <c r="E824" t="s">
        <v>2649</v>
      </c>
      <c r="F824" t="s">
        <v>8</v>
      </c>
      <c r="G824" t="s">
        <v>34</v>
      </c>
      <c r="H824" t="s">
        <v>6</v>
      </c>
      <c r="I824" t="s">
        <v>53</v>
      </c>
      <c r="J824" t="s">
        <v>52</v>
      </c>
      <c r="K824" t="s">
        <v>56</v>
      </c>
      <c r="L824" s="3">
        <v>43444</v>
      </c>
      <c r="M824" s="3">
        <v>43679</v>
      </c>
      <c r="N824" s="3">
        <v>43679</v>
      </c>
      <c r="O824">
        <v>535000</v>
      </c>
      <c r="P824">
        <v>6672</v>
      </c>
      <c r="Q824" t="s">
        <v>51</v>
      </c>
      <c r="R824" t="s">
        <v>2650</v>
      </c>
    </row>
    <row r="825" spans="1:18" x14ac:dyDescent="0.2">
      <c r="A825">
        <v>824</v>
      </c>
      <c r="B825" t="s">
        <v>55</v>
      </c>
      <c r="C825" t="s">
        <v>54</v>
      </c>
      <c r="D825" t="s">
        <v>2651</v>
      </c>
      <c r="E825" t="s">
        <v>2652</v>
      </c>
      <c r="F825" t="s">
        <v>8</v>
      </c>
      <c r="G825" t="s">
        <v>34</v>
      </c>
      <c r="H825" t="s">
        <v>37</v>
      </c>
      <c r="I825" t="s">
        <v>53</v>
      </c>
      <c r="J825" t="s">
        <v>52</v>
      </c>
      <c r="K825" t="s">
        <v>56</v>
      </c>
      <c r="L825" s="3">
        <v>43395</v>
      </c>
      <c r="M825" s="3">
        <v>43671</v>
      </c>
      <c r="N825" s="3">
        <v>43671</v>
      </c>
      <c r="O825">
        <v>565000</v>
      </c>
      <c r="P825">
        <v>7000</v>
      </c>
      <c r="Q825" t="s">
        <v>51</v>
      </c>
      <c r="R825" t="s">
        <v>2653</v>
      </c>
    </row>
    <row r="826" spans="1:18" x14ac:dyDescent="0.2">
      <c r="A826">
        <v>825</v>
      </c>
      <c r="B826" t="s">
        <v>55</v>
      </c>
      <c r="C826" t="s">
        <v>54</v>
      </c>
      <c r="D826" t="s">
        <v>2624</v>
      </c>
      <c r="E826" t="s">
        <v>2625</v>
      </c>
      <c r="F826" t="s">
        <v>8</v>
      </c>
      <c r="G826" t="s">
        <v>34</v>
      </c>
      <c r="H826" t="s">
        <v>6</v>
      </c>
      <c r="I826" t="s">
        <v>53</v>
      </c>
      <c r="J826" t="s">
        <v>52</v>
      </c>
      <c r="K826" t="s">
        <v>4</v>
      </c>
      <c r="L826" s="3">
        <v>43321</v>
      </c>
      <c r="M826" s="3">
        <v>43543</v>
      </c>
      <c r="N826" s="3">
        <v>43543</v>
      </c>
      <c r="O826">
        <v>320000</v>
      </c>
      <c r="P826">
        <v>5000</v>
      </c>
      <c r="Q826" t="s">
        <v>51</v>
      </c>
      <c r="R826" t="s">
        <v>2626</v>
      </c>
    </row>
    <row r="827" spans="1:18" x14ac:dyDescent="0.2">
      <c r="A827">
        <v>826</v>
      </c>
      <c r="B827" t="s">
        <v>55</v>
      </c>
      <c r="C827" t="s">
        <v>54</v>
      </c>
      <c r="D827" t="s">
        <v>2711</v>
      </c>
      <c r="E827" t="s">
        <v>2712</v>
      </c>
      <c r="F827" t="s">
        <v>8</v>
      </c>
      <c r="G827" t="s">
        <v>34</v>
      </c>
      <c r="H827" t="s">
        <v>37</v>
      </c>
      <c r="I827" t="s">
        <v>53</v>
      </c>
      <c r="J827" t="s">
        <v>52</v>
      </c>
      <c r="K827" t="s">
        <v>4</v>
      </c>
      <c r="L827" s="3">
        <v>43265</v>
      </c>
      <c r="M827" s="3">
        <v>43553</v>
      </c>
      <c r="N827" s="3">
        <v>43553</v>
      </c>
      <c r="O827">
        <v>235780</v>
      </c>
      <c r="P827">
        <v>5000</v>
      </c>
      <c r="Q827" t="s">
        <v>51</v>
      </c>
      <c r="R827" t="s">
        <v>2713</v>
      </c>
    </row>
    <row r="828" spans="1:18" x14ac:dyDescent="0.2">
      <c r="A828">
        <v>827</v>
      </c>
      <c r="B828" t="s">
        <v>55</v>
      </c>
      <c r="C828" t="s">
        <v>54</v>
      </c>
      <c r="D828" t="s">
        <v>2681</v>
      </c>
      <c r="E828" t="s">
        <v>2682</v>
      </c>
      <c r="F828" t="s">
        <v>8</v>
      </c>
      <c r="G828" t="s">
        <v>34</v>
      </c>
      <c r="H828" t="s">
        <v>6</v>
      </c>
      <c r="I828" t="s">
        <v>53</v>
      </c>
      <c r="J828" t="s">
        <v>52</v>
      </c>
      <c r="K828" t="s">
        <v>56</v>
      </c>
      <c r="L828" s="3">
        <v>43313</v>
      </c>
      <c r="M828" s="3">
        <v>43549</v>
      </c>
      <c r="N828" s="3">
        <v>43549</v>
      </c>
      <c r="O828">
        <v>570000</v>
      </c>
      <c r="P828">
        <v>7000</v>
      </c>
      <c r="Q828" t="s">
        <v>51</v>
      </c>
      <c r="R828" t="s">
        <v>2683</v>
      </c>
    </row>
    <row r="829" spans="1:18" x14ac:dyDescent="0.2">
      <c r="A829">
        <v>828</v>
      </c>
      <c r="B829" t="s">
        <v>55</v>
      </c>
      <c r="C829" t="s">
        <v>54</v>
      </c>
      <c r="D829" t="s">
        <v>3074</v>
      </c>
      <c r="E829" t="s">
        <v>3075</v>
      </c>
      <c r="F829" t="s">
        <v>8</v>
      </c>
      <c r="G829" t="s">
        <v>34</v>
      </c>
      <c r="H829" t="s">
        <v>37</v>
      </c>
      <c r="I829" t="s">
        <v>53</v>
      </c>
      <c r="J829" t="s">
        <v>52</v>
      </c>
      <c r="K829" t="s">
        <v>4</v>
      </c>
      <c r="L829" s="3">
        <v>43314</v>
      </c>
      <c r="M829" s="3">
        <v>43544</v>
      </c>
      <c r="N829" s="3">
        <v>43544</v>
      </c>
      <c r="O829">
        <v>245000</v>
      </c>
      <c r="P829">
        <v>5000</v>
      </c>
      <c r="Q829" t="s">
        <v>51</v>
      </c>
      <c r="R829" t="s">
        <v>3076</v>
      </c>
    </row>
    <row r="830" spans="1:18" x14ac:dyDescent="0.2">
      <c r="A830">
        <v>829</v>
      </c>
      <c r="B830" t="s">
        <v>55</v>
      </c>
      <c r="C830" t="s">
        <v>54</v>
      </c>
      <c r="D830" t="s">
        <v>3461</v>
      </c>
      <c r="E830" t="s">
        <v>3462</v>
      </c>
      <c r="F830" t="s">
        <v>8</v>
      </c>
      <c r="G830" t="s">
        <v>34</v>
      </c>
      <c r="H830" t="s">
        <v>37</v>
      </c>
      <c r="I830" t="s">
        <v>53</v>
      </c>
      <c r="J830" t="s">
        <v>52</v>
      </c>
      <c r="K830" t="s">
        <v>56</v>
      </c>
      <c r="L830" s="3">
        <v>43306</v>
      </c>
      <c r="M830" s="3">
        <v>43522</v>
      </c>
      <c r="N830" s="3">
        <v>43522</v>
      </c>
      <c r="O830">
        <v>525000</v>
      </c>
      <c r="P830">
        <v>6472</v>
      </c>
      <c r="Q830" t="s">
        <v>51</v>
      </c>
      <c r="R830" t="s">
        <v>3463</v>
      </c>
    </row>
    <row r="831" spans="1:18" x14ac:dyDescent="0.2">
      <c r="A831">
        <v>830</v>
      </c>
      <c r="B831" t="s">
        <v>55</v>
      </c>
      <c r="C831" t="s">
        <v>54</v>
      </c>
      <c r="D831" t="s">
        <v>3071</v>
      </c>
      <c r="E831" t="s">
        <v>3072</v>
      </c>
      <c r="F831" t="s">
        <v>8</v>
      </c>
      <c r="G831" t="s">
        <v>34</v>
      </c>
      <c r="H831" t="s">
        <v>37</v>
      </c>
      <c r="I831" t="s">
        <v>53</v>
      </c>
      <c r="J831" t="s">
        <v>52</v>
      </c>
      <c r="K831" t="s">
        <v>4</v>
      </c>
      <c r="L831" s="3">
        <v>43342</v>
      </c>
      <c r="M831" s="3">
        <v>43584</v>
      </c>
      <c r="N831" s="3">
        <v>43585</v>
      </c>
      <c r="O831">
        <v>422000</v>
      </c>
      <c r="P831">
        <v>5000</v>
      </c>
      <c r="Q831" t="s">
        <v>51</v>
      </c>
      <c r="R831" t="s">
        <v>3073</v>
      </c>
    </row>
    <row r="832" spans="1:18" x14ac:dyDescent="0.2">
      <c r="A832">
        <v>831</v>
      </c>
      <c r="B832" t="s">
        <v>55</v>
      </c>
      <c r="C832" t="s">
        <v>54</v>
      </c>
      <c r="D832" t="s">
        <v>3164</v>
      </c>
      <c r="E832" t="s">
        <v>3165</v>
      </c>
      <c r="F832" t="s">
        <v>8</v>
      </c>
      <c r="G832" t="s">
        <v>34</v>
      </c>
      <c r="H832" t="s">
        <v>37</v>
      </c>
      <c r="I832" t="s">
        <v>53</v>
      </c>
      <c r="J832" t="s">
        <v>52</v>
      </c>
      <c r="K832" t="s">
        <v>56</v>
      </c>
      <c r="L832" s="3">
        <v>43376</v>
      </c>
      <c r="M832" s="3">
        <v>43606</v>
      </c>
      <c r="N832" s="3">
        <v>43606</v>
      </c>
      <c r="O832">
        <v>587500</v>
      </c>
      <c r="P832">
        <v>7000</v>
      </c>
      <c r="Q832" t="s">
        <v>51</v>
      </c>
      <c r="R832" t="s">
        <v>3166</v>
      </c>
    </row>
    <row r="833" spans="1:18" x14ac:dyDescent="0.2">
      <c r="A833">
        <v>832</v>
      </c>
      <c r="B833" t="s">
        <v>55</v>
      </c>
      <c r="C833" t="s">
        <v>54</v>
      </c>
      <c r="D833" t="s">
        <v>3179</v>
      </c>
      <c r="E833" t="s">
        <v>3180</v>
      </c>
      <c r="F833" t="s">
        <v>8</v>
      </c>
      <c r="G833" t="s">
        <v>34</v>
      </c>
      <c r="H833" t="s">
        <v>6</v>
      </c>
      <c r="I833" t="s">
        <v>53</v>
      </c>
      <c r="J833" t="s">
        <v>52</v>
      </c>
      <c r="K833" t="s">
        <v>4</v>
      </c>
      <c r="L833" s="3">
        <v>43312</v>
      </c>
      <c r="M833" s="3">
        <v>43584</v>
      </c>
      <c r="N833" s="3">
        <v>43584</v>
      </c>
      <c r="O833">
        <v>325000</v>
      </c>
      <c r="P833">
        <v>5000</v>
      </c>
      <c r="Q833" t="s">
        <v>51</v>
      </c>
      <c r="R833" t="s">
        <v>3181</v>
      </c>
    </row>
    <row r="834" spans="1:18" x14ac:dyDescent="0.2">
      <c r="A834">
        <v>833</v>
      </c>
      <c r="B834" t="s">
        <v>55</v>
      </c>
      <c r="C834" t="s">
        <v>54</v>
      </c>
      <c r="D834" t="s">
        <v>3185</v>
      </c>
      <c r="E834" t="s">
        <v>3186</v>
      </c>
      <c r="F834" t="s">
        <v>8</v>
      </c>
      <c r="G834" t="s">
        <v>34</v>
      </c>
      <c r="H834" t="s">
        <v>37</v>
      </c>
      <c r="I834" t="s">
        <v>53</v>
      </c>
      <c r="J834" t="s">
        <v>52</v>
      </c>
      <c r="K834" t="s">
        <v>4</v>
      </c>
      <c r="L834" s="3">
        <v>43252</v>
      </c>
      <c r="M834" s="3">
        <v>43523</v>
      </c>
      <c r="N834" s="3">
        <v>43523</v>
      </c>
      <c r="O834">
        <v>305000</v>
      </c>
      <c r="P834">
        <v>5000</v>
      </c>
      <c r="Q834" t="s">
        <v>51</v>
      </c>
      <c r="R834" t="s">
        <v>3187</v>
      </c>
    </row>
    <row r="835" spans="1:18" x14ac:dyDescent="0.2">
      <c r="A835">
        <v>834</v>
      </c>
      <c r="B835" t="s">
        <v>55</v>
      </c>
      <c r="C835" t="s">
        <v>54</v>
      </c>
      <c r="D835" t="s">
        <v>3188</v>
      </c>
      <c r="E835" t="s">
        <v>3189</v>
      </c>
      <c r="F835" t="s">
        <v>8</v>
      </c>
      <c r="G835" t="s">
        <v>34</v>
      </c>
      <c r="H835" t="s">
        <v>6</v>
      </c>
      <c r="I835" t="s">
        <v>53</v>
      </c>
      <c r="J835" t="s">
        <v>52</v>
      </c>
      <c r="K835" t="s">
        <v>4</v>
      </c>
      <c r="L835" s="3">
        <v>43262</v>
      </c>
      <c r="M835" s="3">
        <v>43523</v>
      </c>
      <c r="N835" s="3">
        <v>43523</v>
      </c>
      <c r="O835">
        <v>425000</v>
      </c>
      <c r="P835">
        <v>5000</v>
      </c>
      <c r="Q835" t="s">
        <v>51</v>
      </c>
      <c r="R835" t="s">
        <v>3190</v>
      </c>
    </row>
    <row r="836" spans="1:18" x14ac:dyDescent="0.2">
      <c r="A836">
        <v>835</v>
      </c>
      <c r="B836" t="s">
        <v>55</v>
      </c>
      <c r="C836" t="s">
        <v>54</v>
      </c>
      <c r="D836" t="s">
        <v>3380</v>
      </c>
      <c r="E836" t="s">
        <v>3381</v>
      </c>
      <c r="F836" t="s">
        <v>8</v>
      </c>
      <c r="G836" t="s">
        <v>34</v>
      </c>
      <c r="H836" t="s">
        <v>6</v>
      </c>
      <c r="I836" t="s">
        <v>53</v>
      </c>
      <c r="J836" t="s">
        <v>52</v>
      </c>
      <c r="K836" t="s">
        <v>4</v>
      </c>
      <c r="L836" s="3">
        <v>43431</v>
      </c>
      <c r="M836" s="3">
        <v>43661</v>
      </c>
      <c r="N836" s="3">
        <v>43661</v>
      </c>
      <c r="O836">
        <v>340000</v>
      </c>
      <c r="P836">
        <v>5000</v>
      </c>
      <c r="Q836" t="s">
        <v>51</v>
      </c>
      <c r="R836" t="s">
        <v>3382</v>
      </c>
    </row>
    <row r="837" spans="1:18" x14ac:dyDescent="0.2">
      <c r="A837">
        <v>836</v>
      </c>
      <c r="B837" t="s">
        <v>55</v>
      </c>
      <c r="C837" t="s">
        <v>54</v>
      </c>
      <c r="D837" t="s">
        <v>3113</v>
      </c>
      <c r="E837" t="s">
        <v>3114</v>
      </c>
      <c r="F837" t="s">
        <v>8</v>
      </c>
      <c r="G837" t="s">
        <v>34</v>
      </c>
      <c r="H837" t="s">
        <v>6</v>
      </c>
      <c r="I837" t="s">
        <v>53</v>
      </c>
      <c r="J837" t="s">
        <v>52</v>
      </c>
      <c r="K837" t="s">
        <v>4</v>
      </c>
      <c r="L837" s="3">
        <v>43287</v>
      </c>
      <c r="M837" s="3">
        <v>43585</v>
      </c>
      <c r="N837" s="3">
        <v>43585</v>
      </c>
      <c r="O837">
        <v>389500</v>
      </c>
      <c r="P837">
        <v>5000</v>
      </c>
      <c r="Q837" t="s">
        <v>51</v>
      </c>
      <c r="R837" t="s">
        <v>3115</v>
      </c>
    </row>
    <row r="838" spans="1:18" x14ac:dyDescent="0.2">
      <c r="A838">
        <v>837</v>
      </c>
      <c r="B838" t="s">
        <v>55</v>
      </c>
      <c r="C838" t="s">
        <v>54</v>
      </c>
      <c r="D838" t="s">
        <v>3045</v>
      </c>
      <c r="E838" t="s">
        <v>3046</v>
      </c>
      <c r="F838" t="s">
        <v>8</v>
      </c>
      <c r="G838" t="s">
        <v>34</v>
      </c>
      <c r="H838" t="s">
        <v>6</v>
      </c>
      <c r="I838" t="s">
        <v>53</v>
      </c>
      <c r="J838" t="s">
        <v>52</v>
      </c>
      <c r="K838" t="s">
        <v>4</v>
      </c>
      <c r="L838" s="3">
        <v>43356</v>
      </c>
      <c r="M838" s="3">
        <v>43560</v>
      </c>
      <c r="N838" s="3">
        <v>43563</v>
      </c>
      <c r="O838">
        <v>242000</v>
      </c>
      <c r="P838">
        <v>5000</v>
      </c>
      <c r="Q838" t="s">
        <v>51</v>
      </c>
      <c r="R838" t="s">
        <v>3047</v>
      </c>
    </row>
    <row r="839" spans="1:18" x14ac:dyDescent="0.2">
      <c r="A839">
        <v>838</v>
      </c>
      <c r="B839" t="s">
        <v>55</v>
      </c>
      <c r="C839" t="s">
        <v>54</v>
      </c>
      <c r="D839" t="s">
        <v>3332</v>
      </c>
      <c r="E839" t="s">
        <v>3333</v>
      </c>
      <c r="F839" t="s">
        <v>8</v>
      </c>
      <c r="G839" t="s">
        <v>34</v>
      </c>
      <c r="H839" t="s">
        <v>37</v>
      </c>
      <c r="I839" t="s">
        <v>53</v>
      </c>
      <c r="J839" t="s">
        <v>52</v>
      </c>
      <c r="K839" t="s">
        <v>4</v>
      </c>
      <c r="L839" s="3">
        <v>43341</v>
      </c>
      <c r="M839" s="3">
        <v>43535</v>
      </c>
      <c r="N839" s="3">
        <v>43535</v>
      </c>
      <c r="O839">
        <v>185000</v>
      </c>
      <c r="P839">
        <v>5000</v>
      </c>
      <c r="Q839" t="s">
        <v>51</v>
      </c>
      <c r="R839" t="s">
        <v>3334</v>
      </c>
    </row>
    <row r="840" spans="1:18" x14ac:dyDescent="0.2">
      <c r="A840">
        <v>839</v>
      </c>
      <c r="B840" t="s">
        <v>55</v>
      </c>
      <c r="C840" t="s">
        <v>54</v>
      </c>
      <c r="D840" t="s">
        <v>3054</v>
      </c>
      <c r="E840" t="s">
        <v>3055</v>
      </c>
      <c r="F840" t="s">
        <v>8</v>
      </c>
      <c r="G840" t="s">
        <v>34</v>
      </c>
      <c r="H840" t="s">
        <v>6</v>
      </c>
      <c r="I840" t="s">
        <v>53</v>
      </c>
      <c r="J840" t="s">
        <v>52</v>
      </c>
      <c r="K840" t="s">
        <v>56</v>
      </c>
      <c r="L840" s="3">
        <v>43300</v>
      </c>
      <c r="M840" s="3">
        <v>43545</v>
      </c>
      <c r="N840" s="3">
        <v>43546</v>
      </c>
      <c r="O840">
        <v>559500</v>
      </c>
      <c r="P840">
        <v>7000</v>
      </c>
      <c r="Q840" t="s">
        <v>51</v>
      </c>
      <c r="R840" t="s">
        <v>3056</v>
      </c>
    </row>
    <row r="841" spans="1:18" x14ac:dyDescent="0.2">
      <c r="A841">
        <v>840</v>
      </c>
      <c r="B841" t="s">
        <v>55</v>
      </c>
      <c r="C841" t="s">
        <v>54</v>
      </c>
      <c r="D841" t="s">
        <v>3410</v>
      </c>
      <c r="E841" t="s">
        <v>3411</v>
      </c>
      <c r="F841" t="s">
        <v>8</v>
      </c>
      <c r="G841" t="s">
        <v>34</v>
      </c>
      <c r="H841" t="s">
        <v>6</v>
      </c>
      <c r="I841" t="s">
        <v>53</v>
      </c>
      <c r="J841" t="s">
        <v>52</v>
      </c>
      <c r="K841" t="s">
        <v>4</v>
      </c>
      <c r="L841" s="3">
        <v>43420</v>
      </c>
      <c r="M841" s="3">
        <v>43643</v>
      </c>
      <c r="N841" s="3">
        <v>43643</v>
      </c>
      <c r="O841">
        <v>325000</v>
      </c>
      <c r="P841">
        <v>5000</v>
      </c>
      <c r="Q841" t="s">
        <v>51</v>
      </c>
      <c r="R841" t="s">
        <v>3412</v>
      </c>
    </row>
    <row r="842" spans="1:18" x14ac:dyDescent="0.2">
      <c r="A842">
        <v>841</v>
      </c>
      <c r="B842" t="s">
        <v>55</v>
      </c>
      <c r="C842" t="s">
        <v>54</v>
      </c>
      <c r="D842" t="s">
        <v>3104</v>
      </c>
      <c r="E842" t="s">
        <v>3105</v>
      </c>
      <c r="F842" t="s">
        <v>8</v>
      </c>
      <c r="G842" t="s">
        <v>34</v>
      </c>
      <c r="H842" t="s">
        <v>37</v>
      </c>
      <c r="I842" t="s">
        <v>53</v>
      </c>
      <c r="J842" t="s">
        <v>52</v>
      </c>
      <c r="K842" t="s">
        <v>4</v>
      </c>
      <c r="L842" s="3">
        <v>43378</v>
      </c>
      <c r="M842" s="3">
        <v>43539</v>
      </c>
      <c r="N842" s="3">
        <v>43539</v>
      </c>
      <c r="O842">
        <v>205000</v>
      </c>
      <c r="P842">
        <v>5000</v>
      </c>
      <c r="Q842" t="s">
        <v>51</v>
      </c>
      <c r="R842" t="s">
        <v>3106</v>
      </c>
    </row>
    <row r="843" spans="1:18" x14ac:dyDescent="0.2">
      <c r="A843">
        <v>842</v>
      </c>
      <c r="B843" t="s">
        <v>55</v>
      </c>
      <c r="C843" t="s">
        <v>54</v>
      </c>
      <c r="D843" t="s">
        <v>3194</v>
      </c>
      <c r="E843" t="s">
        <v>3195</v>
      </c>
      <c r="F843" t="s">
        <v>8</v>
      </c>
      <c r="G843" t="s">
        <v>34</v>
      </c>
      <c r="H843" t="s">
        <v>37</v>
      </c>
      <c r="I843" t="s">
        <v>53</v>
      </c>
      <c r="J843" t="s">
        <v>52</v>
      </c>
      <c r="K843" t="s">
        <v>4</v>
      </c>
      <c r="L843" s="3">
        <v>43277</v>
      </c>
      <c r="M843" s="3">
        <v>43560</v>
      </c>
      <c r="N843" s="3">
        <v>43560</v>
      </c>
      <c r="O843">
        <v>430000</v>
      </c>
      <c r="P843">
        <v>5000</v>
      </c>
      <c r="Q843" t="s">
        <v>51</v>
      </c>
      <c r="R843" t="s">
        <v>3196</v>
      </c>
    </row>
    <row r="844" spans="1:18" x14ac:dyDescent="0.2">
      <c r="A844">
        <v>843</v>
      </c>
      <c r="B844" t="s">
        <v>55</v>
      </c>
      <c r="C844" t="s">
        <v>54</v>
      </c>
      <c r="D844" t="s">
        <v>3263</v>
      </c>
      <c r="E844" t="s">
        <v>3264</v>
      </c>
      <c r="F844" t="s">
        <v>8</v>
      </c>
      <c r="G844" t="s">
        <v>34</v>
      </c>
      <c r="H844" t="s">
        <v>37</v>
      </c>
      <c r="I844" t="s">
        <v>53</v>
      </c>
      <c r="J844" t="s">
        <v>52</v>
      </c>
      <c r="K844" t="s">
        <v>56</v>
      </c>
      <c r="L844" s="3">
        <v>43280</v>
      </c>
      <c r="M844" s="3">
        <v>43579</v>
      </c>
      <c r="N844" s="3">
        <v>43579</v>
      </c>
      <c r="O844">
        <v>521000</v>
      </c>
      <c r="P844">
        <v>6392</v>
      </c>
      <c r="Q844" t="s">
        <v>51</v>
      </c>
      <c r="R844" t="s">
        <v>3265</v>
      </c>
    </row>
    <row r="845" spans="1:18" x14ac:dyDescent="0.2">
      <c r="A845">
        <v>844</v>
      </c>
      <c r="B845" t="s">
        <v>55</v>
      </c>
      <c r="C845" t="s">
        <v>54</v>
      </c>
      <c r="D845" t="s">
        <v>3269</v>
      </c>
      <c r="E845" t="s">
        <v>3270</v>
      </c>
      <c r="F845" t="s">
        <v>8</v>
      </c>
      <c r="G845" t="s">
        <v>34</v>
      </c>
      <c r="H845" t="s">
        <v>37</v>
      </c>
      <c r="I845" t="s">
        <v>53</v>
      </c>
      <c r="J845" t="s">
        <v>52</v>
      </c>
      <c r="K845" t="s">
        <v>56</v>
      </c>
      <c r="L845" s="3">
        <v>43433</v>
      </c>
      <c r="M845" s="3">
        <v>43580</v>
      </c>
      <c r="N845" s="3">
        <v>43580</v>
      </c>
      <c r="O845">
        <v>630000</v>
      </c>
      <c r="P845">
        <v>7000</v>
      </c>
      <c r="Q845" t="s">
        <v>51</v>
      </c>
      <c r="R845" t="s">
        <v>3271</v>
      </c>
    </row>
    <row r="846" spans="1:18" x14ac:dyDescent="0.2">
      <c r="A846">
        <v>845</v>
      </c>
      <c r="B846" t="s">
        <v>55</v>
      </c>
      <c r="C846" t="s">
        <v>54</v>
      </c>
      <c r="D846" t="s">
        <v>3350</v>
      </c>
      <c r="E846" t="s">
        <v>3351</v>
      </c>
      <c r="F846" t="s">
        <v>8</v>
      </c>
      <c r="G846" t="s">
        <v>34</v>
      </c>
      <c r="H846" t="s">
        <v>6</v>
      </c>
      <c r="I846" t="s">
        <v>53</v>
      </c>
      <c r="J846" t="s">
        <v>52</v>
      </c>
      <c r="K846" t="s">
        <v>4</v>
      </c>
      <c r="L846" s="3">
        <v>43404</v>
      </c>
      <c r="M846" s="3">
        <v>43584</v>
      </c>
      <c r="N846" s="3">
        <v>43584</v>
      </c>
      <c r="O846">
        <v>280000</v>
      </c>
      <c r="P846">
        <v>5000</v>
      </c>
      <c r="Q846" t="s">
        <v>51</v>
      </c>
      <c r="R846" t="s">
        <v>3352</v>
      </c>
    </row>
    <row r="847" spans="1:18" x14ac:dyDescent="0.2">
      <c r="A847">
        <v>846</v>
      </c>
      <c r="B847" t="s">
        <v>55</v>
      </c>
      <c r="C847" t="s">
        <v>54</v>
      </c>
      <c r="D847" t="s">
        <v>3227</v>
      </c>
      <c r="E847" t="s">
        <v>3228</v>
      </c>
      <c r="F847" t="s">
        <v>8</v>
      </c>
      <c r="G847" t="s">
        <v>34</v>
      </c>
      <c r="H847" t="s">
        <v>6</v>
      </c>
      <c r="I847" t="s">
        <v>53</v>
      </c>
      <c r="J847" t="s">
        <v>52</v>
      </c>
      <c r="K847" t="s">
        <v>4</v>
      </c>
      <c r="L847" s="3">
        <v>43325</v>
      </c>
      <c r="M847" s="3">
        <v>43529</v>
      </c>
      <c r="N847" s="3">
        <v>43529</v>
      </c>
      <c r="O847">
        <v>390000</v>
      </c>
      <c r="P847">
        <v>5000</v>
      </c>
      <c r="Q847" t="s">
        <v>51</v>
      </c>
      <c r="R847" t="s">
        <v>3229</v>
      </c>
    </row>
    <row r="848" spans="1:18" x14ac:dyDescent="0.2">
      <c r="A848">
        <v>847</v>
      </c>
      <c r="B848" t="s">
        <v>55</v>
      </c>
      <c r="C848" t="s">
        <v>54</v>
      </c>
      <c r="D848" t="s">
        <v>3203</v>
      </c>
      <c r="E848" t="s">
        <v>3204</v>
      </c>
      <c r="F848" t="s">
        <v>8</v>
      </c>
      <c r="G848" t="s">
        <v>34</v>
      </c>
      <c r="H848" t="s">
        <v>6</v>
      </c>
      <c r="I848" t="s">
        <v>53</v>
      </c>
      <c r="J848" t="s">
        <v>52</v>
      </c>
      <c r="K848" t="s">
        <v>4</v>
      </c>
      <c r="L848" s="3">
        <v>43297</v>
      </c>
      <c r="M848" s="3">
        <v>43539</v>
      </c>
      <c r="N848" s="3">
        <v>43539</v>
      </c>
      <c r="O848">
        <v>369000</v>
      </c>
      <c r="P848">
        <v>5000</v>
      </c>
      <c r="Q848" t="s">
        <v>51</v>
      </c>
      <c r="R848" t="s">
        <v>3205</v>
      </c>
    </row>
    <row r="849" spans="1:18" x14ac:dyDescent="0.2">
      <c r="A849">
        <v>848</v>
      </c>
      <c r="B849" t="s">
        <v>55</v>
      </c>
      <c r="C849" t="s">
        <v>54</v>
      </c>
      <c r="D849" t="s">
        <v>3206</v>
      </c>
      <c r="E849" t="s">
        <v>3207</v>
      </c>
      <c r="F849" t="s">
        <v>8</v>
      </c>
      <c r="G849" t="s">
        <v>34</v>
      </c>
      <c r="H849" t="s">
        <v>6</v>
      </c>
      <c r="I849" t="s">
        <v>53</v>
      </c>
      <c r="J849" t="s">
        <v>52</v>
      </c>
      <c r="K849" t="s">
        <v>56</v>
      </c>
      <c r="L849" s="3">
        <v>43402</v>
      </c>
      <c r="M849" s="3">
        <v>43580</v>
      </c>
      <c r="N849" s="3">
        <v>43580</v>
      </c>
      <c r="O849">
        <v>495000</v>
      </c>
      <c r="P849">
        <v>5914</v>
      </c>
      <c r="Q849" t="s">
        <v>51</v>
      </c>
      <c r="R849" t="s">
        <v>3208</v>
      </c>
    </row>
    <row r="850" spans="1:18" x14ac:dyDescent="0.2">
      <c r="A850">
        <v>849</v>
      </c>
      <c r="B850" t="s">
        <v>55</v>
      </c>
      <c r="C850" t="s">
        <v>54</v>
      </c>
      <c r="D850" t="s">
        <v>3398</v>
      </c>
      <c r="E850" t="s">
        <v>3399</v>
      </c>
      <c r="F850" t="s">
        <v>8</v>
      </c>
      <c r="G850" t="s">
        <v>34</v>
      </c>
      <c r="H850" t="s">
        <v>6</v>
      </c>
      <c r="I850" t="s">
        <v>53</v>
      </c>
      <c r="J850" t="s">
        <v>52</v>
      </c>
      <c r="K850" t="s">
        <v>56</v>
      </c>
      <c r="L850" s="3">
        <v>43294</v>
      </c>
      <c r="M850" s="3">
        <v>43543</v>
      </c>
      <c r="N850" s="3">
        <v>43544</v>
      </c>
      <c r="O850">
        <v>494000</v>
      </c>
      <c r="P850">
        <v>5900</v>
      </c>
      <c r="Q850" t="s">
        <v>51</v>
      </c>
      <c r="R850" t="s">
        <v>3400</v>
      </c>
    </row>
    <row r="851" spans="1:18" x14ac:dyDescent="0.2">
      <c r="A851">
        <v>850</v>
      </c>
      <c r="B851" t="s">
        <v>55</v>
      </c>
      <c r="C851" t="s">
        <v>54</v>
      </c>
      <c r="D851" t="s">
        <v>3488</v>
      </c>
      <c r="E851" t="s">
        <v>3489</v>
      </c>
      <c r="F851" t="s">
        <v>8</v>
      </c>
      <c r="G851" t="s">
        <v>34</v>
      </c>
      <c r="H851" t="s">
        <v>6</v>
      </c>
      <c r="I851" t="s">
        <v>53</v>
      </c>
      <c r="J851" t="s">
        <v>52</v>
      </c>
      <c r="K851" t="s">
        <v>4</v>
      </c>
      <c r="L851" s="3">
        <v>43273</v>
      </c>
      <c r="M851" s="3">
        <v>43629</v>
      </c>
      <c r="N851" s="3">
        <v>43629</v>
      </c>
      <c r="O851">
        <v>370000</v>
      </c>
      <c r="P851">
        <v>5000</v>
      </c>
      <c r="Q851" t="s">
        <v>51</v>
      </c>
      <c r="R851" t="s">
        <v>3490</v>
      </c>
    </row>
    <row r="852" spans="1:18" x14ac:dyDescent="0.2">
      <c r="A852">
        <v>851</v>
      </c>
      <c r="B852" t="s">
        <v>55</v>
      </c>
      <c r="C852" t="s">
        <v>54</v>
      </c>
      <c r="D852" t="s">
        <v>2887</v>
      </c>
      <c r="E852" t="s">
        <v>2888</v>
      </c>
      <c r="F852" t="s">
        <v>8</v>
      </c>
      <c r="G852" t="s">
        <v>34</v>
      </c>
      <c r="H852" t="s">
        <v>37</v>
      </c>
      <c r="I852" t="s">
        <v>53</v>
      </c>
      <c r="J852" t="s">
        <v>52</v>
      </c>
      <c r="K852" t="s">
        <v>56</v>
      </c>
      <c r="L852" s="3">
        <v>43434</v>
      </c>
      <c r="M852" s="3">
        <v>43629</v>
      </c>
      <c r="N852" s="3">
        <v>43629</v>
      </c>
      <c r="O852">
        <v>490000</v>
      </c>
      <c r="P852">
        <v>6429</v>
      </c>
      <c r="Q852" t="s">
        <v>51</v>
      </c>
      <c r="R852" t="s">
        <v>2889</v>
      </c>
    </row>
    <row r="853" spans="1:18" x14ac:dyDescent="0.2">
      <c r="A853">
        <v>852</v>
      </c>
      <c r="B853" t="s">
        <v>55</v>
      </c>
      <c r="C853" t="s">
        <v>54</v>
      </c>
      <c r="D853" t="s">
        <v>3473</v>
      </c>
      <c r="E853" t="s">
        <v>3474</v>
      </c>
      <c r="F853" t="s">
        <v>8</v>
      </c>
      <c r="G853" t="s">
        <v>34</v>
      </c>
      <c r="H853" t="s">
        <v>6</v>
      </c>
      <c r="I853" t="s">
        <v>53</v>
      </c>
      <c r="J853" t="s">
        <v>52</v>
      </c>
      <c r="K853" t="s">
        <v>4</v>
      </c>
      <c r="L853" s="3">
        <v>43370</v>
      </c>
      <c r="M853" s="3">
        <v>43545</v>
      </c>
      <c r="N853" s="3">
        <v>43546</v>
      </c>
      <c r="O853">
        <v>353500</v>
      </c>
      <c r="P853">
        <v>5000</v>
      </c>
      <c r="Q853" t="s">
        <v>51</v>
      </c>
      <c r="R853" t="s">
        <v>3475</v>
      </c>
    </row>
    <row r="854" spans="1:18" x14ac:dyDescent="0.2">
      <c r="A854">
        <v>853</v>
      </c>
      <c r="B854" t="s">
        <v>55</v>
      </c>
      <c r="C854" t="s">
        <v>54</v>
      </c>
      <c r="D854" t="s">
        <v>3476</v>
      </c>
      <c r="E854" t="s">
        <v>3477</v>
      </c>
      <c r="F854" t="s">
        <v>8</v>
      </c>
      <c r="G854" t="s">
        <v>34</v>
      </c>
      <c r="H854" t="s">
        <v>6</v>
      </c>
      <c r="I854" t="s">
        <v>53</v>
      </c>
      <c r="J854" t="s">
        <v>52</v>
      </c>
      <c r="K854" t="s">
        <v>4</v>
      </c>
      <c r="L854" s="3">
        <v>43451</v>
      </c>
      <c r="M854" s="3">
        <v>43606</v>
      </c>
      <c r="N854" s="3">
        <v>43606</v>
      </c>
      <c r="O854">
        <v>410000</v>
      </c>
      <c r="P854">
        <v>5000</v>
      </c>
      <c r="Q854" t="s">
        <v>51</v>
      </c>
      <c r="R854" t="s">
        <v>3478</v>
      </c>
    </row>
    <row r="855" spans="1:18" x14ac:dyDescent="0.2">
      <c r="A855">
        <v>854</v>
      </c>
      <c r="B855" t="s">
        <v>55</v>
      </c>
      <c r="C855" t="s">
        <v>54</v>
      </c>
      <c r="D855" t="s">
        <v>3479</v>
      </c>
      <c r="E855" t="s">
        <v>3480</v>
      </c>
      <c r="F855" t="s">
        <v>8</v>
      </c>
      <c r="G855" t="s">
        <v>34</v>
      </c>
      <c r="H855" t="s">
        <v>6</v>
      </c>
      <c r="I855" t="s">
        <v>53</v>
      </c>
      <c r="J855" t="s">
        <v>52</v>
      </c>
      <c r="K855" t="s">
        <v>4</v>
      </c>
      <c r="L855" s="3">
        <v>43368</v>
      </c>
      <c r="M855" s="3">
        <v>43606</v>
      </c>
      <c r="N855" s="3">
        <v>43606</v>
      </c>
      <c r="O855">
        <v>342500</v>
      </c>
      <c r="P855">
        <v>5000</v>
      </c>
      <c r="Q855" t="s">
        <v>51</v>
      </c>
      <c r="R855" t="s">
        <v>3481</v>
      </c>
    </row>
    <row r="856" spans="1:18" x14ac:dyDescent="0.2">
      <c r="A856">
        <v>855</v>
      </c>
      <c r="B856" t="s">
        <v>55</v>
      </c>
      <c r="C856" t="s">
        <v>54</v>
      </c>
      <c r="D856" t="s">
        <v>3512</v>
      </c>
      <c r="E856" t="s">
        <v>3513</v>
      </c>
      <c r="F856" t="s">
        <v>8</v>
      </c>
      <c r="G856" t="s">
        <v>34</v>
      </c>
      <c r="H856" t="s">
        <v>6</v>
      </c>
      <c r="I856" t="s">
        <v>53</v>
      </c>
      <c r="J856" t="s">
        <v>52</v>
      </c>
      <c r="K856" t="s">
        <v>4</v>
      </c>
      <c r="L856" s="3">
        <v>43424</v>
      </c>
      <c r="M856" s="3">
        <v>43629</v>
      </c>
      <c r="N856" s="3">
        <v>43629</v>
      </c>
      <c r="O856">
        <v>385000</v>
      </c>
      <c r="P856">
        <v>5000</v>
      </c>
      <c r="Q856" t="s">
        <v>51</v>
      </c>
      <c r="R856" t="s">
        <v>3514</v>
      </c>
    </row>
    <row r="857" spans="1:18" x14ac:dyDescent="0.2">
      <c r="A857">
        <v>856</v>
      </c>
      <c r="B857" t="s">
        <v>55</v>
      </c>
      <c r="C857" t="s">
        <v>54</v>
      </c>
      <c r="D857" t="s">
        <v>3485</v>
      </c>
      <c r="E857" t="s">
        <v>3486</v>
      </c>
      <c r="F857" t="s">
        <v>8</v>
      </c>
      <c r="G857" t="s">
        <v>34</v>
      </c>
      <c r="H857" t="s">
        <v>37</v>
      </c>
      <c r="I857" t="s">
        <v>53</v>
      </c>
      <c r="J857" t="s">
        <v>52</v>
      </c>
      <c r="K857" t="s">
        <v>56</v>
      </c>
      <c r="L857" s="3">
        <v>43322</v>
      </c>
      <c r="M857" s="3">
        <v>43641</v>
      </c>
      <c r="N857" s="3">
        <v>43642</v>
      </c>
      <c r="O857">
        <v>575000</v>
      </c>
      <c r="P857">
        <v>7000</v>
      </c>
      <c r="Q857" t="s">
        <v>51</v>
      </c>
      <c r="R857" t="s">
        <v>3487</v>
      </c>
    </row>
    <row r="858" spans="1:18" x14ac:dyDescent="0.2">
      <c r="A858">
        <v>857</v>
      </c>
      <c r="B858" t="s">
        <v>55</v>
      </c>
      <c r="C858" t="s">
        <v>54</v>
      </c>
      <c r="D858" t="s">
        <v>3491</v>
      </c>
      <c r="E858" t="s">
        <v>3492</v>
      </c>
      <c r="F858" t="s">
        <v>8</v>
      </c>
      <c r="G858" t="s">
        <v>34</v>
      </c>
      <c r="H858" t="s">
        <v>6</v>
      </c>
      <c r="I858" t="s">
        <v>53</v>
      </c>
      <c r="J858" t="s">
        <v>52</v>
      </c>
      <c r="K858" t="s">
        <v>4</v>
      </c>
      <c r="L858" s="3">
        <v>43278</v>
      </c>
      <c r="M858" s="3">
        <v>43525</v>
      </c>
      <c r="N858" s="3">
        <v>43525</v>
      </c>
      <c r="O858">
        <v>305000</v>
      </c>
      <c r="P858">
        <v>5000</v>
      </c>
      <c r="Q858" t="s">
        <v>51</v>
      </c>
      <c r="R858" t="s">
        <v>3493</v>
      </c>
    </row>
    <row r="859" spans="1:18" x14ac:dyDescent="0.2">
      <c r="A859">
        <v>858</v>
      </c>
      <c r="B859" t="s">
        <v>55</v>
      </c>
      <c r="C859" t="s">
        <v>54</v>
      </c>
      <c r="D859" t="s">
        <v>2911</v>
      </c>
      <c r="E859" t="s">
        <v>2912</v>
      </c>
      <c r="F859" t="s">
        <v>8</v>
      </c>
      <c r="G859" t="s">
        <v>34</v>
      </c>
      <c r="H859" t="s">
        <v>37</v>
      </c>
      <c r="I859" t="s">
        <v>53</v>
      </c>
      <c r="J859" t="s">
        <v>52</v>
      </c>
      <c r="K859" t="s">
        <v>56</v>
      </c>
      <c r="L859" s="3">
        <v>43258</v>
      </c>
      <c r="M859" s="3">
        <v>43585</v>
      </c>
      <c r="N859" s="3">
        <v>43607</v>
      </c>
      <c r="O859">
        <v>470000</v>
      </c>
      <c r="P859">
        <v>5539</v>
      </c>
      <c r="Q859" t="s">
        <v>51</v>
      </c>
      <c r="R859" t="s">
        <v>2913</v>
      </c>
    </row>
    <row r="860" spans="1:18" x14ac:dyDescent="0.2">
      <c r="A860">
        <v>859</v>
      </c>
      <c r="B860" t="s">
        <v>55</v>
      </c>
      <c r="C860" t="s">
        <v>54</v>
      </c>
      <c r="D860" t="s">
        <v>3057</v>
      </c>
      <c r="E860" t="s">
        <v>3058</v>
      </c>
      <c r="F860" t="s">
        <v>8</v>
      </c>
      <c r="G860" t="s">
        <v>34</v>
      </c>
      <c r="H860" t="s">
        <v>37</v>
      </c>
      <c r="I860" t="s">
        <v>53</v>
      </c>
      <c r="J860" t="s">
        <v>52</v>
      </c>
      <c r="K860" t="s">
        <v>4</v>
      </c>
      <c r="L860" s="3">
        <v>43453</v>
      </c>
      <c r="M860" s="3">
        <v>43563</v>
      </c>
      <c r="N860" s="3">
        <v>43563</v>
      </c>
      <c r="O860">
        <v>430000</v>
      </c>
      <c r="P860">
        <v>5000</v>
      </c>
      <c r="Q860" t="s">
        <v>51</v>
      </c>
      <c r="R860" t="s">
        <v>3059</v>
      </c>
    </row>
    <row r="861" spans="1:18" x14ac:dyDescent="0.2">
      <c r="A861">
        <v>860</v>
      </c>
      <c r="B861" t="s">
        <v>55</v>
      </c>
      <c r="C861" t="s">
        <v>54</v>
      </c>
      <c r="D861" t="s">
        <v>2929</v>
      </c>
      <c r="E861" t="s">
        <v>2930</v>
      </c>
      <c r="F861" t="s">
        <v>8</v>
      </c>
      <c r="G861" t="s">
        <v>34</v>
      </c>
      <c r="H861" t="s">
        <v>6</v>
      </c>
      <c r="I861" t="s">
        <v>53</v>
      </c>
      <c r="J861" t="s">
        <v>52</v>
      </c>
      <c r="K861" t="s">
        <v>4</v>
      </c>
      <c r="L861" s="3">
        <v>43255</v>
      </c>
      <c r="M861" s="3">
        <v>43585</v>
      </c>
      <c r="N861" s="3">
        <v>43585</v>
      </c>
      <c r="O861">
        <v>400500</v>
      </c>
      <c r="P861">
        <v>5000</v>
      </c>
      <c r="Q861" t="s">
        <v>51</v>
      </c>
      <c r="R861" t="s">
        <v>2931</v>
      </c>
    </row>
    <row r="862" spans="1:18" x14ac:dyDescent="0.2">
      <c r="A862">
        <v>861</v>
      </c>
      <c r="B862" t="s">
        <v>55</v>
      </c>
      <c r="C862" t="s">
        <v>54</v>
      </c>
      <c r="D862" t="s">
        <v>3500</v>
      </c>
      <c r="E862" t="s">
        <v>3501</v>
      </c>
      <c r="F862" t="s">
        <v>8</v>
      </c>
      <c r="G862" t="s">
        <v>34</v>
      </c>
      <c r="H862" t="s">
        <v>37</v>
      </c>
      <c r="I862" t="s">
        <v>53</v>
      </c>
      <c r="J862" t="s">
        <v>52</v>
      </c>
      <c r="K862" t="s">
        <v>4</v>
      </c>
      <c r="L862" s="3">
        <v>43411</v>
      </c>
      <c r="M862" s="3">
        <v>43585</v>
      </c>
      <c r="N862" s="3">
        <v>43585</v>
      </c>
      <c r="O862">
        <v>298000</v>
      </c>
      <c r="P862">
        <v>5000</v>
      </c>
      <c r="Q862" t="s">
        <v>51</v>
      </c>
      <c r="R862" t="s">
        <v>3502</v>
      </c>
    </row>
    <row r="863" spans="1:18" x14ac:dyDescent="0.2">
      <c r="A863">
        <v>862</v>
      </c>
      <c r="B863" t="s">
        <v>55</v>
      </c>
      <c r="C863" t="s">
        <v>54</v>
      </c>
      <c r="D863" t="s">
        <v>3509</v>
      </c>
      <c r="E863" t="s">
        <v>3510</v>
      </c>
      <c r="F863" t="s">
        <v>8</v>
      </c>
      <c r="G863" t="s">
        <v>34</v>
      </c>
      <c r="H863" t="s">
        <v>6</v>
      </c>
      <c r="I863" t="s">
        <v>53</v>
      </c>
      <c r="J863" t="s">
        <v>52</v>
      </c>
      <c r="K863" t="s">
        <v>4</v>
      </c>
      <c r="L863" s="3">
        <v>43433</v>
      </c>
      <c r="M863" s="3">
        <v>43629</v>
      </c>
      <c r="N863" s="3">
        <v>43629</v>
      </c>
      <c r="O863">
        <v>368500</v>
      </c>
      <c r="P863">
        <v>5000</v>
      </c>
      <c r="Q863" t="s">
        <v>51</v>
      </c>
      <c r="R863" t="s">
        <v>3511</v>
      </c>
    </row>
    <row r="864" spans="1:18" x14ac:dyDescent="0.2">
      <c r="A864">
        <v>863</v>
      </c>
      <c r="B864" t="s">
        <v>55</v>
      </c>
      <c r="C864" t="s">
        <v>54</v>
      </c>
      <c r="D864" t="s">
        <v>3413</v>
      </c>
      <c r="E864" t="s">
        <v>3414</v>
      </c>
      <c r="F864" t="s">
        <v>8</v>
      </c>
      <c r="G864" t="s">
        <v>34</v>
      </c>
      <c r="H864" t="s">
        <v>6</v>
      </c>
      <c r="I864" t="s">
        <v>53</v>
      </c>
      <c r="J864" t="s">
        <v>52</v>
      </c>
      <c r="K864" t="s">
        <v>4</v>
      </c>
      <c r="L864" s="3">
        <v>43315</v>
      </c>
      <c r="M864" s="3">
        <v>43517</v>
      </c>
      <c r="N864" s="3">
        <v>43517</v>
      </c>
      <c r="O864">
        <v>435000</v>
      </c>
      <c r="P864">
        <v>5014</v>
      </c>
      <c r="Q864" t="s">
        <v>51</v>
      </c>
      <c r="R864" t="s">
        <v>3415</v>
      </c>
    </row>
    <row r="865" spans="1:18" x14ac:dyDescent="0.2">
      <c r="A865">
        <v>864</v>
      </c>
      <c r="B865" t="s">
        <v>55</v>
      </c>
      <c r="C865" t="s">
        <v>54</v>
      </c>
      <c r="D865" t="s">
        <v>3416</v>
      </c>
      <c r="E865" t="s">
        <v>3417</v>
      </c>
      <c r="F865" t="s">
        <v>8</v>
      </c>
      <c r="G865" t="s">
        <v>34</v>
      </c>
      <c r="H865" t="s">
        <v>6</v>
      </c>
      <c r="I865" t="s">
        <v>53</v>
      </c>
      <c r="J865" t="s">
        <v>52</v>
      </c>
      <c r="K865" t="s">
        <v>56</v>
      </c>
      <c r="L865" s="3">
        <v>43238</v>
      </c>
      <c r="M865" s="3">
        <v>43504</v>
      </c>
      <c r="N865" s="3">
        <v>43504</v>
      </c>
      <c r="O865">
        <v>456000</v>
      </c>
      <c r="P865">
        <v>5330</v>
      </c>
      <c r="Q865" t="s">
        <v>51</v>
      </c>
      <c r="R865" t="s">
        <v>3418</v>
      </c>
    </row>
    <row r="866" spans="1:18" x14ac:dyDescent="0.2">
      <c r="A866">
        <v>865</v>
      </c>
      <c r="B866" t="s">
        <v>55</v>
      </c>
      <c r="C866" t="s">
        <v>54</v>
      </c>
      <c r="D866" t="s">
        <v>3051</v>
      </c>
      <c r="E866" t="s">
        <v>3052</v>
      </c>
      <c r="F866" t="s">
        <v>8</v>
      </c>
      <c r="G866" t="s">
        <v>34</v>
      </c>
      <c r="H866" t="s">
        <v>37</v>
      </c>
      <c r="I866" t="s">
        <v>53</v>
      </c>
      <c r="J866" t="s">
        <v>52</v>
      </c>
      <c r="K866" t="s">
        <v>4</v>
      </c>
      <c r="L866" s="3">
        <v>43285</v>
      </c>
      <c r="M866" s="3">
        <v>43549</v>
      </c>
      <c r="N866" s="3">
        <v>43549</v>
      </c>
      <c r="O866">
        <v>415000</v>
      </c>
      <c r="P866">
        <v>5000</v>
      </c>
      <c r="Q866" t="s">
        <v>51</v>
      </c>
      <c r="R866" t="s">
        <v>3053</v>
      </c>
    </row>
    <row r="867" spans="1:18" x14ac:dyDescent="0.2">
      <c r="A867">
        <v>866</v>
      </c>
      <c r="B867" t="s">
        <v>55</v>
      </c>
      <c r="C867" t="s">
        <v>54</v>
      </c>
      <c r="D867" t="s">
        <v>2985</v>
      </c>
      <c r="E867" t="s">
        <v>2986</v>
      </c>
      <c r="F867" t="s">
        <v>8</v>
      </c>
      <c r="G867" t="s">
        <v>34</v>
      </c>
      <c r="H867" t="s">
        <v>37</v>
      </c>
      <c r="I867" t="s">
        <v>53</v>
      </c>
      <c r="J867" t="s">
        <v>52</v>
      </c>
      <c r="K867" t="s">
        <v>4</v>
      </c>
      <c r="L867" s="3">
        <v>43259</v>
      </c>
      <c r="M867" s="3">
        <v>43584</v>
      </c>
      <c r="N867" s="3">
        <v>43584</v>
      </c>
      <c r="O867">
        <v>248000</v>
      </c>
      <c r="P867">
        <v>5000</v>
      </c>
      <c r="Q867" t="s">
        <v>51</v>
      </c>
      <c r="R867" t="s">
        <v>2987</v>
      </c>
    </row>
    <row r="868" spans="1:18" x14ac:dyDescent="0.2">
      <c r="A868">
        <v>867</v>
      </c>
      <c r="B868" t="s">
        <v>55</v>
      </c>
      <c r="C868" t="s">
        <v>54</v>
      </c>
      <c r="D868" t="s">
        <v>3443</v>
      </c>
      <c r="E868" t="s">
        <v>3444</v>
      </c>
      <c r="F868" t="s">
        <v>8</v>
      </c>
      <c r="G868" t="s">
        <v>34</v>
      </c>
      <c r="H868" t="s">
        <v>37</v>
      </c>
      <c r="I868" t="s">
        <v>53</v>
      </c>
      <c r="J868" t="s">
        <v>52</v>
      </c>
      <c r="K868" t="s">
        <v>56</v>
      </c>
      <c r="L868" s="3">
        <v>43347</v>
      </c>
      <c r="M868" s="3">
        <v>43542</v>
      </c>
      <c r="N868" s="3">
        <v>43542</v>
      </c>
      <c r="O868">
        <v>574000</v>
      </c>
      <c r="P868">
        <v>7000</v>
      </c>
      <c r="Q868" t="s">
        <v>51</v>
      </c>
      <c r="R868" t="s">
        <v>3445</v>
      </c>
    </row>
    <row r="869" spans="1:18" x14ac:dyDescent="0.2">
      <c r="A869">
        <v>868</v>
      </c>
      <c r="B869" t="s">
        <v>55</v>
      </c>
      <c r="C869" t="s">
        <v>54</v>
      </c>
      <c r="D869" t="s">
        <v>3449</v>
      </c>
      <c r="E869" t="s">
        <v>3450</v>
      </c>
      <c r="F869" t="s">
        <v>8</v>
      </c>
      <c r="G869" t="s">
        <v>34</v>
      </c>
      <c r="H869" t="s">
        <v>37</v>
      </c>
      <c r="I869" t="s">
        <v>53</v>
      </c>
      <c r="J869" t="s">
        <v>52</v>
      </c>
      <c r="K869" t="s">
        <v>56</v>
      </c>
      <c r="L869" s="3">
        <v>43397</v>
      </c>
      <c r="M869" s="3">
        <v>43606</v>
      </c>
      <c r="N869" s="3">
        <v>43606</v>
      </c>
      <c r="O869">
        <v>540000</v>
      </c>
      <c r="P869">
        <v>6772</v>
      </c>
      <c r="Q869" t="s">
        <v>51</v>
      </c>
      <c r="R869" t="s">
        <v>3451</v>
      </c>
    </row>
    <row r="870" spans="1:18" x14ac:dyDescent="0.2">
      <c r="A870">
        <v>869</v>
      </c>
      <c r="B870" t="s">
        <v>55</v>
      </c>
      <c r="C870" t="s">
        <v>54</v>
      </c>
      <c r="D870" t="s">
        <v>3452</v>
      </c>
      <c r="E870" t="s">
        <v>3453</v>
      </c>
      <c r="F870" t="s">
        <v>8</v>
      </c>
      <c r="G870" t="s">
        <v>34</v>
      </c>
      <c r="H870" t="s">
        <v>6</v>
      </c>
      <c r="I870" t="s">
        <v>53</v>
      </c>
      <c r="J870" t="s">
        <v>52</v>
      </c>
      <c r="K870" t="s">
        <v>4</v>
      </c>
      <c r="L870" s="3">
        <v>43361</v>
      </c>
      <c r="M870" s="3">
        <v>43580</v>
      </c>
      <c r="N870" s="3">
        <v>43580</v>
      </c>
      <c r="O870">
        <v>440000</v>
      </c>
      <c r="P870">
        <v>5089</v>
      </c>
      <c r="Q870" t="s">
        <v>51</v>
      </c>
      <c r="R870" t="s">
        <v>3454</v>
      </c>
    </row>
    <row r="871" spans="1:18" x14ac:dyDescent="0.2">
      <c r="A871">
        <v>870</v>
      </c>
      <c r="B871" t="s">
        <v>55</v>
      </c>
      <c r="C871" t="s">
        <v>54</v>
      </c>
      <c r="D871" t="s">
        <v>3326</v>
      </c>
      <c r="E871" t="s">
        <v>3327</v>
      </c>
      <c r="F871" t="s">
        <v>8</v>
      </c>
      <c r="G871" t="s">
        <v>34</v>
      </c>
      <c r="H871" t="s">
        <v>37</v>
      </c>
      <c r="I871" t="s">
        <v>53</v>
      </c>
      <c r="J871" t="s">
        <v>52</v>
      </c>
      <c r="K871" t="s">
        <v>4</v>
      </c>
      <c r="L871" s="3">
        <v>43355</v>
      </c>
      <c r="M871" s="3">
        <v>43584</v>
      </c>
      <c r="N871" s="3">
        <v>43584</v>
      </c>
      <c r="O871">
        <v>352000</v>
      </c>
      <c r="P871">
        <v>5000</v>
      </c>
      <c r="Q871" t="s">
        <v>51</v>
      </c>
      <c r="R871" t="s">
        <v>3328</v>
      </c>
    </row>
    <row r="872" spans="1:18" x14ac:dyDescent="0.2">
      <c r="A872">
        <v>871</v>
      </c>
      <c r="B872" t="s">
        <v>55</v>
      </c>
      <c r="C872" t="s">
        <v>54</v>
      </c>
      <c r="D872" t="s">
        <v>2920</v>
      </c>
      <c r="E872" t="s">
        <v>2921</v>
      </c>
      <c r="F872" t="s">
        <v>8</v>
      </c>
      <c r="G872" t="s">
        <v>34</v>
      </c>
      <c r="H872" t="s">
        <v>37</v>
      </c>
      <c r="I872" t="s">
        <v>53</v>
      </c>
      <c r="J872" t="s">
        <v>52</v>
      </c>
      <c r="K872" t="s">
        <v>4</v>
      </c>
      <c r="L872" s="3">
        <v>43258</v>
      </c>
      <c r="M872" s="3">
        <v>43553</v>
      </c>
      <c r="N872" s="3">
        <v>43553</v>
      </c>
      <c r="O872">
        <v>375000</v>
      </c>
      <c r="P872">
        <v>5000</v>
      </c>
      <c r="Q872" t="s">
        <v>51</v>
      </c>
      <c r="R872" t="s">
        <v>2922</v>
      </c>
    </row>
    <row r="873" spans="1:18" x14ac:dyDescent="0.2">
      <c r="A873">
        <v>872</v>
      </c>
      <c r="B873" t="s">
        <v>55</v>
      </c>
      <c r="C873" t="s">
        <v>54</v>
      </c>
      <c r="D873" t="s">
        <v>3458</v>
      </c>
      <c r="E873" t="s">
        <v>3459</v>
      </c>
      <c r="F873" t="s">
        <v>8</v>
      </c>
      <c r="G873" t="s">
        <v>34</v>
      </c>
      <c r="H873" t="s">
        <v>37</v>
      </c>
      <c r="I873" t="s">
        <v>53</v>
      </c>
      <c r="J873" t="s">
        <v>52</v>
      </c>
      <c r="K873" t="s">
        <v>56</v>
      </c>
      <c r="L873" s="3">
        <v>43290</v>
      </c>
      <c r="M873" s="3">
        <v>43584</v>
      </c>
      <c r="N873" s="3">
        <v>43584</v>
      </c>
      <c r="O873">
        <v>470000</v>
      </c>
      <c r="P873">
        <v>5539</v>
      </c>
      <c r="Q873" t="s">
        <v>51</v>
      </c>
      <c r="R873" t="s">
        <v>3460</v>
      </c>
    </row>
    <row r="874" spans="1:18" x14ac:dyDescent="0.2">
      <c r="A874">
        <v>873</v>
      </c>
      <c r="B874" t="s">
        <v>55</v>
      </c>
      <c r="C874" t="s">
        <v>54</v>
      </c>
      <c r="D874" t="s">
        <v>3464</v>
      </c>
      <c r="E874" t="s">
        <v>3465</v>
      </c>
      <c r="F874" t="s">
        <v>8</v>
      </c>
      <c r="G874" t="s">
        <v>34</v>
      </c>
      <c r="H874" t="s">
        <v>6</v>
      </c>
      <c r="I874" t="s">
        <v>53</v>
      </c>
      <c r="J874" t="s">
        <v>52</v>
      </c>
      <c r="K874" t="s">
        <v>4</v>
      </c>
      <c r="L874" s="3">
        <v>43292</v>
      </c>
      <c r="M874" s="3">
        <v>43532</v>
      </c>
      <c r="N874" s="3">
        <v>43532</v>
      </c>
      <c r="O874">
        <v>377000</v>
      </c>
      <c r="P874">
        <v>5000</v>
      </c>
      <c r="Q874" t="s">
        <v>51</v>
      </c>
      <c r="R874" t="s">
        <v>3466</v>
      </c>
    </row>
    <row r="875" spans="1:18" x14ac:dyDescent="0.2">
      <c r="A875">
        <v>874</v>
      </c>
      <c r="B875" t="s">
        <v>55</v>
      </c>
      <c r="C875" t="s">
        <v>54</v>
      </c>
      <c r="D875" t="s">
        <v>3131</v>
      </c>
      <c r="E875" t="s">
        <v>3132</v>
      </c>
      <c r="F875" t="s">
        <v>8</v>
      </c>
      <c r="G875" t="s">
        <v>34</v>
      </c>
      <c r="H875" t="s">
        <v>37</v>
      </c>
      <c r="I875" t="s">
        <v>53</v>
      </c>
      <c r="J875" t="s">
        <v>52</v>
      </c>
      <c r="K875" t="s">
        <v>4</v>
      </c>
      <c r="L875" s="3">
        <v>43406</v>
      </c>
      <c r="M875" s="3">
        <v>43563</v>
      </c>
      <c r="N875" s="3">
        <v>43563</v>
      </c>
      <c r="O875">
        <v>380000</v>
      </c>
      <c r="P875">
        <v>5000</v>
      </c>
      <c r="Q875" t="s">
        <v>51</v>
      </c>
      <c r="R875" t="s">
        <v>3133</v>
      </c>
    </row>
    <row r="876" spans="1:18" x14ac:dyDescent="0.2">
      <c r="A876">
        <v>875</v>
      </c>
      <c r="B876" t="s">
        <v>55</v>
      </c>
      <c r="C876" t="s">
        <v>54</v>
      </c>
      <c r="D876" t="s">
        <v>2970</v>
      </c>
      <c r="E876" t="s">
        <v>2971</v>
      </c>
      <c r="F876" t="s">
        <v>8</v>
      </c>
      <c r="G876" t="s">
        <v>34</v>
      </c>
      <c r="H876" t="s">
        <v>6</v>
      </c>
      <c r="I876" t="s">
        <v>53</v>
      </c>
      <c r="J876" t="s">
        <v>52</v>
      </c>
      <c r="K876" t="s">
        <v>4</v>
      </c>
      <c r="L876" s="3">
        <v>43395</v>
      </c>
      <c r="M876" s="3">
        <v>43553</v>
      </c>
      <c r="N876" s="3">
        <v>43553</v>
      </c>
      <c r="O876">
        <v>300000</v>
      </c>
      <c r="P876">
        <v>5000</v>
      </c>
      <c r="Q876" t="s">
        <v>51</v>
      </c>
      <c r="R876" t="s">
        <v>2972</v>
      </c>
    </row>
    <row r="877" spans="1:18" x14ac:dyDescent="0.2">
      <c r="A877">
        <v>876</v>
      </c>
      <c r="B877" t="s">
        <v>55</v>
      </c>
      <c r="C877" t="s">
        <v>54</v>
      </c>
      <c r="D877" t="s">
        <v>3296</v>
      </c>
      <c r="E877" t="s">
        <v>3297</v>
      </c>
      <c r="F877" t="s">
        <v>8</v>
      </c>
      <c r="G877" t="s">
        <v>34</v>
      </c>
      <c r="H877" t="s">
        <v>6</v>
      </c>
      <c r="I877" t="s">
        <v>53</v>
      </c>
      <c r="J877" t="s">
        <v>52</v>
      </c>
      <c r="K877" t="s">
        <v>4</v>
      </c>
      <c r="L877" s="3">
        <v>43305</v>
      </c>
      <c r="M877" s="3">
        <v>43607</v>
      </c>
      <c r="N877" s="3">
        <v>43607</v>
      </c>
      <c r="O877">
        <v>298000</v>
      </c>
      <c r="P877">
        <v>5000</v>
      </c>
      <c r="Q877" t="s">
        <v>51</v>
      </c>
      <c r="R877" t="s">
        <v>3298</v>
      </c>
    </row>
    <row r="878" spans="1:18" x14ac:dyDescent="0.2">
      <c r="A878">
        <v>877</v>
      </c>
      <c r="B878" t="s">
        <v>55</v>
      </c>
      <c r="C878" t="s">
        <v>54</v>
      </c>
      <c r="D878" t="s">
        <v>2988</v>
      </c>
      <c r="E878" t="s">
        <v>2989</v>
      </c>
      <c r="F878" t="s">
        <v>8</v>
      </c>
      <c r="G878" t="s">
        <v>34</v>
      </c>
      <c r="H878" t="s">
        <v>6</v>
      </c>
      <c r="I878" t="s">
        <v>53</v>
      </c>
      <c r="J878" t="s">
        <v>52</v>
      </c>
      <c r="K878" t="s">
        <v>4</v>
      </c>
      <c r="L878" s="3">
        <v>43304</v>
      </c>
      <c r="M878" s="3">
        <v>43629</v>
      </c>
      <c r="N878" s="3">
        <v>43629</v>
      </c>
      <c r="O878">
        <v>328000</v>
      </c>
      <c r="P878">
        <v>5000</v>
      </c>
      <c r="Q878" t="s">
        <v>51</v>
      </c>
      <c r="R878" t="s">
        <v>2990</v>
      </c>
    </row>
    <row r="879" spans="1:18" x14ac:dyDescent="0.2">
      <c r="A879">
        <v>878</v>
      </c>
      <c r="B879" t="s">
        <v>55</v>
      </c>
      <c r="C879" t="s">
        <v>54</v>
      </c>
      <c r="D879" t="s">
        <v>2961</v>
      </c>
      <c r="E879" t="s">
        <v>2962</v>
      </c>
      <c r="F879" t="s">
        <v>8</v>
      </c>
      <c r="G879" t="s">
        <v>34</v>
      </c>
      <c r="H879" t="s">
        <v>37</v>
      </c>
      <c r="I879" t="s">
        <v>53</v>
      </c>
      <c r="J879" t="s">
        <v>52</v>
      </c>
      <c r="K879" t="s">
        <v>4</v>
      </c>
      <c r="L879" s="3">
        <v>43451</v>
      </c>
      <c r="M879" s="3">
        <v>43606</v>
      </c>
      <c r="N879" s="3">
        <v>43606</v>
      </c>
      <c r="O879">
        <v>450000</v>
      </c>
      <c r="P879">
        <v>5239</v>
      </c>
      <c r="Q879" t="s">
        <v>51</v>
      </c>
      <c r="R879" t="s">
        <v>2963</v>
      </c>
    </row>
    <row r="880" spans="1:18" x14ac:dyDescent="0.2">
      <c r="A880">
        <v>879</v>
      </c>
      <c r="B880" t="s">
        <v>55</v>
      </c>
      <c r="C880" t="s">
        <v>54</v>
      </c>
      <c r="D880" t="s">
        <v>3440</v>
      </c>
      <c r="E880" t="s">
        <v>3441</v>
      </c>
      <c r="F880" t="s">
        <v>8</v>
      </c>
      <c r="G880" t="s">
        <v>34</v>
      </c>
      <c r="H880" t="s">
        <v>6</v>
      </c>
      <c r="I880" t="s">
        <v>53</v>
      </c>
      <c r="J880" t="s">
        <v>52</v>
      </c>
      <c r="K880" t="s">
        <v>4</v>
      </c>
      <c r="L880" s="3">
        <v>43311</v>
      </c>
      <c r="M880" s="3">
        <v>43606</v>
      </c>
      <c r="N880" s="3">
        <v>43606</v>
      </c>
      <c r="O880">
        <v>325000</v>
      </c>
      <c r="P880">
        <v>5000</v>
      </c>
      <c r="Q880" t="s">
        <v>51</v>
      </c>
      <c r="R880" t="s">
        <v>3442</v>
      </c>
    </row>
    <row r="881" spans="1:18" x14ac:dyDescent="0.2">
      <c r="A881">
        <v>880</v>
      </c>
      <c r="B881" t="s">
        <v>55</v>
      </c>
      <c r="C881" t="s">
        <v>54</v>
      </c>
      <c r="D881" t="s">
        <v>3437</v>
      </c>
      <c r="E881" t="s">
        <v>3438</v>
      </c>
      <c r="F881" t="s">
        <v>8</v>
      </c>
      <c r="G881" t="s">
        <v>34</v>
      </c>
      <c r="H881" t="s">
        <v>37</v>
      </c>
      <c r="I881" t="s">
        <v>53</v>
      </c>
      <c r="J881" t="s">
        <v>52</v>
      </c>
      <c r="K881" t="s">
        <v>4</v>
      </c>
      <c r="L881" s="3">
        <v>43269</v>
      </c>
      <c r="M881" s="3">
        <v>43579</v>
      </c>
      <c r="N881" s="3">
        <v>43579</v>
      </c>
      <c r="O881">
        <v>415000</v>
      </c>
      <c r="P881">
        <v>5000</v>
      </c>
      <c r="Q881" t="s">
        <v>51</v>
      </c>
      <c r="R881" t="s">
        <v>3439</v>
      </c>
    </row>
    <row r="882" spans="1:18" x14ac:dyDescent="0.2">
      <c r="A882">
        <v>881</v>
      </c>
      <c r="B882" t="s">
        <v>55</v>
      </c>
      <c r="C882" t="s">
        <v>54</v>
      </c>
      <c r="D882" t="s">
        <v>3215</v>
      </c>
      <c r="E882" t="s">
        <v>3216</v>
      </c>
      <c r="F882" t="s">
        <v>8</v>
      </c>
      <c r="G882" t="s">
        <v>34</v>
      </c>
      <c r="H882" t="s">
        <v>37</v>
      </c>
      <c r="I882" t="s">
        <v>53</v>
      </c>
      <c r="J882" t="s">
        <v>52</v>
      </c>
      <c r="K882" t="s">
        <v>56</v>
      </c>
      <c r="L882" s="3">
        <v>43285</v>
      </c>
      <c r="M882" s="3">
        <v>43563</v>
      </c>
      <c r="N882" s="3">
        <v>43563</v>
      </c>
      <c r="O882">
        <v>531500</v>
      </c>
      <c r="P882">
        <v>6602</v>
      </c>
      <c r="Q882" t="s">
        <v>51</v>
      </c>
      <c r="R882" t="s">
        <v>3217</v>
      </c>
    </row>
    <row r="883" spans="1:18" x14ac:dyDescent="0.2">
      <c r="A883">
        <v>882</v>
      </c>
      <c r="B883" t="s">
        <v>55</v>
      </c>
      <c r="C883" t="s">
        <v>54</v>
      </c>
      <c r="D883" t="s">
        <v>3431</v>
      </c>
      <c r="E883" t="s">
        <v>3432</v>
      </c>
      <c r="F883" t="s">
        <v>8</v>
      </c>
      <c r="G883" t="s">
        <v>34</v>
      </c>
      <c r="H883" t="s">
        <v>6</v>
      </c>
      <c r="I883" t="s">
        <v>53</v>
      </c>
      <c r="J883" t="s">
        <v>52</v>
      </c>
      <c r="K883" t="s">
        <v>4</v>
      </c>
      <c r="L883" s="3">
        <v>43287</v>
      </c>
      <c r="M883" s="3">
        <v>43539</v>
      </c>
      <c r="N883" s="3">
        <v>43539</v>
      </c>
      <c r="O883">
        <v>425000</v>
      </c>
      <c r="P883">
        <v>5000</v>
      </c>
      <c r="Q883" t="s">
        <v>51</v>
      </c>
      <c r="R883" t="s">
        <v>3433</v>
      </c>
    </row>
    <row r="884" spans="1:18" x14ac:dyDescent="0.2">
      <c r="A884">
        <v>883</v>
      </c>
      <c r="B884" t="s">
        <v>55</v>
      </c>
      <c r="C884" t="s">
        <v>54</v>
      </c>
      <c r="D884" t="s">
        <v>3098</v>
      </c>
      <c r="E884" t="s">
        <v>3099</v>
      </c>
      <c r="F884" t="s">
        <v>8</v>
      </c>
      <c r="G884" t="s">
        <v>34</v>
      </c>
      <c r="H884" t="s">
        <v>6</v>
      </c>
      <c r="I884" t="s">
        <v>53</v>
      </c>
      <c r="J884" t="s">
        <v>52</v>
      </c>
      <c r="K884" t="s">
        <v>4</v>
      </c>
      <c r="L884" s="3">
        <v>43370</v>
      </c>
      <c r="M884" s="3">
        <v>43553</v>
      </c>
      <c r="N884" s="3">
        <v>43553</v>
      </c>
      <c r="O884">
        <v>252000</v>
      </c>
      <c r="P884">
        <v>5000</v>
      </c>
      <c r="Q884" t="s">
        <v>51</v>
      </c>
      <c r="R884" t="s">
        <v>3100</v>
      </c>
    </row>
    <row r="885" spans="1:18" x14ac:dyDescent="0.2">
      <c r="A885">
        <v>884</v>
      </c>
      <c r="B885" t="s">
        <v>55</v>
      </c>
      <c r="C885" t="s">
        <v>54</v>
      </c>
      <c r="D885" t="s">
        <v>3422</v>
      </c>
      <c r="E885" t="s">
        <v>3423</v>
      </c>
      <c r="F885" t="s">
        <v>8</v>
      </c>
      <c r="G885" t="s">
        <v>34</v>
      </c>
      <c r="H885" t="s">
        <v>6</v>
      </c>
      <c r="I885" t="s">
        <v>53</v>
      </c>
      <c r="J885" t="s">
        <v>52</v>
      </c>
      <c r="K885" t="s">
        <v>4</v>
      </c>
      <c r="L885" s="3">
        <v>43270</v>
      </c>
      <c r="M885" s="3">
        <v>43517</v>
      </c>
      <c r="N885" s="3">
        <v>43517</v>
      </c>
      <c r="O885">
        <v>340000</v>
      </c>
      <c r="P885">
        <v>5000</v>
      </c>
      <c r="Q885" t="s">
        <v>51</v>
      </c>
      <c r="R885" t="s">
        <v>3424</v>
      </c>
    </row>
    <row r="886" spans="1:18" x14ac:dyDescent="0.2">
      <c r="A886">
        <v>885</v>
      </c>
      <c r="B886" t="s">
        <v>55</v>
      </c>
      <c r="C886" t="s">
        <v>54</v>
      </c>
      <c r="D886" t="s">
        <v>3191</v>
      </c>
      <c r="E886" t="s">
        <v>3192</v>
      </c>
      <c r="F886" t="s">
        <v>8</v>
      </c>
      <c r="G886" t="s">
        <v>34</v>
      </c>
      <c r="H886" t="s">
        <v>37</v>
      </c>
      <c r="I886" t="s">
        <v>53</v>
      </c>
      <c r="J886" t="s">
        <v>52</v>
      </c>
      <c r="K886" t="s">
        <v>56</v>
      </c>
      <c r="L886" s="3">
        <v>43222</v>
      </c>
      <c r="M886" s="3">
        <v>43552</v>
      </c>
      <c r="N886" s="3">
        <v>43553</v>
      </c>
      <c r="O886">
        <v>475000</v>
      </c>
      <c r="P886">
        <v>5614</v>
      </c>
      <c r="Q886" t="s">
        <v>51</v>
      </c>
      <c r="R886" t="s">
        <v>3193</v>
      </c>
    </row>
    <row r="887" spans="1:18" x14ac:dyDescent="0.2">
      <c r="A887">
        <v>886</v>
      </c>
      <c r="B887" t="s">
        <v>55</v>
      </c>
      <c r="C887" t="s">
        <v>54</v>
      </c>
      <c r="D887" t="s">
        <v>3293</v>
      </c>
      <c r="E887" t="s">
        <v>3294</v>
      </c>
      <c r="F887" t="s">
        <v>8</v>
      </c>
      <c r="G887" t="s">
        <v>34</v>
      </c>
      <c r="H887" t="s">
        <v>6</v>
      </c>
      <c r="I887" t="s">
        <v>53</v>
      </c>
      <c r="J887" t="s">
        <v>52</v>
      </c>
      <c r="K887" t="s">
        <v>4</v>
      </c>
      <c r="L887" s="3">
        <v>43263</v>
      </c>
      <c r="M887" s="3">
        <v>43629</v>
      </c>
      <c r="N887" s="3">
        <v>43629</v>
      </c>
      <c r="O887">
        <v>303000</v>
      </c>
      <c r="P887">
        <v>5000</v>
      </c>
      <c r="Q887" t="s">
        <v>51</v>
      </c>
      <c r="R887" t="s">
        <v>3295</v>
      </c>
    </row>
    <row r="888" spans="1:18" x14ac:dyDescent="0.2">
      <c r="A888">
        <v>887</v>
      </c>
      <c r="B888" t="s">
        <v>55</v>
      </c>
      <c r="C888" t="s">
        <v>54</v>
      </c>
      <c r="D888" t="s">
        <v>2958</v>
      </c>
      <c r="E888" t="s">
        <v>2959</v>
      </c>
      <c r="F888" t="s">
        <v>8</v>
      </c>
      <c r="G888" t="s">
        <v>34</v>
      </c>
      <c r="H888" t="s">
        <v>6</v>
      </c>
      <c r="I888" t="s">
        <v>53</v>
      </c>
      <c r="J888" t="s">
        <v>52</v>
      </c>
      <c r="K888" t="s">
        <v>4</v>
      </c>
      <c r="L888" s="3">
        <v>43298</v>
      </c>
      <c r="M888" s="3">
        <v>43553</v>
      </c>
      <c r="N888" s="3">
        <v>43553</v>
      </c>
      <c r="O888">
        <v>219000</v>
      </c>
      <c r="P888">
        <v>5000</v>
      </c>
      <c r="Q888" t="s">
        <v>51</v>
      </c>
      <c r="R888" t="s">
        <v>2960</v>
      </c>
    </row>
    <row r="889" spans="1:18" x14ac:dyDescent="0.2">
      <c r="A889">
        <v>888</v>
      </c>
      <c r="B889" t="s">
        <v>55</v>
      </c>
      <c r="C889" t="s">
        <v>54</v>
      </c>
      <c r="D889" t="s">
        <v>2973</v>
      </c>
      <c r="E889" t="s">
        <v>2974</v>
      </c>
      <c r="F889" t="s">
        <v>8</v>
      </c>
      <c r="G889" t="s">
        <v>34</v>
      </c>
      <c r="H889" t="s">
        <v>37</v>
      </c>
      <c r="I889" t="s">
        <v>53</v>
      </c>
      <c r="J889" t="s">
        <v>52</v>
      </c>
      <c r="K889" t="s">
        <v>56</v>
      </c>
      <c r="L889" s="3">
        <v>43264</v>
      </c>
      <c r="M889" s="3">
        <v>43615</v>
      </c>
      <c r="N889" s="3">
        <v>43616</v>
      </c>
      <c r="O889">
        <v>494900</v>
      </c>
      <c r="P889">
        <v>5913</v>
      </c>
      <c r="Q889" t="s">
        <v>51</v>
      </c>
      <c r="R889" t="s">
        <v>2975</v>
      </c>
    </row>
    <row r="890" spans="1:18" x14ac:dyDescent="0.2">
      <c r="A890">
        <v>889</v>
      </c>
      <c r="B890" t="s">
        <v>55</v>
      </c>
      <c r="C890" t="s">
        <v>54</v>
      </c>
      <c r="D890" t="s">
        <v>2938</v>
      </c>
      <c r="E890" t="s">
        <v>2939</v>
      </c>
      <c r="F890" t="s">
        <v>8</v>
      </c>
      <c r="G890" t="s">
        <v>34</v>
      </c>
      <c r="H890" t="s">
        <v>6</v>
      </c>
      <c r="I890" t="s">
        <v>53</v>
      </c>
      <c r="J890" t="s">
        <v>52</v>
      </c>
      <c r="K890" t="s">
        <v>56</v>
      </c>
      <c r="L890" s="3">
        <v>43405</v>
      </c>
      <c r="M890" s="3">
        <v>43543</v>
      </c>
      <c r="N890" s="3">
        <v>43544</v>
      </c>
      <c r="O890">
        <v>508000</v>
      </c>
      <c r="P890">
        <v>6132</v>
      </c>
      <c r="Q890" t="s">
        <v>51</v>
      </c>
      <c r="R890" t="s">
        <v>2940</v>
      </c>
    </row>
    <row r="891" spans="1:18" x14ac:dyDescent="0.2">
      <c r="A891">
        <v>890</v>
      </c>
      <c r="B891" t="s">
        <v>55</v>
      </c>
      <c r="C891" t="s">
        <v>54</v>
      </c>
      <c r="D891" t="s">
        <v>2979</v>
      </c>
      <c r="E891" t="s">
        <v>2980</v>
      </c>
      <c r="F891" t="s">
        <v>8</v>
      </c>
      <c r="G891" t="s">
        <v>34</v>
      </c>
      <c r="H891" t="s">
        <v>37</v>
      </c>
      <c r="I891" t="s">
        <v>53</v>
      </c>
      <c r="J891" t="s">
        <v>52</v>
      </c>
      <c r="K891" t="s">
        <v>56</v>
      </c>
      <c r="L891" s="3">
        <v>43291</v>
      </c>
      <c r="M891" s="3">
        <v>43544</v>
      </c>
      <c r="N891" s="3">
        <v>43544</v>
      </c>
      <c r="O891">
        <v>466000</v>
      </c>
      <c r="P891">
        <v>5480</v>
      </c>
      <c r="Q891" t="s">
        <v>51</v>
      </c>
      <c r="R891" t="s">
        <v>2981</v>
      </c>
    </row>
    <row r="892" spans="1:18" x14ac:dyDescent="0.2">
      <c r="A892">
        <v>891</v>
      </c>
      <c r="B892" t="s">
        <v>55</v>
      </c>
      <c r="C892" t="s">
        <v>54</v>
      </c>
      <c r="D892" t="s">
        <v>3506</v>
      </c>
      <c r="E892" t="s">
        <v>3507</v>
      </c>
      <c r="F892" t="s">
        <v>8</v>
      </c>
      <c r="G892" t="s">
        <v>34</v>
      </c>
      <c r="H892" t="s">
        <v>6</v>
      </c>
      <c r="I892" t="s">
        <v>53</v>
      </c>
      <c r="J892" t="s">
        <v>52</v>
      </c>
      <c r="K892" t="s">
        <v>4</v>
      </c>
      <c r="L892" s="3">
        <v>43286</v>
      </c>
      <c r="M892" s="3">
        <v>43580</v>
      </c>
      <c r="N892" s="3">
        <v>43580</v>
      </c>
      <c r="O892">
        <v>401500</v>
      </c>
      <c r="P892">
        <v>5000</v>
      </c>
      <c r="Q892" t="s">
        <v>51</v>
      </c>
      <c r="R892" t="s">
        <v>3508</v>
      </c>
    </row>
    <row r="893" spans="1:18" x14ac:dyDescent="0.2">
      <c r="A893">
        <v>892</v>
      </c>
      <c r="B893" t="s">
        <v>55</v>
      </c>
      <c r="C893" t="s">
        <v>54</v>
      </c>
      <c r="D893" t="s">
        <v>3503</v>
      </c>
      <c r="E893" t="s">
        <v>3504</v>
      </c>
      <c r="F893" t="s">
        <v>8</v>
      </c>
      <c r="G893" t="s">
        <v>34</v>
      </c>
      <c r="H893" t="s">
        <v>37</v>
      </c>
      <c r="I893" t="s">
        <v>53</v>
      </c>
      <c r="J893" t="s">
        <v>52</v>
      </c>
      <c r="K893" t="s">
        <v>56</v>
      </c>
      <c r="L893" s="3">
        <v>43307</v>
      </c>
      <c r="M893" s="3">
        <v>43579</v>
      </c>
      <c r="N893" s="3">
        <v>43579</v>
      </c>
      <c r="O893">
        <v>514000</v>
      </c>
      <c r="P893">
        <v>6252</v>
      </c>
      <c r="Q893" t="s">
        <v>51</v>
      </c>
      <c r="R893" t="s">
        <v>3505</v>
      </c>
    </row>
    <row r="894" spans="1:18" x14ac:dyDescent="0.2">
      <c r="A894">
        <v>893</v>
      </c>
      <c r="B894" t="s">
        <v>55</v>
      </c>
      <c r="C894" t="s">
        <v>54</v>
      </c>
      <c r="D894" t="s">
        <v>3407</v>
      </c>
      <c r="E894" t="s">
        <v>3408</v>
      </c>
      <c r="F894" t="s">
        <v>8</v>
      </c>
      <c r="G894" t="s">
        <v>34</v>
      </c>
      <c r="H894" t="s">
        <v>37</v>
      </c>
      <c r="I894" t="s">
        <v>53</v>
      </c>
      <c r="J894" t="s">
        <v>52</v>
      </c>
      <c r="K894" t="s">
        <v>4</v>
      </c>
      <c r="L894" s="3">
        <v>43413</v>
      </c>
      <c r="M894" s="3">
        <v>43661</v>
      </c>
      <c r="N894" s="3">
        <v>43661</v>
      </c>
      <c r="O894">
        <v>420000</v>
      </c>
      <c r="P894">
        <v>5000</v>
      </c>
      <c r="Q894" t="s">
        <v>51</v>
      </c>
      <c r="R894" t="s">
        <v>3409</v>
      </c>
    </row>
    <row r="895" spans="1:18" x14ac:dyDescent="0.2">
      <c r="A895">
        <v>894</v>
      </c>
      <c r="B895" t="s">
        <v>55</v>
      </c>
      <c r="C895" t="s">
        <v>54</v>
      </c>
      <c r="D895" t="s">
        <v>3233</v>
      </c>
      <c r="E895" t="s">
        <v>3234</v>
      </c>
      <c r="F895" t="s">
        <v>8</v>
      </c>
      <c r="G895" t="s">
        <v>34</v>
      </c>
      <c r="H895" t="s">
        <v>37</v>
      </c>
      <c r="I895" t="s">
        <v>53</v>
      </c>
      <c r="J895" t="s">
        <v>52</v>
      </c>
      <c r="K895" t="s">
        <v>4</v>
      </c>
      <c r="L895" s="3">
        <v>43305</v>
      </c>
      <c r="M895" s="3">
        <v>43609</v>
      </c>
      <c r="N895" s="3">
        <v>43609</v>
      </c>
      <c r="O895">
        <v>289000</v>
      </c>
      <c r="P895">
        <v>5000</v>
      </c>
      <c r="Q895" t="s">
        <v>51</v>
      </c>
      <c r="R895" t="s">
        <v>3235</v>
      </c>
    </row>
    <row r="896" spans="1:18" x14ac:dyDescent="0.2">
      <c r="A896">
        <v>895</v>
      </c>
      <c r="B896" t="s">
        <v>55</v>
      </c>
      <c r="C896" t="s">
        <v>54</v>
      </c>
      <c r="D896" t="s">
        <v>2594</v>
      </c>
      <c r="E896" t="s">
        <v>2595</v>
      </c>
      <c r="F896" t="s">
        <v>8</v>
      </c>
      <c r="G896" t="s">
        <v>34</v>
      </c>
      <c r="H896" t="s">
        <v>6</v>
      </c>
      <c r="I896" t="s">
        <v>53</v>
      </c>
      <c r="J896" t="s">
        <v>52</v>
      </c>
      <c r="K896" t="s">
        <v>56</v>
      </c>
      <c r="L896" s="3">
        <v>43280</v>
      </c>
      <c r="M896" s="3">
        <v>43560</v>
      </c>
      <c r="N896" s="3">
        <v>43560</v>
      </c>
      <c r="O896">
        <v>470000</v>
      </c>
      <c r="P896">
        <v>5539</v>
      </c>
      <c r="Q896" t="s">
        <v>51</v>
      </c>
      <c r="R896" t="s">
        <v>2596</v>
      </c>
    </row>
    <row r="897" spans="1:18" x14ac:dyDescent="0.2">
      <c r="A897">
        <v>896</v>
      </c>
      <c r="B897" t="s">
        <v>55</v>
      </c>
      <c r="C897" t="s">
        <v>54</v>
      </c>
      <c r="D897" t="s">
        <v>2944</v>
      </c>
      <c r="E897" t="s">
        <v>2945</v>
      </c>
      <c r="F897" t="s">
        <v>8</v>
      </c>
      <c r="G897" t="s">
        <v>34</v>
      </c>
      <c r="H897" t="s">
        <v>6</v>
      </c>
      <c r="I897" t="s">
        <v>53</v>
      </c>
      <c r="J897" t="s">
        <v>52</v>
      </c>
      <c r="K897" t="s">
        <v>4</v>
      </c>
      <c r="L897" s="3">
        <v>43292</v>
      </c>
      <c r="M897" s="3">
        <v>43564</v>
      </c>
      <c r="N897" s="3">
        <v>43564</v>
      </c>
      <c r="O897">
        <v>220000</v>
      </c>
      <c r="P897">
        <v>5000</v>
      </c>
      <c r="Q897" t="s">
        <v>51</v>
      </c>
      <c r="R897" t="s">
        <v>2946</v>
      </c>
    </row>
    <row r="898" spans="1:18" x14ac:dyDescent="0.2">
      <c r="A898">
        <v>897</v>
      </c>
      <c r="B898" t="s">
        <v>55</v>
      </c>
      <c r="C898" t="s">
        <v>54</v>
      </c>
      <c r="D898" t="s">
        <v>3242</v>
      </c>
      <c r="E898" t="s">
        <v>3243</v>
      </c>
      <c r="F898" t="s">
        <v>8</v>
      </c>
      <c r="G898" t="s">
        <v>34</v>
      </c>
      <c r="H898" t="s">
        <v>6</v>
      </c>
      <c r="I898" t="s">
        <v>53</v>
      </c>
      <c r="J898" t="s">
        <v>52</v>
      </c>
      <c r="K898" t="s">
        <v>4</v>
      </c>
      <c r="L898" s="3">
        <v>43341</v>
      </c>
      <c r="M898" s="3">
        <v>43536</v>
      </c>
      <c r="N898" s="3">
        <v>43536</v>
      </c>
      <c r="O898">
        <v>300000</v>
      </c>
      <c r="P898">
        <v>5000</v>
      </c>
      <c r="Q898" t="s">
        <v>51</v>
      </c>
      <c r="R898" t="s">
        <v>3244</v>
      </c>
    </row>
    <row r="899" spans="1:18" x14ac:dyDescent="0.2">
      <c r="A899">
        <v>898</v>
      </c>
      <c r="B899" t="s">
        <v>55</v>
      </c>
      <c r="C899" t="s">
        <v>54</v>
      </c>
      <c r="D899" t="s">
        <v>3239</v>
      </c>
      <c r="E899" t="s">
        <v>3240</v>
      </c>
      <c r="F899" t="s">
        <v>8</v>
      </c>
      <c r="G899" t="s">
        <v>34</v>
      </c>
      <c r="H899" t="s">
        <v>6</v>
      </c>
      <c r="I899" t="s">
        <v>53</v>
      </c>
      <c r="J899" t="s">
        <v>52</v>
      </c>
      <c r="K899" t="s">
        <v>56</v>
      </c>
      <c r="L899" s="3">
        <v>43297</v>
      </c>
      <c r="M899" s="3">
        <v>43580</v>
      </c>
      <c r="N899" s="3">
        <v>43580</v>
      </c>
      <c r="O899">
        <v>535000</v>
      </c>
      <c r="P899">
        <v>7000</v>
      </c>
      <c r="Q899" t="s">
        <v>51</v>
      </c>
      <c r="R899" t="s">
        <v>3241</v>
      </c>
    </row>
    <row r="900" spans="1:18" x14ac:dyDescent="0.2">
      <c r="A900">
        <v>899</v>
      </c>
      <c r="B900" t="s">
        <v>55</v>
      </c>
      <c r="C900" t="s">
        <v>54</v>
      </c>
      <c r="D900" t="s">
        <v>3560</v>
      </c>
      <c r="E900" t="s">
        <v>3561</v>
      </c>
      <c r="F900" t="s">
        <v>8</v>
      </c>
      <c r="G900" t="s">
        <v>34</v>
      </c>
      <c r="H900" t="s">
        <v>6</v>
      </c>
      <c r="I900" t="s">
        <v>53</v>
      </c>
      <c r="J900" t="s">
        <v>52</v>
      </c>
      <c r="K900" t="s">
        <v>56</v>
      </c>
      <c r="L900" s="3">
        <v>43290</v>
      </c>
      <c r="M900" s="3">
        <v>43543</v>
      </c>
      <c r="N900" s="3">
        <v>43543</v>
      </c>
      <c r="O900">
        <v>502000</v>
      </c>
      <c r="P900">
        <v>6020</v>
      </c>
      <c r="Q900" t="s">
        <v>51</v>
      </c>
      <c r="R900" t="s">
        <v>3562</v>
      </c>
    </row>
    <row r="901" spans="1:18" x14ac:dyDescent="0.2">
      <c r="A901">
        <v>900</v>
      </c>
      <c r="B901" t="s">
        <v>55</v>
      </c>
      <c r="C901" t="s">
        <v>54</v>
      </c>
      <c r="D901" t="s">
        <v>3140</v>
      </c>
      <c r="E901" t="s">
        <v>3141</v>
      </c>
      <c r="F901" t="s">
        <v>8</v>
      </c>
      <c r="G901" t="s">
        <v>34</v>
      </c>
      <c r="H901" t="s">
        <v>6</v>
      </c>
      <c r="I901" t="s">
        <v>53</v>
      </c>
      <c r="J901" t="s">
        <v>52</v>
      </c>
      <c r="K901" t="s">
        <v>4</v>
      </c>
      <c r="L901" s="3">
        <v>43269</v>
      </c>
      <c r="M901" s="3">
        <v>43525</v>
      </c>
      <c r="N901" s="3">
        <v>43525</v>
      </c>
      <c r="O901">
        <v>410000</v>
      </c>
      <c r="P901">
        <v>5000</v>
      </c>
      <c r="Q901" t="s">
        <v>51</v>
      </c>
      <c r="R901" t="s">
        <v>3142</v>
      </c>
    </row>
    <row r="902" spans="1:18" x14ac:dyDescent="0.2">
      <c r="A902">
        <v>901</v>
      </c>
      <c r="B902" t="s">
        <v>55</v>
      </c>
      <c r="C902" t="s">
        <v>54</v>
      </c>
      <c r="D902" t="s">
        <v>3781</v>
      </c>
      <c r="E902" t="s">
        <v>3782</v>
      </c>
      <c r="F902" t="s">
        <v>8</v>
      </c>
      <c r="G902" t="s">
        <v>34</v>
      </c>
      <c r="H902" t="s">
        <v>6</v>
      </c>
      <c r="I902" t="s">
        <v>53</v>
      </c>
      <c r="J902" t="s">
        <v>52</v>
      </c>
      <c r="K902" t="s">
        <v>4</v>
      </c>
      <c r="L902" s="3">
        <v>43336</v>
      </c>
      <c r="M902" s="3">
        <v>43585</v>
      </c>
      <c r="N902" s="3">
        <v>43586</v>
      </c>
      <c r="O902">
        <v>387000</v>
      </c>
      <c r="P902">
        <v>5000</v>
      </c>
      <c r="Q902" t="s">
        <v>51</v>
      </c>
      <c r="R902" t="s">
        <v>3783</v>
      </c>
    </row>
    <row r="903" spans="1:18" x14ac:dyDescent="0.2">
      <c r="A903">
        <v>902</v>
      </c>
      <c r="B903" t="s">
        <v>55</v>
      </c>
      <c r="C903" t="s">
        <v>54</v>
      </c>
      <c r="D903" t="s">
        <v>3706</v>
      </c>
      <c r="E903" t="s">
        <v>3707</v>
      </c>
      <c r="F903" t="s">
        <v>8</v>
      </c>
      <c r="G903" t="s">
        <v>34</v>
      </c>
      <c r="H903" t="s">
        <v>6</v>
      </c>
      <c r="I903" t="s">
        <v>53</v>
      </c>
      <c r="J903" t="s">
        <v>52</v>
      </c>
      <c r="K903" t="s">
        <v>4</v>
      </c>
      <c r="L903" s="3">
        <v>43222</v>
      </c>
      <c r="M903" s="3">
        <v>43530</v>
      </c>
      <c r="N903" s="3">
        <v>43531</v>
      </c>
      <c r="O903">
        <v>405000</v>
      </c>
      <c r="P903">
        <v>5000</v>
      </c>
      <c r="Q903" t="s">
        <v>51</v>
      </c>
      <c r="R903" t="s">
        <v>3708</v>
      </c>
    </row>
    <row r="904" spans="1:18" x14ac:dyDescent="0.2">
      <c r="A904">
        <v>903</v>
      </c>
      <c r="B904" t="s">
        <v>55</v>
      </c>
      <c r="C904" t="s">
        <v>54</v>
      </c>
      <c r="D904" t="s">
        <v>3158</v>
      </c>
      <c r="E904" t="s">
        <v>3159</v>
      </c>
      <c r="F904" t="s">
        <v>8</v>
      </c>
      <c r="G904" t="s">
        <v>34</v>
      </c>
      <c r="H904" t="s">
        <v>37</v>
      </c>
      <c r="I904" t="s">
        <v>53</v>
      </c>
      <c r="J904" t="s">
        <v>52</v>
      </c>
      <c r="K904" t="s">
        <v>56</v>
      </c>
      <c r="L904" s="3">
        <v>43307</v>
      </c>
      <c r="M904" s="3">
        <v>43535</v>
      </c>
      <c r="N904" s="3">
        <v>43535</v>
      </c>
      <c r="O904">
        <v>505000</v>
      </c>
      <c r="P904">
        <v>7000</v>
      </c>
      <c r="Q904" t="s">
        <v>51</v>
      </c>
      <c r="R904" t="s">
        <v>3160</v>
      </c>
    </row>
    <row r="905" spans="1:18" x14ac:dyDescent="0.2">
      <c r="A905">
        <v>904</v>
      </c>
      <c r="B905" t="s">
        <v>55</v>
      </c>
      <c r="C905" t="s">
        <v>54</v>
      </c>
      <c r="D905" t="s">
        <v>3149</v>
      </c>
      <c r="E905" t="s">
        <v>3150</v>
      </c>
      <c r="F905" t="s">
        <v>8</v>
      </c>
      <c r="G905" t="s">
        <v>34</v>
      </c>
      <c r="H905" t="s">
        <v>6</v>
      </c>
      <c r="I905" t="s">
        <v>53</v>
      </c>
      <c r="J905" t="s">
        <v>52</v>
      </c>
      <c r="K905" t="s">
        <v>4</v>
      </c>
      <c r="L905" s="3">
        <v>43391</v>
      </c>
      <c r="M905" s="3">
        <v>43628</v>
      </c>
      <c r="N905" s="3">
        <v>43628</v>
      </c>
      <c r="O905">
        <v>227000</v>
      </c>
      <c r="P905">
        <v>5000</v>
      </c>
      <c r="Q905" t="s">
        <v>51</v>
      </c>
      <c r="R905" t="s">
        <v>3151</v>
      </c>
    </row>
    <row r="906" spans="1:18" x14ac:dyDescent="0.2">
      <c r="A906">
        <v>905</v>
      </c>
      <c r="B906" t="s">
        <v>55</v>
      </c>
      <c r="C906" t="s">
        <v>54</v>
      </c>
      <c r="D906" t="s">
        <v>3230</v>
      </c>
      <c r="E906" t="s">
        <v>3231</v>
      </c>
      <c r="F906" t="s">
        <v>8</v>
      </c>
      <c r="G906" t="s">
        <v>34</v>
      </c>
      <c r="H906" t="s">
        <v>37</v>
      </c>
      <c r="I906" t="s">
        <v>53</v>
      </c>
      <c r="J906" t="s">
        <v>52</v>
      </c>
      <c r="K906" t="s">
        <v>4</v>
      </c>
      <c r="L906" s="3">
        <v>43417</v>
      </c>
      <c r="M906" s="3">
        <v>43580</v>
      </c>
      <c r="N906" s="3">
        <v>43580</v>
      </c>
      <c r="O906">
        <v>440000</v>
      </c>
      <c r="P906">
        <v>5089</v>
      </c>
      <c r="Q906" t="s">
        <v>51</v>
      </c>
      <c r="R906" t="s">
        <v>3232</v>
      </c>
    </row>
    <row r="907" spans="1:18" x14ac:dyDescent="0.2">
      <c r="A907">
        <v>906</v>
      </c>
      <c r="B907" t="s">
        <v>55</v>
      </c>
      <c r="C907" t="s">
        <v>54</v>
      </c>
      <c r="D907" t="s">
        <v>3134</v>
      </c>
      <c r="E907" t="s">
        <v>3135</v>
      </c>
      <c r="F907" t="s">
        <v>8</v>
      </c>
      <c r="G907" t="s">
        <v>34</v>
      </c>
      <c r="H907" t="s">
        <v>6</v>
      </c>
      <c r="I907" t="s">
        <v>53</v>
      </c>
      <c r="J907" t="s">
        <v>52</v>
      </c>
      <c r="K907" t="s">
        <v>4</v>
      </c>
      <c r="L907" s="3">
        <v>43278</v>
      </c>
      <c r="M907" s="3">
        <v>43564</v>
      </c>
      <c r="N907" s="3">
        <v>43564</v>
      </c>
      <c r="O907">
        <v>370500</v>
      </c>
      <c r="P907">
        <v>5000</v>
      </c>
      <c r="Q907" t="s">
        <v>51</v>
      </c>
      <c r="R907" t="s">
        <v>3136</v>
      </c>
    </row>
    <row r="908" spans="1:18" x14ac:dyDescent="0.2">
      <c r="A908">
        <v>907</v>
      </c>
      <c r="B908" t="s">
        <v>55</v>
      </c>
      <c r="C908" t="s">
        <v>54</v>
      </c>
      <c r="D908" t="s">
        <v>3101</v>
      </c>
      <c r="E908" t="s">
        <v>3102</v>
      </c>
      <c r="F908" t="s">
        <v>8</v>
      </c>
      <c r="G908" t="s">
        <v>34</v>
      </c>
      <c r="H908" t="s">
        <v>6</v>
      </c>
      <c r="I908" t="s">
        <v>53</v>
      </c>
      <c r="J908" t="s">
        <v>52</v>
      </c>
      <c r="K908" t="s">
        <v>4</v>
      </c>
      <c r="L908" s="3">
        <v>43277</v>
      </c>
      <c r="M908" s="3">
        <v>43535</v>
      </c>
      <c r="N908" s="3">
        <v>43535</v>
      </c>
      <c r="O908">
        <v>198000</v>
      </c>
      <c r="P908">
        <v>5000</v>
      </c>
      <c r="Q908" t="s">
        <v>51</v>
      </c>
      <c r="R908" t="s">
        <v>3103</v>
      </c>
    </row>
    <row r="909" spans="1:18" x14ac:dyDescent="0.2">
      <c r="A909">
        <v>908</v>
      </c>
      <c r="B909" t="s">
        <v>55</v>
      </c>
      <c r="C909" t="s">
        <v>54</v>
      </c>
      <c r="D909" t="s">
        <v>3167</v>
      </c>
      <c r="E909" t="s">
        <v>3168</v>
      </c>
      <c r="F909" t="s">
        <v>8</v>
      </c>
      <c r="G909" t="s">
        <v>34</v>
      </c>
      <c r="H909" t="s">
        <v>6</v>
      </c>
      <c r="I909" t="s">
        <v>53</v>
      </c>
      <c r="J909" t="s">
        <v>52</v>
      </c>
      <c r="K909" t="s">
        <v>56</v>
      </c>
      <c r="L909" s="3">
        <v>43371</v>
      </c>
      <c r="M909" s="3">
        <v>43560</v>
      </c>
      <c r="N909" s="3">
        <v>43560</v>
      </c>
      <c r="O909">
        <v>455000</v>
      </c>
      <c r="P909">
        <v>5319</v>
      </c>
      <c r="Q909" t="s">
        <v>51</v>
      </c>
      <c r="R909" t="s">
        <v>3169</v>
      </c>
    </row>
    <row r="910" spans="1:18" x14ac:dyDescent="0.2">
      <c r="A910">
        <v>909</v>
      </c>
      <c r="B910" t="s">
        <v>55</v>
      </c>
      <c r="C910" t="s">
        <v>54</v>
      </c>
      <c r="D910" t="s">
        <v>3152</v>
      </c>
      <c r="E910" t="s">
        <v>3153</v>
      </c>
      <c r="F910" t="s">
        <v>8</v>
      </c>
      <c r="G910" t="s">
        <v>34</v>
      </c>
      <c r="H910" t="s">
        <v>6</v>
      </c>
      <c r="I910" t="s">
        <v>53</v>
      </c>
      <c r="J910" t="s">
        <v>52</v>
      </c>
      <c r="K910" t="s">
        <v>56</v>
      </c>
      <c r="L910" s="3">
        <v>43336</v>
      </c>
      <c r="M910" s="3">
        <v>43552</v>
      </c>
      <c r="N910" s="3">
        <v>43552</v>
      </c>
      <c r="O910">
        <v>490000</v>
      </c>
      <c r="P910">
        <v>5840</v>
      </c>
      <c r="Q910" t="s">
        <v>51</v>
      </c>
      <c r="R910" t="s">
        <v>3154</v>
      </c>
    </row>
    <row r="911" spans="1:18" x14ac:dyDescent="0.2">
      <c r="A911">
        <v>910</v>
      </c>
      <c r="B911" t="s">
        <v>55</v>
      </c>
      <c r="C911" t="s">
        <v>54</v>
      </c>
      <c r="D911" t="s">
        <v>3155</v>
      </c>
      <c r="E911" t="s">
        <v>3156</v>
      </c>
      <c r="F911" t="s">
        <v>8</v>
      </c>
      <c r="G911" t="s">
        <v>34</v>
      </c>
      <c r="H911" t="s">
        <v>37</v>
      </c>
      <c r="I911" t="s">
        <v>53</v>
      </c>
      <c r="J911" t="s">
        <v>52</v>
      </c>
      <c r="K911" t="s">
        <v>56</v>
      </c>
      <c r="L911" s="3">
        <v>43580</v>
      </c>
      <c r="M911" s="3">
        <v>43629</v>
      </c>
      <c r="N911" s="3">
        <v>43629</v>
      </c>
      <c r="O911">
        <v>480000</v>
      </c>
      <c r="P911">
        <v>5674</v>
      </c>
      <c r="Q911" t="s">
        <v>51</v>
      </c>
      <c r="R911" t="s">
        <v>3157</v>
      </c>
    </row>
    <row r="912" spans="1:18" x14ac:dyDescent="0.2">
      <c r="A912">
        <v>911</v>
      </c>
      <c r="B912" t="s">
        <v>55</v>
      </c>
      <c r="C912" t="s">
        <v>54</v>
      </c>
      <c r="D912" t="s">
        <v>3182</v>
      </c>
      <c r="E912" t="s">
        <v>3183</v>
      </c>
      <c r="F912" t="s">
        <v>8</v>
      </c>
      <c r="G912" t="s">
        <v>34</v>
      </c>
      <c r="H912" t="s">
        <v>6</v>
      </c>
      <c r="I912" t="s">
        <v>53</v>
      </c>
      <c r="J912" t="s">
        <v>52</v>
      </c>
      <c r="K912" t="s">
        <v>4</v>
      </c>
      <c r="L912" s="3">
        <v>43297</v>
      </c>
      <c r="M912" s="3">
        <v>43535</v>
      </c>
      <c r="N912" s="3">
        <v>43535</v>
      </c>
      <c r="O912">
        <v>345000</v>
      </c>
      <c r="P912">
        <v>5000</v>
      </c>
      <c r="Q912" t="s">
        <v>51</v>
      </c>
      <c r="R912" t="s">
        <v>3184</v>
      </c>
    </row>
    <row r="913" spans="1:18" x14ac:dyDescent="0.2">
      <c r="A913">
        <v>912</v>
      </c>
      <c r="B913" t="s">
        <v>55</v>
      </c>
      <c r="C913" t="s">
        <v>54</v>
      </c>
      <c r="D913" t="s">
        <v>3176</v>
      </c>
      <c r="E913" t="s">
        <v>3177</v>
      </c>
      <c r="F913" t="s">
        <v>8</v>
      </c>
      <c r="G913" t="s">
        <v>34</v>
      </c>
      <c r="H913" t="s">
        <v>6</v>
      </c>
      <c r="I913" t="s">
        <v>53</v>
      </c>
      <c r="J913" t="s">
        <v>52</v>
      </c>
      <c r="K913" t="s">
        <v>4</v>
      </c>
      <c r="L913" s="3">
        <v>43312</v>
      </c>
      <c r="M913" s="3">
        <v>43535</v>
      </c>
      <c r="N913" s="3">
        <v>43535</v>
      </c>
      <c r="O913">
        <v>290000</v>
      </c>
      <c r="P913">
        <v>5000</v>
      </c>
      <c r="Q913" t="s">
        <v>51</v>
      </c>
      <c r="R913" t="s">
        <v>3178</v>
      </c>
    </row>
    <row r="914" spans="1:18" x14ac:dyDescent="0.2">
      <c r="A914">
        <v>913</v>
      </c>
      <c r="B914" t="s">
        <v>55</v>
      </c>
      <c r="C914" t="s">
        <v>54</v>
      </c>
      <c r="D914" t="s">
        <v>3146</v>
      </c>
      <c r="E914" t="s">
        <v>3147</v>
      </c>
      <c r="F914" t="s">
        <v>8</v>
      </c>
      <c r="G914" t="s">
        <v>34</v>
      </c>
      <c r="H914" t="s">
        <v>6</v>
      </c>
      <c r="I914" t="s">
        <v>53</v>
      </c>
      <c r="J914" t="s">
        <v>52</v>
      </c>
      <c r="K914" t="s">
        <v>4</v>
      </c>
      <c r="L914" s="3">
        <v>43270</v>
      </c>
      <c r="M914" s="3">
        <v>43529</v>
      </c>
      <c r="N914" s="3">
        <v>43529</v>
      </c>
      <c r="O914">
        <v>240000</v>
      </c>
      <c r="P914">
        <v>5000</v>
      </c>
      <c r="Q914" t="s">
        <v>51</v>
      </c>
      <c r="R914" t="s">
        <v>3148</v>
      </c>
    </row>
    <row r="915" spans="1:18" x14ac:dyDescent="0.2">
      <c r="A915">
        <v>914</v>
      </c>
      <c r="B915" t="s">
        <v>55</v>
      </c>
      <c r="C915" t="s">
        <v>54</v>
      </c>
      <c r="D915" t="s">
        <v>3170</v>
      </c>
      <c r="E915" t="s">
        <v>3171</v>
      </c>
      <c r="F915" t="s">
        <v>8</v>
      </c>
      <c r="G915" t="s">
        <v>34</v>
      </c>
      <c r="H915" t="s">
        <v>37</v>
      </c>
      <c r="I915" t="s">
        <v>53</v>
      </c>
      <c r="J915" t="s">
        <v>52</v>
      </c>
      <c r="K915" t="s">
        <v>4</v>
      </c>
      <c r="L915" s="3">
        <v>43228</v>
      </c>
      <c r="M915" s="3">
        <v>43551</v>
      </c>
      <c r="N915" s="3">
        <v>43551</v>
      </c>
      <c r="O915">
        <v>421700</v>
      </c>
      <c r="P915">
        <v>5000</v>
      </c>
      <c r="Q915" t="s">
        <v>51</v>
      </c>
      <c r="R915" t="s">
        <v>3172</v>
      </c>
    </row>
    <row r="916" spans="1:18" x14ac:dyDescent="0.2">
      <c r="A916">
        <v>915</v>
      </c>
      <c r="B916" t="s">
        <v>55</v>
      </c>
      <c r="C916" t="s">
        <v>54</v>
      </c>
      <c r="D916" t="s">
        <v>3218</v>
      </c>
      <c r="E916" t="s">
        <v>3219</v>
      </c>
      <c r="F916" t="s">
        <v>8</v>
      </c>
      <c r="G916" t="s">
        <v>34</v>
      </c>
      <c r="H916" t="s">
        <v>37</v>
      </c>
      <c r="I916" t="s">
        <v>53</v>
      </c>
      <c r="J916" t="s">
        <v>52</v>
      </c>
      <c r="K916" t="s">
        <v>4</v>
      </c>
      <c r="L916" s="3">
        <v>43354</v>
      </c>
      <c r="M916" s="3">
        <v>43609</v>
      </c>
      <c r="N916" s="3">
        <v>43609</v>
      </c>
      <c r="O916">
        <v>387500</v>
      </c>
      <c r="P916">
        <v>5000</v>
      </c>
      <c r="Q916" t="s">
        <v>51</v>
      </c>
      <c r="R916" t="s">
        <v>3220</v>
      </c>
    </row>
    <row r="917" spans="1:18" x14ac:dyDescent="0.2">
      <c r="A917">
        <v>916</v>
      </c>
      <c r="B917" t="s">
        <v>55</v>
      </c>
      <c r="C917" t="s">
        <v>54</v>
      </c>
      <c r="D917" t="s">
        <v>2947</v>
      </c>
      <c r="E917" t="s">
        <v>2948</v>
      </c>
      <c r="F917" t="s">
        <v>8</v>
      </c>
      <c r="G917" t="s">
        <v>34</v>
      </c>
      <c r="H917" t="s">
        <v>6</v>
      </c>
      <c r="I917" t="s">
        <v>53</v>
      </c>
      <c r="J917" t="s">
        <v>52</v>
      </c>
      <c r="K917" t="s">
        <v>56</v>
      </c>
      <c r="L917" s="3">
        <v>43396</v>
      </c>
      <c r="M917" s="3">
        <v>43551</v>
      </c>
      <c r="N917" s="3">
        <v>43551</v>
      </c>
      <c r="O917">
        <v>458000</v>
      </c>
      <c r="P917">
        <v>5360</v>
      </c>
      <c r="Q917" t="s">
        <v>51</v>
      </c>
      <c r="R917" t="s">
        <v>2949</v>
      </c>
    </row>
    <row r="918" spans="1:18" x14ac:dyDescent="0.2">
      <c r="A918">
        <v>917</v>
      </c>
      <c r="B918" t="s">
        <v>55</v>
      </c>
      <c r="C918" t="s">
        <v>54</v>
      </c>
      <c r="D918" t="s">
        <v>2789</v>
      </c>
      <c r="E918" t="s">
        <v>2790</v>
      </c>
      <c r="F918" t="s">
        <v>8</v>
      </c>
      <c r="G918" t="s">
        <v>34</v>
      </c>
      <c r="H918" t="s">
        <v>37</v>
      </c>
      <c r="I918" t="s">
        <v>53</v>
      </c>
      <c r="J918" t="s">
        <v>52</v>
      </c>
      <c r="K918" t="s">
        <v>56</v>
      </c>
      <c r="L918" s="3">
        <v>43282</v>
      </c>
      <c r="M918" s="3">
        <v>43518</v>
      </c>
      <c r="N918" s="3">
        <v>43518</v>
      </c>
      <c r="O918">
        <v>470000</v>
      </c>
      <c r="P918">
        <v>5540</v>
      </c>
      <c r="Q918" t="s">
        <v>51</v>
      </c>
      <c r="R918" t="s">
        <v>2791</v>
      </c>
    </row>
    <row r="919" spans="1:18" x14ac:dyDescent="0.2">
      <c r="A919">
        <v>918</v>
      </c>
      <c r="B919" t="s">
        <v>55</v>
      </c>
      <c r="C919" t="s">
        <v>54</v>
      </c>
      <c r="D919" t="s">
        <v>2492</v>
      </c>
      <c r="E919" t="s">
        <v>2493</v>
      </c>
      <c r="F919" t="s">
        <v>8</v>
      </c>
      <c r="G919" t="s">
        <v>34</v>
      </c>
      <c r="H919" t="s">
        <v>6</v>
      </c>
      <c r="I919" t="s">
        <v>53</v>
      </c>
      <c r="J919" t="s">
        <v>52</v>
      </c>
      <c r="K919" t="s">
        <v>56</v>
      </c>
      <c r="L919" s="3">
        <v>43336</v>
      </c>
      <c r="M919" s="3">
        <v>43563</v>
      </c>
      <c r="N919" s="3">
        <v>43563</v>
      </c>
      <c r="O919">
        <v>515000</v>
      </c>
      <c r="P919">
        <v>6272</v>
      </c>
      <c r="Q919" t="s">
        <v>51</v>
      </c>
      <c r="R919" t="s">
        <v>2494</v>
      </c>
    </row>
    <row r="920" spans="1:18" x14ac:dyDescent="0.2">
      <c r="A920">
        <v>919</v>
      </c>
      <c r="B920" t="s">
        <v>55</v>
      </c>
      <c r="C920" t="s">
        <v>54</v>
      </c>
      <c r="D920" t="s">
        <v>2609</v>
      </c>
      <c r="E920" t="s">
        <v>2610</v>
      </c>
      <c r="F920" t="s">
        <v>8</v>
      </c>
      <c r="G920" t="s">
        <v>34</v>
      </c>
      <c r="H920" t="s">
        <v>37</v>
      </c>
      <c r="I920" t="s">
        <v>53</v>
      </c>
      <c r="J920" t="s">
        <v>52</v>
      </c>
      <c r="K920" t="s">
        <v>56</v>
      </c>
      <c r="L920" s="3">
        <v>43299</v>
      </c>
      <c r="M920" s="3">
        <v>43494</v>
      </c>
      <c r="N920" s="3">
        <v>43494</v>
      </c>
      <c r="O920">
        <v>525000</v>
      </c>
      <c r="P920">
        <v>6472</v>
      </c>
      <c r="Q920" t="s">
        <v>51</v>
      </c>
      <c r="R920" t="s">
        <v>2611</v>
      </c>
    </row>
    <row r="921" spans="1:18" x14ac:dyDescent="0.2">
      <c r="A921">
        <v>920</v>
      </c>
      <c r="B921" t="s">
        <v>55</v>
      </c>
      <c r="C921" t="s">
        <v>54</v>
      </c>
      <c r="D921" t="s">
        <v>2705</v>
      </c>
      <c r="E921" t="s">
        <v>2706</v>
      </c>
      <c r="F921" t="s">
        <v>8</v>
      </c>
      <c r="G921" t="s">
        <v>34</v>
      </c>
      <c r="H921" t="s">
        <v>37</v>
      </c>
      <c r="I921" t="s">
        <v>53</v>
      </c>
      <c r="J921" t="s">
        <v>52</v>
      </c>
      <c r="K921" t="s">
        <v>4</v>
      </c>
      <c r="L921" s="3">
        <v>43270</v>
      </c>
      <c r="M921" s="3">
        <v>43578</v>
      </c>
      <c r="N921" s="3">
        <v>43578</v>
      </c>
      <c r="O921">
        <v>387000</v>
      </c>
      <c r="P921">
        <v>5000</v>
      </c>
      <c r="Q921" t="s">
        <v>51</v>
      </c>
      <c r="R921" t="s">
        <v>2707</v>
      </c>
    </row>
    <row r="922" spans="1:18" x14ac:dyDescent="0.2">
      <c r="A922">
        <v>921</v>
      </c>
      <c r="B922" t="s">
        <v>55</v>
      </c>
      <c r="C922" t="s">
        <v>54</v>
      </c>
      <c r="D922" t="s">
        <v>2822</v>
      </c>
      <c r="E922" t="s">
        <v>2823</v>
      </c>
      <c r="F922" t="s">
        <v>8</v>
      </c>
      <c r="G922" t="s">
        <v>34</v>
      </c>
      <c r="H922" t="s">
        <v>6</v>
      </c>
      <c r="I922" t="s">
        <v>53</v>
      </c>
      <c r="J922" t="s">
        <v>52</v>
      </c>
      <c r="K922" t="s">
        <v>4</v>
      </c>
      <c r="L922" s="3">
        <v>43356</v>
      </c>
      <c r="M922" s="3">
        <v>43528</v>
      </c>
      <c r="N922" s="3">
        <v>43528</v>
      </c>
      <c r="O922">
        <v>307000</v>
      </c>
      <c r="P922">
        <v>5000</v>
      </c>
      <c r="Q922" t="s">
        <v>51</v>
      </c>
      <c r="R922" t="s">
        <v>2824</v>
      </c>
    </row>
    <row r="923" spans="1:18" x14ac:dyDescent="0.2">
      <c r="A923">
        <v>922</v>
      </c>
      <c r="B923" t="s">
        <v>55</v>
      </c>
      <c r="C923" t="s">
        <v>54</v>
      </c>
      <c r="D923" t="s">
        <v>2495</v>
      </c>
      <c r="E923" t="s">
        <v>2496</v>
      </c>
      <c r="F923" t="s">
        <v>8</v>
      </c>
      <c r="G923" t="s">
        <v>34</v>
      </c>
      <c r="H923" t="s">
        <v>6</v>
      </c>
      <c r="I923" t="s">
        <v>53</v>
      </c>
      <c r="J923" t="s">
        <v>52</v>
      </c>
      <c r="K923" t="s">
        <v>4</v>
      </c>
      <c r="L923" s="3">
        <v>43284</v>
      </c>
      <c r="M923" s="3">
        <v>43495</v>
      </c>
      <c r="N923" s="3">
        <v>43495</v>
      </c>
      <c r="O923">
        <v>250000</v>
      </c>
      <c r="P923">
        <v>5000</v>
      </c>
      <c r="Q923" t="s">
        <v>51</v>
      </c>
      <c r="R923" t="s">
        <v>2497</v>
      </c>
    </row>
    <row r="924" spans="1:18" x14ac:dyDescent="0.2">
      <c r="A924">
        <v>923</v>
      </c>
      <c r="B924" t="s">
        <v>55</v>
      </c>
      <c r="C924" t="s">
        <v>54</v>
      </c>
      <c r="D924" t="s">
        <v>3671</v>
      </c>
      <c r="E924" t="s">
        <v>3672</v>
      </c>
      <c r="F924" t="s">
        <v>8</v>
      </c>
      <c r="G924" t="s">
        <v>34</v>
      </c>
      <c r="H924" t="s">
        <v>6</v>
      </c>
      <c r="I924" t="s">
        <v>53</v>
      </c>
      <c r="J924" t="s">
        <v>52</v>
      </c>
      <c r="K924" t="s">
        <v>4</v>
      </c>
      <c r="L924" s="3">
        <v>43371</v>
      </c>
      <c r="M924" s="3">
        <v>43609</v>
      </c>
      <c r="N924" s="3">
        <v>43609</v>
      </c>
      <c r="O924">
        <v>355000</v>
      </c>
      <c r="P924">
        <v>5000</v>
      </c>
      <c r="Q924" t="s">
        <v>51</v>
      </c>
      <c r="R924" t="s">
        <v>3673</v>
      </c>
    </row>
    <row r="925" spans="1:18" x14ac:dyDescent="0.2">
      <c r="A925">
        <v>924</v>
      </c>
      <c r="B925" t="s">
        <v>55</v>
      </c>
      <c r="C925" t="s">
        <v>54</v>
      </c>
      <c r="D925" t="s">
        <v>2633</v>
      </c>
      <c r="E925" t="s">
        <v>2634</v>
      </c>
      <c r="F925" t="s">
        <v>8</v>
      </c>
      <c r="G925" t="s">
        <v>34</v>
      </c>
      <c r="H925" t="s">
        <v>6</v>
      </c>
      <c r="I925" t="s">
        <v>53</v>
      </c>
      <c r="J925" t="s">
        <v>52</v>
      </c>
      <c r="K925" t="s">
        <v>4</v>
      </c>
      <c r="L925" s="3">
        <v>43280</v>
      </c>
      <c r="M925" s="3">
        <v>43531</v>
      </c>
      <c r="N925" s="3">
        <v>43531</v>
      </c>
      <c r="O925">
        <v>427000</v>
      </c>
      <c r="P925">
        <v>5000</v>
      </c>
      <c r="Q925" t="s">
        <v>51</v>
      </c>
      <c r="R925" t="s">
        <v>2635</v>
      </c>
    </row>
    <row r="926" spans="1:18" x14ac:dyDescent="0.2">
      <c r="A926">
        <v>925</v>
      </c>
      <c r="B926" t="s">
        <v>55</v>
      </c>
      <c r="C926" t="s">
        <v>54</v>
      </c>
      <c r="D926" t="s">
        <v>2768</v>
      </c>
      <c r="E926" t="s">
        <v>2769</v>
      </c>
      <c r="F926" t="s">
        <v>8</v>
      </c>
      <c r="G926" t="s">
        <v>34</v>
      </c>
      <c r="H926" t="s">
        <v>6</v>
      </c>
      <c r="I926" t="s">
        <v>53</v>
      </c>
      <c r="J926" t="s">
        <v>52</v>
      </c>
      <c r="K926" t="s">
        <v>4</v>
      </c>
      <c r="L926" s="3">
        <v>43336</v>
      </c>
      <c r="M926" s="3">
        <v>43553</v>
      </c>
      <c r="N926" s="3">
        <v>43553</v>
      </c>
      <c r="O926">
        <v>325000</v>
      </c>
      <c r="P926">
        <v>5000</v>
      </c>
      <c r="Q926" t="s">
        <v>51</v>
      </c>
      <c r="R926" t="s">
        <v>2770</v>
      </c>
    </row>
    <row r="927" spans="1:18" x14ac:dyDescent="0.2">
      <c r="A927">
        <v>926</v>
      </c>
      <c r="B927" t="s">
        <v>55</v>
      </c>
      <c r="C927" t="s">
        <v>54</v>
      </c>
      <c r="D927" t="s">
        <v>2872</v>
      </c>
      <c r="E927" t="s">
        <v>2873</v>
      </c>
      <c r="F927" t="s">
        <v>8</v>
      </c>
      <c r="G927" t="s">
        <v>34</v>
      </c>
      <c r="H927" t="s">
        <v>37</v>
      </c>
      <c r="I927" t="s">
        <v>53</v>
      </c>
      <c r="J927" t="s">
        <v>52</v>
      </c>
      <c r="K927" t="s">
        <v>56</v>
      </c>
      <c r="L927" s="3">
        <v>43264</v>
      </c>
      <c r="M927" s="3">
        <v>43529</v>
      </c>
      <c r="N927" s="3">
        <v>43529</v>
      </c>
      <c r="O927">
        <v>535000</v>
      </c>
      <c r="P927">
        <v>6672</v>
      </c>
      <c r="Q927" t="s">
        <v>51</v>
      </c>
      <c r="R927" t="s">
        <v>2874</v>
      </c>
    </row>
    <row r="928" spans="1:18" x14ac:dyDescent="0.2">
      <c r="A928">
        <v>927</v>
      </c>
      <c r="B928" t="s">
        <v>55</v>
      </c>
      <c r="C928" t="s">
        <v>54</v>
      </c>
      <c r="D928" t="s">
        <v>2819</v>
      </c>
      <c r="E928" t="s">
        <v>2820</v>
      </c>
      <c r="F928" t="s">
        <v>8</v>
      </c>
      <c r="G928" t="s">
        <v>34</v>
      </c>
      <c r="H928" t="s">
        <v>37</v>
      </c>
      <c r="I928" t="s">
        <v>53</v>
      </c>
      <c r="J928" t="s">
        <v>52</v>
      </c>
      <c r="K928" t="s">
        <v>56</v>
      </c>
      <c r="L928" s="3">
        <v>43354</v>
      </c>
      <c r="M928" s="3">
        <v>43531</v>
      </c>
      <c r="N928" s="3">
        <v>43531</v>
      </c>
      <c r="O928">
        <v>462000</v>
      </c>
      <c r="P928">
        <v>5420</v>
      </c>
      <c r="Q928" t="s">
        <v>51</v>
      </c>
      <c r="R928" t="s">
        <v>2821</v>
      </c>
    </row>
    <row r="929" spans="1:18" x14ac:dyDescent="0.2">
      <c r="A929">
        <v>928</v>
      </c>
      <c r="B929" t="s">
        <v>55</v>
      </c>
      <c r="C929" t="s">
        <v>54</v>
      </c>
      <c r="D929" t="s">
        <v>2783</v>
      </c>
      <c r="E929" t="s">
        <v>2784</v>
      </c>
      <c r="F929" t="s">
        <v>8</v>
      </c>
      <c r="G929" t="s">
        <v>34</v>
      </c>
      <c r="H929" t="s">
        <v>6</v>
      </c>
      <c r="I929" t="s">
        <v>53</v>
      </c>
      <c r="J929" t="s">
        <v>52</v>
      </c>
      <c r="K929" t="s">
        <v>56</v>
      </c>
      <c r="L929" s="3">
        <v>43360</v>
      </c>
      <c r="M929" s="3">
        <v>43552</v>
      </c>
      <c r="N929" s="3">
        <v>43552</v>
      </c>
      <c r="O929">
        <v>523000</v>
      </c>
      <c r="P929">
        <v>6432</v>
      </c>
      <c r="Q929" t="s">
        <v>51</v>
      </c>
      <c r="R929" t="s">
        <v>2785</v>
      </c>
    </row>
    <row r="930" spans="1:18" x14ac:dyDescent="0.2">
      <c r="A930">
        <v>929</v>
      </c>
      <c r="B930" t="s">
        <v>55</v>
      </c>
      <c r="C930" t="s">
        <v>54</v>
      </c>
      <c r="D930" t="s">
        <v>3626</v>
      </c>
      <c r="E930" t="s">
        <v>3627</v>
      </c>
      <c r="F930" t="s">
        <v>8</v>
      </c>
      <c r="G930" t="s">
        <v>34</v>
      </c>
      <c r="H930" t="s">
        <v>37</v>
      </c>
      <c r="I930" t="s">
        <v>53</v>
      </c>
      <c r="J930" t="s">
        <v>52</v>
      </c>
      <c r="K930" t="s">
        <v>56</v>
      </c>
      <c r="L930" s="3">
        <v>43490</v>
      </c>
      <c r="M930" s="3">
        <v>43661</v>
      </c>
      <c r="N930" s="3">
        <v>43661</v>
      </c>
      <c r="O930">
        <v>460000</v>
      </c>
      <c r="P930">
        <v>5813</v>
      </c>
      <c r="Q930" t="s">
        <v>51</v>
      </c>
      <c r="R930" t="s">
        <v>3628</v>
      </c>
    </row>
    <row r="931" spans="1:18" x14ac:dyDescent="0.2">
      <c r="A931">
        <v>930</v>
      </c>
      <c r="B931" t="s">
        <v>55</v>
      </c>
      <c r="C931" t="s">
        <v>54</v>
      </c>
      <c r="D931" t="s">
        <v>3692</v>
      </c>
      <c r="E931" t="s">
        <v>3693</v>
      </c>
      <c r="F931" t="s">
        <v>8</v>
      </c>
      <c r="G931" t="s">
        <v>34</v>
      </c>
      <c r="H931" t="s">
        <v>37</v>
      </c>
      <c r="I931" t="s">
        <v>53</v>
      </c>
      <c r="J931" t="s">
        <v>52</v>
      </c>
      <c r="K931" t="s">
        <v>56</v>
      </c>
      <c r="L931" s="3">
        <v>43479</v>
      </c>
      <c r="M931" s="3">
        <v>43677</v>
      </c>
      <c r="N931" s="3">
        <v>43677</v>
      </c>
      <c r="O931">
        <v>489000</v>
      </c>
      <c r="P931">
        <v>5809</v>
      </c>
      <c r="Q931" t="s">
        <v>51</v>
      </c>
    </row>
    <row r="932" spans="1:18" x14ac:dyDescent="0.2">
      <c r="A932">
        <v>931</v>
      </c>
      <c r="B932" t="s">
        <v>55</v>
      </c>
      <c r="C932" t="s">
        <v>54</v>
      </c>
      <c r="D932" t="s">
        <v>3623</v>
      </c>
      <c r="E932" t="s">
        <v>3624</v>
      </c>
      <c r="F932" t="s">
        <v>8</v>
      </c>
      <c r="G932" t="s">
        <v>34</v>
      </c>
      <c r="H932" t="s">
        <v>37</v>
      </c>
      <c r="I932" t="s">
        <v>53</v>
      </c>
      <c r="J932" t="s">
        <v>52</v>
      </c>
      <c r="K932" t="s">
        <v>4</v>
      </c>
      <c r="L932" s="3">
        <v>43349</v>
      </c>
      <c r="M932" s="3">
        <v>43671</v>
      </c>
      <c r="N932" s="3">
        <v>43671</v>
      </c>
      <c r="O932">
        <v>415000</v>
      </c>
      <c r="P932">
        <v>5000</v>
      </c>
      <c r="Q932" t="s">
        <v>51</v>
      </c>
      <c r="R932" t="s">
        <v>3625</v>
      </c>
    </row>
    <row r="933" spans="1:18" x14ac:dyDescent="0.2">
      <c r="A933">
        <v>932</v>
      </c>
      <c r="B933" t="s">
        <v>55</v>
      </c>
      <c r="C933" t="s">
        <v>54</v>
      </c>
      <c r="D933" t="s">
        <v>3245</v>
      </c>
      <c r="E933" t="s">
        <v>3246</v>
      </c>
      <c r="F933" t="s">
        <v>8</v>
      </c>
      <c r="G933" t="s">
        <v>34</v>
      </c>
      <c r="H933" t="s">
        <v>37</v>
      </c>
      <c r="I933" t="s">
        <v>53</v>
      </c>
      <c r="J933" t="s">
        <v>52</v>
      </c>
      <c r="K933" t="s">
        <v>56</v>
      </c>
      <c r="L933" s="3">
        <v>43322</v>
      </c>
      <c r="M933" s="3">
        <v>43517</v>
      </c>
      <c r="N933" s="3">
        <v>43517</v>
      </c>
      <c r="O933">
        <v>501000</v>
      </c>
      <c r="P933">
        <v>6004</v>
      </c>
      <c r="Q933" t="s">
        <v>51</v>
      </c>
      <c r="R933" t="s">
        <v>3247</v>
      </c>
    </row>
    <row r="934" spans="1:18" x14ac:dyDescent="0.2">
      <c r="A934">
        <v>933</v>
      </c>
      <c r="B934" t="s">
        <v>55</v>
      </c>
      <c r="C934" t="s">
        <v>54</v>
      </c>
      <c r="D934" t="s">
        <v>3709</v>
      </c>
      <c r="E934" t="s">
        <v>3710</v>
      </c>
      <c r="F934" t="s">
        <v>8</v>
      </c>
      <c r="G934" t="s">
        <v>34</v>
      </c>
      <c r="H934" t="s">
        <v>6</v>
      </c>
      <c r="I934" t="s">
        <v>53</v>
      </c>
      <c r="J934" t="s">
        <v>52</v>
      </c>
      <c r="K934" t="s">
        <v>4</v>
      </c>
      <c r="L934" s="3">
        <v>43314</v>
      </c>
      <c r="M934" s="3">
        <v>43523</v>
      </c>
      <c r="N934" s="3">
        <v>43523</v>
      </c>
      <c r="O934">
        <v>230000</v>
      </c>
      <c r="P934">
        <v>5000</v>
      </c>
      <c r="Q934" t="s">
        <v>51</v>
      </c>
      <c r="R934" t="s">
        <v>3711</v>
      </c>
    </row>
    <row r="935" spans="1:18" x14ac:dyDescent="0.2">
      <c r="A935">
        <v>934</v>
      </c>
      <c r="B935" t="s">
        <v>55</v>
      </c>
      <c r="C935" t="s">
        <v>54</v>
      </c>
      <c r="D935" t="s">
        <v>2663</v>
      </c>
      <c r="E935" t="s">
        <v>2664</v>
      </c>
      <c r="F935" t="s">
        <v>8</v>
      </c>
      <c r="G935" t="s">
        <v>34</v>
      </c>
      <c r="H935" t="s">
        <v>6</v>
      </c>
      <c r="I935" t="s">
        <v>53</v>
      </c>
      <c r="J935" t="s">
        <v>52</v>
      </c>
      <c r="K935" t="s">
        <v>4</v>
      </c>
      <c r="L935" s="3">
        <v>43305</v>
      </c>
      <c r="M935" s="3">
        <v>43532</v>
      </c>
      <c r="N935" s="3">
        <v>43532</v>
      </c>
      <c r="O935">
        <v>221000</v>
      </c>
      <c r="P935">
        <v>5000</v>
      </c>
      <c r="Q935" t="s">
        <v>51</v>
      </c>
      <c r="R935" t="s">
        <v>2665</v>
      </c>
    </row>
    <row r="936" spans="1:18" x14ac:dyDescent="0.2">
      <c r="A936">
        <v>935</v>
      </c>
      <c r="B936" t="s">
        <v>55</v>
      </c>
      <c r="C936" t="s">
        <v>54</v>
      </c>
      <c r="D936" t="s">
        <v>3015</v>
      </c>
      <c r="E936" t="s">
        <v>3016</v>
      </c>
      <c r="F936" t="s">
        <v>8</v>
      </c>
      <c r="G936" t="s">
        <v>34</v>
      </c>
      <c r="H936" t="s">
        <v>6</v>
      </c>
      <c r="I936" t="s">
        <v>53</v>
      </c>
      <c r="J936" t="s">
        <v>52</v>
      </c>
      <c r="K936" t="s">
        <v>4</v>
      </c>
      <c r="L936" s="3">
        <v>43255</v>
      </c>
      <c r="M936" s="3">
        <v>43530</v>
      </c>
      <c r="N936" s="3">
        <v>43530</v>
      </c>
      <c r="O936">
        <v>346900</v>
      </c>
      <c r="P936">
        <v>5000</v>
      </c>
      <c r="Q936" t="s">
        <v>51</v>
      </c>
      <c r="R936" t="s">
        <v>3017</v>
      </c>
    </row>
    <row r="937" spans="1:18" x14ac:dyDescent="0.2">
      <c r="A937">
        <v>936</v>
      </c>
      <c r="B937" t="s">
        <v>55</v>
      </c>
      <c r="C937" t="s">
        <v>54</v>
      </c>
      <c r="D937" t="s">
        <v>2813</v>
      </c>
      <c r="E937" t="s">
        <v>2814</v>
      </c>
      <c r="F937" t="s">
        <v>8</v>
      </c>
      <c r="G937" t="s">
        <v>34</v>
      </c>
      <c r="H937" t="s">
        <v>37</v>
      </c>
      <c r="I937" t="s">
        <v>53</v>
      </c>
      <c r="J937" t="s">
        <v>52</v>
      </c>
      <c r="K937" t="s">
        <v>4</v>
      </c>
      <c r="L937" s="3">
        <v>43445</v>
      </c>
      <c r="M937" s="3">
        <v>43671</v>
      </c>
      <c r="N937" s="3">
        <v>43671</v>
      </c>
      <c r="O937">
        <v>393000</v>
      </c>
      <c r="P937">
        <v>5000</v>
      </c>
      <c r="Q937" t="s">
        <v>51</v>
      </c>
      <c r="R937" t="s">
        <v>2815</v>
      </c>
    </row>
    <row r="938" spans="1:18" x14ac:dyDescent="0.2">
      <c r="A938">
        <v>937</v>
      </c>
      <c r="B938" t="s">
        <v>55</v>
      </c>
      <c r="C938" t="s">
        <v>54</v>
      </c>
      <c r="D938" t="s">
        <v>2807</v>
      </c>
      <c r="E938" t="s">
        <v>2808</v>
      </c>
      <c r="F938" t="s">
        <v>8</v>
      </c>
      <c r="G938" t="s">
        <v>34</v>
      </c>
      <c r="H938" t="s">
        <v>6</v>
      </c>
      <c r="I938" t="s">
        <v>53</v>
      </c>
      <c r="J938" t="s">
        <v>52</v>
      </c>
      <c r="K938" t="s">
        <v>56</v>
      </c>
      <c r="L938" s="3">
        <v>43515</v>
      </c>
      <c r="M938" s="3">
        <v>43679</v>
      </c>
      <c r="N938" s="3">
        <v>43679</v>
      </c>
      <c r="O938">
        <v>615000</v>
      </c>
      <c r="P938">
        <v>7000</v>
      </c>
      <c r="Q938" t="s">
        <v>51</v>
      </c>
      <c r="R938" t="s">
        <v>2809</v>
      </c>
    </row>
    <row r="939" spans="1:18" x14ac:dyDescent="0.2">
      <c r="A939">
        <v>938</v>
      </c>
      <c r="B939" t="s">
        <v>55</v>
      </c>
      <c r="C939" t="s">
        <v>54</v>
      </c>
      <c r="D939" t="s">
        <v>2866</v>
      </c>
      <c r="E939" t="s">
        <v>2867</v>
      </c>
      <c r="F939" t="s">
        <v>8</v>
      </c>
      <c r="G939" t="s">
        <v>34</v>
      </c>
      <c r="H939" t="s">
        <v>6</v>
      </c>
      <c r="I939" t="s">
        <v>53</v>
      </c>
      <c r="J939" t="s">
        <v>52</v>
      </c>
      <c r="K939" t="s">
        <v>4</v>
      </c>
      <c r="L939" s="3">
        <v>43269</v>
      </c>
      <c r="M939" s="3">
        <v>43542</v>
      </c>
      <c r="N939" s="3">
        <v>43542</v>
      </c>
      <c r="O939">
        <v>275500</v>
      </c>
      <c r="P939">
        <v>5000</v>
      </c>
      <c r="Q939" t="s">
        <v>51</v>
      </c>
      <c r="R939" t="s">
        <v>2868</v>
      </c>
    </row>
    <row r="940" spans="1:18" x14ac:dyDescent="0.2">
      <c r="A940">
        <v>939</v>
      </c>
      <c r="B940" t="s">
        <v>55</v>
      </c>
      <c r="C940" t="s">
        <v>54</v>
      </c>
      <c r="D940" t="s">
        <v>3614</v>
      </c>
      <c r="E940" t="s">
        <v>3615</v>
      </c>
      <c r="F940" t="s">
        <v>8</v>
      </c>
      <c r="G940" t="s">
        <v>34</v>
      </c>
      <c r="H940" t="s">
        <v>6</v>
      </c>
      <c r="I940" t="s">
        <v>53</v>
      </c>
      <c r="J940" t="s">
        <v>52</v>
      </c>
      <c r="K940" t="s">
        <v>4</v>
      </c>
      <c r="L940" s="3">
        <v>43528</v>
      </c>
      <c r="M940" s="3">
        <v>43677</v>
      </c>
      <c r="N940" s="3">
        <v>43677</v>
      </c>
      <c r="O940">
        <v>435000</v>
      </c>
      <c r="P940">
        <v>5000</v>
      </c>
      <c r="Q940" t="s">
        <v>51</v>
      </c>
      <c r="R940" t="s">
        <v>3616</v>
      </c>
    </row>
    <row r="941" spans="1:18" x14ac:dyDescent="0.2">
      <c r="A941">
        <v>940</v>
      </c>
      <c r="B941" t="s">
        <v>55</v>
      </c>
      <c r="C941" t="s">
        <v>54</v>
      </c>
      <c r="D941" t="s">
        <v>3536</v>
      </c>
      <c r="E941" t="s">
        <v>3537</v>
      </c>
      <c r="F941" t="s">
        <v>8</v>
      </c>
      <c r="G941" t="s">
        <v>34</v>
      </c>
      <c r="H941" t="s">
        <v>6</v>
      </c>
      <c r="I941" t="s">
        <v>53</v>
      </c>
      <c r="J941" t="s">
        <v>52</v>
      </c>
      <c r="K941" t="s">
        <v>4</v>
      </c>
      <c r="L941" s="3">
        <v>43343</v>
      </c>
      <c r="M941" s="3">
        <v>43629</v>
      </c>
      <c r="N941" s="3">
        <v>43629</v>
      </c>
      <c r="O941">
        <v>363500</v>
      </c>
      <c r="P941">
        <v>5000</v>
      </c>
      <c r="Q941" t="s">
        <v>51</v>
      </c>
      <c r="R941" t="s">
        <v>3538</v>
      </c>
    </row>
    <row r="942" spans="1:18" x14ac:dyDescent="0.2">
      <c r="A942">
        <v>941</v>
      </c>
      <c r="B942" t="s">
        <v>55</v>
      </c>
      <c r="C942" t="s">
        <v>54</v>
      </c>
      <c r="D942" t="s">
        <v>3620</v>
      </c>
      <c r="E942" t="s">
        <v>3621</v>
      </c>
      <c r="F942" t="s">
        <v>8</v>
      </c>
      <c r="G942" t="s">
        <v>34</v>
      </c>
      <c r="H942" t="s">
        <v>37</v>
      </c>
      <c r="I942" t="s">
        <v>53</v>
      </c>
      <c r="J942" t="s">
        <v>52</v>
      </c>
      <c r="K942" t="s">
        <v>56</v>
      </c>
      <c r="L942" s="3">
        <v>43448</v>
      </c>
      <c r="M942" s="3">
        <v>43679</v>
      </c>
      <c r="N942" s="3">
        <v>43679</v>
      </c>
      <c r="O942">
        <v>595000</v>
      </c>
      <c r="P942">
        <v>7000</v>
      </c>
      <c r="Q942" t="s">
        <v>51</v>
      </c>
      <c r="R942" t="s">
        <v>3622</v>
      </c>
    </row>
    <row r="943" spans="1:18" x14ac:dyDescent="0.2">
      <c r="A943">
        <v>942</v>
      </c>
      <c r="B943" t="s">
        <v>55</v>
      </c>
      <c r="C943" t="s">
        <v>54</v>
      </c>
      <c r="D943" t="s">
        <v>3635</v>
      </c>
      <c r="E943" t="s">
        <v>3636</v>
      </c>
      <c r="F943" t="s">
        <v>8</v>
      </c>
      <c r="G943" t="s">
        <v>34</v>
      </c>
      <c r="H943" t="s">
        <v>6</v>
      </c>
      <c r="I943" t="s">
        <v>53</v>
      </c>
      <c r="J943" t="s">
        <v>52</v>
      </c>
      <c r="K943" t="s">
        <v>4</v>
      </c>
      <c r="L943" s="3">
        <v>43287</v>
      </c>
      <c r="M943" s="3">
        <v>43535</v>
      </c>
      <c r="N943" s="3">
        <v>43535</v>
      </c>
      <c r="O943">
        <v>290000</v>
      </c>
      <c r="P943">
        <v>5000</v>
      </c>
      <c r="Q943" t="s">
        <v>51</v>
      </c>
      <c r="R943" t="s">
        <v>3637</v>
      </c>
    </row>
    <row r="944" spans="1:18" x14ac:dyDescent="0.2">
      <c r="A944">
        <v>943</v>
      </c>
      <c r="B944" t="s">
        <v>55</v>
      </c>
      <c r="C944" t="s">
        <v>54</v>
      </c>
      <c r="D944" t="s">
        <v>3638</v>
      </c>
      <c r="E944" t="s">
        <v>3639</v>
      </c>
      <c r="F944" t="s">
        <v>8</v>
      </c>
      <c r="G944" t="s">
        <v>34</v>
      </c>
      <c r="H944" t="s">
        <v>6</v>
      </c>
      <c r="I944" t="s">
        <v>53</v>
      </c>
      <c r="J944" t="s">
        <v>52</v>
      </c>
      <c r="K944" t="s">
        <v>4</v>
      </c>
      <c r="L944" s="3">
        <v>43271</v>
      </c>
      <c r="M944" s="3">
        <v>43517</v>
      </c>
      <c r="N944" s="3">
        <v>43517</v>
      </c>
      <c r="O944">
        <v>276194</v>
      </c>
      <c r="P944">
        <v>5000</v>
      </c>
      <c r="Q944" t="s">
        <v>51</v>
      </c>
      <c r="R944" t="s">
        <v>3640</v>
      </c>
    </row>
    <row r="945" spans="1:18" x14ac:dyDescent="0.2">
      <c r="A945">
        <v>944</v>
      </c>
      <c r="B945" t="s">
        <v>55</v>
      </c>
      <c r="C945" t="s">
        <v>54</v>
      </c>
      <c r="D945" t="s">
        <v>2549</v>
      </c>
      <c r="E945" t="s">
        <v>2550</v>
      </c>
      <c r="F945" t="s">
        <v>8</v>
      </c>
      <c r="G945" t="s">
        <v>34</v>
      </c>
      <c r="H945" t="s">
        <v>37</v>
      </c>
      <c r="I945" t="s">
        <v>53</v>
      </c>
      <c r="J945" t="s">
        <v>52</v>
      </c>
      <c r="K945" t="s">
        <v>4</v>
      </c>
      <c r="L945" s="3">
        <v>43357</v>
      </c>
      <c r="M945" s="3">
        <v>43528</v>
      </c>
      <c r="N945" s="3">
        <v>43528</v>
      </c>
      <c r="O945">
        <v>407500</v>
      </c>
      <c r="P945">
        <v>5194</v>
      </c>
      <c r="Q945" t="s">
        <v>51</v>
      </c>
      <c r="R945" t="s">
        <v>2551</v>
      </c>
    </row>
    <row r="946" spans="1:18" x14ac:dyDescent="0.2">
      <c r="A946">
        <v>945</v>
      </c>
      <c r="B946" t="s">
        <v>55</v>
      </c>
      <c r="C946" t="s">
        <v>54</v>
      </c>
      <c r="D946" t="s">
        <v>2540</v>
      </c>
      <c r="E946" t="s">
        <v>2541</v>
      </c>
      <c r="F946" t="s">
        <v>8</v>
      </c>
      <c r="G946" t="s">
        <v>34</v>
      </c>
      <c r="H946" t="s">
        <v>6</v>
      </c>
      <c r="I946" t="s">
        <v>53</v>
      </c>
      <c r="J946" t="s">
        <v>52</v>
      </c>
      <c r="K946" t="s">
        <v>4</v>
      </c>
      <c r="L946" s="3">
        <v>43259</v>
      </c>
      <c r="M946" s="3">
        <v>43525</v>
      </c>
      <c r="N946" s="3">
        <v>43525</v>
      </c>
      <c r="O946">
        <v>250000</v>
      </c>
      <c r="P946">
        <v>5000</v>
      </c>
      <c r="Q946" t="s">
        <v>51</v>
      </c>
      <c r="R946" t="s">
        <v>2542</v>
      </c>
    </row>
    <row r="947" spans="1:18" x14ac:dyDescent="0.2">
      <c r="A947">
        <v>946</v>
      </c>
      <c r="B947" t="s">
        <v>55</v>
      </c>
      <c r="C947" t="s">
        <v>54</v>
      </c>
      <c r="D947" t="s">
        <v>2603</v>
      </c>
      <c r="E947" t="s">
        <v>2604</v>
      </c>
      <c r="F947" t="s">
        <v>8</v>
      </c>
      <c r="G947" t="s">
        <v>34</v>
      </c>
      <c r="H947" t="s">
        <v>37</v>
      </c>
      <c r="I947" t="s">
        <v>53</v>
      </c>
      <c r="J947" t="s">
        <v>52</v>
      </c>
      <c r="K947" t="s">
        <v>56</v>
      </c>
      <c r="L947" s="3">
        <v>43336</v>
      </c>
      <c r="M947" s="3">
        <v>43521</v>
      </c>
      <c r="N947" s="3">
        <v>43521</v>
      </c>
      <c r="O947">
        <v>629900</v>
      </c>
      <c r="P947">
        <v>7000</v>
      </c>
      <c r="Q947" t="s">
        <v>51</v>
      </c>
      <c r="R947" t="s">
        <v>2605</v>
      </c>
    </row>
    <row r="948" spans="1:18" x14ac:dyDescent="0.2">
      <c r="A948">
        <v>947</v>
      </c>
      <c r="B948" t="s">
        <v>55</v>
      </c>
      <c r="C948" t="s">
        <v>54</v>
      </c>
      <c r="D948" t="s">
        <v>2564</v>
      </c>
      <c r="E948" t="s">
        <v>2565</v>
      </c>
      <c r="F948" t="s">
        <v>8</v>
      </c>
      <c r="G948" t="s">
        <v>34</v>
      </c>
      <c r="H948" t="s">
        <v>37</v>
      </c>
      <c r="I948" t="s">
        <v>53</v>
      </c>
      <c r="J948" t="s">
        <v>52</v>
      </c>
      <c r="K948" t="s">
        <v>56</v>
      </c>
      <c r="L948" s="3">
        <v>43438</v>
      </c>
      <c r="M948" s="3">
        <v>43661</v>
      </c>
      <c r="N948" s="3">
        <v>43661</v>
      </c>
      <c r="O948">
        <v>575000</v>
      </c>
      <c r="P948">
        <v>7000</v>
      </c>
      <c r="Q948" t="s">
        <v>51</v>
      </c>
      <c r="R948" t="s">
        <v>2566</v>
      </c>
    </row>
    <row r="949" spans="1:18" x14ac:dyDescent="0.2">
      <c r="A949">
        <v>948</v>
      </c>
      <c r="B949" t="s">
        <v>55</v>
      </c>
      <c r="C949" t="s">
        <v>54</v>
      </c>
      <c r="D949" t="s">
        <v>3703</v>
      </c>
      <c r="E949" t="s">
        <v>3704</v>
      </c>
      <c r="F949" t="s">
        <v>8</v>
      </c>
      <c r="G949" t="s">
        <v>34</v>
      </c>
      <c r="H949" t="s">
        <v>6</v>
      </c>
      <c r="I949" t="s">
        <v>53</v>
      </c>
      <c r="J949" t="s">
        <v>52</v>
      </c>
      <c r="K949" t="s">
        <v>4</v>
      </c>
      <c r="L949" s="3">
        <v>43250</v>
      </c>
      <c r="M949" s="3">
        <v>43629</v>
      </c>
      <c r="N949" s="3">
        <v>43629</v>
      </c>
      <c r="O949">
        <v>390000</v>
      </c>
      <c r="P949">
        <v>5000</v>
      </c>
      <c r="Q949" t="s">
        <v>51</v>
      </c>
      <c r="R949" t="s">
        <v>3705</v>
      </c>
    </row>
    <row r="950" spans="1:18" x14ac:dyDescent="0.2">
      <c r="A950">
        <v>949</v>
      </c>
      <c r="B950" t="s">
        <v>55</v>
      </c>
      <c r="C950" t="s">
        <v>54</v>
      </c>
      <c r="D950" t="s">
        <v>2579</v>
      </c>
      <c r="E950" t="s">
        <v>2580</v>
      </c>
      <c r="F950" t="s">
        <v>8</v>
      </c>
      <c r="G950" t="s">
        <v>34</v>
      </c>
      <c r="H950" t="s">
        <v>6</v>
      </c>
      <c r="I950" t="s">
        <v>53</v>
      </c>
      <c r="J950" t="s">
        <v>52</v>
      </c>
      <c r="K950" t="s">
        <v>4</v>
      </c>
      <c r="L950" s="3">
        <v>43336</v>
      </c>
      <c r="M950" s="3">
        <v>43643</v>
      </c>
      <c r="N950" s="3">
        <v>43643</v>
      </c>
      <c r="O950">
        <v>415000</v>
      </c>
      <c r="P950">
        <v>5000</v>
      </c>
      <c r="Q950" t="s">
        <v>51</v>
      </c>
      <c r="R950" t="s">
        <v>2581</v>
      </c>
    </row>
    <row r="951" spans="1:18" x14ac:dyDescent="0.2">
      <c r="A951">
        <v>950</v>
      </c>
      <c r="B951" t="s">
        <v>55</v>
      </c>
      <c r="C951" t="s">
        <v>54</v>
      </c>
      <c r="D951" t="s">
        <v>3042</v>
      </c>
      <c r="E951" t="s">
        <v>3043</v>
      </c>
      <c r="F951" t="s">
        <v>8</v>
      </c>
      <c r="G951" t="s">
        <v>34</v>
      </c>
      <c r="H951" t="s">
        <v>6</v>
      </c>
      <c r="I951" t="s">
        <v>53</v>
      </c>
      <c r="J951" t="s">
        <v>52</v>
      </c>
      <c r="K951" t="s">
        <v>4</v>
      </c>
      <c r="L951" s="3">
        <v>43335</v>
      </c>
      <c r="M951" s="3">
        <v>43563</v>
      </c>
      <c r="N951" s="3">
        <v>43563</v>
      </c>
      <c r="O951">
        <v>300000</v>
      </c>
      <c r="P951">
        <v>5000</v>
      </c>
      <c r="Q951" t="s">
        <v>51</v>
      </c>
      <c r="R951" t="s">
        <v>3044</v>
      </c>
    </row>
    <row r="952" spans="1:18" x14ac:dyDescent="0.2">
      <c r="A952">
        <v>951</v>
      </c>
      <c r="B952" t="s">
        <v>55</v>
      </c>
      <c r="C952" t="s">
        <v>54</v>
      </c>
      <c r="D952" t="s">
        <v>3674</v>
      </c>
      <c r="E952" t="s">
        <v>3675</v>
      </c>
      <c r="F952" t="s">
        <v>8</v>
      </c>
      <c r="G952" t="s">
        <v>34</v>
      </c>
      <c r="H952" t="s">
        <v>6</v>
      </c>
      <c r="I952" t="s">
        <v>53</v>
      </c>
      <c r="J952" t="s">
        <v>52</v>
      </c>
      <c r="K952" t="s">
        <v>4</v>
      </c>
      <c r="L952" s="3">
        <v>43243</v>
      </c>
      <c r="M952" s="3">
        <v>43511</v>
      </c>
      <c r="N952" s="3">
        <v>43511</v>
      </c>
      <c r="O952">
        <v>360000</v>
      </c>
      <c r="P952">
        <v>5000</v>
      </c>
      <c r="Q952" t="s">
        <v>51</v>
      </c>
      <c r="R952" t="s">
        <v>3676</v>
      </c>
    </row>
    <row r="953" spans="1:18" x14ac:dyDescent="0.2">
      <c r="A953">
        <v>952</v>
      </c>
      <c r="B953" t="s">
        <v>55</v>
      </c>
      <c r="C953" t="s">
        <v>54</v>
      </c>
      <c r="D953" t="s">
        <v>3677</v>
      </c>
      <c r="E953" t="s">
        <v>3678</v>
      </c>
      <c r="F953" t="s">
        <v>8</v>
      </c>
      <c r="G953" t="s">
        <v>34</v>
      </c>
      <c r="H953" t="s">
        <v>6</v>
      </c>
      <c r="I953" t="s">
        <v>53</v>
      </c>
      <c r="J953" t="s">
        <v>52</v>
      </c>
      <c r="K953" t="s">
        <v>4</v>
      </c>
      <c r="L953" s="3">
        <v>43263</v>
      </c>
      <c r="M953" s="3">
        <v>43511</v>
      </c>
      <c r="N953" s="3">
        <v>43511</v>
      </c>
      <c r="O953">
        <v>374250</v>
      </c>
      <c r="P953">
        <v>5000</v>
      </c>
      <c r="Q953" t="s">
        <v>51</v>
      </c>
      <c r="R953" t="s">
        <v>3679</v>
      </c>
    </row>
    <row r="954" spans="1:18" x14ac:dyDescent="0.2">
      <c r="A954">
        <v>953</v>
      </c>
      <c r="B954" t="s">
        <v>55</v>
      </c>
      <c r="C954" t="s">
        <v>54</v>
      </c>
      <c r="D954" t="s">
        <v>2896</v>
      </c>
      <c r="E954" t="s">
        <v>2897</v>
      </c>
      <c r="F954" t="s">
        <v>8</v>
      </c>
      <c r="G954" t="s">
        <v>34</v>
      </c>
      <c r="H954" t="s">
        <v>6</v>
      </c>
      <c r="I954" t="s">
        <v>53</v>
      </c>
      <c r="J954" t="s">
        <v>52</v>
      </c>
      <c r="K954" t="s">
        <v>4</v>
      </c>
      <c r="L954" s="3">
        <v>43374</v>
      </c>
      <c r="M954" s="3">
        <v>43677</v>
      </c>
      <c r="N954" s="3">
        <v>43677</v>
      </c>
      <c r="O954">
        <v>315000</v>
      </c>
      <c r="P954">
        <v>5000</v>
      </c>
      <c r="Q954" t="s">
        <v>51</v>
      </c>
      <c r="R954" t="s">
        <v>2898</v>
      </c>
    </row>
    <row r="955" spans="1:18" x14ac:dyDescent="0.2">
      <c r="A955">
        <v>954</v>
      </c>
      <c r="B955" t="s">
        <v>55</v>
      </c>
      <c r="C955" t="s">
        <v>54</v>
      </c>
      <c r="D955" t="s">
        <v>3012</v>
      </c>
      <c r="E955" t="s">
        <v>3013</v>
      </c>
      <c r="F955" t="s">
        <v>8</v>
      </c>
      <c r="G955" t="s">
        <v>34</v>
      </c>
      <c r="H955" t="s">
        <v>6</v>
      </c>
      <c r="I955" t="s">
        <v>53</v>
      </c>
      <c r="J955" t="s">
        <v>52</v>
      </c>
      <c r="K955" t="s">
        <v>4</v>
      </c>
      <c r="L955" s="3">
        <v>43561</v>
      </c>
      <c r="M955" s="3">
        <v>43677</v>
      </c>
      <c r="N955" s="3">
        <v>43677</v>
      </c>
      <c r="O955">
        <v>377000</v>
      </c>
      <c r="P955">
        <v>5000</v>
      </c>
      <c r="Q955" t="s">
        <v>51</v>
      </c>
      <c r="R955" t="s">
        <v>3014</v>
      </c>
    </row>
    <row r="956" spans="1:18" x14ac:dyDescent="0.2">
      <c r="A956">
        <v>955</v>
      </c>
      <c r="B956" t="s">
        <v>55</v>
      </c>
      <c r="C956" t="s">
        <v>54</v>
      </c>
      <c r="D956" t="s">
        <v>2612</v>
      </c>
      <c r="E956" t="s">
        <v>2613</v>
      </c>
      <c r="F956" t="s">
        <v>8</v>
      </c>
      <c r="G956" t="s">
        <v>34</v>
      </c>
      <c r="H956" t="s">
        <v>6</v>
      </c>
      <c r="I956" t="s">
        <v>53</v>
      </c>
      <c r="J956" t="s">
        <v>52</v>
      </c>
      <c r="K956" t="s">
        <v>4</v>
      </c>
      <c r="L956" s="3">
        <v>43245</v>
      </c>
      <c r="M956" s="3">
        <v>43523</v>
      </c>
      <c r="N956" s="3">
        <v>43524</v>
      </c>
      <c r="O956">
        <v>370000</v>
      </c>
      <c r="P956">
        <v>5000</v>
      </c>
      <c r="Q956" t="s">
        <v>51</v>
      </c>
      <c r="R956" t="s">
        <v>2614</v>
      </c>
    </row>
    <row r="957" spans="1:18" x14ac:dyDescent="0.2">
      <c r="A957">
        <v>956</v>
      </c>
      <c r="B957" t="s">
        <v>55</v>
      </c>
      <c r="C957" t="s">
        <v>54</v>
      </c>
      <c r="D957" t="s">
        <v>3683</v>
      </c>
      <c r="E957" t="s">
        <v>3684</v>
      </c>
      <c r="F957" t="s">
        <v>8</v>
      </c>
      <c r="G957" t="s">
        <v>34</v>
      </c>
      <c r="H957" t="s">
        <v>6</v>
      </c>
      <c r="I957" t="s">
        <v>53</v>
      </c>
      <c r="J957" t="s">
        <v>52</v>
      </c>
      <c r="K957" t="s">
        <v>4</v>
      </c>
      <c r="L957" s="3">
        <v>43279</v>
      </c>
      <c r="M957" s="3">
        <v>43606</v>
      </c>
      <c r="N957" s="3">
        <v>43606</v>
      </c>
      <c r="O957">
        <v>400000</v>
      </c>
      <c r="P957">
        <v>5000</v>
      </c>
      <c r="Q957" t="s">
        <v>51</v>
      </c>
      <c r="R957" t="s">
        <v>3685</v>
      </c>
    </row>
    <row r="958" spans="1:18" x14ac:dyDescent="0.2">
      <c r="A958">
        <v>957</v>
      </c>
      <c r="B958" t="s">
        <v>55</v>
      </c>
      <c r="C958" t="s">
        <v>54</v>
      </c>
      <c r="D958" t="s">
        <v>2893</v>
      </c>
      <c r="E958" t="s">
        <v>2894</v>
      </c>
      <c r="F958" t="s">
        <v>8</v>
      </c>
      <c r="G958" t="s">
        <v>34</v>
      </c>
      <c r="H958" t="s">
        <v>6</v>
      </c>
      <c r="I958" t="s">
        <v>53</v>
      </c>
      <c r="J958" t="s">
        <v>52</v>
      </c>
      <c r="K958" t="s">
        <v>4</v>
      </c>
      <c r="L958" s="3">
        <v>43340</v>
      </c>
      <c r="M958" s="3">
        <v>43661</v>
      </c>
      <c r="N958" s="3">
        <v>43661</v>
      </c>
      <c r="O958">
        <v>436000</v>
      </c>
      <c r="P958">
        <v>5029</v>
      </c>
      <c r="Q958" t="s">
        <v>51</v>
      </c>
      <c r="R958" t="s">
        <v>2895</v>
      </c>
    </row>
    <row r="959" spans="1:18" x14ac:dyDescent="0.2">
      <c r="A959">
        <v>958</v>
      </c>
      <c r="B959" t="s">
        <v>55</v>
      </c>
      <c r="C959" t="s">
        <v>54</v>
      </c>
      <c r="D959" t="s">
        <v>2890</v>
      </c>
      <c r="E959" t="s">
        <v>2891</v>
      </c>
      <c r="F959" t="s">
        <v>8</v>
      </c>
      <c r="G959" t="s">
        <v>34</v>
      </c>
      <c r="H959" t="s">
        <v>37</v>
      </c>
      <c r="I959" t="s">
        <v>53</v>
      </c>
      <c r="J959" t="s">
        <v>52</v>
      </c>
      <c r="K959" t="s">
        <v>4</v>
      </c>
      <c r="L959" s="3">
        <v>43453</v>
      </c>
      <c r="M959" s="3">
        <v>43671</v>
      </c>
      <c r="N959" s="3">
        <v>43671</v>
      </c>
      <c r="O959">
        <v>380000</v>
      </c>
      <c r="P959">
        <v>5000</v>
      </c>
      <c r="Q959" t="s">
        <v>51</v>
      </c>
      <c r="R959" t="s">
        <v>2892</v>
      </c>
    </row>
    <row r="960" spans="1:18" x14ac:dyDescent="0.2">
      <c r="A960">
        <v>959</v>
      </c>
      <c r="B960" t="s">
        <v>55</v>
      </c>
      <c r="C960" t="s">
        <v>54</v>
      </c>
      <c r="D960" t="s">
        <v>2836</v>
      </c>
      <c r="E960" t="s">
        <v>2837</v>
      </c>
      <c r="F960" t="s">
        <v>8</v>
      </c>
      <c r="G960" t="s">
        <v>34</v>
      </c>
      <c r="H960" t="s">
        <v>6</v>
      </c>
      <c r="I960" t="s">
        <v>53</v>
      </c>
      <c r="J960" t="s">
        <v>52</v>
      </c>
      <c r="K960" t="s">
        <v>4</v>
      </c>
      <c r="L960" s="3">
        <v>43306</v>
      </c>
      <c r="M960" s="3">
        <v>43584</v>
      </c>
      <c r="N960" s="3">
        <v>43584</v>
      </c>
      <c r="O960">
        <v>383000</v>
      </c>
      <c r="P960">
        <v>5000</v>
      </c>
      <c r="Q960" t="s">
        <v>51</v>
      </c>
      <c r="R960" t="s">
        <v>2838</v>
      </c>
    </row>
    <row r="961" spans="1:18" x14ac:dyDescent="0.2">
      <c r="A961">
        <v>960</v>
      </c>
      <c r="B961" t="s">
        <v>55</v>
      </c>
      <c r="C961" t="s">
        <v>54</v>
      </c>
      <c r="D961" t="s">
        <v>2576</v>
      </c>
      <c r="E961" t="s">
        <v>2577</v>
      </c>
      <c r="F961" t="s">
        <v>8</v>
      </c>
      <c r="G961" t="s">
        <v>34</v>
      </c>
      <c r="H961" t="s">
        <v>6</v>
      </c>
      <c r="I961" t="s">
        <v>53</v>
      </c>
      <c r="J961" t="s">
        <v>52</v>
      </c>
      <c r="K961" t="s">
        <v>4</v>
      </c>
      <c r="L961" s="3">
        <v>43273</v>
      </c>
      <c r="M961" s="3">
        <v>43543</v>
      </c>
      <c r="N961" s="3">
        <v>43543</v>
      </c>
      <c r="O961">
        <v>330000</v>
      </c>
      <c r="P961">
        <v>5000</v>
      </c>
      <c r="Q961" t="s">
        <v>51</v>
      </c>
      <c r="R961" t="s">
        <v>2578</v>
      </c>
    </row>
    <row r="962" spans="1:18" x14ac:dyDescent="0.2">
      <c r="A962">
        <v>961</v>
      </c>
      <c r="B962" t="s">
        <v>55</v>
      </c>
      <c r="C962" t="s">
        <v>54</v>
      </c>
      <c r="D962" t="s">
        <v>3826</v>
      </c>
      <c r="E962" t="s">
        <v>3827</v>
      </c>
      <c r="F962" t="s">
        <v>8</v>
      </c>
      <c r="G962" t="s">
        <v>34</v>
      </c>
      <c r="H962" t="s">
        <v>37</v>
      </c>
      <c r="I962" t="s">
        <v>53</v>
      </c>
      <c r="J962" t="s">
        <v>52</v>
      </c>
      <c r="K962" t="s">
        <v>56</v>
      </c>
      <c r="L962" s="3">
        <v>43230</v>
      </c>
      <c r="M962" s="3">
        <v>43494</v>
      </c>
      <c r="N962" s="3">
        <v>43494</v>
      </c>
      <c r="O962">
        <v>571500</v>
      </c>
      <c r="P962">
        <v>7000</v>
      </c>
      <c r="Q962" t="s">
        <v>51</v>
      </c>
      <c r="R962" t="s">
        <v>3828</v>
      </c>
    </row>
    <row r="963" spans="1:18" x14ac:dyDescent="0.2">
      <c r="A963">
        <v>962</v>
      </c>
      <c r="B963" t="s">
        <v>55</v>
      </c>
      <c r="C963" t="s">
        <v>54</v>
      </c>
      <c r="D963" t="s">
        <v>3006</v>
      </c>
      <c r="E963" t="s">
        <v>3007</v>
      </c>
      <c r="F963" t="s">
        <v>8</v>
      </c>
      <c r="G963" t="s">
        <v>34</v>
      </c>
      <c r="H963" t="s">
        <v>6</v>
      </c>
      <c r="I963" t="s">
        <v>53</v>
      </c>
      <c r="J963" t="s">
        <v>52</v>
      </c>
      <c r="K963" t="s">
        <v>4</v>
      </c>
      <c r="L963" s="3">
        <v>43584</v>
      </c>
      <c r="M963" s="3">
        <v>43671</v>
      </c>
      <c r="N963" s="3">
        <v>43671</v>
      </c>
      <c r="O963">
        <v>418000</v>
      </c>
      <c r="P963">
        <v>5944</v>
      </c>
      <c r="Q963" t="s">
        <v>51</v>
      </c>
      <c r="R963" t="s">
        <v>3008</v>
      </c>
    </row>
    <row r="964" spans="1:18" x14ac:dyDescent="0.2">
      <c r="A964">
        <v>963</v>
      </c>
      <c r="B964" t="s">
        <v>55</v>
      </c>
      <c r="C964" t="s">
        <v>54</v>
      </c>
      <c r="D964" t="s">
        <v>3647</v>
      </c>
      <c r="E964" t="s">
        <v>3648</v>
      </c>
      <c r="F964" t="s">
        <v>8</v>
      </c>
      <c r="G964" t="s">
        <v>34</v>
      </c>
      <c r="H964" t="s">
        <v>37</v>
      </c>
      <c r="I964" t="s">
        <v>53</v>
      </c>
      <c r="J964" t="s">
        <v>52</v>
      </c>
      <c r="K964" t="s">
        <v>4</v>
      </c>
      <c r="L964" s="3">
        <v>43420</v>
      </c>
      <c r="M964" s="3">
        <v>43594</v>
      </c>
      <c r="N964" s="3">
        <v>43595</v>
      </c>
      <c r="O964">
        <v>410000</v>
      </c>
      <c r="P964">
        <v>5000</v>
      </c>
      <c r="Q964" t="s">
        <v>51</v>
      </c>
      <c r="R964" t="s">
        <v>3649</v>
      </c>
    </row>
    <row r="965" spans="1:18" x14ac:dyDescent="0.2">
      <c r="A965">
        <v>964</v>
      </c>
      <c r="B965" t="s">
        <v>55</v>
      </c>
      <c r="C965" t="s">
        <v>54</v>
      </c>
      <c r="D965" t="s">
        <v>2465</v>
      </c>
      <c r="E965" t="s">
        <v>2466</v>
      </c>
      <c r="F965" t="s">
        <v>8</v>
      </c>
      <c r="G965" t="s">
        <v>34</v>
      </c>
      <c r="H965" t="s">
        <v>37</v>
      </c>
      <c r="I965" t="s">
        <v>53</v>
      </c>
      <c r="J965" t="s">
        <v>52</v>
      </c>
      <c r="K965" t="s">
        <v>56</v>
      </c>
      <c r="L965" s="3">
        <v>43269</v>
      </c>
      <c r="M965" s="3">
        <v>43517</v>
      </c>
      <c r="N965" s="3">
        <v>43517</v>
      </c>
      <c r="O965">
        <v>506000</v>
      </c>
      <c r="P965">
        <v>6092</v>
      </c>
      <c r="Q965" t="s">
        <v>51</v>
      </c>
      <c r="R965" t="s">
        <v>2467</v>
      </c>
    </row>
    <row r="966" spans="1:18" x14ac:dyDescent="0.2">
      <c r="A966">
        <v>965</v>
      </c>
      <c r="B966" t="s">
        <v>55</v>
      </c>
      <c r="C966" t="s">
        <v>54</v>
      </c>
      <c r="D966" t="s">
        <v>3805</v>
      </c>
      <c r="E966" t="s">
        <v>3806</v>
      </c>
      <c r="F966" t="s">
        <v>8</v>
      </c>
      <c r="G966" t="s">
        <v>34</v>
      </c>
      <c r="H966" t="s">
        <v>37</v>
      </c>
      <c r="I966" t="s">
        <v>53</v>
      </c>
      <c r="J966" t="s">
        <v>52</v>
      </c>
      <c r="K966" t="s">
        <v>4</v>
      </c>
      <c r="L966" s="3">
        <v>43334</v>
      </c>
      <c r="M966" s="3">
        <v>43529</v>
      </c>
      <c r="N966" s="3">
        <v>43529</v>
      </c>
      <c r="O966">
        <v>380000</v>
      </c>
      <c r="P966">
        <v>5000</v>
      </c>
      <c r="Q966" t="s">
        <v>51</v>
      </c>
      <c r="R966" t="s">
        <v>3807</v>
      </c>
    </row>
    <row r="967" spans="1:18" x14ac:dyDescent="0.2">
      <c r="A967">
        <v>966</v>
      </c>
      <c r="B967" t="s">
        <v>55</v>
      </c>
      <c r="C967" t="s">
        <v>54</v>
      </c>
      <c r="D967" t="s">
        <v>3662</v>
      </c>
      <c r="E967" t="s">
        <v>3663</v>
      </c>
      <c r="F967" t="s">
        <v>8</v>
      </c>
      <c r="G967" t="s">
        <v>34</v>
      </c>
      <c r="H967" t="s">
        <v>6</v>
      </c>
      <c r="I967" t="s">
        <v>53</v>
      </c>
      <c r="J967" t="s">
        <v>52</v>
      </c>
      <c r="K967" t="s">
        <v>4</v>
      </c>
      <c r="L967" s="3">
        <v>43434</v>
      </c>
      <c r="M967" s="3">
        <v>43661</v>
      </c>
      <c r="N967" s="3">
        <v>43661</v>
      </c>
      <c r="O967">
        <v>335000</v>
      </c>
      <c r="P967">
        <v>5000</v>
      </c>
      <c r="Q967" t="s">
        <v>51</v>
      </c>
      <c r="R967" t="s">
        <v>3664</v>
      </c>
    </row>
    <row r="968" spans="1:18" x14ac:dyDescent="0.2">
      <c r="A968">
        <v>967</v>
      </c>
      <c r="B968" t="s">
        <v>55</v>
      </c>
      <c r="C968" t="s">
        <v>54</v>
      </c>
      <c r="D968" t="s">
        <v>2899</v>
      </c>
      <c r="E968" t="s">
        <v>2900</v>
      </c>
      <c r="F968" t="s">
        <v>8</v>
      </c>
      <c r="G968" t="s">
        <v>34</v>
      </c>
      <c r="H968" t="s">
        <v>6</v>
      </c>
      <c r="I968" t="s">
        <v>53</v>
      </c>
      <c r="J968" t="s">
        <v>52</v>
      </c>
      <c r="K968" t="s">
        <v>4</v>
      </c>
      <c r="L968" s="3">
        <v>43322</v>
      </c>
      <c r="M968" s="3">
        <v>43677</v>
      </c>
      <c r="N968" s="3">
        <v>43677</v>
      </c>
      <c r="O968">
        <v>375000</v>
      </c>
      <c r="P968">
        <v>5000</v>
      </c>
      <c r="Q968" t="s">
        <v>51</v>
      </c>
      <c r="R968" t="s">
        <v>2901</v>
      </c>
    </row>
    <row r="969" spans="1:18" x14ac:dyDescent="0.2">
      <c r="A969">
        <v>968</v>
      </c>
      <c r="B969" t="s">
        <v>55</v>
      </c>
      <c r="C969" t="s">
        <v>54</v>
      </c>
      <c r="D969" t="s">
        <v>3811</v>
      </c>
      <c r="E969" t="s">
        <v>3812</v>
      </c>
      <c r="F969" t="s">
        <v>8</v>
      </c>
      <c r="G969" t="s">
        <v>34</v>
      </c>
      <c r="H969" t="s">
        <v>6</v>
      </c>
      <c r="I969" t="s">
        <v>53</v>
      </c>
      <c r="J969" t="s">
        <v>52</v>
      </c>
      <c r="K969" t="s">
        <v>4</v>
      </c>
      <c r="L969" s="3">
        <v>43279</v>
      </c>
      <c r="M969" s="3">
        <v>43529</v>
      </c>
      <c r="N969" s="3">
        <v>43529</v>
      </c>
      <c r="O969">
        <v>312000</v>
      </c>
      <c r="P969">
        <v>5000</v>
      </c>
      <c r="Q969" t="s">
        <v>51</v>
      </c>
      <c r="R969" t="s">
        <v>3813</v>
      </c>
    </row>
    <row r="970" spans="1:18" x14ac:dyDescent="0.2">
      <c r="A970">
        <v>969</v>
      </c>
      <c r="B970" t="s">
        <v>55</v>
      </c>
      <c r="C970" t="s">
        <v>54</v>
      </c>
      <c r="D970" t="s">
        <v>2459</v>
      </c>
      <c r="E970" t="s">
        <v>2460</v>
      </c>
      <c r="F970" t="s">
        <v>8</v>
      </c>
      <c r="G970" t="s">
        <v>34</v>
      </c>
      <c r="H970" t="s">
        <v>6</v>
      </c>
      <c r="I970" t="s">
        <v>53</v>
      </c>
      <c r="J970" t="s">
        <v>52</v>
      </c>
      <c r="K970" t="s">
        <v>4</v>
      </c>
      <c r="L970" s="3">
        <v>43438</v>
      </c>
      <c r="M970" s="3">
        <v>43661</v>
      </c>
      <c r="N970" s="3">
        <v>43661</v>
      </c>
      <c r="O970">
        <v>353500</v>
      </c>
      <c r="P970">
        <v>5000</v>
      </c>
      <c r="Q970" t="s">
        <v>51</v>
      </c>
      <c r="R970" t="s">
        <v>2461</v>
      </c>
    </row>
    <row r="971" spans="1:18" x14ac:dyDescent="0.2">
      <c r="A971">
        <v>970</v>
      </c>
      <c r="B971" t="s">
        <v>55</v>
      </c>
      <c r="C971" t="s">
        <v>54</v>
      </c>
      <c r="D971" t="s">
        <v>3697</v>
      </c>
      <c r="E971" t="s">
        <v>3698</v>
      </c>
      <c r="F971" t="s">
        <v>8</v>
      </c>
      <c r="G971" t="s">
        <v>34</v>
      </c>
      <c r="H971" t="s">
        <v>6</v>
      </c>
      <c r="I971" t="s">
        <v>53</v>
      </c>
      <c r="J971" t="s">
        <v>52</v>
      </c>
      <c r="K971" t="s">
        <v>4</v>
      </c>
      <c r="L971" s="3">
        <v>43259</v>
      </c>
      <c r="M971" s="3">
        <v>43517</v>
      </c>
      <c r="N971" s="3">
        <v>43517</v>
      </c>
      <c r="O971">
        <v>360000</v>
      </c>
      <c r="P971">
        <v>5000</v>
      </c>
      <c r="Q971" t="s">
        <v>51</v>
      </c>
      <c r="R971" t="s">
        <v>3699</v>
      </c>
    </row>
    <row r="972" spans="1:18" x14ac:dyDescent="0.2">
      <c r="A972">
        <v>971</v>
      </c>
      <c r="B972" t="s">
        <v>55</v>
      </c>
      <c r="C972" t="s">
        <v>54</v>
      </c>
      <c r="D972" t="s">
        <v>3808</v>
      </c>
      <c r="E972" t="s">
        <v>3809</v>
      </c>
      <c r="F972" t="s">
        <v>8</v>
      </c>
      <c r="G972" t="s">
        <v>34</v>
      </c>
      <c r="H972" t="s">
        <v>6</v>
      </c>
      <c r="I972" t="s">
        <v>53</v>
      </c>
      <c r="J972" t="s">
        <v>52</v>
      </c>
      <c r="K972" t="s">
        <v>56</v>
      </c>
      <c r="L972" s="3">
        <v>43301</v>
      </c>
      <c r="M972" s="3">
        <v>43490</v>
      </c>
      <c r="N972" s="3">
        <v>43490</v>
      </c>
      <c r="O972">
        <v>480000</v>
      </c>
      <c r="P972">
        <v>5690</v>
      </c>
      <c r="Q972" t="s">
        <v>51</v>
      </c>
      <c r="R972" t="s">
        <v>3810</v>
      </c>
    </row>
    <row r="973" spans="1:18" x14ac:dyDescent="0.2">
      <c r="A973">
        <v>972</v>
      </c>
      <c r="B973" t="s">
        <v>55</v>
      </c>
      <c r="C973" t="s">
        <v>54</v>
      </c>
      <c r="D973" t="s">
        <v>2967</v>
      </c>
      <c r="E973" t="s">
        <v>2968</v>
      </c>
      <c r="F973" t="s">
        <v>8</v>
      </c>
      <c r="G973" t="s">
        <v>34</v>
      </c>
      <c r="H973" t="s">
        <v>37</v>
      </c>
      <c r="I973" t="s">
        <v>53</v>
      </c>
      <c r="J973" t="s">
        <v>52</v>
      </c>
      <c r="K973" t="s">
        <v>4</v>
      </c>
      <c r="L973" s="3">
        <v>43341</v>
      </c>
      <c r="M973" s="3">
        <v>43523</v>
      </c>
      <c r="N973" s="3">
        <v>43523</v>
      </c>
      <c r="O973">
        <v>327000</v>
      </c>
      <c r="P973">
        <v>5000</v>
      </c>
      <c r="Q973" t="s">
        <v>51</v>
      </c>
      <c r="R973" t="s">
        <v>2969</v>
      </c>
    </row>
    <row r="974" spans="1:18" x14ac:dyDescent="0.2">
      <c r="A974">
        <v>973</v>
      </c>
      <c r="B974" t="s">
        <v>55</v>
      </c>
      <c r="C974" t="s">
        <v>54</v>
      </c>
      <c r="D974" t="s">
        <v>3820</v>
      </c>
      <c r="E974" t="s">
        <v>3821</v>
      </c>
      <c r="F974" t="s">
        <v>8</v>
      </c>
      <c r="G974" t="s">
        <v>34</v>
      </c>
      <c r="H974" t="s">
        <v>6</v>
      </c>
      <c r="I974" t="s">
        <v>53</v>
      </c>
      <c r="J974" t="s">
        <v>52</v>
      </c>
      <c r="K974" t="s">
        <v>4</v>
      </c>
      <c r="L974" s="3">
        <v>43221</v>
      </c>
      <c r="M974" s="3">
        <v>43606</v>
      </c>
      <c r="N974" s="3">
        <v>43606</v>
      </c>
      <c r="O974">
        <v>330000</v>
      </c>
      <c r="P974">
        <v>5000</v>
      </c>
      <c r="Q974" t="s">
        <v>51</v>
      </c>
      <c r="R974" t="s">
        <v>3822</v>
      </c>
    </row>
    <row r="975" spans="1:18" x14ac:dyDescent="0.2">
      <c r="A975">
        <v>974</v>
      </c>
      <c r="B975" t="s">
        <v>55</v>
      </c>
      <c r="C975" t="s">
        <v>54</v>
      </c>
      <c r="D975" t="s">
        <v>3721</v>
      </c>
      <c r="E975" t="s">
        <v>3722</v>
      </c>
      <c r="F975" t="s">
        <v>8</v>
      </c>
      <c r="G975" t="s">
        <v>34</v>
      </c>
      <c r="H975" t="s">
        <v>6</v>
      </c>
      <c r="I975" t="s">
        <v>53</v>
      </c>
      <c r="J975" t="s">
        <v>52</v>
      </c>
      <c r="K975" t="s">
        <v>56</v>
      </c>
      <c r="L975" s="3">
        <v>43402</v>
      </c>
      <c r="M975" s="3">
        <v>43609</v>
      </c>
      <c r="N975" s="3">
        <v>43609</v>
      </c>
      <c r="O975">
        <v>550000</v>
      </c>
      <c r="P975">
        <v>6972</v>
      </c>
      <c r="Q975" t="s">
        <v>51</v>
      </c>
      <c r="R975" t="s">
        <v>3723</v>
      </c>
    </row>
    <row r="976" spans="1:18" x14ac:dyDescent="0.2">
      <c r="A976">
        <v>975</v>
      </c>
      <c r="B976" t="s">
        <v>55</v>
      </c>
      <c r="C976" t="s">
        <v>54</v>
      </c>
      <c r="D976" t="s">
        <v>3668</v>
      </c>
      <c r="E976" t="s">
        <v>3669</v>
      </c>
      <c r="F976" t="s">
        <v>8</v>
      </c>
      <c r="G976" t="s">
        <v>34</v>
      </c>
      <c r="H976" t="s">
        <v>37</v>
      </c>
      <c r="I976" t="s">
        <v>53</v>
      </c>
      <c r="J976" t="s">
        <v>52</v>
      </c>
      <c r="K976" t="s">
        <v>4</v>
      </c>
      <c r="L976" s="3">
        <v>43285</v>
      </c>
      <c r="M976" s="3">
        <v>43531</v>
      </c>
      <c r="N976" s="3">
        <v>43531</v>
      </c>
      <c r="O976">
        <v>415000</v>
      </c>
      <c r="P976">
        <v>5000</v>
      </c>
      <c r="Q976" t="s">
        <v>51</v>
      </c>
      <c r="R976" t="s">
        <v>3670</v>
      </c>
    </row>
    <row r="977" spans="1:18" x14ac:dyDescent="0.2">
      <c r="A977">
        <v>976</v>
      </c>
      <c r="B977" t="s">
        <v>55</v>
      </c>
      <c r="C977" t="s">
        <v>54</v>
      </c>
      <c r="D977" t="s">
        <v>3644</v>
      </c>
      <c r="E977" t="s">
        <v>3645</v>
      </c>
      <c r="F977" t="s">
        <v>8</v>
      </c>
      <c r="G977" t="s">
        <v>34</v>
      </c>
      <c r="H977" t="s">
        <v>37</v>
      </c>
      <c r="I977" t="s">
        <v>53</v>
      </c>
      <c r="J977" t="s">
        <v>52</v>
      </c>
      <c r="K977" t="s">
        <v>56</v>
      </c>
      <c r="L977" s="3">
        <v>43255</v>
      </c>
      <c r="M977" s="3">
        <v>43529</v>
      </c>
      <c r="N977" s="3">
        <v>43529</v>
      </c>
      <c r="O977">
        <v>597000</v>
      </c>
      <c r="P977">
        <v>7000</v>
      </c>
      <c r="Q977" t="s">
        <v>51</v>
      </c>
      <c r="R977" t="s">
        <v>3646</v>
      </c>
    </row>
    <row r="978" spans="1:18" x14ac:dyDescent="0.2">
      <c r="A978">
        <v>977</v>
      </c>
      <c r="B978" t="s">
        <v>55</v>
      </c>
      <c r="C978" t="s">
        <v>54</v>
      </c>
      <c r="D978" t="s">
        <v>3814</v>
      </c>
      <c r="E978" t="s">
        <v>3815</v>
      </c>
      <c r="F978" t="s">
        <v>8</v>
      </c>
      <c r="G978" t="s">
        <v>34</v>
      </c>
      <c r="H978" t="s">
        <v>37</v>
      </c>
      <c r="I978" t="s">
        <v>53</v>
      </c>
      <c r="J978" t="s">
        <v>52</v>
      </c>
      <c r="K978" t="s">
        <v>56</v>
      </c>
      <c r="L978" s="3">
        <v>43272</v>
      </c>
      <c r="M978" s="3">
        <v>43518</v>
      </c>
      <c r="N978" s="3">
        <v>43518</v>
      </c>
      <c r="O978">
        <v>456000</v>
      </c>
      <c r="P978">
        <v>5330</v>
      </c>
      <c r="Q978" t="s">
        <v>51</v>
      </c>
      <c r="R978" t="s">
        <v>3816</v>
      </c>
    </row>
    <row r="979" spans="1:18" x14ac:dyDescent="0.2">
      <c r="A979">
        <v>978</v>
      </c>
      <c r="B979" t="s">
        <v>55</v>
      </c>
      <c r="C979" t="s">
        <v>54</v>
      </c>
      <c r="D979" t="s">
        <v>3799</v>
      </c>
      <c r="E979" t="s">
        <v>3800</v>
      </c>
      <c r="F979" t="s">
        <v>8</v>
      </c>
      <c r="G979" t="s">
        <v>34</v>
      </c>
      <c r="H979" t="s">
        <v>37</v>
      </c>
      <c r="I979" t="s">
        <v>53</v>
      </c>
      <c r="J979" t="s">
        <v>52</v>
      </c>
      <c r="K979" t="s">
        <v>56</v>
      </c>
      <c r="L979" s="3">
        <v>43272</v>
      </c>
      <c r="M979" s="3">
        <v>43529</v>
      </c>
      <c r="N979" s="3">
        <v>43529</v>
      </c>
      <c r="O979">
        <v>550000</v>
      </c>
      <c r="P979">
        <v>6972</v>
      </c>
      <c r="Q979" t="s">
        <v>51</v>
      </c>
      <c r="R979" t="s">
        <v>3801</v>
      </c>
    </row>
    <row r="980" spans="1:18" x14ac:dyDescent="0.2">
      <c r="A980">
        <v>979</v>
      </c>
      <c r="B980" t="s">
        <v>55</v>
      </c>
      <c r="C980" t="s">
        <v>54</v>
      </c>
      <c r="D980" t="s">
        <v>3910</v>
      </c>
      <c r="E980" t="s">
        <v>3911</v>
      </c>
      <c r="F980" t="s">
        <v>8</v>
      </c>
      <c r="G980" t="s">
        <v>34</v>
      </c>
      <c r="H980" t="s">
        <v>6</v>
      </c>
      <c r="I980" t="s">
        <v>53</v>
      </c>
      <c r="J980" t="s">
        <v>52</v>
      </c>
      <c r="K980" t="s">
        <v>4</v>
      </c>
      <c r="L980" s="3">
        <v>43255</v>
      </c>
      <c r="M980" s="3">
        <v>43525</v>
      </c>
      <c r="N980" s="3">
        <v>43525</v>
      </c>
      <c r="O980">
        <v>338000</v>
      </c>
      <c r="P980">
        <v>5000</v>
      </c>
      <c r="Q980" t="s">
        <v>51</v>
      </c>
      <c r="R980" t="s">
        <v>3912</v>
      </c>
    </row>
    <row r="981" spans="1:18" x14ac:dyDescent="0.2">
      <c r="A981">
        <v>980</v>
      </c>
      <c r="B981" t="s">
        <v>55</v>
      </c>
      <c r="C981" t="s">
        <v>54</v>
      </c>
      <c r="D981" t="s">
        <v>3763</v>
      </c>
      <c r="E981" t="s">
        <v>3764</v>
      </c>
      <c r="F981" t="s">
        <v>8</v>
      </c>
      <c r="G981" t="s">
        <v>34</v>
      </c>
      <c r="H981" t="s">
        <v>6</v>
      </c>
      <c r="I981" t="s">
        <v>53</v>
      </c>
      <c r="J981" t="s">
        <v>52</v>
      </c>
      <c r="K981" t="s">
        <v>4</v>
      </c>
      <c r="L981" s="3">
        <v>43235</v>
      </c>
      <c r="M981" s="3">
        <v>43523</v>
      </c>
      <c r="N981" s="3">
        <v>43523</v>
      </c>
      <c r="O981">
        <v>380000</v>
      </c>
      <c r="P981">
        <v>5000</v>
      </c>
      <c r="Q981" t="s">
        <v>51</v>
      </c>
      <c r="R981" t="s">
        <v>3765</v>
      </c>
    </row>
    <row r="982" spans="1:18" x14ac:dyDescent="0.2">
      <c r="A982">
        <v>981</v>
      </c>
      <c r="B982" t="s">
        <v>55</v>
      </c>
      <c r="C982" t="s">
        <v>54</v>
      </c>
      <c r="D982" t="s">
        <v>3730</v>
      </c>
      <c r="E982" t="s">
        <v>3731</v>
      </c>
      <c r="F982" t="s">
        <v>8</v>
      </c>
      <c r="G982" t="s">
        <v>34</v>
      </c>
      <c r="H982" t="s">
        <v>37</v>
      </c>
      <c r="I982" t="s">
        <v>53</v>
      </c>
      <c r="J982" t="s">
        <v>52</v>
      </c>
      <c r="K982" t="s">
        <v>4</v>
      </c>
      <c r="L982" s="3">
        <v>43271</v>
      </c>
      <c r="M982" s="3">
        <v>43532</v>
      </c>
      <c r="N982" s="3">
        <v>43532</v>
      </c>
      <c r="O982">
        <v>425000</v>
      </c>
      <c r="P982">
        <v>5000</v>
      </c>
      <c r="Q982" t="s">
        <v>51</v>
      </c>
      <c r="R982" t="s">
        <v>3732</v>
      </c>
    </row>
    <row r="983" spans="1:18" x14ac:dyDescent="0.2">
      <c r="A983">
        <v>982</v>
      </c>
      <c r="B983" t="s">
        <v>55</v>
      </c>
      <c r="C983" t="s">
        <v>54</v>
      </c>
      <c r="D983" t="s">
        <v>2453</v>
      </c>
      <c r="E983" t="s">
        <v>2454</v>
      </c>
      <c r="F983" t="s">
        <v>8</v>
      </c>
      <c r="G983" t="s">
        <v>34</v>
      </c>
      <c r="H983" t="s">
        <v>6</v>
      </c>
      <c r="I983" t="s">
        <v>53</v>
      </c>
      <c r="J983" t="s">
        <v>52</v>
      </c>
      <c r="K983" t="s">
        <v>4</v>
      </c>
      <c r="L983" s="3">
        <v>43430</v>
      </c>
      <c r="M983" s="3">
        <v>43671</v>
      </c>
      <c r="N983" s="3">
        <v>43671</v>
      </c>
      <c r="O983">
        <v>367500</v>
      </c>
      <c r="P983">
        <v>5000</v>
      </c>
      <c r="Q983" t="s">
        <v>51</v>
      </c>
      <c r="R983" t="s">
        <v>2455</v>
      </c>
    </row>
    <row r="984" spans="1:18" x14ac:dyDescent="0.2">
      <c r="A984">
        <v>983</v>
      </c>
      <c r="B984" t="s">
        <v>55</v>
      </c>
      <c r="C984" t="s">
        <v>54</v>
      </c>
      <c r="D984" t="s">
        <v>3060</v>
      </c>
      <c r="E984" t="s">
        <v>3061</v>
      </c>
      <c r="F984" t="s">
        <v>8</v>
      </c>
      <c r="G984" t="s">
        <v>34</v>
      </c>
      <c r="H984" t="s">
        <v>6</v>
      </c>
      <c r="I984" t="s">
        <v>53</v>
      </c>
      <c r="J984" t="s">
        <v>52</v>
      </c>
      <c r="K984" t="s">
        <v>4</v>
      </c>
      <c r="L984" s="3">
        <v>43278</v>
      </c>
      <c r="M984" s="3">
        <v>43529</v>
      </c>
      <c r="N984" s="3">
        <v>43529</v>
      </c>
      <c r="O984">
        <v>415000</v>
      </c>
      <c r="P984">
        <v>5000</v>
      </c>
      <c r="Q984" t="s">
        <v>51</v>
      </c>
      <c r="R984" t="s">
        <v>3062</v>
      </c>
    </row>
    <row r="985" spans="1:18" x14ac:dyDescent="0.2">
      <c r="A985">
        <v>984</v>
      </c>
      <c r="B985" t="s">
        <v>55</v>
      </c>
      <c r="C985" t="s">
        <v>54</v>
      </c>
      <c r="D985" t="s">
        <v>2531</v>
      </c>
      <c r="E985" t="s">
        <v>2532</v>
      </c>
      <c r="F985" t="s">
        <v>8</v>
      </c>
      <c r="G985" t="s">
        <v>34</v>
      </c>
      <c r="H985" t="s">
        <v>6</v>
      </c>
      <c r="I985" t="s">
        <v>53</v>
      </c>
      <c r="J985" t="s">
        <v>52</v>
      </c>
      <c r="K985" t="s">
        <v>4</v>
      </c>
      <c r="L985" s="3">
        <v>43371</v>
      </c>
      <c r="M985" s="3">
        <v>43535</v>
      </c>
      <c r="N985" s="3">
        <v>43535</v>
      </c>
      <c r="O985">
        <v>330000</v>
      </c>
      <c r="P985">
        <v>5000</v>
      </c>
      <c r="Q985" t="s">
        <v>51</v>
      </c>
      <c r="R985" t="s">
        <v>2533</v>
      </c>
    </row>
    <row r="986" spans="1:18" x14ac:dyDescent="0.2">
      <c r="A986">
        <v>985</v>
      </c>
      <c r="B986" t="s">
        <v>55</v>
      </c>
      <c r="C986" t="s">
        <v>54</v>
      </c>
      <c r="D986" t="s">
        <v>3018</v>
      </c>
      <c r="E986" t="s">
        <v>3019</v>
      </c>
      <c r="F986" t="s">
        <v>8</v>
      </c>
      <c r="G986" t="s">
        <v>34</v>
      </c>
      <c r="H986" t="s">
        <v>6</v>
      </c>
      <c r="I986" t="s">
        <v>53</v>
      </c>
      <c r="J986" t="s">
        <v>52</v>
      </c>
      <c r="K986" t="s">
        <v>4</v>
      </c>
      <c r="L986" s="3">
        <v>43279</v>
      </c>
      <c r="M986" s="3">
        <v>43531</v>
      </c>
      <c r="N986" s="3">
        <v>43531</v>
      </c>
      <c r="O986">
        <v>375000</v>
      </c>
      <c r="P986">
        <v>5000</v>
      </c>
      <c r="Q986" t="s">
        <v>51</v>
      </c>
      <c r="R986" t="s">
        <v>3020</v>
      </c>
    </row>
    <row r="987" spans="1:18" x14ac:dyDescent="0.2">
      <c r="A987">
        <v>986</v>
      </c>
      <c r="B987" t="s">
        <v>55</v>
      </c>
      <c r="C987" t="s">
        <v>54</v>
      </c>
      <c r="D987" t="s">
        <v>2786</v>
      </c>
      <c r="E987" t="s">
        <v>2787</v>
      </c>
      <c r="F987" t="s">
        <v>8</v>
      </c>
      <c r="G987" t="s">
        <v>34</v>
      </c>
      <c r="H987" t="s">
        <v>6</v>
      </c>
      <c r="I987" t="s">
        <v>53</v>
      </c>
      <c r="J987" t="s">
        <v>52</v>
      </c>
      <c r="K987" t="s">
        <v>4</v>
      </c>
      <c r="L987" s="3">
        <v>43279</v>
      </c>
      <c r="M987" s="3">
        <v>43523</v>
      </c>
      <c r="N987" s="3">
        <v>43523</v>
      </c>
      <c r="O987">
        <v>345000</v>
      </c>
      <c r="P987">
        <v>5000</v>
      </c>
      <c r="Q987" t="s">
        <v>51</v>
      </c>
      <c r="R987" t="s">
        <v>2788</v>
      </c>
    </row>
    <row r="988" spans="1:18" x14ac:dyDescent="0.2">
      <c r="A988">
        <v>987</v>
      </c>
      <c r="B988" t="s">
        <v>55</v>
      </c>
      <c r="C988" t="s">
        <v>54</v>
      </c>
      <c r="D988" t="s">
        <v>2932</v>
      </c>
      <c r="E988" t="s">
        <v>2933</v>
      </c>
      <c r="F988" t="s">
        <v>8</v>
      </c>
      <c r="G988" t="s">
        <v>34</v>
      </c>
      <c r="H988" t="s">
        <v>6</v>
      </c>
      <c r="I988" t="s">
        <v>53</v>
      </c>
      <c r="J988" t="s">
        <v>52</v>
      </c>
      <c r="K988" t="s">
        <v>4</v>
      </c>
      <c r="L988" s="3">
        <v>43269</v>
      </c>
      <c r="M988" s="3">
        <v>43529</v>
      </c>
      <c r="N988" s="3">
        <v>43529</v>
      </c>
      <c r="O988">
        <v>350000</v>
      </c>
      <c r="P988">
        <v>5000</v>
      </c>
      <c r="Q988" t="s">
        <v>51</v>
      </c>
      <c r="R988" t="s">
        <v>2934</v>
      </c>
    </row>
    <row r="989" spans="1:18" x14ac:dyDescent="0.2">
      <c r="A989">
        <v>988</v>
      </c>
      <c r="B989" t="s">
        <v>55</v>
      </c>
      <c r="C989" t="s">
        <v>54</v>
      </c>
      <c r="D989" t="s">
        <v>2810</v>
      </c>
      <c r="E989" t="s">
        <v>2811</v>
      </c>
      <c r="F989" t="s">
        <v>8</v>
      </c>
      <c r="G989" t="s">
        <v>34</v>
      </c>
      <c r="H989" t="s">
        <v>37</v>
      </c>
      <c r="I989" t="s">
        <v>53</v>
      </c>
      <c r="J989" t="s">
        <v>52</v>
      </c>
      <c r="K989" t="s">
        <v>56</v>
      </c>
      <c r="L989" s="3">
        <v>43417</v>
      </c>
      <c r="M989" s="3">
        <v>43679</v>
      </c>
      <c r="N989" s="3">
        <v>43679</v>
      </c>
      <c r="O989">
        <v>470000</v>
      </c>
      <c r="P989">
        <v>5539</v>
      </c>
      <c r="Q989" t="s">
        <v>51</v>
      </c>
      <c r="R989" t="s">
        <v>2812</v>
      </c>
    </row>
    <row r="990" spans="1:18" x14ac:dyDescent="0.2">
      <c r="A990">
        <v>989</v>
      </c>
      <c r="B990" t="s">
        <v>55</v>
      </c>
      <c r="C990" t="s">
        <v>54</v>
      </c>
      <c r="D990" t="s">
        <v>2834</v>
      </c>
      <c r="E990" t="s">
        <v>2835</v>
      </c>
      <c r="F990" t="s">
        <v>8</v>
      </c>
      <c r="G990" t="s">
        <v>34</v>
      </c>
      <c r="H990" t="s">
        <v>6</v>
      </c>
      <c r="I990" t="s">
        <v>53</v>
      </c>
      <c r="J990" t="s">
        <v>52</v>
      </c>
      <c r="K990" t="s">
        <v>4</v>
      </c>
      <c r="L990" s="3">
        <v>43481</v>
      </c>
      <c r="M990" s="3">
        <v>43677</v>
      </c>
      <c r="N990" s="3">
        <v>43677</v>
      </c>
      <c r="O990">
        <v>352000</v>
      </c>
      <c r="P990">
        <v>5000</v>
      </c>
      <c r="Q990" t="s">
        <v>51</v>
      </c>
    </row>
    <row r="991" spans="1:18" x14ac:dyDescent="0.2">
      <c r="A991">
        <v>990</v>
      </c>
      <c r="B991" t="s">
        <v>55</v>
      </c>
      <c r="C991" t="s">
        <v>54</v>
      </c>
      <c r="D991" t="s">
        <v>3629</v>
      </c>
      <c r="E991" t="s">
        <v>3630</v>
      </c>
      <c r="F991" t="s">
        <v>8</v>
      </c>
      <c r="G991" t="s">
        <v>34</v>
      </c>
      <c r="H991" t="s">
        <v>6</v>
      </c>
      <c r="I991" t="s">
        <v>53</v>
      </c>
      <c r="J991" t="s">
        <v>52</v>
      </c>
      <c r="K991" t="s">
        <v>4</v>
      </c>
      <c r="L991" s="3">
        <v>43234</v>
      </c>
      <c r="M991" s="3">
        <v>43528</v>
      </c>
      <c r="N991" s="3">
        <v>43528</v>
      </c>
      <c r="O991">
        <v>267000</v>
      </c>
      <c r="P991">
        <v>5000</v>
      </c>
      <c r="Q991" t="s">
        <v>51</v>
      </c>
      <c r="R991" t="s">
        <v>3631</v>
      </c>
    </row>
    <row r="992" spans="1:18" x14ac:dyDescent="0.2">
      <c r="A992">
        <v>991</v>
      </c>
      <c r="B992" t="s">
        <v>55</v>
      </c>
      <c r="C992" t="s">
        <v>54</v>
      </c>
      <c r="D992" t="s">
        <v>3632</v>
      </c>
      <c r="E992" t="s">
        <v>3633</v>
      </c>
      <c r="F992" t="s">
        <v>8</v>
      </c>
      <c r="G992" t="s">
        <v>34</v>
      </c>
      <c r="H992" t="s">
        <v>6</v>
      </c>
      <c r="I992" t="s">
        <v>53</v>
      </c>
      <c r="J992" t="s">
        <v>52</v>
      </c>
      <c r="K992" t="s">
        <v>4</v>
      </c>
      <c r="L992" s="3">
        <v>43335</v>
      </c>
      <c r="M992" s="3">
        <v>43529</v>
      </c>
      <c r="N992" s="3">
        <v>43529</v>
      </c>
      <c r="O992">
        <v>354000</v>
      </c>
      <c r="P992">
        <v>5000</v>
      </c>
      <c r="Q992" t="s">
        <v>51</v>
      </c>
      <c r="R992" t="s">
        <v>3634</v>
      </c>
    </row>
    <row r="993" spans="1:18" x14ac:dyDescent="0.2">
      <c r="A993">
        <v>992</v>
      </c>
      <c r="B993" t="s">
        <v>55</v>
      </c>
      <c r="C993" t="s">
        <v>54</v>
      </c>
      <c r="D993" t="s">
        <v>2804</v>
      </c>
      <c r="E993" t="s">
        <v>2805</v>
      </c>
      <c r="F993" t="s">
        <v>8</v>
      </c>
      <c r="G993" t="s">
        <v>34</v>
      </c>
      <c r="H993" t="s">
        <v>6</v>
      </c>
      <c r="I993" t="s">
        <v>53</v>
      </c>
      <c r="J993" t="s">
        <v>52</v>
      </c>
      <c r="K993" t="s">
        <v>4</v>
      </c>
      <c r="L993" s="3">
        <v>43409</v>
      </c>
      <c r="M993" s="3">
        <v>43606</v>
      </c>
      <c r="N993" s="3">
        <v>43606</v>
      </c>
      <c r="O993">
        <v>390000</v>
      </c>
      <c r="P993">
        <v>5000</v>
      </c>
      <c r="Q993" t="s">
        <v>51</v>
      </c>
      <c r="R993" t="s">
        <v>2806</v>
      </c>
    </row>
    <row r="994" spans="1:18" x14ac:dyDescent="0.2">
      <c r="A994">
        <v>993</v>
      </c>
      <c r="B994" t="s">
        <v>55</v>
      </c>
      <c r="C994" t="s">
        <v>54</v>
      </c>
      <c r="D994" t="s">
        <v>3077</v>
      </c>
      <c r="E994" t="s">
        <v>3078</v>
      </c>
      <c r="F994" t="s">
        <v>8</v>
      </c>
      <c r="G994" t="s">
        <v>34</v>
      </c>
      <c r="H994" t="s">
        <v>6</v>
      </c>
      <c r="I994" t="s">
        <v>53</v>
      </c>
      <c r="J994" t="s">
        <v>52</v>
      </c>
      <c r="K994" t="s">
        <v>56</v>
      </c>
      <c r="L994" s="3">
        <v>43343</v>
      </c>
      <c r="M994" s="3">
        <v>43679</v>
      </c>
      <c r="N994" s="3">
        <v>43679</v>
      </c>
      <c r="O994">
        <v>625000</v>
      </c>
      <c r="P994">
        <v>7000</v>
      </c>
      <c r="Q994" t="s">
        <v>51</v>
      </c>
      <c r="R994" t="s">
        <v>3079</v>
      </c>
    </row>
    <row r="995" spans="1:18" x14ac:dyDescent="0.2">
      <c r="A995">
        <v>994</v>
      </c>
      <c r="B995" t="s">
        <v>55</v>
      </c>
      <c r="C995" t="s">
        <v>54</v>
      </c>
      <c r="D995" t="s">
        <v>3065</v>
      </c>
      <c r="E995" t="s">
        <v>3066</v>
      </c>
      <c r="F995" t="s">
        <v>8</v>
      </c>
      <c r="G995" t="s">
        <v>34</v>
      </c>
      <c r="H995" t="s">
        <v>6</v>
      </c>
      <c r="I995" t="s">
        <v>53</v>
      </c>
      <c r="J995" t="s">
        <v>52</v>
      </c>
      <c r="K995" t="s">
        <v>4</v>
      </c>
      <c r="L995" s="3">
        <v>43248</v>
      </c>
      <c r="M995" s="3">
        <v>43525</v>
      </c>
      <c r="N995" s="3">
        <v>43525</v>
      </c>
      <c r="O995">
        <v>240000</v>
      </c>
      <c r="P995">
        <v>5000</v>
      </c>
      <c r="Q995" t="s">
        <v>51</v>
      </c>
      <c r="R995" t="s">
        <v>3067</v>
      </c>
    </row>
    <row r="996" spans="1:18" x14ac:dyDescent="0.2">
      <c r="A996">
        <v>995</v>
      </c>
      <c r="B996" t="s">
        <v>55</v>
      </c>
      <c r="C996" t="s">
        <v>54</v>
      </c>
      <c r="D996" t="s">
        <v>3080</v>
      </c>
      <c r="E996" t="s">
        <v>3081</v>
      </c>
      <c r="F996" t="s">
        <v>8</v>
      </c>
      <c r="G996" t="s">
        <v>34</v>
      </c>
      <c r="H996" t="s">
        <v>6</v>
      </c>
      <c r="I996" t="s">
        <v>53</v>
      </c>
      <c r="J996" t="s">
        <v>52</v>
      </c>
      <c r="K996" t="s">
        <v>56</v>
      </c>
      <c r="L996" s="3">
        <v>43418</v>
      </c>
      <c r="M996" s="3">
        <v>43679</v>
      </c>
      <c r="N996" s="3">
        <v>43679</v>
      </c>
      <c r="O996">
        <v>478000</v>
      </c>
      <c r="P996">
        <v>5659</v>
      </c>
      <c r="Q996" t="s">
        <v>51</v>
      </c>
      <c r="R996" t="s">
        <v>3082</v>
      </c>
    </row>
    <row r="997" spans="1:18" x14ac:dyDescent="0.2">
      <c r="A997">
        <v>996</v>
      </c>
      <c r="B997" t="s">
        <v>55</v>
      </c>
      <c r="C997" t="s">
        <v>54</v>
      </c>
      <c r="D997" t="s">
        <v>2720</v>
      </c>
      <c r="E997" t="s">
        <v>2721</v>
      </c>
      <c r="F997" t="s">
        <v>8</v>
      </c>
      <c r="G997" t="s">
        <v>34</v>
      </c>
      <c r="H997" t="s">
        <v>6</v>
      </c>
      <c r="I997" t="s">
        <v>53</v>
      </c>
      <c r="J997" t="s">
        <v>52</v>
      </c>
      <c r="K997" t="s">
        <v>4</v>
      </c>
      <c r="L997" s="3">
        <v>43336</v>
      </c>
      <c r="M997" s="3">
        <v>43531</v>
      </c>
      <c r="N997" s="3">
        <v>43531</v>
      </c>
      <c r="O997">
        <v>345000</v>
      </c>
      <c r="P997">
        <v>5000</v>
      </c>
      <c r="Q997" t="s">
        <v>51</v>
      </c>
      <c r="R997" t="s">
        <v>2722</v>
      </c>
    </row>
    <row r="998" spans="1:18" x14ac:dyDescent="0.2">
      <c r="A998">
        <v>997</v>
      </c>
      <c r="B998" t="s">
        <v>55</v>
      </c>
      <c r="C998" t="s">
        <v>54</v>
      </c>
      <c r="D998" t="s">
        <v>2884</v>
      </c>
      <c r="E998" t="s">
        <v>2885</v>
      </c>
      <c r="F998" t="s">
        <v>8</v>
      </c>
      <c r="G998" t="s">
        <v>34</v>
      </c>
      <c r="H998" t="s">
        <v>6</v>
      </c>
      <c r="I998" t="s">
        <v>53</v>
      </c>
      <c r="J998" t="s">
        <v>52</v>
      </c>
      <c r="K998" t="s">
        <v>4</v>
      </c>
      <c r="L998" s="3">
        <v>43301</v>
      </c>
      <c r="M998" s="3">
        <v>43609</v>
      </c>
      <c r="N998" s="3">
        <v>43609</v>
      </c>
      <c r="O998">
        <v>425000</v>
      </c>
      <c r="P998">
        <v>5000</v>
      </c>
      <c r="Q998" t="s">
        <v>51</v>
      </c>
      <c r="R998" t="s">
        <v>2886</v>
      </c>
    </row>
    <row r="999" spans="1:18" x14ac:dyDescent="0.2">
      <c r="A999">
        <v>998</v>
      </c>
      <c r="B999" t="s">
        <v>55</v>
      </c>
      <c r="C999" t="s">
        <v>54</v>
      </c>
      <c r="D999" t="s">
        <v>2468</v>
      </c>
      <c r="E999" t="s">
        <v>2469</v>
      </c>
      <c r="F999" t="s">
        <v>8</v>
      </c>
      <c r="G999" t="s">
        <v>34</v>
      </c>
      <c r="H999" t="s">
        <v>6</v>
      </c>
      <c r="I999" t="s">
        <v>53</v>
      </c>
      <c r="J999" t="s">
        <v>52</v>
      </c>
      <c r="K999" t="s">
        <v>4</v>
      </c>
      <c r="L999" s="3">
        <v>43410</v>
      </c>
      <c r="M999" s="3">
        <v>43678</v>
      </c>
      <c r="N999" s="3">
        <v>43678</v>
      </c>
      <c r="O999">
        <v>345500</v>
      </c>
      <c r="P999">
        <v>5000</v>
      </c>
      <c r="Q999" t="s">
        <v>51</v>
      </c>
      <c r="R999" t="s">
        <v>2470</v>
      </c>
    </row>
    <row r="1000" spans="1:18" x14ac:dyDescent="0.2">
      <c r="A1000">
        <v>999</v>
      </c>
      <c r="B1000" t="s">
        <v>55</v>
      </c>
      <c r="C1000" t="s">
        <v>54</v>
      </c>
      <c r="D1000" t="s">
        <v>3877</v>
      </c>
      <c r="E1000" t="s">
        <v>3878</v>
      </c>
      <c r="F1000" t="s">
        <v>8</v>
      </c>
      <c r="G1000" t="s">
        <v>34</v>
      </c>
      <c r="H1000" t="s">
        <v>6</v>
      </c>
      <c r="I1000" t="s">
        <v>53</v>
      </c>
      <c r="J1000" t="s">
        <v>52</v>
      </c>
      <c r="K1000" t="s">
        <v>4</v>
      </c>
      <c r="L1000" s="3">
        <v>43438</v>
      </c>
      <c r="M1000" s="3">
        <v>43609</v>
      </c>
      <c r="N1000" s="3">
        <v>43609</v>
      </c>
      <c r="O1000">
        <v>328000</v>
      </c>
      <c r="P1000">
        <v>5000</v>
      </c>
      <c r="Q1000" t="s">
        <v>51</v>
      </c>
      <c r="R1000" t="s">
        <v>3879</v>
      </c>
    </row>
    <row r="1001" spans="1:18" x14ac:dyDescent="0.2">
      <c r="A1001">
        <v>1000</v>
      </c>
      <c r="B1001" t="s">
        <v>55</v>
      </c>
      <c r="C1001" t="s">
        <v>54</v>
      </c>
      <c r="D1001" t="s">
        <v>2976</v>
      </c>
      <c r="E1001" t="s">
        <v>2977</v>
      </c>
      <c r="F1001" t="s">
        <v>8</v>
      </c>
      <c r="G1001" t="s">
        <v>34</v>
      </c>
      <c r="H1001" t="s">
        <v>37</v>
      </c>
      <c r="I1001" t="s">
        <v>53</v>
      </c>
      <c r="J1001" t="s">
        <v>52</v>
      </c>
      <c r="K1001" t="s">
        <v>4</v>
      </c>
      <c r="L1001" s="3">
        <v>43248</v>
      </c>
      <c r="M1001" s="3">
        <v>43594</v>
      </c>
      <c r="N1001" s="3">
        <v>43595</v>
      </c>
      <c r="O1001">
        <v>340000</v>
      </c>
      <c r="P1001">
        <v>5000</v>
      </c>
      <c r="Q1001" t="s">
        <v>51</v>
      </c>
      <c r="R1001" t="s">
        <v>2978</v>
      </c>
    </row>
    <row r="1002" spans="1:18" x14ac:dyDescent="0.2">
      <c r="A1002">
        <v>1001</v>
      </c>
      <c r="B1002" t="s">
        <v>55</v>
      </c>
      <c r="C1002" t="s">
        <v>54</v>
      </c>
      <c r="D1002" t="s">
        <v>2881</v>
      </c>
      <c r="E1002" t="s">
        <v>2882</v>
      </c>
      <c r="F1002" t="s">
        <v>8</v>
      </c>
      <c r="G1002" t="s">
        <v>34</v>
      </c>
      <c r="H1002" t="s">
        <v>6</v>
      </c>
      <c r="I1002" t="s">
        <v>53</v>
      </c>
      <c r="J1002" t="s">
        <v>52</v>
      </c>
      <c r="K1002" t="s">
        <v>4</v>
      </c>
      <c r="L1002" s="3">
        <v>43411</v>
      </c>
      <c r="M1002" s="3">
        <v>43564</v>
      </c>
      <c r="N1002" s="3">
        <v>43564</v>
      </c>
      <c r="O1002">
        <v>328000</v>
      </c>
      <c r="P1002">
        <v>5000</v>
      </c>
      <c r="Q1002" t="s">
        <v>51</v>
      </c>
      <c r="R1002" t="s">
        <v>2883</v>
      </c>
    </row>
    <row r="1003" spans="1:18" x14ac:dyDescent="0.2">
      <c r="A1003">
        <v>1002</v>
      </c>
      <c r="B1003" t="s">
        <v>55</v>
      </c>
      <c r="C1003" t="s">
        <v>54</v>
      </c>
      <c r="D1003" t="s">
        <v>3650</v>
      </c>
      <c r="E1003" t="s">
        <v>3651</v>
      </c>
      <c r="F1003" t="s">
        <v>8</v>
      </c>
      <c r="G1003" t="s">
        <v>34</v>
      </c>
      <c r="H1003" t="s">
        <v>6</v>
      </c>
      <c r="I1003" t="s">
        <v>53</v>
      </c>
      <c r="J1003" t="s">
        <v>52</v>
      </c>
      <c r="K1003" t="s">
        <v>4</v>
      </c>
      <c r="L1003" s="3">
        <v>43245</v>
      </c>
      <c r="M1003" s="3">
        <v>43517</v>
      </c>
      <c r="N1003" s="3">
        <v>43517</v>
      </c>
      <c r="O1003">
        <v>422000</v>
      </c>
      <c r="P1003">
        <v>5000</v>
      </c>
      <c r="Q1003" t="s">
        <v>51</v>
      </c>
      <c r="R1003" t="s">
        <v>3652</v>
      </c>
    </row>
    <row r="1004" spans="1:18" x14ac:dyDescent="0.2">
      <c r="A1004">
        <v>1003</v>
      </c>
      <c r="B1004" t="s">
        <v>55</v>
      </c>
      <c r="C1004" t="s">
        <v>54</v>
      </c>
      <c r="D1004" t="s">
        <v>3653</v>
      </c>
      <c r="E1004" t="s">
        <v>3654</v>
      </c>
      <c r="F1004" t="s">
        <v>8</v>
      </c>
      <c r="G1004" t="s">
        <v>34</v>
      </c>
      <c r="H1004" t="s">
        <v>37</v>
      </c>
      <c r="I1004" t="s">
        <v>53</v>
      </c>
      <c r="J1004" t="s">
        <v>52</v>
      </c>
      <c r="K1004" t="s">
        <v>4</v>
      </c>
      <c r="L1004" s="3">
        <v>43354</v>
      </c>
      <c r="M1004" s="3">
        <v>43518</v>
      </c>
      <c r="N1004" s="3">
        <v>43518</v>
      </c>
      <c r="O1004">
        <v>425000</v>
      </c>
      <c r="P1004">
        <v>5000</v>
      </c>
      <c r="Q1004" t="s">
        <v>51</v>
      </c>
      <c r="R1004" t="s">
        <v>3655</v>
      </c>
    </row>
    <row r="1005" spans="1:18" x14ac:dyDescent="0.2">
      <c r="A1005">
        <v>1004</v>
      </c>
      <c r="B1005" t="s">
        <v>55</v>
      </c>
      <c r="C1005" t="s">
        <v>54</v>
      </c>
      <c r="D1005" t="s">
        <v>3712</v>
      </c>
      <c r="E1005" t="s">
        <v>3713</v>
      </c>
      <c r="F1005" t="s">
        <v>8</v>
      </c>
      <c r="G1005" t="s">
        <v>34</v>
      </c>
      <c r="H1005" t="s">
        <v>37</v>
      </c>
      <c r="I1005" t="s">
        <v>53</v>
      </c>
      <c r="J1005" t="s">
        <v>52</v>
      </c>
      <c r="K1005" t="s">
        <v>56</v>
      </c>
      <c r="L1005" s="3">
        <v>43258</v>
      </c>
      <c r="M1005" s="3">
        <v>43549</v>
      </c>
      <c r="N1005" s="3">
        <v>43549</v>
      </c>
      <c r="O1005">
        <v>455000</v>
      </c>
      <c r="P1005">
        <v>5314</v>
      </c>
      <c r="Q1005" t="s">
        <v>51</v>
      </c>
      <c r="R1005" t="s">
        <v>3714</v>
      </c>
    </row>
    <row r="1006" spans="1:18" x14ac:dyDescent="0.2">
      <c r="A1006">
        <v>1005</v>
      </c>
      <c r="B1006" t="s">
        <v>55</v>
      </c>
      <c r="C1006" t="s">
        <v>54</v>
      </c>
      <c r="D1006" t="s">
        <v>2423</v>
      </c>
      <c r="E1006" t="s">
        <v>2424</v>
      </c>
      <c r="F1006" t="s">
        <v>8</v>
      </c>
      <c r="G1006" t="s">
        <v>34</v>
      </c>
      <c r="H1006" t="s">
        <v>37</v>
      </c>
      <c r="I1006" t="s">
        <v>53</v>
      </c>
      <c r="J1006" t="s">
        <v>52</v>
      </c>
      <c r="K1006" t="s">
        <v>56</v>
      </c>
      <c r="L1006" s="3">
        <v>43452</v>
      </c>
      <c r="M1006" s="3">
        <v>43661</v>
      </c>
      <c r="N1006" s="3">
        <v>43661</v>
      </c>
      <c r="O1006">
        <v>454000</v>
      </c>
      <c r="P1006">
        <v>5299</v>
      </c>
      <c r="Q1006" t="s">
        <v>51</v>
      </c>
      <c r="R1006" t="s">
        <v>2425</v>
      </c>
    </row>
    <row r="1007" spans="1:18" x14ac:dyDescent="0.2">
      <c r="A1007">
        <v>1006</v>
      </c>
      <c r="B1007" t="s">
        <v>55</v>
      </c>
      <c r="C1007" t="s">
        <v>54</v>
      </c>
      <c r="D1007" t="s">
        <v>2567</v>
      </c>
      <c r="E1007" t="s">
        <v>2568</v>
      </c>
      <c r="F1007" t="s">
        <v>8</v>
      </c>
      <c r="G1007" t="s">
        <v>34</v>
      </c>
      <c r="H1007" t="s">
        <v>37</v>
      </c>
      <c r="I1007" t="s">
        <v>53</v>
      </c>
      <c r="J1007" t="s">
        <v>52</v>
      </c>
      <c r="K1007" t="s">
        <v>56</v>
      </c>
      <c r="L1007" s="3">
        <v>43249</v>
      </c>
      <c r="M1007" s="3">
        <v>43522</v>
      </c>
      <c r="N1007" s="3">
        <v>43522</v>
      </c>
      <c r="O1007">
        <v>462000</v>
      </c>
      <c r="P1007">
        <v>5420</v>
      </c>
      <c r="Q1007" t="s">
        <v>51</v>
      </c>
      <c r="R1007" t="s">
        <v>2569</v>
      </c>
    </row>
    <row r="1008" spans="1:18" x14ac:dyDescent="0.2">
      <c r="A1008">
        <v>1007</v>
      </c>
      <c r="B1008" t="s">
        <v>55</v>
      </c>
      <c r="C1008" t="s">
        <v>54</v>
      </c>
      <c r="D1008" t="s">
        <v>2501</v>
      </c>
      <c r="E1008" t="s">
        <v>2502</v>
      </c>
      <c r="F1008" t="s">
        <v>8</v>
      </c>
      <c r="G1008" t="s">
        <v>34</v>
      </c>
      <c r="H1008" t="s">
        <v>37</v>
      </c>
      <c r="I1008" t="s">
        <v>53</v>
      </c>
      <c r="J1008" t="s">
        <v>52</v>
      </c>
      <c r="K1008" t="s">
        <v>4</v>
      </c>
      <c r="L1008" s="3">
        <v>43350</v>
      </c>
      <c r="M1008" s="3">
        <v>43560</v>
      </c>
      <c r="N1008" s="3">
        <v>43560</v>
      </c>
      <c r="O1008">
        <v>444000</v>
      </c>
      <c r="P1008">
        <v>5149</v>
      </c>
      <c r="Q1008" t="s">
        <v>51</v>
      </c>
      <c r="R1008" t="s">
        <v>2503</v>
      </c>
    </row>
    <row r="1009" spans="1:18" x14ac:dyDescent="0.2">
      <c r="A1009">
        <v>1008</v>
      </c>
      <c r="B1009" t="s">
        <v>55</v>
      </c>
      <c r="C1009" t="s">
        <v>54</v>
      </c>
      <c r="D1009" t="s">
        <v>2869</v>
      </c>
      <c r="E1009" t="s">
        <v>2870</v>
      </c>
      <c r="F1009" t="s">
        <v>8</v>
      </c>
      <c r="G1009" t="s">
        <v>34</v>
      </c>
      <c r="H1009" t="s">
        <v>6</v>
      </c>
      <c r="I1009" t="s">
        <v>53</v>
      </c>
      <c r="J1009" t="s">
        <v>52</v>
      </c>
      <c r="K1009" t="s">
        <v>4</v>
      </c>
      <c r="L1009" s="3">
        <v>43271</v>
      </c>
      <c r="M1009" s="3">
        <v>43545</v>
      </c>
      <c r="N1009" s="3">
        <v>43546</v>
      </c>
      <c r="O1009">
        <v>360000</v>
      </c>
      <c r="P1009">
        <v>5000</v>
      </c>
      <c r="Q1009" t="s">
        <v>51</v>
      </c>
      <c r="R1009" t="s">
        <v>2871</v>
      </c>
    </row>
    <row r="1010" spans="1:18" x14ac:dyDescent="0.2">
      <c r="A1010">
        <v>1009</v>
      </c>
      <c r="B1010" t="s">
        <v>55</v>
      </c>
      <c r="C1010" t="s">
        <v>54</v>
      </c>
      <c r="D1010" t="s">
        <v>2875</v>
      </c>
      <c r="E1010" t="s">
        <v>2876</v>
      </c>
      <c r="F1010" t="s">
        <v>8</v>
      </c>
      <c r="G1010" t="s">
        <v>34</v>
      </c>
      <c r="H1010" t="s">
        <v>6</v>
      </c>
      <c r="I1010" t="s">
        <v>53</v>
      </c>
      <c r="J1010" t="s">
        <v>52</v>
      </c>
      <c r="K1010" t="s">
        <v>4</v>
      </c>
      <c r="L1010" s="3">
        <v>43355</v>
      </c>
      <c r="M1010" s="3">
        <v>43531</v>
      </c>
      <c r="N1010" s="3">
        <v>43531</v>
      </c>
      <c r="O1010">
        <v>364000</v>
      </c>
      <c r="P1010">
        <v>5000</v>
      </c>
      <c r="Q1010" t="s">
        <v>51</v>
      </c>
      <c r="R1010" t="s">
        <v>2877</v>
      </c>
    </row>
    <row r="1011" spans="1:18" x14ac:dyDescent="0.2">
      <c r="A1011">
        <v>1010</v>
      </c>
      <c r="B1011" t="s">
        <v>55</v>
      </c>
      <c r="C1011" t="s">
        <v>54</v>
      </c>
      <c r="D1011" t="s">
        <v>2498</v>
      </c>
      <c r="E1011" t="s">
        <v>2499</v>
      </c>
      <c r="F1011" t="s">
        <v>8</v>
      </c>
      <c r="G1011" t="s">
        <v>34</v>
      </c>
      <c r="H1011" t="s">
        <v>37</v>
      </c>
      <c r="I1011" t="s">
        <v>53</v>
      </c>
      <c r="J1011" t="s">
        <v>52</v>
      </c>
      <c r="K1011" t="s">
        <v>56</v>
      </c>
      <c r="L1011" s="3">
        <v>43389</v>
      </c>
      <c r="M1011" s="3">
        <v>43546</v>
      </c>
      <c r="N1011" s="3">
        <v>43546</v>
      </c>
      <c r="O1011">
        <v>465000</v>
      </c>
      <c r="P1011">
        <v>5464</v>
      </c>
      <c r="Q1011" t="s">
        <v>51</v>
      </c>
      <c r="R1011" t="s">
        <v>2500</v>
      </c>
    </row>
    <row r="1012" spans="1:18" x14ac:dyDescent="0.2">
      <c r="A1012">
        <v>1011</v>
      </c>
      <c r="B1012" t="s">
        <v>55</v>
      </c>
      <c r="C1012" t="s">
        <v>54</v>
      </c>
      <c r="D1012" t="s">
        <v>2480</v>
      </c>
      <c r="E1012" t="s">
        <v>2481</v>
      </c>
      <c r="F1012" t="s">
        <v>8</v>
      </c>
      <c r="G1012" t="s">
        <v>34</v>
      </c>
      <c r="H1012" t="s">
        <v>37</v>
      </c>
      <c r="I1012" t="s">
        <v>53</v>
      </c>
      <c r="J1012" t="s">
        <v>52</v>
      </c>
      <c r="K1012" t="s">
        <v>4</v>
      </c>
      <c r="L1012" s="3">
        <v>43418</v>
      </c>
      <c r="M1012" s="3">
        <v>43546</v>
      </c>
      <c r="N1012" s="3">
        <v>43546</v>
      </c>
      <c r="O1012">
        <v>271000</v>
      </c>
      <c r="P1012">
        <v>5000</v>
      </c>
      <c r="Q1012" t="s">
        <v>51</v>
      </c>
      <c r="R1012" t="s">
        <v>2482</v>
      </c>
    </row>
    <row r="1013" spans="1:18" x14ac:dyDescent="0.2">
      <c r="A1013">
        <v>1012</v>
      </c>
      <c r="B1013" t="s">
        <v>55</v>
      </c>
      <c r="C1013" t="s">
        <v>54</v>
      </c>
      <c r="D1013" t="s">
        <v>2471</v>
      </c>
      <c r="E1013" t="s">
        <v>2472</v>
      </c>
      <c r="F1013" t="s">
        <v>8</v>
      </c>
      <c r="G1013" t="s">
        <v>34</v>
      </c>
      <c r="H1013" t="s">
        <v>6</v>
      </c>
      <c r="I1013" t="s">
        <v>53</v>
      </c>
      <c r="J1013" t="s">
        <v>52</v>
      </c>
      <c r="K1013" t="s">
        <v>4</v>
      </c>
      <c r="L1013" s="3">
        <v>43280</v>
      </c>
      <c r="M1013" s="3">
        <v>43551</v>
      </c>
      <c r="N1013" s="3">
        <v>43551</v>
      </c>
      <c r="O1013">
        <v>336000</v>
      </c>
      <c r="P1013">
        <v>5000</v>
      </c>
      <c r="Q1013" t="s">
        <v>51</v>
      </c>
      <c r="R1013" t="s">
        <v>2473</v>
      </c>
    </row>
    <row r="1014" spans="1:18" x14ac:dyDescent="0.2">
      <c r="A1014">
        <v>1013</v>
      </c>
      <c r="B1014" t="s">
        <v>55</v>
      </c>
      <c r="C1014" t="s">
        <v>54</v>
      </c>
      <c r="D1014" t="s">
        <v>2516</v>
      </c>
      <c r="E1014" t="s">
        <v>2517</v>
      </c>
      <c r="F1014" t="s">
        <v>8</v>
      </c>
      <c r="G1014" t="s">
        <v>34</v>
      </c>
      <c r="H1014" t="s">
        <v>6</v>
      </c>
      <c r="I1014" t="s">
        <v>53</v>
      </c>
      <c r="J1014" t="s">
        <v>52</v>
      </c>
      <c r="K1014" t="s">
        <v>56</v>
      </c>
      <c r="L1014" s="3">
        <v>43364</v>
      </c>
      <c r="M1014" s="3">
        <v>43542</v>
      </c>
      <c r="N1014" s="3">
        <v>43542</v>
      </c>
      <c r="O1014">
        <v>535000</v>
      </c>
      <c r="P1014">
        <v>6672</v>
      </c>
      <c r="Q1014" t="s">
        <v>51</v>
      </c>
      <c r="R1014" t="s">
        <v>2518</v>
      </c>
    </row>
    <row r="1015" spans="1:18" x14ac:dyDescent="0.2">
      <c r="A1015">
        <v>1014</v>
      </c>
      <c r="B1015" t="s">
        <v>55</v>
      </c>
      <c r="C1015" t="s">
        <v>54</v>
      </c>
      <c r="D1015" t="s">
        <v>2923</v>
      </c>
      <c r="E1015" t="s">
        <v>2924</v>
      </c>
      <c r="F1015" t="s">
        <v>8</v>
      </c>
      <c r="G1015" t="s">
        <v>34</v>
      </c>
      <c r="H1015" t="s">
        <v>37</v>
      </c>
      <c r="I1015" t="s">
        <v>53</v>
      </c>
      <c r="J1015" t="s">
        <v>52</v>
      </c>
      <c r="K1015" t="s">
        <v>4</v>
      </c>
      <c r="L1015" s="3">
        <v>43252</v>
      </c>
      <c r="M1015" s="3">
        <v>43553</v>
      </c>
      <c r="N1015" s="3">
        <v>43553</v>
      </c>
      <c r="O1015">
        <v>309320</v>
      </c>
      <c r="P1015">
        <v>5000</v>
      </c>
      <c r="Q1015" t="s">
        <v>51</v>
      </c>
      <c r="R1015" t="s">
        <v>2925</v>
      </c>
    </row>
    <row r="1016" spans="1:18" x14ac:dyDescent="0.2">
      <c r="A1016">
        <v>1015</v>
      </c>
      <c r="B1016" t="s">
        <v>55</v>
      </c>
      <c r="C1016" t="s">
        <v>54</v>
      </c>
      <c r="D1016" t="s">
        <v>2854</v>
      </c>
      <c r="E1016" t="s">
        <v>2855</v>
      </c>
      <c r="F1016" t="s">
        <v>8</v>
      </c>
      <c r="G1016" t="s">
        <v>34</v>
      </c>
      <c r="H1016" t="s">
        <v>6</v>
      </c>
      <c r="I1016" t="s">
        <v>53</v>
      </c>
      <c r="J1016" t="s">
        <v>52</v>
      </c>
      <c r="K1016" t="s">
        <v>4</v>
      </c>
      <c r="L1016" s="3">
        <v>43250</v>
      </c>
      <c r="M1016" s="3">
        <v>43507</v>
      </c>
      <c r="N1016" s="3">
        <v>43507</v>
      </c>
      <c r="O1016">
        <v>222000</v>
      </c>
      <c r="P1016">
        <v>5000</v>
      </c>
      <c r="Q1016" t="s">
        <v>51</v>
      </c>
      <c r="R1016" t="s">
        <v>2856</v>
      </c>
    </row>
    <row r="1017" spans="1:18" x14ac:dyDescent="0.2">
      <c r="A1017">
        <v>1016</v>
      </c>
      <c r="B1017" t="s">
        <v>55</v>
      </c>
      <c r="C1017" t="s">
        <v>54</v>
      </c>
      <c r="D1017" t="s">
        <v>2534</v>
      </c>
      <c r="E1017" t="s">
        <v>2535</v>
      </c>
      <c r="F1017" t="s">
        <v>8</v>
      </c>
      <c r="G1017" t="s">
        <v>34</v>
      </c>
      <c r="H1017" t="s">
        <v>6</v>
      </c>
      <c r="I1017" t="s">
        <v>53</v>
      </c>
      <c r="J1017" t="s">
        <v>52</v>
      </c>
      <c r="K1017" t="s">
        <v>56</v>
      </c>
      <c r="L1017" s="3">
        <v>43299</v>
      </c>
      <c r="M1017" s="3">
        <v>43529</v>
      </c>
      <c r="N1017" s="3">
        <v>43529</v>
      </c>
      <c r="O1017">
        <v>515000</v>
      </c>
      <c r="P1017">
        <v>6272</v>
      </c>
      <c r="Q1017" t="s">
        <v>51</v>
      </c>
      <c r="R1017" t="s">
        <v>2536</v>
      </c>
    </row>
    <row r="1018" spans="1:18" x14ac:dyDescent="0.2">
      <c r="A1018">
        <v>1017</v>
      </c>
      <c r="B1018" t="s">
        <v>55</v>
      </c>
      <c r="C1018" t="s">
        <v>54</v>
      </c>
      <c r="D1018" t="s">
        <v>2863</v>
      </c>
      <c r="E1018" t="s">
        <v>2864</v>
      </c>
      <c r="F1018" t="s">
        <v>8</v>
      </c>
      <c r="G1018" t="s">
        <v>34</v>
      </c>
      <c r="H1018" t="s">
        <v>6</v>
      </c>
      <c r="I1018" t="s">
        <v>53</v>
      </c>
      <c r="J1018" t="s">
        <v>52</v>
      </c>
      <c r="K1018" t="s">
        <v>4</v>
      </c>
      <c r="L1018" s="3">
        <v>43362</v>
      </c>
      <c r="M1018" s="3">
        <v>43543</v>
      </c>
      <c r="N1018" s="3">
        <v>43543</v>
      </c>
      <c r="O1018">
        <v>340000</v>
      </c>
      <c r="P1018">
        <v>5000</v>
      </c>
      <c r="Q1018" t="s">
        <v>51</v>
      </c>
      <c r="R1018" t="s">
        <v>2865</v>
      </c>
    </row>
    <row r="1019" spans="1:18" x14ac:dyDescent="0.2">
      <c r="A1019">
        <v>1018</v>
      </c>
      <c r="B1019" t="s">
        <v>55</v>
      </c>
      <c r="C1019" t="s">
        <v>54</v>
      </c>
      <c r="D1019" t="s">
        <v>2678</v>
      </c>
      <c r="E1019" t="s">
        <v>2679</v>
      </c>
      <c r="F1019" t="s">
        <v>8</v>
      </c>
      <c r="G1019" t="s">
        <v>34</v>
      </c>
      <c r="H1019" t="s">
        <v>6</v>
      </c>
      <c r="I1019" t="s">
        <v>53</v>
      </c>
      <c r="J1019" t="s">
        <v>52</v>
      </c>
      <c r="K1019" t="s">
        <v>4</v>
      </c>
      <c r="L1019" s="3">
        <v>43280</v>
      </c>
      <c r="M1019" s="3">
        <v>43537</v>
      </c>
      <c r="N1019" s="3">
        <v>43537</v>
      </c>
      <c r="O1019">
        <v>304000</v>
      </c>
      <c r="P1019">
        <v>5000</v>
      </c>
      <c r="Q1019" t="s">
        <v>51</v>
      </c>
      <c r="R1019" t="s">
        <v>2680</v>
      </c>
    </row>
    <row r="1020" spans="1:18" x14ac:dyDescent="0.2">
      <c r="A1020">
        <v>1019</v>
      </c>
      <c r="B1020" t="s">
        <v>55</v>
      </c>
      <c r="C1020" t="s">
        <v>54</v>
      </c>
      <c r="D1020" t="s">
        <v>2666</v>
      </c>
      <c r="E1020" t="s">
        <v>2667</v>
      </c>
      <c r="F1020" t="s">
        <v>8</v>
      </c>
      <c r="G1020" t="s">
        <v>34</v>
      </c>
      <c r="H1020" t="s">
        <v>6</v>
      </c>
      <c r="I1020" t="s">
        <v>53</v>
      </c>
      <c r="J1020" t="s">
        <v>52</v>
      </c>
      <c r="K1020" t="s">
        <v>4</v>
      </c>
      <c r="L1020" s="3">
        <v>43327</v>
      </c>
      <c r="M1020" s="3">
        <v>43564</v>
      </c>
      <c r="N1020" s="3">
        <v>43564</v>
      </c>
      <c r="O1020">
        <v>250000</v>
      </c>
      <c r="P1020">
        <v>5000</v>
      </c>
      <c r="Q1020" t="s">
        <v>51</v>
      </c>
      <c r="R1020" t="s">
        <v>2668</v>
      </c>
    </row>
    <row r="1021" spans="1:18" x14ac:dyDescent="0.2">
      <c r="A1021">
        <v>1020</v>
      </c>
      <c r="B1021" t="s">
        <v>55</v>
      </c>
      <c r="C1021" t="s">
        <v>54</v>
      </c>
      <c r="D1021" t="s">
        <v>2525</v>
      </c>
      <c r="E1021" t="s">
        <v>2526</v>
      </c>
      <c r="F1021" t="s">
        <v>8</v>
      </c>
      <c r="G1021" t="s">
        <v>34</v>
      </c>
      <c r="H1021" t="s">
        <v>6</v>
      </c>
      <c r="I1021" t="s">
        <v>53</v>
      </c>
      <c r="J1021" t="s">
        <v>52</v>
      </c>
      <c r="K1021" t="s">
        <v>4</v>
      </c>
      <c r="L1021" s="3">
        <v>43249</v>
      </c>
      <c r="M1021" s="3">
        <v>43529</v>
      </c>
      <c r="N1021" s="3">
        <v>43529</v>
      </c>
      <c r="O1021">
        <v>296000</v>
      </c>
      <c r="P1021">
        <v>5000</v>
      </c>
      <c r="Q1021" t="s">
        <v>51</v>
      </c>
      <c r="R1021" t="s">
        <v>2527</v>
      </c>
    </row>
    <row r="1022" spans="1:18" x14ac:dyDescent="0.2">
      <c r="A1022">
        <v>1021</v>
      </c>
      <c r="B1022" t="s">
        <v>55</v>
      </c>
      <c r="C1022" t="s">
        <v>54</v>
      </c>
      <c r="D1022" t="s">
        <v>2483</v>
      </c>
      <c r="E1022" t="s">
        <v>2484</v>
      </c>
      <c r="F1022" t="s">
        <v>8</v>
      </c>
      <c r="G1022" t="s">
        <v>34</v>
      </c>
      <c r="H1022" t="s">
        <v>6</v>
      </c>
      <c r="I1022" t="s">
        <v>53</v>
      </c>
      <c r="J1022" t="s">
        <v>52</v>
      </c>
      <c r="K1022" t="s">
        <v>4</v>
      </c>
      <c r="L1022" s="3">
        <v>43264</v>
      </c>
      <c r="M1022" s="3">
        <v>43494</v>
      </c>
      <c r="N1022" s="3">
        <v>43494</v>
      </c>
      <c r="O1022">
        <v>430000</v>
      </c>
      <c r="P1022">
        <v>5000</v>
      </c>
      <c r="Q1022" t="s">
        <v>51</v>
      </c>
      <c r="R1022" t="s">
        <v>2485</v>
      </c>
    </row>
    <row r="1023" spans="1:18" x14ac:dyDescent="0.2">
      <c r="A1023">
        <v>1022</v>
      </c>
      <c r="B1023" t="s">
        <v>55</v>
      </c>
      <c r="C1023" t="s">
        <v>54</v>
      </c>
      <c r="D1023" t="s">
        <v>2462</v>
      </c>
      <c r="E1023" t="s">
        <v>2463</v>
      </c>
      <c r="F1023" t="s">
        <v>8</v>
      </c>
      <c r="G1023" t="s">
        <v>34</v>
      </c>
      <c r="H1023" t="s">
        <v>6</v>
      </c>
      <c r="I1023" t="s">
        <v>53</v>
      </c>
      <c r="J1023" t="s">
        <v>52</v>
      </c>
      <c r="K1023" t="s">
        <v>4</v>
      </c>
      <c r="L1023" s="3">
        <v>43341</v>
      </c>
      <c r="M1023" s="3">
        <v>43546</v>
      </c>
      <c r="N1023" s="3">
        <v>43549</v>
      </c>
      <c r="O1023">
        <v>430000</v>
      </c>
      <c r="P1023">
        <v>5000</v>
      </c>
      <c r="Q1023" t="s">
        <v>51</v>
      </c>
      <c r="R1023" t="s">
        <v>2464</v>
      </c>
    </row>
    <row r="1024" spans="1:18" x14ac:dyDescent="0.2">
      <c r="A1024">
        <v>1023</v>
      </c>
      <c r="B1024" t="s">
        <v>55</v>
      </c>
      <c r="C1024" t="s">
        <v>54</v>
      </c>
      <c r="D1024" t="s">
        <v>3656</v>
      </c>
      <c r="E1024" t="s">
        <v>3657</v>
      </c>
      <c r="F1024" t="s">
        <v>8</v>
      </c>
      <c r="G1024" t="s">
        <v>34</v>
      </c>
      <c r="H1024" t="s">
        <v>6</v>
      </c>
      <c r="I1024" t="s">
        <v>53</v>
      </c>
      <c r="J1024" t="s">
        <v>52</v>
      </c>
      <c r="K1024" t="s">
        <v>4</v>
      </c>
      <c r="L1024" s="3">
        <v>43269</v>
      </c>
      <c r="M1024" s="3">
        <v>43537</v>
      </c>
      <c r="N1024" s="3">
        <v>43537</v>
      </c>
      <c r="O1024">
        <v>225000</v>
      </c>
      <c r="P1024">
        <v>5000</v>
      </c>
      <c r="Q1024" t="s">
        <v>51</v>
      </c>
      <c r="R1024" t="s">
        <v>3658</v>
      </c>
    </row>
    <row r="1025" spans="1:18" x14ac:dyDescent="0.2">
      <c r="A1025">
        <v>1024</v>
      </c>
      <c r="B1025" t="s">
        <v>55</v>
      </c>
      <c r="C1025" t="s">
        <v>54</v>
      </c>
      <c r="D1025" t="s">
        <v>2964</v>
      </c>
      <c r="E1025" t="s">
        <v>2965</v>
      </c>
      <c r="F1025" t="s">
        <v>8</v>
      </c>
      <c r="G1025" t="s">
        <v>34</v>
      </c>
      <c r="H1025" t="s">
        <v>6</v>
      </c>
      <c r="I1025" t="s">
        <v>53</v>
      </c>
      <c r="J1025" t="s">
        <v>52</v>
      </c>
      <c r="K1025" t="s">
        <v>4</v>
      </c>
      <c r="L1025" s="3">
        <v>43227</v>
      </c>
      <c r="M1025" s="3">
        <v>43549</v>
      </c>
      <c r="N1025" s="3">
        <v>43549</v>
      </c>
      <c r="O1025">
        <v>262000</v>
      </c>
      <c r="P1025">
        <v>5000</v>
      </c>
      <c r="Q1025" t="s">
        <v>51</v>
      </c>
      <c r="R1025" t="s">
        <v>2966</v>
      </c>
    </row>
    <row r="1026" spans="1:18" x14ac:dyDescent="0.2">
      <c r="A1026">
        <v>1025</v>
      </c>
      <c r="B1026" t="s">
        <v>55</v>
      </c>
      <c r="C1026" t="s">
        <v>54</v>
      </c>
      <c r="D1026" t="s">
        <v>2816</v>
      </c>
      <c r="E1026" t="s">
        <v>2817</v>
      </c>
      <c r="F1026" t="s">
        <v>8</v>
      </c>
      <c r="G1026" t="s">
        <v>34</v>
      </c>
      <c r="H1026" t="s">
        <v>6</v>
      </c>
      <c r="I1026" t="s">
        <v>53</v>
      </c>
      <c r="J1026" t="s">
        <v>52</v>
      </c>
      <c r="K1026" t="s">
        <v>4</v>
      </c>
      <c r="L1026" s="3">
        <v>43277</v>
      </c>
      <c r="M1026" s="3">
        <v>43594</v>
      </c>
      <c r="N1026" s="3">
        <v>43595</v>
      </c>
      <c r="O1026">
        <v>325000</v>
      </c>
      <c r="P1026">
        <v>5000</v>
      </c>
      <c r="Q1026" t="s">
        <v>51</v>
      </c>
      <c r="R1026" t="s">
        <v>2818</v>
      </c>
    </row>
    <row r="1027" spans="1:18" x14ac:dyDescent="0.2">
      <c r="A1027">
        <v>1026</v>
      </c>
      <c r="B1027" t="s">
        <v>55</v>
      </c>
      <c r="C1027" t="s">
        <v>54</v>
      </c>
      <c r="D1027" t="s">
        <v>3554</v>
      </c>
      <c r="E1027" t="s">
        <v>3555</v>
      </c>
      <c r="F1027" t="s">
        <v>8</v>
      </c>
      <c r="G1027" t="s">
        <v>34</v>
      </c>
      <c r="H1027" t="s">
        <v>6</v>
      </c>
      <c r="I1027" t="s">
        <v>53</v>
      </c>
      <c r="J1027" t="s">
        <v>52</v>
      </c>
      <c r="K1027" t="s">
        <v>56</v>
      </c>
      <c r="L1027" s="3">
        <v>43249</v>
      </c>
      <c r="M1027" s="3">
        <v>43629</v>
      </c>
      <c r="N1027" s="3">
        <v>43629</v>
      </c>
      <c r="O1027">
        <v>559000</v>
      </c>
      <c r="P1027">
        <v>7000</v>
      </c>
      <c r="Q1027" t="s">
        <v>51</v>
      </c>
      <c r="R1027" t="s">
        <v>3556</v>
      </c>
    </row>
    <row r="1028" spans="1:18" x14ac:dyDescent="0.2">
      <c r="A1028">
        <v>1027</v>
      </c>
      <c r="B1028" t="s">
        <v>55</v>
      </c>
      <c r="C1028" t="s">
        <v>54</v>
      </c>
      <c r="D1028" t="s">
        <v>2878</v>
      </c>
      <c r="E1028" t="s">
        <v>2879</v>
      </c>
      <c r="F1028" t="s">
        <v>8</v>
      </c>
      <c r="G1028" t="s">
        <v>34</v>
      </c>
      <c r="H1028" t="s">
        <v>6</v>
      </c>
      <c r="I1028" t="s">
        <v>53</v>
      </c>
      <c r="J1028" t="s">
        <v>52</v>
      </c>
      <c r="K1028" t="s">
        <v>4</v>
      </c>
      <c r="L1028" s="3">
        <v>43384</v>
      </c>
      <c r="M1028" s="3">
        <v>43549</v>
      </c>
      <c r="N1028" s="3">
        <v>43549</v>
      </c>
      <c r="O1028">
        <v>405000</v>
      </c>
      <c r="P1028">
        <v>5000</v>
      </c>
      <c r="Q1028" t="s">
        <v>51</v>
      </c>
      <c r="R1028" t="s">
        <v>2880</v>
      </c>
    </row>
    <row r="1029" spans="1:18" x14ac:dyDescent="0.2">
      <c r="A1029">
        <v>1028</v>
      </c>
      <c r="B1029" t="s">
        <v>55</v>
      </c>
      <c r="C1029" t="s">
        <v>54</v>
      </c>
      <c r="D1029" t="s">
        <v>2845</v>
      </c>
      <c r="E1029" t="s">
        <v>2846</v>
      </c>
      <c r="F1029" t="s">
        <v>8</v>
      </c>
      <c r="G1029" t="s">
        <v>34</v>
      </c>
      <c r="H1029" t="s">
        <v>37</v>
      </c>
      <c r="I1029" t="s">
        <v>53</v>
      </c>
      <c r="J1029" t="s">
        <v>52</v>
      </c>
      <c r="K1029" t="s">
        <v>56</v>
      </c>
      <c r="L1029" s="3">
        <v>43262</v>
      </c>
      <c r="M1029" s="3">
        <v>43544</v>
      </c>
      <c r="N1029" s="3">
        <v>43544</v>
      </c>
      <c r="O1029">
        <v>491000</v>
      </c>
      <c r="P1029">
        <v>5854</v>
      </c>
      <c r="Q1029" t="s">
        <v>51</v>
      </c>
      <c r="R1029" t="s">
        <v>2847</v>
      </c>
    </row>
    <row r="1030" spans="1:18" x14ac:dyDescent="0.2">
      <c r="A1030">
        <v>1029</v>
      </c>
      <c r="B1030" t="s">
        <v>55</v>
      </c>
      <c r="C1030" t="s">
        <v>54</v>
      </c>
      <c r="D1030" t="s">
        <v>3727</v>
      </c>
      <c r="E1030" t="s">
        <v>3728</v>
      </c>
      <c r="F1030" t="s">
        <v>8</v>
      </c>
      <c r="G1030" t="s">
        <v>34</v>
      </c>
      <c r="H1030" t="s">
        <v>6</v>
      </c>
      <c r="I1030" t="s">
        <v>53</v>
      </c>
      <c r="J1030" t="s">
        <v>52</v>
      </c>
      <c r="K1030" t="s">
        <v>4</v>
      </c>
      <c r="L1030" s="3">
        <v>43265</v>
      </c>
      <c r="M1030" s="3">
        <v>43522</v>
      </c>
      <c r="N1030" s="3">
        <v>43522</v>
      </c>
      <c r="O1030">
        <v>305000</v>
      </c>
      <c r="P1030">
        <v>5000</v>
      </c>
      <c r="Q1030" t="s">
        <v>51</v>
      </c>
      <c r="R1030" t="s">
        <v>3729</v>
      </c>
    </row>
    <row r="1031" spans="1:18" x14ac:dyDescent="0.2">
      <c r="A1031">
        <v>1030</v>
      </c>
      <c r="B1031" t="s">
        <v>55</v>
      </c>
      <c r="C1031" t="s">
        <v>54</v>
      </c>
      <c r="D1031" t="s">
        <v>2771</v>
      </c>
      <c r="E1031" t="s">
        <v>2772</v>
      </c>
      <c r="F1031" t="s">
        <v>8</v>
      </c>
      <c r="G1031" t="s">
        <v>34</v>
      </c>
      <c r="H1031" t="s">
        <v>37</v>
      </c>
      <c r="I1031" t="s">
        <v>53</v>
      </c>
      <c r="J1031" t="s">
        <v>52</v>
      </c>
      <c r="K1031" t="s">
        <v>56</v>
      </c>
      <c r="L1031" s="3">
        <v>43284</v>
      </c>
      <c r="M1031" s="3">
        <v>43551</v>
      </c>
      <c r="N1031" s="3">
        <v>43551</v>
      </c>
      <c r="O1031">
        <v>548000</v>
      </c>
      <c r="P1031">
        <v>6932</v>
      </c>
      <c r="Q1031" t="s">
        <v>51</v>
      </c>
      <c r="R1031" t="s">
        <v>2773</v>
      </c>
    </row>
    <row r="1032" spans="1:18" x14ac:dyDescent="0.2">
      <c r="A1032">
        <v>1031</v>
      </c>
      <c r="B1032" t="s">
        <v>55</v>
      </c>
      <c r="C1032" t="s">
        <v>54</v>
      </c>
      <c r="D1032" t="s">
        <v>3021</v>
      </c>
      <c r="E1032" t="s">
        <v>3022</v>
      </c>
      <c r="F1032" t="s">
        <v>8</v>
      </c>
      <c r="G1032" t="s">
        <v>34</v>
      </c>
      <c r="H1032" t="s">
        <v>6</v>
      </c>
      <c r="I1032" t="s">
        <v>53</v>
      </c>
      <c r="J1032" t="s">
        <v>52</v>
      </c>
      <c r="K1032" t="s">
        <v>4</v>
      </c>
      <c r="L1032" s="3">
        <v>43480</v>
      </c>
      <c r="M1032" s="3">
        <v>43661</v>
      </c>
      <c r="N1032" s="3">
        <v>43661</v>
      </c>
      <c r="O1032">
        <v>378500</v>
      </c>
      <c r="P1032">
        <v>5040</v>
      </c>
      <c r="Q1032" t="s">
        <v>51</v>
      </c>
      <c r="R1032" t="s">
        <v>3023</v>
      </c>
    </row>
    <row r="1033" spans="1:18" x14ac:dyDescent="0.2">
      <c r="A1033">
        <v>1032</v>
      </c>
      <c r="B1033" t="s">
        <v>55</v>
      </c>
      <c r="C1033" t="s">
        <v>54</v>
      </c>
      <c r="D1033" t="s">
        <v>2839</v>
      </c>
      <c r="E1033" t="s">
        <v>2840</v>
      </c>
      <c r="F1033" t="s">
        <v>8</v>
      </c>
      <c r="G1033" t="s">
        <v>34</v>
      </c>
      <c r="H1033" t="s">
        <v>6</v>
      </c>
      <c r="I1033" t="s">
        <v>53</v>
      </c>
      <c r="J1033" t="s">
        <v>52</v>
      </c>
      <c r="K1033" t="s">
        <v>56</v>
      </c>
      <c r="L1033" s="3">
        <v>43423</v>
      </c>
      <c r="M1033" s="3">
        <v>43661</v>
      </c>
      <c r="N1033" s="3">
        <v>43661</v>
      </c>
      <c r="O1033">
        <v>590000</v>
      </c>
      <c r="P1033">
        <v>7000</v>
      </c>
      <c r="Q1033" t="s">
        <v>51</v>
      </c>
      <c r="R1033" t="s">
        <v>2841</v>
      </c>
    </row>
    <row r="1034" spans="1:18" x14ac:dyDescent="0.2">
      <c r="A1034">
        <v>1033</v>
      </c>
      <c r="B1034" t="s">
        <v>55</v>
      </c>
      <c r="C1034" t="s">
        <v>54</v>
      </c>
      <c r="D1034" t="s">
        <v>2627</v>
      </c>
      <c r="E1034" t="s">
        <v>2628</v>
      </c>
      <c r="F1034" t="s">
        <v>8</v>
      </c>
      <c r="G1034" t="s">
        <v>34</v>
      </c>
      <c r="H1034" t="s">
        <v>6</v>
      </c>
      <c r="I1034" t="s">
        <v>53</v>
      </c>
      <c r="J1034" t="s">
        <v>52</v>
      </c>
      <c r="K1034" t="s">
        <v>4</v>
      </c>
      <c r="L1034" s="3">
        <v>43392</v>
      </c>
      <c r="M1034" s="3">
        <v>43584</v>
      </c>
      <c r="N1034" s="3">
        <v>43584</v>
      </c>
      <c r="O1034">
        <v>263000</v>
      </c>
      <c r="P1034">
        <v>5000</v>
      </c>
      <c r="Q1034" t="s">
        <v>51</v>
      </c>
      <c r="R1034" t="s">
        <v>2629</v>
      </c>
    </row>
    <row r="1035" spans="1:18" x14ac:dyDescent="0.2">
      <c r="A1035">
        <v>1034</v>
      </c>
      <c r="B1035" t="s">
        <v>55</v>
      </c>
      <c r="C1035" t="s">
        <v>54</v>
      </c>
      <c r="D1035" t="s">
        <v>2600</v>
      </c>
      <c r="E1035" t="s">
        <v>2601</v>
      </c>
      <c r="F1035" t="s">
        <v>8</v>
      </c>
      <c r="G1035" t="s">
        <v>34</v>
      </c>
      <c r="H1035" t="s">
        <v>6</v>
      </c>
      <c r="I1035" t="s">
        <v>53</v>
      </c>
      <c r="J1035" t="s">
        <v>52</v>
      </c>
      <c r="K1035" t="s">
        <v>4</v>
      </c>
      <c r="L1035" s="3">
        <v>43420</v>
      </c>
      <c r="M1035" s="3">
        <v>43584</v>
      </c>
      <c r="N1035" s="3">
        <v>43584</v>
      </c>
      <c r="O1035">
        <v>235000</v>
      </c>
      <c r="P1035">
        <v>5000</v>
      </c>
      <c r="Q1035" t="s">
        <v>51</v>
      </c>
      <c r="R1035" t="s">
        <v>2602</v>
      </c>
    </row>
    <row r="1036" spans="1:18" x14ac:dyDescent="0.2">
      <c r="A1036">
        <v>1035</v>
      </c>
      <c r="B1036" t="s">
        <v>55</v>
      </c>
      <c r="C1036" t="s">
        <v>54</v>
      </c>
      <c r="D1036" t="s">
        <v>2597</v>
      </c>
      <c r="E1036" t="s">
        <v>2598</v>
      </c>
      <c r="F1036" t="s">
        <v>8</v>
      </c>
      <c r="G1036" t="s">
        <v>34</v>
      </c>
      <c r="H1036" t="s">
        <v>6</v>
      </c>
      <c r="I1036" t="s">
        <v>53</v>
      </c>
      <c r="J1036" t="s">
        <v>52</v>
      </c>
      <c r="K1036" t="s">
        <v>4</v>
      </c>
      <c r="L1036" s="3">
        <v>43319</v>
      </c>
      <c r="M1036" s="3">
        <v>43643</v>
      </c>
      <c r="N1036" s="3">
        <v>43643</v>
      </c>
      <c r="O1036">
        <v>275000</v>
      </c>
      <c r="P1036">
        <v>5000</v>
      </c>
      <c r="Q1036" t="s">
        <v>51</v>
      </c>
      <c r="R1036" t="s">
        <v>2599</v>
      </c>
    </row>
    <row r="1037" spans="1:18" x14ac:dyDescent="0.2">
      <c r="A1037">
        <v>1036</v>
      </c>
      <c r="B1037" t="s">
        <v>55</v>
      </c>
      <c r="C1037" t="s">
        <v>54</v>
      </c>
      <c r="D1037" t="s">
        <v>2486</v>
      </c>
      <c r="E1037" t="s">
        <v>2487</v>
      </c>
      <c r="F1037" t="s">
        <v>8</v>
      </c>
      <c r="G1037" t="s">
        <v>34</v>
      </c>
      <c r="H1037" t="s">
        <v>6</v>
      </c>
      <c r="I1037" t="s">
        <v>53</v>
      </c>
      <c r="J1037" t="s">
        <v>52</v>
      </c>
      <c r="K1037" t="s">
        <v>4</v>
      </c>
      <c r="L1037" s="3">
        <v>43264</v>
      </c>
      <c r="M1037" s="3">
        <v>43523</v>
      </c>
      <c r="N1037" s="3">
        <v>43523</v>
      </c>
      <c r="O1037">
        <v>295000</v>
      </c>
      <c r="P1037">
        <v>5000</v>
      </c>
      <c r="Q1037" t="s">
        <v>51</v>
      </c>
      <c r="R1037" t="s">
        <v>2488</v>
      </c>
    </row>
    <row r="1038" spans="1:18" x14ac:dyDescent="0.2">
      <c r="A1038">
        <v>1037</v>
      </c>
      <c r="B1038" t="s">
        <v>55</v>
      </c>
      <c r="C1038" t="s">
        <v>54</v>
      </c>
      <c r="D1038" t="s">
        <v>2675</v>
      </c>
      <c r="E1038" t="s">
        <v>2676</v>
      </c>
      <c r="F1038" t="s">
        <v>8</v>
      </c>
      <c r="G1038" t="s">
        <v>34</v>
      </c>
      <c r="H1038" t="s">
        <v>37</v>
      </c>
      <c r="I1038" t="s">
        <v>53</v>
      </c>
      <c r="J1038" t="s">
        <v>52</v>
      </c>
      <c r="K1038" t="s">
        <v>4</v>
      </c>
      <c r="L1038" s="3">
        <v>43396</v>
      </c>
      <c r="M1038" s="3">
        <v>43544</v>
      </c>
      <c r="N1038" s="3">
        <v>43544</v>
      </c>
      <c r="O1038">
        <v>408000</v>
      </c>
      <c r="P1038">
        <v>5000</v>
      </c>
      <c r="Q1038" t="s">
        <v>51</v>
      </c>
      <c r="R1038" t="s">
        <v>2677</v>
      </c>
    </row>
    <row r="1039" spans="1:18" x14ac:dyDescent="0.2">
      <c r="A1039">
        <v>1038</v>
      </c>
      <c r="B1039" t="s">
        <v>55</v>
      </c>
      <c r="C1039" t="s">
        <v>54</v>
      </c>
      <c r="D1039" t="s">
        <v>2522</v>
      </c>
      <c r="E1039" t="s">
        <v>2523</v>
      </c>
      <c r="F1039" t="s">
        <v>8</v>
      </c>
      <c r="G1039" t="s">
        <v>34</v>
      </c>
      <c r="H1039" t="s">
        <v>6</v>
      </c>
      <c r="I1039" t="s">
        <v>53</v>
      </c>
      <c r="J1039" t="s">
        <v>52</v>
      </c>
      <c r="K1039" t="s">
        <v>4</v>
      </c>
      <c r="L1039" s="3">
        <v>43271</v>
      </c>
      <c r="M1039" s="3">
        <v>43517</v>
      </c>
      <c r="N1039" s="3">
        <v>43517</v>
      </c>
      <c r="O1039">
        <v>380000</v>
      </c>
      <c r="P1039">
        <v>5000</v>
      </c>
      <c r="Q1039" t="s">
        <v>51</v>
      </c>
      <c r="R1039" t="s">
        <v>2524</v>
      </c>
    </row>
    <row r="1040" spans="1:18" x14ac:dyDescent="0.2">
      <c r="A1040">
        <v>1039</v>
      </c>
      <c r="B1040" t="s">
        <v>55</v>
      </c>
      <c r="C1040" t="s">
        <v>54</v>
      </c>
      <c r="D1040" t="s">
        <v>2537</v>
      </c>
      <c r="E1040" t="s">
        <v>2538</v>
      </c>
      <c r="F1040" t="s">
        <v>8</v>
      </c>
      <c r="G1040" t="s">
        <v>34</v>
      </c>
      <c r="H1040" t="s">
        <v>6</v>
      </c>
      <c r="I1040" t="s">
        <v>53</v>
      </c>
      <c r="J1040" t="s">
        <v>52</v>
      </c>
      <c r="K1040" t="s">
        <v>4</v>
      </c>
      <c r="L1040" s="3">
        <v>43399</v>
      </c>
      <c r="M1040" s="3">
        <v>43629</v>
      </c>
      <c r="N1040" s="3">
        <v>43629</v>
      </c>
      <c r="O1040">
        <v>290000</v>
      </c>
      <c r="P1040">
        <v>5000</v>
      </c>
      <c r="Q1040" t="s">
        <v>51</v>
      </c>
      <c r="R1040" t="s">
        <v>2539</v>
      </c>
    </row>
    <row r="1041" spans="1:18" x14ac:dyDescent="0.2">
      <c r="A1041">
        <v>1040</v>
      </c>
      <c r="B1041" t="s">
        <v>55</v>
      </c>
      <c r="C1041" t="s">
        <v>54</v>
      </c>
      <c r="D1041" t="s">
        <v>2570</v>
      </c>
      <c r="E1041" t="s">
        <v>2571</v>
      </c>
      <c r="F1041" t="s">
        <v>8</v>
      </c>
      <c r="G1041" t="s">
        <v>34</v>
      </c>
      <c r="H1041" t="s">
        <v>6</v>
      </c>
      <c r="I1041" t="s">
        <v>53</v>
      </c>
      <c r="J1041" t="s">
        <v>52</v>
      </c>
      <c r="K1041" t="s">
        <v>4</v>
      </c>
      <c r="L1041" s="3">
        <v>43368</v>
      </c>
      <c r="M1041" s="3">
        <v>43629</v>
      </c>
      <c r="N1041" s="3">
        <v>43629</v>
      </c>
      <c r="O1041">
        <v>368000</v>
      </c>
      <c r="P1041">
        <v>5000</v>
      </c>
      <c r="Q1041" t="s">
        <v>51</v>
      </c>
      <c r="R1041" t="s">
        <v>2572</v>
      </c>
    </row>
    <row r="1042" spans="1:18" x14ac:dyDescent="0.2">
      <c r="A1042">
        <v>1041</v>
      </c>
      <c r="B1042" t="s">
        <v>55</v>
      </c>
      <c r="C1042" t="s">
        <v>54</v>
      </c>
      <c r="D1042" t="s">
        <v>2848</v>
      </c>
      <c r="E1042" t="s">
        <v>2849</v>
      </c>
      <c r="F1042" t="s">
        <v>8</v>
      </c>
      <c r="G1042" t="s">
        <v>34</v>
      </c>
      <c r="H1042" t="s">
        <v>6</v>
      </c>
      <c r="I1042" t="s">
        <v>53</v>
      </c>
      <c r="J1042" t="s">
        <v>52</v>
      </c>
      <c r="K1042" t="s">
        <v>56</v>
      </c>
      <c r="L1042" s="3">
        <v>43341</v>
      </c>
      <c r="M1042" s="3">
        <v>43543</v>
      </c>
      <c r="N1042" s="3">
        <v>43543</v>
      </c>
      <c r="O1042">
        <v>520000</v>
      </c>
      <c r="P1042">
        <v>6372</v>
      </c>
      <c r="Q1042" t="s">
        <v>51</v>
      </c>
      <c r="R1042" t="s">
        <v>2850</v>
      </c>
    </row>
    <row r="1043" spans="1:18" x14ac:dyDescent="0.2">
      <c r="A1043">
        <v>1042</v>
      </c>
      <c r="B1043" t="s">
        <v>55</v>
      </c>
      <c r="C1043" t="s">
        <v>54</v>
      </c>
      <c r="D1043" t="s">
        <v>2573</v>
      </c>
      <c r="E1043" t="s">
        <v>2574</v>
      </c>
      <c r="F1043" t="s">
        <v>8</v>
      </c>
      <c r="G1043" t="s">
        <v>34</v>
      </c>
      <c r="H1043" t="s">
        <v>6</v>
      </c>
      <c r="I1043" t="s">
        <v>53</v>
      </c>
      <c r="J1043" t="s">
        <v>52</v>
      </c>
      <c r="K1043" t="s">
        <v>56</v>
      </c>
      <c r="L1043" s="3">
        <v>43315</v>
      </c>
      <c r="M1043" s="3">
        <v>43563</v>
      </c>
      <c r="N1043" s="3">
        <v>43563</v>
      </c>
      <c r="O1043">
        <v>454000</v>
      </c>
      <c r="P1043">
        <v>5299</v>
      </c>
      <c r="Q1043" t="s">
        <v>51</v>
      </c>
      <c r="R1043" t="s">
        <v>2575</v>
      </c>
    </row>
    <row r="1044" spans="1:18" x14ac:dyDescent="0.2">
      <c r="A1044">
        <v>1043</v>
      </c>
      <c r="B1044" t="s">
        <v>55</v>
      </c>
      <c r="C1044" t="s">
        <v>54</v>
      </c>
      <c r="D1044" t="s">
        <v>2519</v>
      </c>
      <c r="E1044" t="s">
        <v>2520</v>
      </c>
      <c r="F1044" t="s">
        <v>8</v>
      </c>
      <c r="G1044" t="s">
        <v>34</v>
      </c>
      <c r="H1044" t="s">
        <v>6</v>
      </c>
      <c r="I1044" t="s">
        <v>53</v>
      </c>
      <c r="J1044" t="s">
        <v>52</v>
      </c>
      <c r="K1044" t="s">
        <v>4</v>
      </c>
      <c r="L1044" s="3">
        <v>43276</v>
      </c>
      <c r="M1044" s="3">
        <v>43609</v>
      </c>
      <c r="N1044" s="3">
        <v>43609</v>
      </c>
      <c r="O1044">
        <v>315000</v>
      </c>
      <c r="P1044">
        <v>5000</v>
      </c>
      <c r="Q1044" t="s">
        <v>51</v>
      </c>
      <c r="R1044" t="s">
        <v>2521</v>
      </c>
    </row>
    <row r="1045" spans="1:18" x14ac:dyDescent="0.2">
      <c r="A1045">
        <v>1044</v>
      </c>
      <c r="B1045" t="s">
        <v>55</v>
      </c>
      <c r="C1045" t="s">
        <v>54</v>
      </c>
      <c r="D1045" t="s">
        <v>2513</v>
      </c>
      <c r="E1045" t="s">
        <v>2514</v>
      </c>
      <c r="F1045" t="s">
        <v>8</v>
      </c>
      <c r="G1045" t="s">
        <v>34</v>
      </c>
      <c r="H1045" t="s">
        <v>37</v>
      </c>
      <c r="I1045" t="s">
        <v>53</v>
      </c>
      <c r="J1045" t="s">
        <v>52</v>
      </c>
      <c r="K1045" t="s">
        <v>56</v>
      </c>
      <c r="L1045" s="3">
        <v>43277</v>
      </c>
      <c r="M1045" s="3">
        <v>43615</v>
      </c>
      <c r="N1045" s="3">
        <v>43616</v>
      </c>
      <c r="O1045">
        <v>610000</v>
      </c>
      <c r="P1045">
        <v>7000</v>
      </c>
      <c r="Q1045" t="s">
        <v>51</v>
      </c>
      <c r="R1045" t="s">
        <v>2515</v>
      </c>
    </row>
    <row r="1046" spans="1:18" x14ac:dyDescent="0.2">
      <c r="A1046">
        <v>1045</v>
      </c>
      <c r="B1046" t="s">
        <v>55</v>
      </c>
      <c r="C1046" t="s">
        <v>54</v>
      </c>
      <c r="D1046" t="s">
        <v>2507</v>
      </c>
      <c r="E1046" t="s">
        <v>2508</v>
      </c>
      <c r="F1046" t="s">
        <v>8</v>
      </c>
      <c r="G1046" t="s">
        <v>34</v>
      </c>
      <c r="H1046" t="s">
        <v>6</v>
      </c>
      <c r="I1046" t="s">
        <v>53</v>
      </c>
      <c r="J1046" t="s">
        <v>52</v>
      </c>
      <c r="K1046" t="s">
        <v>56</v>
      </c>
      <c r="L1046" s="3">
        <v>43251</v>
      </c>
      <c r="M1046" s="3">
        <v>43529</v>
      </c>
      <c r="N1046" s="3">
        <v>43529</v>
      </c>
      <c r="O1046">
        <v>570000</v>
      </c>
      <c r="P1046">
        <v>7000</v>
      </c>
      <c r="Q1046" t="s">
        <v>51</v>
      </c>
      <c r="R1046" t="s">
        <v>2509</v>
      </c>
    </row>
    <row r="1047" spans="1:18" x14ac:dyDescent="0.2">
      <c r="A1047">
        <v>1046</v>
      </c>
      <c r="B1047" t="s">
        <v>55</v>
      </c>
      <c r="C1047" t="s">
        <v>54</v>
      </c>
      <c r="D1047" t="s">
        <v>2504</v>
      </c>
      <c r="E1047" t="s">
        <v>2505</v>
      </c>
      <c r="F1047" t="s">
        <v>8</v>
      </c>
      <c r="G1047" t="s">
        <v>34</v>
      </c>
      <c r="H1047" t="s">
        <v>37</v>
      </c>
      <c r="I1047" t="s">
        <v>53</v>
      </c>
      <c r="J1047" t="s">
        <v>52</v>
      </c>
      <c r="K1047" t="s">
        <v>4</v>
      </c>
      <c r="L1047" s="3">
        <v>43298</v>
      </c>
      <c r="M1047" s="3">
        <v>43543</v>
      </c>
      <c r="N1047" s="3">
        <v>43543</v>
      </c>
      <c r="O1047">
        <v>255000</v>
      </c>
      <c r="P1047">
        <v>5000</v>
      </c>
      <c r="Q1047" t="s">
        <v>51</v>
      </c>
      <c r="R1047" t="s">
        <v>2506</v>
      </c>
    </row>
    <row r="1048" spans="1:18" x14ac:dyDescent="0.2">
      <c r="A1048">
        <v>1047</v>
      </c>
      <c r="B1048" t="s">
        <v>55</v>
      </c>
      <c r="C1048" t="s">
        <v>54</v>
      </c>
      <c r="D1048" t="s">
        <v>2994</v>
      </c>
      <c r="E1048" t="s">
        <v>2995</v>
      </c>
      <c r="F1048" t="s">
        <v>8</v>
      </c>
      <c r="G1048" t="s">
        <v>34</v>
      </c>
      <c r="H1048" t="s">
        <v>37</v>
      </c>
      <c r="I1048" t="s">
        <v>53</v>
      </c>
      <c r="J1048" t="s">
        <v>52</v>
      </c>
      <c r="K1048" t="s">
        <v>4</v>
      </c>
      <c r="L1048" s="3">
        <v>43248</v>
      </c>
      <c r="M1048" s="3">
        <v>43543</v>
      </c>
      <c r="N1048" s="3">
        <v>43543</v>
      </c>
      <c r="O1048">
        <v>395000</v>
      </c>
      <c r="P1048">
        <v>5000</v>
      </c>
      <c r="Q1048" t="s">
        <v>51</v>
      </c>
      <c r="R1048" t="s">
        <v>2996</v>
      </c>
    </row>
    <row r="1049" spans="1:18" x14ac:dyDescent="0.2">
      <c r="A1049">
        <v>1048</v>
      </c>
      <c r="B1049" t="s">
        <v>55</v>
      </c>
      <c r="C1049" t="s">
        <v>54</v>
      </c>
      <c r="D1049" t="s">
        <v>3068</v>
      </c>
      <c r="E1049" t="s">
        <v>3069</v>
      </c>
      <c r="F1049" t="s">
        <v>8</v>
      </c>
      <c r="G1049" t="s">
        <v>34</v>
      </c>
      <c r="H1049" t="s">
        <v>6</v>
      </c>
      <c r="I1049" t="s">
        <v>53</v>
      </c>
      <c r="J1049" t="s">
        <v>52</v>
      </c>
      <c r="K1049" t="s">
        <v>4</v>
      </c>
      <c r="L1049" s="3">
        <v>43279</v>
      </c>
      <c r="M1049" s="3">
        <v>43565</v>
      </c>
      <c r="N1049" s="3">
        <v>43565</v>
      </c>
      <c r="O1049">
        <v>375000</v>
      </c>
      <c r="P1049">
        <v>5000</v>
      </c>
      <c r="Q1049" t="s">
        <v>51</v>
      </c>
      <c r="R1049" t="s">
        <v>3070</v>
      </c>
    </row>
    <row r="1050" spans="1:18" x14ac:dyDescent="0.2">
      <c r="A1050">
        <v>1049</v>
      </c>
      <c r="B1050" t="s">
        <v>55</v>
      </c>
      <c r="C1050" t="s">
        <v>54</v>
      </c>
      <c r="D1050" t="s">
        <v>2561</v>
      </c>
      <c r="E1050" t="s">
        <v>2562</v>
      </c>
      <c r="F1050" t="s">
        <v>8</v>
      </c>
      <c r="G1050" t="s">
        <v>34</v>
      </c>
      <c r="H1050" t="s">
        <v>6</v>
      </c>
      <c r="I1050" t="s">
        <v>53</v>
      </c>
      <c r="J1050" t="s">
        <v>52</v>
      </c>
      <c r="K1050" t="s">
        <v>4</v>
      </c>
      <c r="L1050" s="3">
        <v>43308</v>
      </c>
      <c r="M1050" s="3">
        <v>43531</v>
      </c>
      <c r="N1050" s="3">
        <v>43531</v>
      </c>
      <c r="O1050">
        <v>290000</v>
      </c>
      <c r="P1050">
        <v>5000</v>
      </c>
      <c r="Q1050" t="s">
        <v>51</v>
      </c>
      <c r="R1050" t="s">
        <v>2563</v>
      </c>
    </row>
    <row r="1051" spans="1:18" x14ac:dyDescent="0.2">
      <c r="A1051">
        <v>1050</v>
      </c>
      <c r="B1051" t="s">
        <v>55</v>
      </c>
      <c r="C1051" t="s">
        <v>54</v>
      </c>
      <c r="D1051" t="s">
        <v>2941</v>
      </c>
      <c r="E1051" t="s">
        <v>2942</v>
      </c>
      <c r="F1051" t="s">
        <v>8</v>
      </c>
      <c r="G1051" t="s">
        <v>34</v>
      </c>
      <c r="H1051" t="s">
        <v>6</v>
      </c>
      <c r="I1051" t="s">
        <v>53</v>
      </c>
      <c r="J1051" t="s">
        <v>52</v>
      </c>
      <c r="K1051" t="s">
        <v>4</v>
      </c>
      <c r="L1051" s="3">
        <v>43304</v>
      </c>
      <c r="M1051" s="3">
        <v>43661</v>
      </c>
      <c r="N1051" s="3">
        <v>43661</v>
      </c>
      <c r="O1051">
        <v>430000</v>
      </c>
      <c r="P1051">
        <v>5000</v>
      </c>
      <c r="Q1051" t="s">
        <v>51</v>
      </c>
      <c r="R1051" t="s">
        <v>2943</v>
      </c>
    </row>
    <row r="1052" spans="1:18" x14ac:dyDescent="0.2">
      <c r="A1052">
        <v>1051</v>
      </c>
      <c r="B1052" t="s">
        <v>55</v>
      </c>
      <c r="C1052" t="s">
        <v>54</v>
      </c>
      <c r="D1052" t="s">
        <v>2950</v>
      </c>
      <c r="E1052" t="s">
        <v>2951</v>
      </c>
      <c r="F1052" t="s">
        <v>8</v>
      </c>
      <c r="G1052" t="s">
        <v>34</v>
      </c>
      <c r="H1052" t="s">
        <v>37</v>
      </c>
      <c r="I1052" t="s">
        <v>53</v>
      </c>
      <c r="J1052" t="s">
        <v>52</v>
      </c>
      <c r="K1052" t="s">
        <v>4</v>
      </c>
      <c r="L1052" s="3">
        <v>43490</v>
      </c>
      <c r="M1052" s="3">
        <v>43677</v>
      </c>
      <c r="N1052" s="3">
        <v>43677</v>
      </c>
      <c r="O1052">
        <v>434000</v>
      </c>
      <c r="P1052">
        <v>5000</v>
      </c>
      <c r="Q1052" t="s">
        <v>51</v>
      </c>
    </row>
    <row r="1053" spans="1:18" x14ac:dyDescent="0.2">
      <c r="A1053">
        <v>1052</v>
      </c>
      <c r="B1053" t="s">
        <v>55</v>
      </c>
      <c r="C1053" t="s">
        <v>54</v>
      </c>
      <c r="D1053" t="s">
        <v>2588</v>
      </c>
      <c r="E1053" t="s">
        <v>2589</v>
      </c>
      <c r="F1053" t="s">
        <v>8</v>
      </c>
      <c r="G1053" t="s">
        <v>34</v>
      </c>
      <c r="H1053" t="s">
        <v>6</v>
      </c>
      <c r="I1053" t="s">
        <v>53</v>
      </c>
      <c r="J1053" t="s">
        <v>52</v>
      </c>
      <c r="K1053" t="s">
        <v>4</v>
      </c>
      <c r="L1053" s="3">
        <v>43353</v>
      </c>
      <c r="M1053" s="3">
        <v>43529</v>
      </c>
      <c r="N1053" s="3">
        <v>43529</v>
      </c>
      <c r="O1053">
        <v>450000</v>
      </c>
      <c r="P1053">
        <v>5240</v>
      </c>
      <c r="Q1053" t="s">
        <v>51</v>
      </c>
      <c r="R1053" t="s">
        <v>2590</v>
      </c>
    </row>
    <row r="1054" spans="1:18" x14ac:dyDescent="0.2">
      <c r="A1054">
        <v>1053</v>
      </c>
      <c r="B1054" t="s">
        <v>55</v>
      </c>
      <c r="C1054" t="s">
        <v>54</v>
      </c>
      <c r="D1054" t="s">
        <v>2417</v>
      </c>
      <c r="E1054" t="s">
        <v>2418</v>
      </c>
      <c r="F1054" t="s">
        <v>8</v>
      </c>
      <c r="G1054" t="s">
        <v>34</v>
      </c>
      <c r="H1054" t="s">
        <v>37</v>
      </c>
      <c r="I1054" t="s">
        <v>53</v>
      </c>
      <c r="J1054" t="s">
        <v>52</v>
      </c>
      <c r="K1054" t="s">
        <v>4</v>
      </c>
      <c r="L1054" s="3">
        <v>43280</v>
      </c>
      <c r="M1054" s="3">
        <v>43585</v>
      </c>
      <c r="N1054" s="3">
        <v>43585</v>
      </c>
      <c r="O1054">
        <v>335000</v>
      </c>
      <c r="P1054">
        <v>5000</v>
      </c>
      <c r="Q1054" t="s">
        <v>51</v>
      </c>
      <c r="R1054" t="s">
        <v>2419</v>
      </c>
    </row>
    <row r="1055" spans="1:18" x14ac:dyDescent="0.2">
      <c r="A1055">
        <v>1054</v>
      </c>
      <c r="B1055" t="s">
        <v>55</v>
      </c>
      <c r="C1055" t="s">
        <v>54</v>
      </c>
      <c r="D1055" t="s">
        <v>2955</v>
      </c>
      <c r="E1055" t="s">
        <v>2956</v>
      </c>
      <c r="F1055" t="s">
        <v>8</v>
      </c>
      <c r="G1055" t="s">
        <v>34</v>
      </c>
      <c r="H1055" t="s">
        <v>6</v>
      </c>
      <c r="I1055" t="s">
        <v>53</v>
      </c>
      <c r="J1055" t="s">
        <v>52</v>
      </c>
      <c r="K1055" t="s">
        <v>56</v>
      </c>
      <c r="L1055" s="3">
        <v>43273</v>
      </c>
      <c r="M1055" s="3">
        <v>43537</v>
      </c>
      <c r="N1055" s="3">
        <v>43537</v>
      </c>
      <c r="O1055">
        <v>535000</v>
      </c>
      <c r="P1055">
        <v>6942</v>
      </c>
      <c r="Q1055" t="s">
        <v>51</v>
      </c>
      <c r="R1055" t="s">
        <v>2957</v>
      </c>
    </row>
    <row r="1056" spans="1:18" x14ac:dyDescent="0.2">
      <c r="A1056">
        <v>1055</v>
      </c>
      <c r="B1056" t="s">
        <v>55</v>
      </c>
      <c r="C1056" t="s">
        <v>54</v>
      </c>
      <c r="D1056" t="s">
        <v>2952</v>
      </c>
      <c r="E1056" t="s">
        <v>2953</v>
      </c>
      <c r="F1056" t="s">
        <v>8</v>
      </c>
      <c r="G1056" t="s">
        <v>34</v>
      </c>
      <c r="H1056" t="s">
        <v>6</v>
      </c>
      <c r="I1056" t="s">
        <v>53</v>
      </c>
      <c r="J1056" t="s">
        <v>52</v>
      </c>
      <c r="K1056" t="s">
        <v>56</v>
      </c>
      <c r="L1056" s="3">
        <v>43333</v>
      </c>
      <c r="M1056" s="3">
        <v>43523</v>
      </c>
      <c r="N1056" s="3">
        <v>43523</v>
      </c>
      <c r="O1056">
        <v>500000</v>
      </c>
      <c r="P1056">
        <v>5990</v>
      </c>
      <c r="Q1056" t="s">
        <v>51</v>
      </c>
      <c r="R1056" t="s">
        <v>2954</v>
      </c>
    </row>
    <row r="1057" spans="1:18" x14ac:dyDescent="0.2">
      <c r="A1057">
        <v>1056</v>
      </c>
      <c r="B1057" t="s">
        <v>55</v>
      </c>
      <c r="C1057" t="s">
        <v>54</v>
      </c>
      <c r="D1057" t="s">
        <v>2902</v>
      </c>
      <c r="E1057" t="s">
        <v>2903</v>
      </c>
      <c r="F1057" t="s">
        <v>8</v>
      </c>
      <c r="G1057" t="s">
        <v>34</v>
      </c>
      <c r="H1057" t="s">
        <v>6</v>
      </c>
      <c r="I1057" t="s">
        <v>53</v>
      </c>
      <c r="J1057" t="s">
        <v>52</v>
      </c>
      <c r="K1057" t="s">
        <v>4</v>
      </c>
      <c r="L1057" s="3">
        <v>43480</v>
      </c>
      <c r="M1057" s="3">
        <v>43679</v>
      </c>
      <c r="N1057" s="3">
        <v>43679</v>
      </c>
      <c r="O1057">
        <v>223000</v>
      </c>
      <c r="P1057">
        <v>5000</v>
      </c>
      <c r="Q1057" t="s">
        <v>51</v>
      </c>
      <c r="R1057" t="s">
        <v>2904</v>
      </c>
    </row>
    <row r="1058" spans="1:18" x14ac:dyDescent="0.2">
      <c r="A1058">
        <v>1057</v>
      </c>
      <c r="B1058" t="s">
        <v>55</v>
      </c>
      <c r="C1058" t="s">
        <v>54</v>
      </c>
      <c r="D1058" t="s">
        <v>2738</v>
      </c>
      <c r="E1058" t="s">
        <v>2739</v>
      </c>
      <c r="F1058" t="s">
        <v>8</v>
      </c>
      <c r="G1058" t="s">
        <v>34</v>
      </c>
      <c r="H1058" t="s">
        <v>37</v>
      </c>
      <c r="I1058" t="s">
        <v>53</v>
      </c>
      <c r="J1058" t="s">
        <v>52</v>
      </c>
      <c r="K1058" t="s">
        <v>4</v>
      </c>
      <c r="L1058" s="3">
        <v>43493</v>
      </c>
      <c r="M1058" s="3">
        <v>43677</v>
      </c>
      <c r="N1058" s="3">
        <v>43677</v>
      </c>
      <c r="O1058">
        <v>435000</v>
      </c>
      <c r="P1058">
        <v>5000</v>
      </c>
      <c r="Q1058" t="s">
        <v>51</v>
      </c>
      <c r="R1058" t="s">
        <v>2740</v>
      </c>
    </row>
    <row r="1059" spans="1:18" x14ac:dyDescent="0.2">
      <c r="A1059">
        <v>1058</v>
      </c>
      <c r="B1059" t="s">
        <v>55</v>
      </c>
      <c r="C1059" t="s">
        <v>54</v>
      </c>
      <c r="D1059" t="s">
        <v>2489</v>
      </c>
      <c r="E1059" t="s">
        <v>2490</v>
      </c>
      <c r="F1059" t="s">
        <v>8</v>
      </c>
      <c r="G1059" t="s">
        <v>34</v>
      </c>
      <c r="H1059" t="s">
        <v>6</v>
      </c>
      <c r="I1059" t="s">
        <v>53</v>
      </c>
      <c r="J1059" t="s">
        <v>52</v>
      </c>
      <c r="K1059" t="s">
        <v>4</v>
      </c>
      <c r="L1059" s="3">
        <v>43334</v>
      </c>
      <c r="M1059" s="3">
        <v>43585</v>
      </c>
      <c r="N1059" s="3">
        <v>43585</v>
      </c>
      <c r="O1059">
        <v>310000</v>
      </c>
      <c r="P1059">
        <v>5000</v>
      </c>
      <c r="Q1059" t="s">
        <v>51</v>
      </c>
      <c r="R1059" t="s">
        <v>2491</v>
      </c>
    </row>
    <row r="1060" spans="1:18" x14ac:dyDescent="0.2">
      <c r="A1060">
        <v>1059</v>
      </c>
      <c r="B1060" t="s">
        <v>55</v>
      </c>
      <c r="C1060" t="s">
        <v>54</v>
      </c>
      <c r="D1060" t="s">
        <v>3715</v>
      </c>
      <c r="E1060" t="s">
        <v>3716</v>
      </c>
      <c r="F1060" t="s">
        <v>8</v>
      </c>
      <c r="G1060" t="s">
        <v>34</v>
      </c>
      <c r="H1060" t="s">
        <v>37</v>
      </c>
      <c r="I1060" t="s">
        <v>53</v>
      </c>
      <c r="J1060" t="s">
        <v>52</v>
      </c>
      <c r="K1060" t="s">
        <v>4</v>
      </c>
      <c r="L1060" s="3">
        <v>43397</v>
      </c>
      <c r="M1060" s="3">
        <v>43584</v>
      </c>
      <c r="N1060" s="3">
        <v>43585</v>
      </c>
      <c r="O1060">
        <v>385000</v>
      </c>
      <c r="P1060">
        <v>5000</v>
      </c>
      <c r="Q1060" t="s">
        <v>51</v>
      </c>
      <c r="R1060" t="s">
        <v>3717</v>
      </c>
    </row>
    <row r="1061" spans="1:18" x14ac:dyDescent="0.2">
      <c r="A1061">
        <v>1060</v>
      </c>
      <c r="B1061" t="s">
        <v>55</v>
      </c>
      <c r="C1061" t="s">
        <v>54</v>
      </c>
      <c r="D1061" t="s">
        <v>2860</v>
      </c>
      <c r="E1061" t="s">
        <v>2861</v>
      </c>
      <c r="F1061" t="s">
        <v>8</v>
      </c>
      <c r="G1061" t="s">
        <v>34</v>
      </c>
      <c r="H1061" t="s">
        <v>6</v>
      </c>
      <c r="I1061" t="s">
        <v>53</v>
      </c>
      <c r="J1061" t="s">
        <v>52</v>
      </c>
      <c r="K1061" t="s">
        <v>4</v>
      </c>
      <c r="L1061" s="3">
        <v>43300</v>
      </c>
      <c r="M1061" s="3">
        <v>43549</v>
      </c>
      <c r="N1061" s="3">
        <v>43549</v>
      </c>
      <c r="O1061">
        <v>320500</v>
      </c>
      <c r="P1061">
        <v>5000</v>
      </c>
      <c r="Q1061" t="s">
        <v>51</v>
      </c>
      <c r="R1061" t="s">
        <v>2862</v>
      </c>
    </row>
    <row r="1062" spans="1:18" x14ac:dyDescent="0.2">
      <c r="A1062">
        <v>1061</v>
      </c>
      <c r="B1062" t="s">
        <v>55</v>
      </c>
      <c r="C1062" t="s">
        <v>54</v>
      </c>
      <c r="D1062" t="s">
        <v>2558</v>
      </c>
      <c r="E1062" t="s">
        <v>2559</v>
      </c>
      <c r="F1062" t="s">
        <v>8</v>
      </c>
      <c r="G1062" t="s">
        <v>34</v>
      </c>
      <c r="H1062" t="s">
        <v>37</v>
      </c>
      <c r="I1062" t="s">
        <v>53</v>
      </c>
      <c r="J1062" t="s">
        <v>52</v>
      </c>
      <c r="K1062" t="s">
        <v>56</v>
      </c>
      <c r="L1062" s="3">
        <v>43242</v>
      </c>
      <c r="M1062" s="3">
        <v>43535</v>
      </c>
      <c r="N1062" s="3">
        <v>43535</v>
      </c>
      <c r="O1062">
        <v>565000</v>
      </c>
      <c r="P1062">
        <v>7000</v>
      </c>
      <c r="Q1062" t="s">
        <v>51</v>
      </c>
      <c r="R1062" t="s">
        <v>2560</v>
      </c>
    </row>
    <row r="1063" spans="1:18" x14ac:dyDescent="0.2">
      <c r="A1063">
        <v>1062</v>
      </c>
      <c r="B1063" t="s">
        <v>55</v>
      </c>
      <c r="C1063" t="s">
        <v>54</v>
      </c>
      <c r="D1063" t="s">
        <v>2708</v>
      </c>
      <c r="E1063" t="s">
        <v>2709</v>
      </c>
      <c r="F1063" t="s">
        <v>8</v>
      </c>
      <c r="G1063" t="s">
        <v>34</v>
      </c>
      <c r="H1063" t="s">
        <v>6</v>
      </c>
      <c r="I1063" t="s">
        <v>53</v>
      </c>
      <c r="J1063" t="s">
        <v>52</v>
      </c>
      <c r="K1063" t="s">
        <v>4</v>
      </c>
      <c r="L1063" s="3">
        <v>43384</v>
      </c>
      <c r="M1063" s="3">
        <v>43537</v>
      </c>
      <c r="N1063" s="3">
        <v>43537</v>
      </c>
      <c r="O1063">
        <v>274650</v>
      </c>
      <c r="P1063">
        <v>5000</v>
      </c>
      <c r="Q1063" t="s">
        <v>51</v>
      </c>
      <c r="R1063" t="s">
        <v>2710</v>
      </c>
    </row>
    <row r="1064" spans="1:18" x14ac:dyDescent="0.2">
      <c r="A1064">
        <v>1063</v>
      </c>
      <c r="B1064" t="s">
        <v>55</v>
      </c>
      <c r="C1064" t="s">
        <v>54</v>
      </c>
      <c r="D1064" t="s">
        <v>3003</v>
      </c>
      <c r="E1064" t="s">
        <v>3004</v>
      </c>
      <c r="F1064" t="s">
        <v>8</v>
      </c>
      <c r="G1064" t="s">
        <v>34</v>
      </c>
      <c r="H1064" t="s">
        <v>37</v>
      </c>
      <c r="I1064" t="s">
        <v>53</v>
      </c>
      <c r="J1064" t="s">
        <v>52</v>
      </c>
      <c r="K1064" t="s">
        <v>4</v>
      </c>
      <c r="L1064" s="3">
        <v>43347</v>
      </c>
      <c r="M1064" s="3">
        <v>43679</v>
      </c>
      <c r="N1064" s="3">
        <v>43679</v>
      </c>
      <c r="O1064">
        <v>305000</v>
      </c>
      <c r="P1064">
        <v>5000</v>
      </c>
      <c r="Q1064" t="s">
        <v>51</v>
      </c>
      <c r="R1064" t="s">
        <v>3005</v>
      </c>
    </row>
    <row r="1065" spans="1:18" x14ac:dyDescent="0.2">
      <c r="A1065">
        <v>1064</v>
      </c>
      <c r="B1065" t="s">
        <v>55</v>
      </c>
      <c r="C1065" t="s">
        <v>54</v>
      </c>
      <c r="D1065" t="s">
        <v>3036</v>
      </c>
      <c r="E1065" t="s">
        <v>3037</v>
      </c>
      <c r="F1065" t="s">
        <v>8</v>
      </c>
      <c r="G1065" t="s">
        <v>34</v>
      </c>
      <c r="H1065" t="s">
        <v>6</v>
      </c>
      <c r="I1065" t="s">
        <v>53</v>
      </c>
      <c r="J1065" t="s">
        <v>52</v>
      </c>
      <c r="K1065" t="s">
        <v>56</v>
      </c>
      <c r="L1065" s="3">
        <v>43356</v>
      </c>
      <c r="M1065" s="3">
        <v>43661</v>
      </c>
      <c r="N1065" s="3">
        <v>43661</v>
      </c>
      <c r="O1065">
        <v>460000</v>
      </c>
      <c r="P1065">
        <v>5389</v>
      </c>
      <c r="Q1065" t="s">
        <v>51</v>
      </c>
      <c r="R1065" t="s">
        <v>3038</v>
      </c>
    </row>
    <row r="1066" spans="1:18" x14ac:dyDescent="0.2">
      <c r="A1066">
        <v>1065</v>
      </c>
      <c r="B1066" t="s">
        <v>55</v>
      </c>
      <c r="C1066" t="s">
        <v>54</v>
      </c>
      <c r="D1066" t="s">
        <v>2450</v>
      </c>
      <c r="E1066" t="s">
        <v>2451</v>
      </c>
      <c r="F1066" t="s">
        <v>8</v>
      </c>
      <c r="G1066" t="s">
        <v>34</v>
      </c>
      <c r="H1066" t="s">
        <v>6</v>
      </c>
      <c r="I1066" t="s">
        <v>53</v>
      </c>
      <c r="J1066" t="s">
        <v>52</v>
      </c>
      <c r="K1066" t="s">
        <v>4</v>
      </c>
      <c r="L1066" s="3">
        <v>43279</v>
      </c>
      <c r="M1066" s="3">
        <v>43521</v>
      </c>
      <c r="N1066" s="3">
        <v>43521</v>
      </c>
      <c r="O1066">
        <v>363000</v>
      </c>
      <c r="P1066">
        <v>5000</v>
      </c>
      <c r="Q1066" t="s">
        <v>51</v>
      </c>
      <c r="R1066" t="s">
        <v>2452</v>
      </c>
    </row>
    <row r="1067" spans="1:18" x14ac:dyDescent="0.2">
      <c r="A1067">
        <v>1066</v>
      </c>
      <c r="B1067" t="s">
        <v>55</v>
      </c>
      <c r="C1067" t="s">
        <v>54</v>
      </c>
      <c r="D1067" t="s">
        <v>2474</v>
      </c>
      <c r="E1067" t="s">
        <v>2475</v>
      </c>
      <c r="F1067" t="s">
        <v>8</v>
      </c>
      <c r="G1067" t="s">
        <v>34</v>
      </c>
      <c r="H1067" t="s">
        <v>6</v>
      </c>
      <c r="I1067" t="s">
        <v>53</v>
      </c>
      <c r="J1067" t="s">
        <v>52</v>
      </c>
      <c r="K1067" t="s">
        <v>4</v>
      </c>
      <c r="L1067" s="3">
        <v>43252</v>
      </c>
      <c r="M1067" s="3">
        <v>43529</v>
      </c>
      <c r="N1067" s="3">
        <v>43529</v>
      </c>
      <c r="O1067">
        <v>330000</v>
      </c>
      <c r="P1067">
        <v>5000</v>
      </c>
      <c r="Q1067" t="s">
        <v>51</v>
      </c>
      <c r="R1067" t="s">
        <v>2476</v>
      </c>
    </row>
    <row r="1068" spans="1:18" x14ac:dyDescent="0.2">
      <c r="A1068">
        <v>1067</v>
      </c>
      <c r="B1068" t="s">
        <v>55</v>
      </c>
      <c r="C1068" t="s">
        <v>54</v>
      </c>
      <c r="D1068" t="s">
        <v>3545</v>
      </c>
      <c r="E1068" t="s">
        <v>3546</v>
      </c>
      <c r="F1068" t="s">
        <v>8</v>
      </c>
      <c r="G1068" t="s">
        <v>34</v>
      </c>
      <c r="H1068" t="s">
        <v>37</v>
      </c>
      <c r="I1068" t="s">
        <v>53</v>
      </c>
      <c r="J1068" t="s">
        <v>52</v>
      </c>
      <c r="K1068" t="s">
        <v>56</v>
      </c>
      <c r="L1068" s="3">
        <v>43444</v>
      </c>
      <c r="M1068" s="3">
        <v>43677</v>
      </c>
      <c r="N1068" s="3">
        <v>43677</v>
      </c>
      <c r="O1068">
        <v>500000</v>
      </c>
      <c r="P1068">
        <v>5989</v>
      </c>
      <c r="Q1068" t="s">
        <v>51</v>
      </c>
      <c r="R1068" t="s">
        <v>3547</v>
      </c>
    </row>
    <row r="1069" spans="1:18" x14ac:dyDescent="0.2">
      <c r="A1069">
        <v>1068</v>
      </c>
      <c r="B1069" t="s">
        <v>55</v>
      </c>
      <c r="C1069" t="s">
        <v>54</v>
      </c>
      <c r="D1069" t="s">
        <v>3551</v>
      </c>
      <c r="E1069" t="s">
        <v>3552</v>
      </c>
      <c r="F1069" t="s">
        <v>8</v>
      </c>
      <c r="G1069" t="s">
        <v>34</v>
      </c>
      <c r="H1069" t="s">
        <v>37</v>
      </c>
      <c r="I1069" t="s">
        <v>53</v>
      </c>
      <c r="J1069" t="s">
        <v>52</v>
      </c>
      <c r="K1069" t="s">
        <v>4</v>
      </c>
      <c r="L1069" s="3">
        <v>43341</v>
      </c>
      <c r="M1069" s="3">
        <v>43511</v>
      </c>
      <c r="N1069" s="3">
        <v>43511</v>
      </c>
      <c r="O1069">
        <v>380000</v>
      </c>
      <c r="P1069">
        <v>5314</v>
      </c>
      <c r="Q1069" t="s">
        <v>51</v>
      </c>
      <c r="R1069" t="s">
        <v>3553</v>
      </c>
    </row>
    <row r="1070" spans="1:18" x14ac:dyDescent="0.2">
      <c r="A1070">
        <v>1069</v>
      </c>
      <c r="B1070" t="s">
        <v>55</v>
      </c>
      <c r="C1070" t="s">
        <v>54</v>
      </c>
      <c r="D1070" t="s">
        <v>2438</v>
      </c>
      <c r="E1070" t="s">
        <v>2439</v>
      </c>
      <c r="F1070" t="s">
        <v>8</v>
      </c>
      <c r="G1070" t="s">
        <v>34</v>
      </c>
      <c r="H1070" t="s">
        <v>6</v>
      </c>
      <c r="I1070" t="s">
        <v>53</v>
      </c>
      <c r="J1070" t="s">
        <v>52</v>
      </c>
      <c r="K1070" t="s">
        <v>4</v>
      </c>
      <c r="L1070" s="3">
        <v>43269</v>
      </c>
      <c r="M1070" s="3">
        <v>43535</v>
      </c>
      <c r="N1070" s="3">
        <v>43535</v>
      </c>
      <c r="O1070">
        <v>375000</v>
      </c>
      <c r="P1070">
        <v>5000</v>
      </c>
      <c r="Q1070" t="s">
        <v>51</v>
      </c>
      <c r="R1070" t="s">
        <v>2440</v>
      </c>
    </row>
    <row r="1071" spans="1:18" x14ac:dyDescent="0.2">
      <c r="A1071">
        <v>1070</v>
      </c>
      <c r="B1071" t="s">
        <v>55</v>
      </c>
      <c r="C1071" t="s">
        <v>54</v>
      </c>
      <c r="D1071" t="s">
        <v>2426</v>
      </c>
      <c r="E1071" t="s">
        <v>2427</v>
      </c>
      <c r="F1071" t="s">
        <v>8</v>
      </c>
      <c r="G1071" t="s">
        <v>34</v>
      </c>
      <c r="H1071" t="s">
        <v>37</v>
      </c>
      <c r="I1071" t="s">
        <v>53</v>
      </c>
      <c r="J1071" t="s">
        <v>52</v>
      </c>
      <c r="K1071" t="s">
        <v>4</v>
      </c>
      <c r="L1071" s="3">
        <v>43427</v>
      </c>
      <c r="M1071" s="3">
        <v>43629</v>
      </c>
      <c r="N1071" s="3">
        <v>43629</v>
      </c>
      <c r="O1071">
        <v>430500</v>
      </c>
      <c r="P1071">
        <v>5000</v>
      </c>
      <c r="Q1071" t="s">
        <v>51</v>
      </c>
      <c r="R1071" t="s">
        <v>2428</v>
      </c>
    </row>
    <row r="1072" spans="1:18" x14ac:dyDescent="0.2">
      <c r="A1072">
        <v>1071</v>
      </c>
      <c r="B1072" t="s">
        <v>55</v>
      </c>
      <c r="C1072" t="s">
        <v>54</v>
      </c>
      <c r="D1072" t="s">
        <v>2585</v>
      </c>
      <c r="E1072" t="s">
        <v>2586</v>
      </c>
      <c r="F1072" t="s">
        <v>8</v>
      </c>
      <c r="G1072" t="s">
        <v>34</v>
      </c>
      <c r="H1072" t="s">
        <v>6</v>
      </c>
      <c r="I1072" t="s">
        <v>53</v>
      </c>
      <c r="J1072" t="s">
        <v>52</v>
      </c>
      <c r="K1072" t="s">
        <v>4</v>
      </c>
      <c r="L1072" s="3">
        <v>43259</v>
      </c>
      <c r="M1072" s="3">
        <v>43542</v>
      </c>
      <c r="N1072" s="3">
        <v>43542</v>
      </c>
      <c r="O1072">
        <v>263500</v>
      </c>
      <c r="P1072">
        <v>5000</v>
      </c>
      <c r="Q1072" t="s">
        <v>51</v>
      </c>
      <c r="R1072" t="s">
        <v>2587</v>
      </c>
    </row>
    <row r="1073" spans="1:18" x14ac:dyDescent="0.2">
      <c r="A1073">
        <v>1072</v>
      </c>
      <c r="B1073" t="s">
        <v>55</v>
      </c>
      <c r="C1073" t="s">
        <v>54</v>
      </c>
      <c r="D1073" t="s">
        <v>2582</v>
      </c>
      <c r="E1073" t="s">
        <v>2583</v>
      </c>
      <c r="F1073" t="s">
        <v>8</v>
      </c>
      <c r="G1073" t="s">
        <v>34</v>
      </c>
      <c r="H1073" t="s">
        <v>6</v>
      </c>
      <c r="I1073" t="s">
        <v>53</v>
      </c>
      <c r="J1073" t="s">
        <v>52</v>
      </c>
      <c r="K1073" t="s">
        <v>4</v>
      </c>
      <c r="L1073" s="3">
        <v>43264</v>
      </c>
      <c r="M1073" s="3">
        <v>43511</v>
      </c>
      <c r="N1073" s="3">
        <v>43511</v>
      </c>
      <c r="O1073">
        <v>323000</v>
      </c>
      <c r="P1073">
        <v>5000</v>
      </c>
      <c r="Q1073" t="s">
        <v>51</v>
      </c>
      <c r="R1073" t="s">
        <v>2584</v>
      </c>
    </row>
    <row r="1074" spans="1:18" x14ac:dyDescent="0.2">
      <c r="A1074">
        <v>1073</v>
      </c>
      <c r="B1074" t="s">
        <v>55</v>
      </c>
      <c r="C1074" t="s">
        <v>54</v>
      </c>
      <c r="D1074" t="s">
        <v>2645</v>
      </c>
      <c r="E1074" t="s">
        <v>2646</v>
      </c>
      <c r="F1074" t="s">
        <v>8</v>
      </c>
      <c r="G1074" t="s">
        <v>34</v>
      </c>
      <c r="H1074" t="s">
        <v>37</v>
      </c>
      <c r="I1074" t="s">
        <v>53</v>
      </c>
      <c r="J1074" t="s">
        <v>52</v>
      </c>
      <c r="K1074" t="s">
        <v>4</v>
      </c>
      <c r="L1074" s="3">
        <v>43307</v>
      </c>
      <c r="M1074" s="3">
        <v>43543</v>
      </c>
      <c r="N1074" s="3">
        <v>43544</v>
      </c>
      <c r="O1074">
        <v>380000</v>
      </c>
      <c r="P1074">
        <v>5000</v>
      </c>
      <c r="Q1074" t="s">
        <v>51</v>
      </c>
      <c r="R1074" t="s">
        <v>2647</v>
      </c>
    </row>
    <row r="1075" spans="1:18" x14ac:dyDescent="0.2">
      <c r="A1075">
        <v>1074</v>
      </c>
      <c r="B1075" t="s">
        <v>55</v>
      </c>
      <c r="C1075" t="s">
        <v>54</v>
      </c>
      <c r="D1075" t="s">
        <v>2657</v>
      </c>
      <c r="E1075" t="s">
        <v>2658</v>
      </c>
      <c r="F1075" t="s">
        <v>8</v>
      </c>
      <c r="G1075" t="s">
        <v>34</v>
      </c>
      <c r="H1075" t="s">
        <v>6</v>
      </c>
      <c r="I1075" t="s">
        <v>53</v>
      </c>
      <c r="J1075" t="s">
        <v>52</v>
      </c>
      <c r="K1075" t="s">
        <v>4</v>
      </c>
      <c r="L1075" s="3">
        <v>43336</v>
      </c>
      <c r="M1075" s="3">
        <v>43522</v>
      </c>
      <c r="N1075" s="3">
        <v>43522</v>
      </c>
      <c r="O1075">
        <v>252000</v>
      </c>
      <c r="P1075">
        <v>5000</v>
      </c>
      <c r="Q1075" t="s">
        <v>51</v>
      </c>
      <c r="R1075" t="s">
        <v>2659</v>
      </c>
    </row>
    <row r="1076" spans="1:18" x14ac:dyDescent="0.2">
      <c r="A1076">
        <v>1075</v>
      </c>
      <c r="B1076" t="s">
        <v>55</v>
      </c>
      <c r="C1076" t="s">
        <v>54</v>
      </c>
      <c r="D1076" t="s">
        <v>2642</v>
      </c>
      <c r="E1076" t="s">
        <v>2643</v>
      </c>
      <c r="F1076" t="s">
        <v>8</v>
      </c>
      <c r="G1076" t="s">
        <v>34</v>
      </c>
      <c r="H1076" t="s">
        <v>37</v>
      </c>
      <c r="I1076" t="s">
        <v>53</v>
      </c>
      <c r="J1076" t="s">
        <v>52</v>
      </c>
      <c r="K1076" t="s">
        <v>56</v>
      </c>
      <c r="L1076" s="3">
        <v>43370</v>
      </c>
      <c r="M1076" s="3">
        <v>43564</v>
      </c>
      <c r="N1076" s="3">
        <v>43564</v>
      </c>
      <c r="O1076">
        <v>527200</v>
      </c>
      <c r="P1076">
        <v>6516</v>
      </c>
      <c r="Q1076" t="s">
        <v>51</v>
      </c>
      <c r="R1076" t="s">
        <v>2644</v>
      </c>
    </row>
    <row r="1077" spans="1:18" x14ac:dyDescent="0.2">
      <c r="A1077">
        <v>1076</v>
      </c>
      <c r="B1077" t="s">
        <v>55</v>
      </c>
      <c r="C1077" t="s">
        <v>54</v>
      </c>
      <c r="D1077" t="s">
        <v>2456</v>
      </c>
      <c r="E1077" t="s">
        <v>2457</v>
      </c>
      <c r="F1077" t="s">
        <v>8</v>
      </c>
      <c r="G1077" t="s">
        <v>34</v>
      </c>
      <c r="H1077" t="s">
        <v>37</v>
      </c>
      <c r="I1077" t="s">
        <v>53</v>
      </c>
      <c r="J1077" t="s">
        <v>52</v>
      </c>
      <c r="K1077" t="s">
        <v>56</v>
      </c>
      <c r="L1077" s="3">
        <v>43325</v>
      </c>
      <c r="M1077" s="3">
        <v>43511</v>
      </c>
      <c r="N1077" s="3">
        <v>43511</v>
      </c>
      <c r="O1077">
        <v>527000</v>
      </c>
      <c r="P1077">
        <v>6512</v>
      </c>
      <c r="Q1077" t="s">
        <v>51</v>
      </c>
      <c r="R1077" t="s">
        <v>2458</v>
      </c>
    </row>
    <row r="1078" spans="1:18" x14ac:dyDescent="0.2">
      <c r="A1078">
        <v>1077</v>
      </c>
      <c r="B1078" t="s">
        <v>55</v>
      </c>
      <c r="C1078" t="s">
        <v>54</v>
      </c>
      <c r="D1078" t="s">
        <v>2792</v>
      </c>
      <c r="E1078" t="s">
        <v>2793</v>
      </c>
      <c r="F1078" t="s">
        <v>8</v>
      </c>
      <c r="G1078" t="s">
        <v>34</v>
      </c>
      <c r="H1078" t="s">
        <v>6</v>
      </c>
      <c r="I1078" t="s">
        <v>53</v>
      </c>
      <c r="J1078" t="s">
        <v>52</v>
      </c>
      <c r="K1078" t="s">
        <v>4</v>
      </c>
      <c r="L1078" s="3">
        <v>43301</v>
      </c>
      <c r="M1078" s="3">
        <v>43543</v>
      </c>
      <c r="N1078" s="3">
        <v>43543</v>
      </c>
      <c r="O1078">
        <v>285000</v>
      </c>
      <c r="P1078">
        <v>5000</v>
      </c>
      <c r="Q1078" t="s">
        <v>51</v>
      </c>
      <c r="R1078" t="s">
        <v>2794</v>
      </c>
    </row>
    <row r="1079" spans="1:18" x14ac:dyDescent="0.2">
      <c r="A1079">
        <v>1078</v>
      </c>
      <c r="B1079" t="s">
        <v>55</v>
      </c>
      <c r="C1079" t="s">
        <v>54</v>
      </c>
      <c r="D1079" t="s">
        <v>2798</v>
      </c>
      <c r="E1079" t="s">
        <v>2799</v>
      </c>
      <c r="F1079" t="s">
        <v>8</v>
      </c>
      <c r="G1079" t="s">
        <v>34</v>
      </c>
      <c r="H1079" t="s">
        <v>6</v>
      </c>
      <c r="I1079" t="s">
        <v>53</v>
      </c>
      <c r="J1079" t="s">
        <v>52</v>
      </c>
      <c r="K1079" t="s">
        <v>4</v>
      </c>
      <c r="L1079" s="3">
        <v>43272</v>
      </c>
      <c r="M1079" s="3">
        <v>43549</v>
      </c>
      <c r="N1079" s="3">
        <v>43549</v>
      </c>
      <c r="O1079">
        <v>450000</v>
      </c>
      <c r="P1079">
        <v>5240</v>
      </c>
      <c r="Q1079" t="s">
        <v>51</v>
      </c>
      <c r="R1079" t="s">
        <v>2800</v>
      </c>
    </row>
    <row r="1080" spans="1:18" x14ac:dyDescent="0.2">
      <c r="A1080">
        <v>1079</v>
      </c>
      <c r="B1080" t="s">
        <v>55</v>
      </c>
      <c r="C1080" t="s">
        <v>54</v>
      </c>
      <c r="D1080" t="s">
        <v>2660</v>
      </c>
      <c r="E1080" t="s">
        <v>2661</v>
      </c>
      <c r="F1080" t="s">
        <v>8</v>
      </c>
      <c r="G1080" t="s">
        <v>34</v>
      </c>
      <c r="H1080" t="s">
        <v>6</v>
      </c>
      <c r="I1080" t="s">
        <v>53</v>
      </c>
      <c r="J1080" t="s">
        <v>52</v>
      </c>
      <c r="K1080" t="s">
        <v>4</v>
      </c>
      <c r="L1080" s="3">
        <v>43279</v>
      </c>
      <c r="M1080" s="3">
        <v>43543</v>
      </c>
      <c r="N1080" s="3">
        <v>43543</v>
      </c>
      <c r="O1080">
        <v>330000</v>
      </c>
      <c r="P1080">
        <v>5000</v>
      </c>
      <c r="Q1080" t="s">
        <v>51</v>
      </c>
      <c r="R1080" t="s">
        <v>2662</v>
      </c>
    </row>
    <row r="1081" spans="1:18" x14ac:dyDescent="0.2">
      <c r="A1081">
        <v>1080</v>
      </c>
      <c r="B1081" t="s">
        <v>55</v>
      </c>
      <c r="C1081" t="s">
        <v>54</v>
      </c>
      <c r="D1081" t="s">
        <v>2636</v>
      </c>
      <c r="E1081" t="s">
        <v>2637</v>
      </c>
      <c r="F1081" t="s">
        <v>8</v>
      </c>
      <c r="G1081" t="s">
        <v>34</v>
      </c>
      <c r="H1081" t="s">
        <v>6</v>
      </c>
      <c r="I1081" t="s">
        <v>53</v>
      </c>
      <c r="J1081" t="s">
        <v>52</v>
      </c>
      <c r="K1081" t="s">
        <v>4</v>
      </c>
      <c r="L1081" s="3">
        <v>43278</v>
      </c>
      <c r="M1081" s="3">
        <v>43584</v>
      </c>
      <c r="N1081" s="3">
        <v>43585</v>
      </c>
      <c r="O1081">
        <v>426500</v>
      </c>
      <c r="P1081">
        <v>5000</v>
      </c>
      <c r="Q1081" t="s">
        <v>51</v>
      </c>
      <c r="R1081" t="s">
        <v>2638</v>
      </c>
    </row>
    <row r="1082" spans="1:18" x14ac:dyDescent="0.2">
      <c r="A1082">
        <v>1081</v>
      </c>
      <c r="B1082" t="s">
        <v>55</v>
      </c>
      <c r="C1082" t="s">
        <v>54</v>
      </c>
      <c r="D1082" t="s">
        <v>2618</v>
      </c>
      <c r="E1082" t="s">
        <v>2619</v>
      </c>
      <c r="F1082" t="s">
        <v>8</v>
      </c>
      <c r="G1082" t="s">
        <v>34</v>
      </c>
      <c r="H1082" t="s">
        <v>6</v>
      </c>
      <c r="I1082" t="s">
        <v>53</v>
      </c>
      <c r="J1082" t="s">
        <v>52</v>
      </c>
      <c r="K1082" t="s">
        <v>4</v>
      </c>
      <c r="L1082" s="3">
        <v>43266</v>
      </c>
      <c r="M1082" s="3">
        <v>43517</v>
      </c>
      <c r="N1082" s="3">
        <v>43517</v>
      </c>
      <c r="O1082">
        <v>370000</v>
      </c>
      <c r="P1082">
        <v>5000</v>
      </c>
      <c r="Q1082" t="s">
        <v>51</v>
      </c>
      <c r="R1082" t="s">
        <v>2620</v>
      </c>
    </row>
    <row r="1083" spans="1:18" x14ac:dyDescent="0.2">
      <c r="A1083">
        <v>1082</v>
      </c>
      <c r="B1083" t="s">
        <v>55</v>
      </c>
      <c r="C1083" t="s">
        <v>54</v>
      </c>
      <c r="D1083" t="s">
        <v>2510</v>
      </c>
      <c r="E1083" t="s">
        <v>2511</v>
      </c>
      <c r="F1083" t="s">
        <v>8</v>
      </c>
      <c r="G1083" t="s">
        <v>34</v>
      </c>
      <c r="H1083" t="s">
        <v>6</v>
      </c>
      <c r="I1083" t="s">
        <v>53</v>
      </c>
      <c r="J1083" t="s">
        <v>52</v>
      </c>
      <c r="K1083" t="s">
        <v>4</v>
      </c>
      <c r="L1083" s="3">
        <v>43264</v>
      </c>
      <c r="M1083" s="3">
        <v>43515</v>
      </c>
      <c r="N1083" s="3">
        <v>43515</v>
      </c>
      <c r="O1083">
        <v>345000</v>
      </c>
      <c r="P1083">
        <v>5000</v>
      </c>
      <c r="Q1083" t="s">
        <v>51</v>
      </c>
      <c r="R1083" t="s">
        <v>2512</v>
      </c>
    </row>
    <row r="1084" spans="1:18" x14ac:dyDescent="0.2">
      <c r="A1084">
        <v>1083</v>
      </c>
      <c r="B1084" t="s">
        <v>55</v>
      </c>
      <c r="C1084" t="s">
        <v>54</v>
      </c>
      <c r="D1084" t="s">
        <v>2591</v>
      </c>
      <c r="E1084" t="s">
        <v>2592</v>
      </c>
      <c r="F1084" t="s">
        <v>8</v>
      </c>
      <c r="G1084" t="s">
        <v>34</v>
      </c>
      <c r="H1084" t="s">
        <v>37</v>
      </c>
      <c r="I1084" t="s">
        <v>53</v>
      </c>
      <c r="J1084" t="s">
        <v>52</v>
      </c>
      <c r="K1084" t="s">
        <v>4</v>
      </c>
      <c r="L1084" s="3">
        <v>43405</v>
      </c>
      <c r="M1084" s="3">
        <v>43529</v>
      </c>
      <c r="N1084" s="3">
        <v>43529</v>
      </c>
      <c r="O1084">
        <v>449000</v>
      </c>
      <c r="P1084">
        <v>5224</v>
      </c>
      <c r="Q1084" t="s">
        <v>51</v>
      </c>
      <c r="R1084" t="s">
        <v>2593</v>
      </c>
    </row>
    <row r="1085" spans="1:18" x14ac:dyDescent="0.2">
      <c r="A1085">
        <v>1084</v>
      </c>
      <c r="B1085" t="s">
        <v>55</v>
      </c>
      <c r="C1085" t="s">
        <v>54</v>
      </c>
      <c r="D1085" t="s">
        <v>2621</v>
      </c>
      <c r="E1085" t="s">
        <v>2622</v>
      </c>
      <c r="F1085" t="s">
        <v>8</v>
      </c>
      <c r="G1085" t="s">
        <v>34</v>
      </c>
      <c r="H1085" t="s">
        <v>37</v>
      </c>
      <c r="I1085" t="s">
        <v>53</v>
      </c>
      <c r="J1085" t="s">
        <v>52</v>
      </c>
      <c r="K1085" t="s">
        <v>4</v>
      </c>
      <c r="L1085" s="3">
        <v>43306</v>
      </c>
      <c r="M1085" s="3">
        <v>43531</v>
      </c>
      <c r="N1085" s="3">
        <v>43531</v>
      </c>
      <c r="O1085">
        <v>386000</v>
      </c>
      <c r="P1085">
        <v>5000</v>
      </c>
      <c r="Q1085" t="s">
        <v>51</v>
      </c>
      <c r="R1085" t="s">
        <v>2623</v>
      </c>
    </row>
    <row r="1086" spans="1:18" x14ac:dyDescent="0.2">
      <c r="A1086">
        <v>1085</v>
      </c>
      <c r="B1086" t="s">
        <v>55</v>
      </c>
      <c r="C1086" t="s">
        <v>54</v>
      </c>
      <c r="D1086" t="s">
        <v>2851</v>
      </c>
      <c r="E1086" t="s">
        <v>2852</v>
      </c>
      <c r="F1086" t="s">
        <v>8</v>
      </c>
      <c r="G1086" t="s">
        <v>34</v>
      </c>
      <c r="H1086" t="s">
        <v>6</v>
      </c>
      <c r="I1086" t="s">
        <v>53</v>
      </c>
      <c r="J1086" t="s">
        <v>52</v>
      </c>
      <c r="K1086" t="s">
        <v>56</v>
      </c>
      <c r="L1086" s="3">
        <v>43272</v>
      </c>
      <c r="M1086" s="3">
        <v>43542</v>
      </c>
      <c r="N1086" s="3">
        <v>43542</v>
      </c>
      <c r="O1086">
        <v>545000</v>
      </c>
      <c r="P1086">
        <v>6872</v>
      </c>
      <c r="Q1086" t="s">
        <v>51</v>
      </c>
      <c r="R1086" t="s">
        <v>2853</v>
      </c>
    </row>
    <row r="1087" spans="1:18" x14ac:dyDescent="0.2">
      <c r="A1087">
        <v>1086</v>
      </c>
      <c r="B1087" t="s">
        <v>55</v>
      </c>
      <c r="C1087" t="s">
        <v>54</v>
      </c>
      <c r="D1087" t="s">
        <v>3000</v>
      </c>
      <c r="E1087" t="s">
        <v>3001</v>
      </c>
      <c r="F1087" t="s">
        <v>8</v>
      </c>
      <c r="G1087" t="s">
        <v>34</v>
      </c>
      <c r="H1087" t="s">
        <v>37</v>
      </c>
      <c r="I1087" t="s">
        <v>53</v>
      </c>
      <c r="J1087" t="s">
        <v>52</v>
      </c>
      <c r="K1087" t="s">
        <v>4</v>
      </c>
      <c r="L1087" s="3">
        <v>43252</v>
      </c>
      <c r="M1087" s="3">
        <v>43552</v>
      </c>
      <c r="N1087" s="3">
        <v>43553</v>
      </c>
      <c r="O1087">
        <v>434500</v>
      </c>
      <c r="P1087">
        <v>5008</v>
      </c>
      <c r="Q1087" t="s">
        <v>51</v>
      </c>
      <c r="R1087" t="s">
        <v>3002</v>
      </c>
    </row>
    <row r="1088" spans="1:18" x14ac:dyDescent="0.2">
      <c r="A1088">
        <v>1087</v>
      </c>
      <c r="B1088" t="s">
        <v>55</v>
      </c>
      <c r="C1088" t="s">
        <v>54</v>
      </c>
      <c r="D1088" t="s">
        <v>2917</v>
      </c>
      <c r="E1088" t="s">
        <v>2918</v>
      </c>
      <c r="F1088" t="s">
        <v>8</v>
      </c>
      <c r="G1088" t="s">
        <v>34</v>
      </c>
      <c r="H1088" t="s">
        <v>6</v>
      </c>
      <c r="I1088" t="s">
        <v>53</v>
      </c>
      <c r="J1088" t="s">
        <v>52</v>
      </c>
      <c r="K1088" t="s">
        <v>4</v>
      </c>
      <c r="L1088" s="3">
        <v>43305</v>
      </c>
      <c r="M1088" s="3">
        <v>43535</v>
      </c>
      <c r="N1088" s="3">
        <v>43535</v>
      </c>
      <c r="O1088">
        <v>288000</v>
      </c>
      <c r="P1088">
        <v>5000</v>
      </c>
      <c r="Q1088" t="s">
        <v>51</v>
      </c>
      <c r="R1088" t="s">
        <v>2919</v>
      </c>
    </row>
    <row r="1089" spans="1:18" x14ac:dyDescent="0.2">
      <c r="A1089">
        <v>1088</v>
      </c>
      <c r="B1089" t="s">
        <v>55</v>
      </c>
      <c r="C1089" t="s">
        <v>54</v>
      </c>
      <c r="D1089" t="s">
        <v>3659</v>
      </c>
      <c r="E1089" t="s">
        <v>3660</v>
      </c>
      <c r="F1089" t="s">
        <v>8</v>
      </c>
      <c r="G1089" t="s">
        <v>34</v>
      </c>
      <c r="H1089" t="s">
        <v>37</v>
      </c>
      <c r="I1089" t="s">
        <v>53</v>
      </c>
      <c r="J1089" t="s">
        <v>52</v>
      </c>
      <c r="K1089" t="s">
        <v>56</v>
      </c>
      <c r="L1089" s="3">
        <v>43369</v>
      </c>
      <c r="M1089" s="3">
        <v>43609</v>
      </c>
      <c r="N1089" s="3">
        <v>43609</v>
      </c>
      <c r="O1089">
        <v>523000</v>
      </c>
      <c r="P1089">
        <v>6432</v>
      </c>
      <c r="Q1089" t="s">
        <v>51</v>
      </c>
      <c r="R1089" t="s">
        <v>3661</v>
      </c>
    </row>
    <row r="1090" spans="1:18" x14ac:dyDescent="0.2">
      <c r="A1090">
        <v>1089</v>
      </c>
      <c r="B1090" t="s">
        <v>55</v>
      </c>
      <c r="C1090" t="s">
        <v>54</v>
      </c>
      <c r="D1090" t="s">
        <v>2857</v>
      </c>
      <c r="E1090" t="s">
        <v>2858</v>
      </c>
      <c r="F1090" t="s">
        <v>8</v>
      </c>
      <c r="G1090" t="s">
        <v>34</v>
      </c>
      <c r="H1090" t="s">
        <v>6</v>
      </c>
      <c r="I1090" t="s">
        <v>53</v>
      </c>
      <c r="J1090" t="s">
        <v>52</v>
      </c>
      <c r="K1090" t="s">
        <v>4</v>
      </c>
      <c r="L1090" s="3">
        <v>43263</v>
      </c>
      <c r="M1090" s="3">
        <v>43560</v>
      </c>
      <c r="N1090" s="3">
        <v>43560</v>
      </c>
      <c r="O1090">
        <v>240000</v>
      </c>
      <c r="P1090">
        <v>5000</v>
      </c>
      <c r="Q1090" t="s">
        <v>51</v>
      </c>
      <c r="R1090" t="s">
        <v>2859</v>
      </c>
    </row>
    <row r="1091" spans="1:18" x14ac:dyDescent="0.2">
      <c r="A1091">
        <v>1090</v>
      </c>
      <c r="B1091" t="s">
        <v>55</v>
      </c>
      <c r="C1091" t="s">
        <v>54</v>
      </c>
      <c r="D1091" t="s">
        <v>2801</v>
      </c>
      <c r="E1091" t="s">
        <v>2802</v>
      </c>
      <c r="F1091" t="s">
        <v>8</v>
      </c>
      <c r="G1091" t="s">
        <v>34</v>
      </c>
      <c r="H1091" t="s">
        <v>37</v>
      </c>
      <c r="I1091" t="s">
        <v>53</v>
      </c>
      <c r="J1091" t="s">
        <v>52</v>
      </c>
      <c r="K1091" t="s">
        <v>4</v>
      </c>
      <c r="L1091" s="3">
        <v>43269</v>
      </c>
      <c r="M1091" s="3">
        <v>43615</v>
      </c>
      <c r="N1091" s="3">
        <v>43615</v>
      </c>
      <c r="O1091">
        <v>329000</v>
      </c>
      <c r="P1091">
        <v>5000</v>
      </c>
      <c r="Q1091" t="s">
        <v>51</v>
      </c>
      <c r="R1091" t="s">
        <v>2803</v>
      </c>
    </row>
    <row r="1092" spans="1:18" x14ac:dyDescent="0.2">
      <c r="A1092">
        <v>1091</v>
      </c>
      <c r="B1092" t="s">
        <v>55</v>
      </c>
      <c r="C1092" t="s">
        <v>54</v>
      </c>
      <c r="D1092" t="s">
        <v>2935</v>
      </c>
      <c r="E1092" t="s">
        <v>2936</v>
      </c>
      <c r="F1092" t="s">
        <v>8</v>
      </c>
      <c r="G1092" t="s">
        <v>34</v>
      </c>
      <c r="H1092" t="s">
        <v>37</v>
      </c>
      <c r="I1092" t="s">
        <v>53</v>
      </c>
      <c r="J1092" t="s">
        <v>52</v>
      </c>
      <c r="K1092" t="s">
        <v>4</v>
      </c>
      <c r="L1092" s="3">
        <v>43263</v>
      </c>
      <c r="M1092" s="3">
        <v>43523</v>
      </c>
      <c r="N1092" s="3">
        <v>43523</v>
      </c>
      <c r="O1092">
        <v>285000</v>
      </c>
      <c r="P1092">
        <v>5000</v>
      </c>
      <c r="Q1092" t="s">
        <v>51</v>
      </c>
      <c r="R1092" t="s">
        <v>2937</v>
      </c>
    </row>
    <row r="1093" spans="1:18" x14ac:dyDescent="0.2">
      <c r="A1093">
        <v>1092</v>
      </c>
      <c r="B1093" t="s">
        <v>55</v>
      </c>
      <c r="C1093" t="s">
        <v>54</v>
      </c>
      <c r="D1093" t="s">
        <v>3048</v>
      </c>
      <c r="E1093" t="s">
        <v>3049</v>
      </c>
      <c r="F1093" t="s">
        <v>8</v>
      </c>
      <c r="G1093" t="s">
        <v>34</v>
      </c>
      <c r="H1093" t="s">
        <v>6</v>
      </c>
      <c r="I1093" t="s">
        <v>53</v>
      </c>
      <c r="J1093" t="s">
        <v>52</v>
      </c>
      <c r="K1093" t="s">
        <v>4</v>
      </c>
      <c r="L1093" s="3">
        <v>43399</v>
      </c>
      <c r="M1093" s="3">
        <v>43661</v>
      </c>
      <c r="N1093" s="3">
        <v>43661</v>
      </c>
      <c r="O1093">
        <v>311000</v>
      </c>
      <c r="P1093">
        <v>5000</v>
      </c>
      <c r="Q1093" t="s">
        <v>51</v>
      </c>
      <c r="R1093" t="s">
        <v>3050</v>
      </c>
    </row>
    <row r="1094" spans="1:18" x14ac:dyDescent="0.2">
      <c r="A1094">
        <v>1093</v>
      </c>
      <c r="B1094" t="s">
        <v>55</v>
      </c>
      <c r="C1094" t="s">
        <v>54</v>
      </c>
      <c r="D1094" t="s">
        <v>3665</v>
      </c>
      <c r="E1094" t="s">
        <v>3666</v>
      </c>
      <c r="F1094" t="s">
        <v>8</v>
      </c>
      <c r="G1094" t="s">
        <v>34</v>
      </c>
      <c r="H1094" t="s">
        <v>6</v>
      </c>
      <c r="I1094" t="s">
        <v>53</v>
      </c>
      <c r="J1094" t="s">
        <v>52</v>
      </c>
      <c r="K1094" t="s">
        <v>4</v>
      </c>
      <c r="L1094" s="3">
        <v>43355</v>
      </c>
      <c r="M1094" s="3">
        <v>43518</v>
      </c>
      <c r="N1094" s="3">
        <v>43518</v>
      </c>
      <c r="O1094">
        <v>435000</v>
      </c>
      <c r="P1094">
        <v>5014</v>
      </c>
      <c r="Q1094" t="s">
        <v>51</v>
      </c>
      <c r="R1094" t="s">
        <v>3667</v>
      </c>
    </row>
    <row r="1095" spans="1:18" x14ac:dyDescent="0.2">
      <c r="A1095">
        <v>1094</v>
      </c>
      <c r="B1095" t="s">
        <v>55</v>
      </c>
      <c r="C1095" t="s">
        <v>54</v>
      </c>
      <c r="D1095" t="s">
        <v>3557</v>
      </c>
      <c r="E1095" t="s">
        <v>3558</v>
      </c>
      <c r="F1095" t="s">
        <v>8</v>
      </c>
      <c r="G1095" t="s">
        <v>34</v>
      </c>
      <c r="H1095" t="s">
        <v>6</v>
      </c>
      <c r="I1095" t="s">
        <v>53</v>
      </c>
      <c r="J1095" t="s">
        <v>52</v>
      </c>
      <c r="K1095" t="s">
        <v>56</v>
      </c>
      <c r="L1095" s="3">
        <v>43500</v>
      </c>
      <c r="M1095" s="3">
        <v>43677</v>
      </c>
      <c r="N1095" s="3">
        <v>43677</v>
      </c>
      <c r="O1095">
        <v>610000</v>
      </c>
      <c r="P1095">
        <v>7000</v>
      </c>
      <c r="Q1095" t="s">
        <v>51</v>
      </c>
      <c r="R1095" t="s">
        <v>3559</v>
      </c>
    </row>
    <row r="1096" spans="1:18" x14ac:dyDescent="0.2">
      <c r="A1096">
        <v>1095</v>
      </c>
      <c r="B1096" t="s">
        <v>55</v>
      </c>
      <c r="C1096" t="s">
        <v>54</v>
      </c>
      <c r="D1096" t="s">
        <v>3030</v>
      </c>
      <c r="E1096" t="s">
        <v>3031</v>
      </c>
      <c r="F1096" t="s">
        <v>8</v>
      </c>
      <c r="G1096" t="s">
        <v>34</v>
      </c>
      <c r="H1096" t="s">
        <v>6</v>
      </c>
      <c r="I1096" t="s">
        <v>53</v>
      </c>
      <c r="J1096" t="s">
        <v>52</v>
      </c>
      <c r="K1096" t="s">
        <v>4</v>
      </c>
      <c r="L1096" s="3">
        <v>43256</v>
      </c>
      <c r="M1096" s="3">
        <v>43542</v>
      </c>
      <c r="N1096" s="3">
        <v>43542</v>
      </c>
      <c r="O1096">
        <v>355000</v>
      </c>
      <c r="P1096">
        <v>5000</v>
      </c>
      <c r="Q1096" t="s">
        <v>51</v>
      </c>
      <c r="R1096" t="s">
        <v>3032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G11"/>
  <sheetViews>
    <sheetView workbookViewId="0">
      <selection activeCell="B4" sqref="B4"/>
    </sheetView>
  </sheetViews>
  <sheetFormatPr defaultColWidth="11.42578125" defaultRowHeight="12.75" x14ac:dyDescent="0.2"/>
  <cols>
    <col min="1" max="1" width="24.85546875" customWidth="1"/>
    <col min="2" max="2" width="6.7109375" customWidth="1"/>
    <col min="3" max="3" width="2" customWidth="1"/>
    <col min="4" max="4" width="10.42578125" customWidth="1"/>
    <col min="5" max="5" width="9.140625" customWidth="1"/>
    <col min="6" max="6" width="1.5703125" customWidth="1"/>
    <col min="7" max="7" width="11.42578125" style="19"/>
  </cols>
  <sheetData>
    <row r="1" spans="1:6" ht="24.75" customHeight="1" x14ac:dyDescent="0.2">
      <c r="A1" s="6"/>
      <c r="B1" s="7"/>
      <c r="C1" s="7"/>
      <c r="D1" s="64" t="s">
        <v>192</v>
      </c>
      <c r="E1" s="64"/>
      <c r="F1" s="7"/>
    </row>
    <row r="2" spans="1:6" x14ac:dyDescent="0.2">
      <c r="A2" s="7"/>
      <c r="B2" s="55" t="s">
        <v>142</v>
      </c>
      <c r="C2" s="46"/>
      <c r="D2" s="54" t="s">
        <v>136</v>
      </c>
      <c r="E2" s="54" t="s">
        <v>135</v>
      </c>
      <c r="F2" s="43"/>
    </row>
    <row r="3" spans="1:6" x14ac:dyDescent="0.2">
      <c r="A3" s="9" t="s">
        <v>136</v>
      </c>
      <c r="B3" s="17">
        <f>COUNTIF(Data_Muta[[#All],[CODTYPESUBV_PR]],"muta")</f>
        <v>1095</v>
      </c>
      <c r="C3" s="17"/>
      <c r="D3" s="8">
        <v>0.67</v>
      </c>
      <c r="F3" s="43"/>
    </row>
    <row r="4" spans="1:6" x14ac:dyDescent="0.2">
      <c r="A4" s="9" t="s">
        <v>135</v>
      </c>
      <c r="B4" s="17">
        <f>COUNTIFS(Data_SAP[[#All],[CODACTIVBUDG]],"v25a")</f>
        <v>169</v>
      </c>
      <c r="C4" s="17"/>
      <c r="E4" s="8">
        <v>0.33</v>
      </c>
      <c r="F4" s="43"/>
    </row>
    <row r="5" spans="1:6" ht="13.5" thickBot="1" x14ac:dyDescent="0.25">
      <c r="A5" s="53" t="s">
        <v>141</v>
      </c>
      <c r="B5" s="49">
        <f>SUM(B3:B4)</f>
        <v>1264</v>
      </c>
      <c r="C5" s="7"/>
      <c r="D5" s="52">
        <f>ROUND(+B7*0.67,0)</f>
        <v>42</v>
      </c>
      <c r="E5" s="52">
        <f>ROUND(+B7*0.33,0)</f>
        <v>21</v>
      </c>
      <c r="F5" s="7"/>
    </row>
    <row r="6" spans="1:6" ht="13.5" thickTop="1" x14ac:dyDescent="0.2">
      <c r="A6" s="47" t="s">
        <v>143</v>
      </c>
      <c r="B6" s="48">
        <v>0.05</v>
      </c>
      <c r="C6" s="48"/>
      <c r="F6" s="8"/>
    </row>
    <row r="7" spans="1:6" ht="13.5" thickBot="1" x14ac:dyDescent="0.25">
      <c r="A7" s="50" t="s">
        <v>191</v>
      </c>
      <c r="B7" s="51">
        <f>+B5*B6</f>
        <v>63.2</v>
      </c>
      <c r="C7" s="7"/>
      <c r="F7" s="8"/>
    </row>
    <row r="8" spans="1:6" ht="13.5" thickTop="1" x14ac:dyDescent="0.2">
      <c r="A8" s="7"/>
      <c r="B8" s="19"/>
      <c r="C8" s="19"/>
      <c r="F8" s="44"/>
    </row>
    <row r="9" spans="1:6" x14ac:dyDescent="0.2">
      <c r="B9" s="45"/>
      <c r="C9" s="45"/>
      <c r="D9" s="9"/>
    </row>
    <row r="10" spans="1:6" x14ac:dyDescent="0.2">
      <c r="B10" s="7"/>
      <c r="C10" s="7"/>
      <c r="D10" s="9"/>
    </row>
    <row r="11" spans="1:6" x14ac:dyDescent="0.2">
      <c r="D11" s="2"/>
    </row>
  </sheetData>
  <mergeCells count="1">
    <mergeCell ref="D1:E1"/>
  </mergeCell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 filterMode="1">
    <tabColor theme="9" tint="-0.249977111117893"/>
  </sheetPr>
  <dimension ref="A1:L600"/>
  <sheetViews>
    <sheetView workbookViewId="0">
      <selection activeCell="E10" sqref="E10"/>
    </sheetView>
  </sheetViews>
  <sheetFormatPr defaultColWidth="11.42578125" defaultRowHeight="12.75" x14ac:dyDescent="0.2"/>
  <cols>
    <col min="5" max="5" width="39.28515625" customWidth="1"/>
    <col min="7" max="7" width="17.5703125" style="35" customWidth="1"/>
    <col min="8" max="8" width="11.42578125" style="34"/>
    <col min="10" max="10" width="23.5703125" customWidth="1"/>
  </cols>
  <sheetData>
    <row r="1" spans="1:12" ht="23.25" x14ac:dyDescent="0.35">
      <c r="E1" s="4" t="s">
        <v>145</v>
      </c>
      <c r="G1" s="1">
        <f>IF(E2="Existant",Sommaire!B3,Sommaire!B4)</f>
        <v>169</v>
      </c>
      <c r="K1" s="14" t="s">
        <v>144</v>
      </c>
      <c r="L1" s="15"/>
    </row>
    <row r="2" spans="1:12" ht="21" x14ac:dyDescent="0.35">
      <c r="E2" s="16" t="s">
        <v>135</v>
      </c>
      <c r="G2">
        <f>IF(E2="Existant",Sommaire!D5,Sommaire!E5)</f>
        <v>21</v>
      </c>
      <c r="J2" s="5"/>
      <c r="K2" s="11" t="s">
        <v>136</v>
      </c>
      <c r="L2" s="12"/>
    </row>
    <row r="3" spans="1:12" x14ac:dyDescent="0.2">
      <c r="E3" s="61"/>
      <c r="J3" s="5"/>
      <c r="K3" s="11" t="s">
        <v>135</v>
      </c>
      <c r="L3" s="12"/>
    </row>
    <row r="4" spans="1:12" ht="30" x14ac:dyDescent="0.2">
      <c r="A4" s="36" t="s">
        <v>0</v>
      </c>
      <c r="B4" s="36" t="s">
        <v>1</v>
      </c>
      <c r="C4" s="36" t="s">
        <v>2</v>
      </c>
      <c r="D4" s="36" t="s">
        <v>137</v>
      </c>
      <c r="E4" s="36" t="s">
        <v>138</v>
      </c>
      <c r="F4" s="36" t="s">
        <v>28</v>
      </c>
      <c r="G4" s="37" t="s">
        <v>168</v>
      </c>
      <c r="H4" s="38" t="s">
        <v>169</v>
      </c>
      <c r="J4" s="5"/>
      <c r="K4" s="41"/>
      <c r="L4" s="13"/>
    </row>
    <row r="5" spans="1:12" x14ac:dyDescent="0.2">
      <c r="A5" s="2">
        <f ca="1">RANDBETWEEN(1,$G$1)</f>
        <v>103</v>
      </c>
      <c r="B5" s="2">
        <v>88</v>
      </c>
      <c r="C5" s="2">
        <f>IF(COUNTIF($B$4:B4,B5)&gt;0,"",MAX($C$4:C4)+1)</f>
        <v>1</v>
      </c>
      <c r="D5" t="str">
        <f>IF(OR(C5="",C5&gt;$G$2),"",IF($E$2="existant",VLOOKUP(B5,Existant!$A:$E,4,FALSE),IF($E$2="Neuf - non famille",VLOOKUP(B5,#REF!,4,FALSE),VLOOKUP(B5,Neuf!$A:$E,4,FALSE))))</f>
        <v>960119274</v>
      </c>
      <c r="E5" t="str">
        <f>IF(OR(C5="",C5&gt;$G$2),"",IF($E$2="existant",VLOOKUP(B5,Existant!$A:$E,5,FALSE),IF($E$2="Neuf - non famille",VLOOKUP(B5,#REF!,5,FALSE),VLOOKUP(B5,Neuf!$A:$E,5,FALSE))))</f>
        <v>7700 rue Bouvier (LSL) # 202</v>
      </c>
      <c r="F5" t="str">
        <f>IF(OR(C5="",C5&gt;$G$2),"",IF($E$2="existant",VLOOKUP(B5,Existant!$A:$H,2,FALSE),IF($E$2="Neuf - non famille",VLOOKUP(B5,#REF!,7,FALSE),VLOOKUP(B5,Neuf!$A:$H,7,FALSE))))</f>
        <v>Achat seul</v>
      </c>
      <c r="G5" s="35">
        <f>IF(OR(C5="",C5&gt;$G$2),"",IF($E$2="existant",VLOOKUP(B5,Existant!$A:$P,16,FALSE),IF($E$2="Neuf - non famille",VLOOKUP(B5,#REF!,16,FALSE),VLOOKUP(B5,Neuf!$A:$P,16,FALSE))))</f>
        <v>5000</v>
      </c>
      <c r="H5" s="34">
        <f>IF(OR(C5="",C5&gt;$G$2),"",IF($E$2="existant",VLOOKUP(B5,Existant!$A:$P,14,FALSE),IF($E$2="Neuf - non famille",VLOOKUP(B5,#REF!,14,FALSE),VLOOKUP(B5,Neuf!$A:$P,14,FALSE))))</f>
        <v>43523</v>
      </c>
    </row>
    <row r="6" spans="1:12" x14ac:dyDescent="0.2">
      <c r="A6" s="2">
        <f t="shared" ref="A6:A68" ca="1" si="0">RANDBETWEEN(1,$G$1)</f>
        <v>96</v>
      </c>
      <c r="B6" s="2">
        <v>116</v>
      </c>
      <c r="C6" s="2">
        <f>IF(COUNTIF($B$4:B5,B6)&gt;0,"",MAX($C$4:C5)+1)</f>
        <v>2</v>
      </c>
      <c r="D6" t="str">
        <f>IF(OR(C6="",C6&gt;$G$2),"",IF($E$2="existant",VLOOKUP(B6,Existant!$A:$E,4,FALSE),IF($E$2="Neuf - non famille",VLOOKUP(B6,#REF!,4,FALSE),VLOOKUP(B6,Neuf!$A:$E,4,FALSE))))</f>
        <v>960128213</v>
      </c>
      <c r="E6" t="str">
        <f>IF(OR(C6="",C6&gt;$G$2),"",IF($E$2="existant",VLOOKUP(B6,Existant!$A:$E,5,FALSE),IF($E$2="Neuf - non famille",VLOOKUP(B6,#REF!,5,FALSE),VLOOKUP(B6,Neuf!$A:$E,5,FALSE))))</f>
        <v>2781 avenue d' Orléans (MTL) # 201</v>
      </c>
      <c r="F6" t="str">
        <f>IF(OR(C6="",C6&gt;$G$2),"",IF($E$2="existant",VLOOKUP(B6,Existant!$A:$H,2,FALSE),IF($E$2="Neuf - non famille",VLOOKUP(B6,#REF!,7,FALSE),VLOOKUP(B6,Neuf!$A:$H,7,FALSE))))</f>
        <v>Familles</v>
      </c>
      <c r="G6" s="35">
        <f>IF(OR(C6="",C6&gt;$G$2),"",IF($E$2="existant",VLOOKUP(B6,Existant!$A:$P,16,FALSE),IF($E$2="Neuf - non famille",VLOOKUP(B6,#REF!,16,FALSE),VLOOKUP(B6,Neuf!$A:$P,16,FALSE))))</f>
        <v>10000</v>
      </c>
      <c r="H6" s="34">
        <f>IF(OR(C6="",C6&gt;$G$2),"",IF($E$2="existant",VLOOKUP(B6,Existant!$A:$P,14,FALSE),IF($E$2="Neuf - non famille",VLOOKUP(B6,#REF!,14,FALSE),VLOOKUP(B6,Neuf!$A:$P,14,FALSE))))</f>
        <v>43677</v>
      </c>
    </row>
    <row r="7" spans="1:12" x14ac:dyDescent="0.2">
      <c r="A7" s="2">
        <f t="shared" ca="1" si="0"/>
        <v>146</v>
      </c>
      <c r="B7" s="2">
        <v>155</v>
      </c>
      <c r="C7" s="2">
        <f>IF(COUNTIF($B$4:B6,B7)&gt;0,"",MAX($C$4:C6)+1)</f>
        <v>3</v>
      </c>
      <c r="D7" t="str">
        <f>IF(OR(C7="",C7&gt;$G$2),"",IF($E$2="existant",VLOOKUP(B7,Existant!$A:$E,4,FALSE),IF($E$2="Neuf - non famille",VLOOKUP(B7,#REF!,4,FALSE),VLOOKUP(B7,Neuf!$A:$E,4,FALSE))))</f>
        <v>960122675</v>
      </c>
      <c r="E7" t="str">
        <f>IF(OR(C7="",C7&gt;$G$2),"",IF($E$2="existant",VLOOKUP(B7,Existant!$A:$E,5,FALSE),IF($E$2="Neuf - non famille",VLOOKUP(B7,#REF!,5,FALSE),VLOOKUP(B7,Neuf!$A:$E,5,FALSE))))</f>
        <v>9990 avenue de Cobourg (MTN) # 102</v>
      </c>
      <c r="F7" t="str">
        <f>IF(OR(C7="",C7&gt;$G$2),"",IF($E$2="existant",VLOOKUP(B7,Existant!$A:$H,2,FALSE),IF($E$2="Neuf - non famille",VLOOKUP(B7,#REF!,7,FALSE),VLOOKUP(B7,Neuf!$A:$H,7,FALSE))))</f>
        <v>Familles</v>
      </c>
      <c r="G7" s="35">
        <f>IF(OR(C7="",C7&gt;$G$2),"",IF($E$2="existant",VLOOKUP(B7,Existant!$A:$P,16,FALSE),IF($E$2="Neuf - non famille",VLOOKUP(B7,#REF!,16,FALSE),VLOOKUP(B7,Neuf!$A:$P,16,FALSE))))</f>
        <v>10000</v>
      </c>
      <c r="H7" s="34">
        <f>IF(OR(C7="",C7&gt;$G$2),"",IF($E$2="existant",VLOOKUP(B7,Existant!$A:$P,14,FALSE),IF($E$2="Neuf - non famille",VLOOKUP(B7,#REF!,14,FALSE),VLOOKUP(B7,Neuf!$A:$P,14,FALSE))))</f>
        <v>43551</v>
      </c>
    </row>
    <row r="8" spans="1:12" x14ac:dyDescent="0.2">
      <c r="A8" s="2">
        <f t="shared" ca="1" si="0"/>
        <v>123</v>
      </c>
      <c r="B8" s="2">
        <v>95</v>
      </c>
      <c r="C8" s="2">
        <f>IF(COUNTIF($B$4:B7,B8)&gt;0,"",MAX($C$4:C7)+1)</f>
        <v>4</v>
      </c>
      <c r="D8" t="str">
        <f>IF(OR(C8="",C8&gt;$G$2),"",IF($E$2="existant",VLOOKUP(B8,Existant!$A:$E,4,FALSE),IF($E$2="Neuf - non famille",VLOOKUP(B8,#REF!,4,FALSE),VLOOKUP(B8,Neuf!$A:$E,4,FALSE))))</f>
        <v>960144593</v>
      </c>
      <c r="E8" t="str">
        <f>IF(OR(C8="",C8&gt;$G$2),"",IF($E$2="existant",VLOOKUP(B8,Existant!$A:$E,5,FALSE),IF($E$2="Neuf - non famille",VLOOKUP(B8,#REF!,5,FALSE),VLOOKUP(B8,Neuf!$A:$E,5,FALSE))))</f>
        <v>198 rue Ann (MTL) # 412</v>
      </c>
      <c r="F8" t="str">
        <f>IF(OR(C8="",C8&gt;$G$2),"",IF($E$2="existant",VLOOKUP(B8,Existant!$A:$H,2,FALSE),IF($E$2="Neuf - non famille",VLOOKUP(B8,#REF!,7,FALSE),VLOOKUP(B8,Neuf!$A:$H,7,FALSE))))</f>
        <v>Familles</v>
      </c>
      <c r="G8" s="35">
        <f>IF(OR(C8="",C8&gt;$G$2),"",IF($E$2="existant",VLOOKUP(B8,Existant!$A:$P,16,FALSE),IF($E$2="Neuf - non famille",VLOOKUP(B8,#REF!,16,FALSE),VLOOKUP(B8,Neuf!$A:$P,16,FALSE))))</f>
        <v>15000</v>
      </c>
      <c r="H8" s="34">
        <f>IF(OR(C8="",C8&gt;$G$2),"",IF($E$2="existant",VLOOKUP(B8,Existant!$A:$P,14,FALSE),IF($E$2="Neuf - non famille",VLOOKUP(B8,#REF!,14,FALSE),VLOOKUP(B8,Neuf!$A:$P,14,FALSE))))</f>
        <v>43661</v>
      </c>
    </row>
    <row r="9" spans="1:12" x14ac:dyDescent="0.2">
      <c r="A9" s="2">
        <f t="shared" ca="1" si="0"/>
        <v>97</v>
      </c>
      <c r="B9" s="2">
        <v>115</v>
      </c>
      <c r="C9" s="2">
        <f>IF(COUNTIF($B$4:B8,B9)&gt;0,"",MAX($C$4:C8)+1)</f>
        <v>5</v>
      </c>
      <c r="D9" t="str">
        <f>IF(OR(C9="",C9&gt;$G$2),"",IF($E$2="existant",VLOOKUP(B9,Existant!$A:$E,4,FALSE),IF($E$2="Neuf - non famille",VLOOKUP(B9,#REF!,4,FALSE),VLOOKUP(B9,Neuf!$A:$E,4,FALSE))))</f>
        <v>960119328</v>
      </c>
      <c r="E9" t="str">
        <f>IF(OR(C9="",C9&gt;$G$2),"",IF($E$2="existant",VLOOKUP(B9,Existant!$A:$E,5,FALSE),IF($E$2="Neuf - non famille",VLOOKUP(B9,#REF!,5,FALSE),VLOOKUP(B9,Neuf!$A:$E,5,FALSE))))</f>
        <v>6001 rue Bannantyne (VRD)</v>
      </c>
      <c r="F9" t="str">
        <f>IF(OR(C9="",C9&gt;$G$2),"",IF($E$2="existant",VLOOKUP(B9,Existant!$A:$H,2,FALSE),IF($E$2="Neuf - non famille",VLOOKUP(B9,#REF!,7,FALSE),VLOOKUP(B9,Neuf!$A:$H,7,FALSE))))</f>
        <v>Familles</v>
      </c>
      <c r="G9" s="35">
        <f>IF(OR(C9="",C9&gt;$G$2),"",IF($E$2="existant",VLOOKUP(B9,Existant!$A:$P,16,FALSE),IF($E$2="Neuf - non famille",VLOOKUP(B9,#REF!,16,FALSE),VLOOKUP(B9,Neuf!$A:$P,16,FALSE))))</f>
        <v>10000</v>
      </c>
      <c r="H9" s="34">
        <f>IF(OR(C9="",C9&gt;$G$2),"",IF($E$2="existant",VLOOKUP(B9,Existant!$A:$P,14,FALSE),IF($E$2="Neuf - non famille",VLOOKUP(B9,#REF!,14,FALSE),VLOOKUP(B9,Neuf!$A:$P,14,FALSE))))</f>
        <v>43532</v>
      </c>
    </row>
    <row r="10" spans="1:12" x14ac:dyDescent="0.2">
      <c r="A10" s="2">
        <f t="shared" ca="1" si="0"/>
        <v>114</v>
      </c>
      <c r="B10" s="2">
        <v>152</v>
      </c>
      <c r="C10" s="2">
        <f>IF(COUNTIF($B$4:B9,B10)&gt;0,"",MAX($C$4:C9)+1)</f>
        <v>6</v>
      </c>
      <c r="D10" t="str">
        <f>IF(OR(C10="",C10&gt;$G$2),"",IF($E$2="existant",VLOOKUP(B10,Existant!$A:$E,4,FALSE),IF($E$2="Neuf - non famille",VLOOKUP(B10,#REF!,4,FALSE),VLOOKUP(B10,Neuf!$A:$E,4,FALSE))))</f>
        <v>960125235</v>
      </c>
      <c r="E10" t="str">
        <f>IF(OR(C10="",C10&gt;$G$2),"",IF($E$2="existant",VLOOKUP(B10,Existant!$A:$E,5,FALSE),IF($E$2="Neuf - non famille",VLOOKUP(B10,#REF!,5,FALSE),VLOOKUP(B10,Neuf!$A:$E,5,FALSE))))</f>
        <v>2560 rue Bossuet (MTL) # 105</v>
      </c>
      <c r="F10" t="str">
        <f>IF(OR(C10="",C10&gt;$G$2),"",IF($E$2="existant",VLOOKUP(B10,Existant!$A:$H,2,FALSE),IF($E$2="Neuf - non famille",VLOOKUP(B10,#REF!,7,FALSE),VLOOKUP(B10,Neuf!$A:$H,7,FALSE))))</f>
        <v>Familles</v>
      </c>
      <c r="G10" s="35">
        <f>IF(OR(C10="",C10&gt;$G$2),"",IF($E$2="existant",VLOOKUP(B10,Existant!$A:$P,16,FALSE),IF($E$2="Neuf - non famille",VLOOKUP(B10,#REF!,16,FALSE),VLOOKUP(B10,Neuf!$A:$P,16,FALSE))))</f>
        <v>10000</v>
      </c>
      <c r="H10" s="34">
        <f>IF(OR(C10="",C10&gt;$G$2),"",IF($E$2="existant",VLOOKUP(B10,Existant!$A:$P,14,FALSE),IF($E$2="Neuf - non famille",VLOOKUP(B10,#REF!,14,FALSE),VLOOKUP(B10,Neuf!$A:$P,14,FALSE))))</f>
        <v>43642</v>
      </c>
      <c r="I10" s="10"/>
    </row>
    <row r="11" spans="1:12" x14ac:dyDescent="0.2">
      <c r="A11" s="2">
        <f t="shared" ca="1" si="0"/>
        <v>30</v>
      </c>
      <c r="B11" s="2">
        <v>16</v>
      </c>
      <c r="C11" s="2">
        <f>IF(COUNTIF($B$4:B10,B11)&gt;0,"",MAX($C$4:C10)+1)</f>
        <v>7</v>
      </c>
      <c r="D11" t="str">
        <f>IF(OR(C11="",C11&gt;$G$2),"",IF($E$2="existant",VLOOKUP(B11,Existant!$A:$E,4,FALSE),IF($E$2="Neuf - non famille",VLOOKUP(B11,#REF!,4,FALSE),VLOOKUP(B11,Neuf!$A:$E,4,FALSE))))</f>
        <v>960127316</v>
      </c>
      <c r="E11" t="str">
        <f>IF(OR(C11="",C11&gt;$G$2),"",IF($E$2="existant",VLOOKUP(B11,Existant!$A:$E,5,FALSE),IF($E$2="Neuf - non famille",VLOOKUP(B11,#REF!,5,FALSE),VLOOKUP(B11,Neuf!$A:$E,5,FALSE))))</f>
        <v>1188 avenue Union (MTL) # 1104</v>
      </c>
      <c r="F11" t="str">
        <f>IF(OR(C11="",C11&gt;$G$2),"",IF($E$2="existant",VLOOKUP(B11,Existant!$A:$H,2,FALSE),IF($E$2="Neuf - non famille",VLOOKUP(B11,#REF!,7,FALSE),VLOOKUP(B11,Neuf!$A:$H,7,FALSE))))</f>
        <v>Achat seul</v>
      </c>
      <c r="G11" s="35">
        <f>IF(OR(C11="",C11&gt;$G$2),"",IF($E$2="existant",VLOOKUP(B11,Existant!$A:$P,16,FALSE),IF($E$2="Neuf - non famille",VLOOKUP(B11,#REF!,16,FALSE),VLOOKUP(B11,Neuf!$A:$P,16,FALSE))))</f>
        <v>5000</v>
      </c>
      <c r="H11" s="34">
        <f>IF(OR(C11="",C11&gt;$G$2),"",IF($E$2="existant",VLOOKUP(B11,Existant!$A:$P,14,FALSE),IF($E$2="Neuf - non famille",VLOOKUP(B11,#REF!,14,FALSE),VLOOKUP(B11,Neuf!$A:$P,14,FALSE))))</f>
        <v>43643</v>
      </c>
      <c r="I11" s="10"/>
    </row>
    <row r="12" spans="1:12" x14ac:dyDescent="0.2">
      <c r="A12" s="2">
        <f t="shared" ca="1" si="0"/>
        <v>63</v>
      </c>
      <c r="B12" s="2">
        <v>11</v>
      </c>
      <c r="C12" s="2">
        <f>IF(COUNTIF($B$4:B11,B12)&gt;0,"",MAX($C$4:C11)+1)</f>
        <v>8</v>
      </c>
      <c r="D12" t="str">
        <f>IF(OR(C12="",C12&gt;$G$2),"",IF($E$2="existant",VLOOKUP(B12,Existant!$A:$E,4,FALSE),IF($E$2="Neuf - non famille",VLOOKUP(B12,#REF!,4,FALSE),VLOOKUP(B12,Neuf!$A:$E,4,FALSE))))</f>
        <v>960124384</v>
      </c>
      <c r="E12" t="str">
        <f>IF(OR(C12="",C12&gt;$G$2),"",IF($E$2="existant",VLOOKUP(B12,Existant!$A:$E,5,FALSE),IF($E$2="Neuf - non famille",VLOOKUP(B12,#REF!,5,FALSE),VLOOKUP(B12,Neuf!$A:$E,5,FALSE))))</f>
        <v>4755 boulevard Métropolitain Est  # 1105</v>
      </c>
      <c r="F12" t="str">
        <f>IF(OR(C12="",C12&gt;$G$2),"",IF($E$2="existant",VLOOKUP(B12,Existant!$A:$H,2,FALSE),IF($E$2="Neuf - non famille",VLOOKUP(B12,#REF!,7,FALSE),VLOOKUP(B12,Neuf!$A:$H,7,FALSE))))</f>
        <v>Achat seul</v>
      </c>
      <c r="G12" s="35">
        <f>IF(OR(C12="",C12&gt;$G$2),"",IF($E$2="existant",VLOOKUP(B12,Existant!$A:$P,16,FALSE),IF($E$2="Neuf - non famille",VLOOKUP(B12,#REF!,16,FALSE),VLOOKUP(B12,Neuf!$A:$P,16,FALSE))))</f>
        <v>5000</v>
      </c>
      <c r="H12" s="34">
        <f>IF(OR(C12="",C12&gt;$G$2),"",IF($E$2="existant",VLOOKUP(B12,Existant!$A:$P,14,FALSE),IF($E$2="Neuf - non famille",VLOOKUP(B12,#REF!,14,FALSE),VLOOKUP(B12,Neuf!$A:$P,14,FALSE))))</f>
        <v>43536</v>
      </c>
    </row>
    <row r="13" spans="1:12" x14ac:dyDescent="0.2">
      <c r="A13" s="2">
        <f t="shared" ca="1" si="0"/>
        <v>143</v>
      </c>
      <c r="B13" s="2">
        <v>65</v>
      </c>
      <c r="C13" s="2">
        <f>IF(COUNTIF($B$4:B12,B13)&gt;0,"",MAX($C$4:C12)+1)</f>
        <v>9</v>
      </c>
      <c r="D13" t="str">
        <f>IF(OR(C13="",C13&gt;$G$2),"",IF($E$2="existant",VLOOKUP(B13,Existant!$A:$E,4,FALSE),IF($E$2="Neuf - non famille",VLOOKUP(B13,#REF!,4,FALSE),VLOOKUP(B13,Neuf!$A:$E,4,FALSE))))</f>
        <v>960119057</v>
      </c>
      <c r="E13" t="str">
        <f>IF(OR(C13="",C13&gt;$G$2),"",IF($E$2="existant",VLOOKUP(B13,Existant!$A:$E,5,FALSE),IF($E$2="Neuf - non famille",VLOOKUP(B13,#REF!,5,FALSE),VLOOKUP(B13,Neuf!$A:$E,5,FALSE))))</f>
        <v>2560 rue Bossuet (MTL) # 101</v>
      </c>
      <c r="F13" t="str">
        <f>IF(OR(C13="",C13&gt;$G$2),"",IF($E$2="existant",VLOOKUP(B13,Existant!$A:$H,2,FALSE),IF($E$2="Neuf - non famille",VLOOKUP(B13,#REF!,7,FALSE),VLOOKUP(B13,Neuf!$A:$H,7,FALSE))))</f>
        <v>Achat seul</v>
      </c>
      <c r="G13" s="35">
        <f>IF(OR(C13="",C13&gt;$G$2),"",IF($E$2="existant",VLOOKUP(B13,Existant!$A:$P,16,FALSE),IF($E$2="Neuf - non famille",VLOOKUP(B13,#REF!,16,FALSE),VLOOKUP(B13,Neuf!$A:$P,16,FALSE))))</f>
        <v>5000</v>
      </c>
      <c r="H13" s="34">
        <f>IF(OR(C13="",C13&gt;$G$2),"",IF($E$2="existant",VLOOKUP(B13,Existant!$A:$P,14,FALSE),IF($E$2="Neuf - non famille",VLOOKUP(B13,#REF!,14,FALSE),VLOOKUP(B13,Neuf!$A:$P,14,FALSE))))</f>
        <v>43504</v>
      </c>
    </row>
    <row r="14" spans="1:12" x14ac:dyDescent="0.2">
      <c r="A14" s="2">
        <f t="shared" ca="1" si="0"/>
        <v>17</v>
      </c>
      <c r="B14" s="2">
        <v>102</v>
      </c>
      <c r="C14" s="2">
        <f>IF(COUNTIF($B$4:B13,B14)&gt;0,"",MAX($C$4:C13)+1)</f>
        <v>10</v>
      </c>
      <c r="D14" t="str">
        <f>IF(OR(C14="",C14&gt;$G$2),"",IF($E$2="existant",VLOOKUP(B14,Existant!$A:$E,4,FALSE),IF($E$2="Neuf - non famille",VLOOKUP(B14,#REF!,4,FALSE),VLOOKUP(B14,Neuf!$A:$E,4,FALSE))))</f>
        <v>960119622</v>
      </c>
      <c r="E14" t="str">
        <f>IF(OR(C14="",C14&gt;$G$2),"",IF($E$2="existant",VLOOKUP(B14,Existant!$A:$E,5,FALSE),IF($E$2="Neuf - non famille",VLOOKUP(B14,#REF!,5,FALSE),VLOOKUP(B14,Neuf!$A:$E,5,FALSE))))</f>
        <v>1450 boulevard René-Lévesque Ouest (MTL)</v>
      </c>
      <c r="F14" t="str">
        <f>IF(OR(C14="",C14&gt;$G$2),"",IF($E$2="existant",VLOOKUP(B14,Existant!$A:$H,2,FALSE),IF($E$2="Neuf - non famille",VLOOKUP(B14,#REF!,7,FALSE),VLOOKUP(B14,Neuf!$A:$H,7,FALSE))))</f>
        <v>Familles</v>
      </c>
      <c r="G14" s="35">
        <f>IF(OR(C14="",C14&gt;$G$2),"",IF($E$2="existant",VLOOKUP(B14,Existant!$A:$P,16,FALSE),IF($E$2="Neuf - non famille",VLOOKUP(B14,#REF!,16,FALSE),VLOOKUP(B14,Neuf!$A:$P,16,FALSE))))</f>
        <v>15000</v>
      </c>
      <c r="H14" s="34">
        <f>IF(OR(C14="",C14&gt;$G$2),"",IF($E$2="existant",VLOOKUP(B14,Existant!$A:$P,14,FALSE),IF($E$2="Neuf - non famille",VLOOKUP(B14,#REF!,14,FALSE),VLOOKUP(B14,Neuf!$A:$P,14,FALSE))))</f>
        <v>43677</v>
      </c>
    </row>
    <row r="15" spans="1:12" x14ac:dyDescent="0.2">
      <c r="A15" s="2">
        <f t="shared" ca="1" si="0"/>
        <v>30</v>
      </c>
      <c r="B15" s="2">
        <v>112</v>
      </c>
      <c r="C15" s="2">
        <f>IF(COUNTIF($B$4:B14,B15)&gt;0,"",MAX($C$4:C14)+1)</f>
        <v>11</v>
      </c>
      <c r="D15" t="str">
        <f>IF(OR(C15="",C15&gt;$G$2),"",IF($E$2="existant",VLOOKUP(B15,Existant!$A:$E,4,FALSE),IF($E$2="Neuf - non famille",VLOOKUP(B15,#REF!,4,FALSE),VLOOKUP(B15,Neuf!$A:$E,4,FALSE))))</f>
        <v>960124995</v>
      </c>
      <c r="E15" t="str">
        <f>IF(OR(C15="",C15&gt;$G$2),"",IF($E$2="existant",VLOOKUP(B15,Existant!$A:$E,5,FALSE),IF($E$2="Neuf - non famille",VLOOKUP(B15,#REF!,5,FALSE),VLOOKUP(B15,Neuf!$A:$E,5,FALSE))))</f>
        <v xml:space="preserve">406 avenue Georges-V </v>
      </c>
      <c r="F15" t="str">
        <f>IF(OR(C15="",C15&gt;$G$2),"",IF($E$2="existant",VLOOKUP(B15,Existant!$A:$H,2,FALSE),IF($E$2="Neuf - non famille",VLOOKUP(B15,#REF!,7,FALSE),VLOOKUP(B15,Neuf!$A:$H,7,FALSE))))</f>
        <v>Familles</v>
      </c>
      <c r="G15" s="35">
        <f>IF(OR(C15="",C15&gt;$G$2),"",IF($E$2="existant",VLOOKUP(B15,Existant!$A:$P,16,FALSE),IF($E$2="Neuf - non famille",VLOOKUP(B15,#REF!,16,FALSE),VLOOKUP(B15,Neuf!$A:$P,16,FALSE))))</f>
        <v>10000</v>
      </c>
      <c r="H15" s="34">
        <f>IF(OR(C15="",C15&gt;$G$2),"",IF($E$2="existant",VLOOKUP(B15,Existant!$A:$P,14,FALSE),IF($E$2="Neuf - non famille",VLOOKUP(B15,#REF!,14,FALSE),VLOOKUP(B15,Neuf!$A:$P,14,FALSE))))</f>
        <v>43483</v>
      </c>
    </row>
    <row r="16" spans="1:12" x14ac:dyDescent="0.2">
      <c r="A16" s="2">
        <f t="shared" ca="1" si="0"/>
        <v>22</v>
      </c>
      <c r="B16" s="2">
        <v>25</v>
      </c>
      <c r="C16" s="2">
        <f>IF(COUNTIF($B$4:B15,B16)&gt;0,"",MAX($C$4:C15)+1)</f>
        <v>12</v>
      </c>
      <c r="D16" t="str">
        <f>IF(OR(C16="",C16&gt;$G$2),"",IF($E$2="existant",VLOOKUP(B16,Existant!$A:$E,4,FALSE),IF($E$2="Neuf - non famille",VLOOKUP(B16,#REF!,4,FALSE),VLOOKUP(B16,Neuf!$A:$E,4,FALSE))))</f>
        <v>960123514</v>
      </c>
      <c r="E16" t="str">
        <f>IF(OR(C16="",C16&gt;$G$2),"",IF($E$2="existant",VLOOKUP(B16,Existant!$A:$E,5,FALSE),IF($E$2="Neuf - non famille",VLOOKUP(B16,#REF!,5,FALSE),VLOOKUP(B16,Neuf!$A:$E,5,FALSE))))</f>
        <v>5366 avenue Papineau (MTL) # 311</v>
      </c>
      <c r="F16" t="str">
        <f>IF(OR(C16="",C16&gt;$G$2),"",IF($E$2="existant",VLOOKUP(B16,Existant!$A:$H,2,FALSE),IF($E$2="Neuf - non famille",VLOOKUP(B16,#REF!,7,FALSE),VLOOKUP(B16,Neuf!$A:$H,7,FALSE))))</f>
        <v>Achat conjoint</v>
      </c>
      <c r="G16" s="35">
        <f>IF(OR(C16="",C16&gt;$G$2),"",IF($E$2="existant",VLOOKUP(B16,Existant!$A:$P,16,FALSE),IF($E$2="Neuf - non famille",VLOOKUP(B16,#REF!,16,FALSE),VLOOKUP(B16,Neuf!$A:$P,16,FALSE))))</f>
        <v>5000</v>
      </c>
      <c r="H16" s="34">
        <f>IF(OR(C16="",C16&gt;$G$2),"",IF($E$2="existant",VLOOKUP(B16,Existant!$A:$P,14,FALSE),IF($E$2="Neuf - non famille",VLOOKUP(B16,#REF!,14,FALSE),VLOOKUP(B16,Neuf!$A:$P,14,FALSE))))</f>
        <v>43584</v>
      </c>
    </row>
    <row r="17" spans="1:12" x14ac:dyDescent="0.2">
      <c r="A17" s="2">
        <f t="shared" ca="1" si="0"/>
        <v>115</v>
      </c>
      <c r="B17" s="2">
        <v>89</v>
      </c>
      <c r="C17" s="2">
        <f>IF(COUNTIF($B$4:B16,B17)&gt;0,"",MAX($C$4:C16)+1)</f>
        <v>13</v>
      </c>
      <c r="D17" t="str">
        <f>IF(OR(C17="",C17&gt;$G$2),"",IF($E$2="existant",VLOOKUP(B17,Existant!$A:$E,4,FALSE),IF($E$2="Neuf - non famille",VLOOKUP(B17,#REF!,4,FALSE),VLOOKUP(B17,Neuf!$A:$E,4,FALSE))))</f>
        <v>960119581</v>
      </c>
      <c r="E17" t="str">
        <f>IF(OR(C17="",C17&gt;$G$2),"",IF($E$2="existant",VLOOKUP(B17,Existant!$A:$E,5,FALSE),IF($E$2="Neuf - non famille",VLOOKUP(B17,#REF!,5,FALSE),VLOOKUP(B17,Neuf!$A:$E,5,FALSE))))</f>
        <v>198 rue Ann (MTL) # 305</v>
      </c>
      <c r="F17" t="str">
        <f>IF(OR(C17="",C17&gt;$G$2),"",IF($E$2="existant",VLOOKUP(B17,Existant!$A:$H,2,FALSE),IF($E$2="Neuf - non famille",VLOOKUP(B17,#REF!,7,FALSE),VLOOKUP(B17,Neuf!$A:$H,7,FALSE))))</f>
        <v>Achat seul</v>
      </c>
      <c r="G17" s="35">
        <f>IF(OR(C17="",C17&gt;$G$2),"",IF($E$2="existant",VLOOKUP(B17,Existant!$A:$P,16,FALSE),IF($E$2="Neuf - non famille",VLOOKUP(B17,#REF!,16,FALSE),VLOOKUP(B17,Neuf!$A:$P,16,FALSE))))</f>
        <v>5000</v>
      </c>
      <c r="H17" s="34">
        <f>IF(OR(C17="",C17&gt;$G$2),"",IF($E$2="existant",VLOOKUP(B17,Existant!$A:$P,14,FALSE),IF($E$2="Neuf - non famille",VLOOKUP(B17,#REF!,14,FALSE),VLOOKUP(B17,Neuf!$A:$P,14,FALSE))))</f>
        <v>43517</v>
      </c>
    </row>
    <row r="18" spans="1:12" x14ac:dyDescent="0.2">
      <c r="A18" s="2">
        <f t="shared" ca="1" si="0"/>
        <v>80</v>
      </c>
      <c r="B18" s="2">
        <v>5</v>
      </c>
      <c r="C18" s="2">
        <f>IF(COUNTIF($B$4:B17,B18)&gt;0,"",MAX($C$4:C17)+1)</f>
        <v>14</v>
      </c>
      <c r="D18" t="str">
        <f>IF(OR(C18="",C18&gt;$G$2),"",IF($E$2="existant",VLOOKUP(B18,Existant!$A:$E,4,FALSE),IF($E$2="Neuf - non famille",VLOOKUP(B18,#REF!,4,FALSE),VLOOKUP(B18,Neuf!$A:$E,4,FALSE))))</f>
        <v>960119757</v>
      </c>
      <c r="E18" t="str">
        <f>IF(OR(C18="",C18&gt;$G$2),"",IF($E$2="existant",VLOOKUP(B18,Existant!$A:$E,5,FALSE),IF($E$2="Neuf - non famille",VLOOKUP(B18,#REF!,5,FALSE),VLOOKUP(B18,Neuf!$A:$E,5,FALSE))))</f>
        <v>1601 rue Viola-Desmond (LSL) # 521</v>
      </c>
      <c r="F18" t="str">
        <f>IF(OR(C18="",C18&gt;$G$2),"",IF($E$2="existant",VLOOKUP(B18,Existant!$A:$H,2,FALSE),IF($E$2="Neuf - non famille",VLOOKUP(B18,#REF!,7,FALSE),VLOOKUP(B18,Neuf!$A:$H,7,FALSE))))</f>
        <v>Achat seul</v>
      </c>
      <c r="G18" s="35">
        <f>IF(OR(C18="",C18&gt;$G$2),"",IF($E$2="existant",VLOOKUP(B18,Existant!$A:$P,16,FALSE),IF($E$2="Neuf - non famille",VLOOKUP(B18,#REF!,16,FALSE),VLOOKUP(B18,Neuf!$A:$P,16,FALSE))))</f>
        <v>5000</v>
      </c>
      <c r="H18" s="34">
        <f>IF(OR(C18="",C18&gt;$G$2),"",IF($E$2="existant",VLOOKUP(B18,Existant!$A:$P,14,FALSE),IF($E$2="Neuf - non famille",VLOOKUP(B18,#REF!,14,FALSE),VLOOKUP(B18,Neuf!$A:$P,14,FALSE))))</f>
        <v>43542</v>
      </c>
    </row>
    <row r="19" spans="1:12" x14ac:dyDescent="0.2">
      <c r="A19" s="2">
        <f t="shared" ca="1" si="0"/>
        <v>11</v>
      </c>
      <c r="B19" s="2">
        <v>43</v>
      </c>
      <c r="C19" s="2">
        <f>IF(COUNTIF($B$4:B18,B19)&gt;0,"",MAX($C$4:C18)+1)</f>
        <v>15</v>
      </c>
      <c r="D19" t="str">
        <f>IF(OR(C19="",C19&gt;$G$2),"",IF($E$2="existant",VLOOKUP(B19,Existant!$A:$E,4,FALSE),IF($E$2="Neuf - non famille",VLOOKUP(B19,#REF!,4,FALSE),VLOOKUP(B19,Neuf!$A:$E,4,FALSE))))</f>
        <v>960125322</v>
      </c>
      <c r="E19" t="str">
        <f>IF(OR(C19="",C19&gt;$G$2),"",IF($E$2="existant",VLOOKUP(B19,Existant!$A:$E,5,FALSE),IF($E$2="Neuf - non famille",VLOOKUP(B19,#REF!,5,FALSE),VLOOKUP(B19,Neuf!$A:$E,5,FALSE))))</f>
        <v>14601 rue Bernard-Geoffrion (MTL) # d100</v>
      </c>
      <c r="F19" t="str">
        <f>IF(OR(C19="",C19&gt;$G$2),"",IF($E$2="existant",VLOOKUP(B19,Existant!$A:$H,2,FALSE),IF($E$2="Neuf - non famille",VLOOKUP(B19,#REF!,7,FALSE),VLOOKUP(B19,Neuf!$A:$H,7,FALSE))))</f>
        <v>Achat seul</v>
      </c>
      <c r="G19" s="35">
        <f>IF(OR(C19="",C19&gt;$G$2),"",IF($E$2="existant",VLOOKUP(B19,Existant!$A:$P,16,FALSE),IF($E$2="Neuf - non famille",VLOOKUP(B19,#REF!,16,FALSE),VLOOKUP(B19,Neuf!$A:$P,16,FALSE))))</f>
        <v>5000</v>
      </c>
      <c r="H19" s="34">
        <f>IF(OR(C19="",C19&gt;$G$2),"",IF($E$2="existant",VLOOKUP(B19,Existant!$A:$P,14,FALSE),IF($E$2="Neuf - non famille",VLOOKUP(B19,#REF!,14,FALSE),VLOOKUP(B19,Neuf!$A:$P,14,FALSE))))</f>
        <v>43616</v>
      </c>
    </row>
    <row r="20" spans="1:12" x14ac:dyDescent="0.2">
      <c r="A20" s="2">
        <f t="shared" ca="1" si="0"/>
        <v>59</v>
      </c>
      <c r="B20" s="2">
        <v>164</v>
      </c>
      <c r="C20" s="2">
        <f>IF(COUNTIF($B$4:B19,B20)&gt;0,"",MAX($C$4:C19)+1)</f>
        <v>16</v>
      </c>
      <c r="D20" t="str">
        <f>IF(OR(C20="",C20&gt;$G$2),"",IF($E$2="existant",VLOOKUP(B20,Existant!$A:$E,4,FALSE),IF($E$2="Neuf - non famille",VLOOKUP(B20,#REF!,4,FALSE),VLOOKUP(B20,Neuf!$A:$E,4,FALSE))))</f>
        <v>960127319</v>
      </c>
      <c r="E20" t="str">
        <f>IF(OR(C20="",C20&gt;$G$2),"",IF($E$2="existant",VLOOKUP(B20,Existant!$A:$E,5,FALSE),IF($E$2="Neuf - non famille",VLOOKUP(B20,#REF!,5,FALSE),VLOOKUP(B20,Neuf!$A:$E,5,FALSE))))</f>
        <v>12624 26e Avenue (RDP)</v>
      </c>
      <c r="F20" t="str">
        <f>IF(OR(C20="",C20&gt;$G$2),"",IF($E$2="existant",VLOOKUP(B20,Existant!$A:$H,2,FALSE),IF($E$2="Neuf - non famille",VLOOKUP(B20,#REF!,7,FALSE),VLOOKUP(B20,Neuf!$A:$H,7,FALSE))))</f>
        <v>Familles</v>
      </c>
      <c r="G20" s="35">
        <f>IF(OR(C20="",C20&gt;$G$2),"",IF($E$2="existant",VLOOKUP(B20,Existant!$A:$P,16,FALSE),IF($E$2="Neuf - non famille",VLOOKUP(B20,#REF!,16,FALSE),VLOOKUP(B20,Neuf!$A:$P,16,FALSE))))</f>
        <v>10000</v>
      </c>
      <c r="H20" s="34">
        <f>IF(OR(C20="",C20&gt;$G$2),"",IF($E$2="existant",VLOOKUP(B20,Existant!$A:$P,14,FALSE),IF($E$2="Neuf - non famille",VLOOKUP(B20,#REF!,14,FALSE),VLOOKUP(B20,Neuf!$A:$P,14,FALSE))))</f>
        <v>43661</v>
      </c>
    </row>
    <row r="21" spans="1:12" x14ac:dyDescent="0.2">
      <c r="A21" s="2">
        <f t="shared" ca="1" si="0"/>
        <v>100</v>
      </c>
      <c r="B21" s="2">
        <v>125</v>
      </c>
      <c r="C21" s="2">
        <f>IF(COUNTIF($B$4:B20,B21)&gt;0,"",MAX($C$4:C20)+1)</f>
        <v>17</v>
      </c>
      <c r="D21" t="str">
        <f>IF(OR(C21="",C21&gt;$G$2),"",IF($E$2="existant",VLOOKUP(B21,Existant!$A:$E,4,FALSE),IF($E$2="Neuf - non famille",VLOOKUP(B21,#REF!,4,FALSE),VLOOKUP(B21,Neuf!$A:$E,4,FALSE))))</f>
        <v>960121258</v>
      </c>
      <c r="E21" t="str">
        <f>IF(OR(C21="",C21&gt;$G$2),"",IF($E$2="existant",VLOOKUP(B21,Existant!$A:$E,5,FALSE),IF($E$2="Neuf - non famille",VLOOKUP(B21,#REF!,5,FALSE),VLOOKUP(B21,Neuf!$A:$E,5,FALSE))))</f>
        <v>6743 rue Clark (MTL) # 101</v>
      </c>
      <c r="F21" t="str">
        <f>IF(OR(C21="",C21&gt;$G$2),"",IF($E$2="existant",VLOOKUP(B21,Existant!$A:$H,2,FALSE),IF($E$2="Neuf - non famille",VLOOKUP(B21,#REF!,7,FALSE),VLOOKUP(B21,Neuf!$A:$H,7,FALSE))))</f>
        <v>Familles</v>
      </c>
      <c r="G21" s="35">
        <f>IF(OR(C21="",C21&gt;$G$2),"",IF($E$2="existant",VLOOKUP(B21,Existant!$A:$P,16,FALSE),IF($E$2="Neuf - non famille",VLOOKUP(B21,#REF!,16,FALSE),VLOOKUP(B21,Neuf!$A:$P,16,FALSE))))</f>
        <v>10000</v>
      </c>
      <c r="H21" s="34">
        <f>IF(OR(C21="",C21&gt;$G$2),"",IF($E$2="existant",VLOOKUP(B21,Existant!$A:$P,14,FALSE),IF($E$2="Neuf - non famille",VLOOKUP(B21,#REF!,14,FALSE),VLOOKUP(B21,Neuf!$A:$P,14,FALSE))))</f>
        <v>43546</v>
      </c>
    </row>
    <row r="22" spans="1:12" x14ac:dyDescent="0.2">
      <c r="A22" s="2">
        <f t="shared" ca="1" si="0"/>
        <v>135</v>
      </c>
      <c r="B22" s="2">
        <v>66</v>
      </c>
      <c r="C22" s="2">
        <f>IF(COUNTIF($B$4:B21,B22)&gt;0,"",MAX($C$4:C21)+1)</f>
        <v>18</v>
      </c>
      <c r="D22" t="str">
        <f>IF(OR(C22="",C22&gt;$G$2),"",IF($E$2="existant",VLOOKUP(B22,Existant!$A:$E,4,FALSE),IF($E$2="Neuf - non famille",VLOOKUP(B22,#REF!,4,FALSE),VLOOKUP(B22,Neuf!$A:$E,4,FALSE))))</f>
        <v>960123856</v>
      </c>
      <c r="E22" t="str">
        <f>IF(OR(C22="",C22&gt;$G$2),"",IF($E$2="existant",VLOOKUP(B22,Existant!$A:$E,5,FALSE),IF($E$2="Neuf - non famille",VLOOKUP(B22,#REF!,5,FALSE),VLOOKUP(B22,Neuf!$A:$E,5,FALSE))))</f>
        <v>9990 avenue de Cobourg (MTN) # 302</v>
      </c>
      <c r="F22" t="str">
        <f>IF(OR(C22="",C22&gt;$G$2),"",IF($E$2="existant",VLOOKUP(B22,Existant!$A:$H,2,FALSE),IF($E$2="Neuf - non famille",VLOOKUP(B22,#REF!,7,FALSE),VLOOKUP(B22,Neuf!$A:$H,7,FALSE))))</f>
        <v>Achat conjoint</v>
      </c>
      <c r="G22" s="35">
        <f>IF(OR(C22="",C22&gt;$G$2),"",IF($E$2="existant",VLOOKUP(B22,Existant!$A:$P,16,FALSE),IF($E$2="Neuf - non famille",VLOOKUP(B22,#REF!,16,FALSE),VLOOKUP(B22,Neuf!$A:$P,16,FALSE))))</f>
        <v>5000</v>
      </c>
      <c r="H22" s="34">
        <f>IF(OR(C22="",C22&gt;$G$2),"",IF($E$2="existant",VLOOKUP(B22,Existant!$A:$P,14,FALSE),IF($E$2="Neuf - non famille",VLOOKUP(B22,#REF!,14,FALSE),VLOOKUP(B22,Neuf!$A:$P,14,FALSE))))</f>
        <v>43629</v>
      </c>
    </row>
    <row r="23" spans="1:12" x14ac:dyDescent="0.2">
      <c r="A23" s="2">
        <f t="shared" ca="1" si="0"/>
        <v>126</v>
      </c>
      <c r="B23" s="2">
        <v>108</v>
      </c>
      <c r="C23" s="2">
        <f>IF(COUNTIF($B$4:B22,B23)&gt;0,"",MAX($C$4:C22)+1)</f>
        <v>19</v>
      </c>
      <c r="D23" t="str">
        <f>IF(OR(C23="",C23&gt;$G$2),"",IF($E$2="existant",VLOOKUP(B23,Existant!$A:$E,4,FALSE),IF($E$2="Neuf - non famille",VLOOKUP(B23,#REF!,4,FALSE),VLOOKUP(B23,Neuf!$A:$E,4,FALSE))))</f>
        <v>960120107</v>
      </c>
      <c r="E23" t="str">
        <f>IF(OR(C23="",C23&gt;$G$2),"",IF($E$2="existant",VLOOKUP(B23,Existant!$A:$E,5,FALSE),IF($E$2="Neuf - non famille",VLOOKUP(B23,#REF!,5,FALSE),VLOOKUP(B23,Neuf!$A:$E,5,FALSE))))</f>
        <v>1248 avenue de l' Hôtel-de-Ville (MTL) #</v>
      </c>
      <c r="F23" t="str">
        <f>IF(OR(C23="",C23&gt;$G$2),"",IF($E$2="existant",VLOOKUP(B23,Existant!$A:$H,2,FALSE),IF($E$2="Neuf - non famille",VLOOKUP(B23,#REF!,7,FALSE),VLOOKUP(B23,Neuf!$A:$H,7,FALSE))))</f>
        <v>Familles</v>
      </c>
      <c r="G23" s="35">
        <f>IF(OR(C23="",C23&gt;$G$2),"",IF($E$2="existant",VLOOKUP(B23,Existant!$A:$P,16,FALSE),IF($E$2="Neuf - non famille",VLOOKUP(B23,#REF!,16,FALSE),VLOOKUP(B23,Neuf!$A:$P,16,FALSE))))</f>
        <v>15000</v>
      </c>
      <c r="H23" s="34">
        <f>IF(OR(C23="",C23&gt;$G$2),"",IF($E$2="existant",VLOOKUP(B23,Existant!$A:$P,14,FALSE),IF($E$2="Neuf - non famille",VLOOKUP(B23,#REF!,14,FALSE),VLOOKUP(B23,Neuf!$A:$P,14,FALSE))))</f>
        <v>43546</v>
      </c>
    </row>
    <row r="24" spans="1:12" x14ac:dyDescent="0.2">
      <c r="A24" s="2">
        <f t="shared" ca="1" si="0"/>
        <v>160</v>
      </c>
      <c r="B24" s="2">
        <v>60</v>
      </c>
      <c r="C24" s="2">
        <f>IF(COUNTIF($B$4:B23,B24)&gt;0,"",MAX($C$4:C23)+1)</f>
        <v>20</v>
      </c>
      <c r="D24" t="str">
        <f>IF(OR(C24="",C24&gt;$G$2),"",IF($E$2="existant",VLOOKUP(B24,Existant!$A:$E,4,FALSE),IF($E$2="Neuf - non famille",VLOOKUP(B24,#REF!,4,FALSE),VLOOKUP(B24,Neuf!$A:$E,4,FALSE))))</f>
        <v>960125593</v>
      </c>
      <c r="E24" t="str">
        <f>IF(OR(C24="",C24&gt;$G$2),"",IF($E$2="existant",VLOOKUP(B24,Existant!$A:$E,5,FALSE),IF($E$2="Neuf - non famille",VLOOKUP(B24,#REF!,5,FALSE),VLOOKUP(B24,Neuf!$A:$E,5,FALSE))))</f>
        <v>1601 rue Viola-Desmond (LSL) # 709</v>
      </c>
      <c r="F24" t="str">
        <f>IF(OR(C24="",C24&gt;$G$2),"",IF($E$2="existant",VLOOKUP(B24,Existant!$A:$H,2,FALSE),IF($E$2="Neuf - non famille",VLOOKUP(B24,#REF!,7,FALSE),VLOOKUP(B24,Neuf!$A:$H,7,FALSE))))</f>
        <v>Achat seul</v>
      </c>
      <c r="G24" s="35">
        <f>IF(OR(C24="",C24&gt;$G$2),"",IF($E$2="existant",VLOOKUP(B24,Existant!$A:$P,16,FALSE),IF($E$2="Neuf - non famille",VLOOKUP(B24,#REF!,16,FALSE),VLOOKUP(B24,Neuf!$A:$P,16,FALSE))))</f>
        <v>5000</v>
      </c>
      <c r="H24" s="34">
        <f>IF(OR(C24="",C24&gt;$G$2),"",IF($E$2="existant",VLOOKUP(B24,Existant!$A:$P,14,FALSE),IF($E$2="Neuf - non famille",VLOOKUP(B24,#REF!,14,FALSE),VLOOKUP(B24,Neuf!$A:$P,14,FALSE))))</f>
        <v>43642</v>
      </c>
    </row>
    <row r="25" spans="1:12" x14ac:dyDescent="0.2">
      <c r="A25" s="2">
        <f t="shared" ca="1" si="0"/>
        <v>165</v>
      </c>
      <c r="B25" s="2">
        <v>130</v>
      </c>
      <c r="C25" s="2">
        <f>IF(COUNTIF($B$4:B24,B25)&gt;0,"",MAX($C$4:C24)+1)</f>
        <v>21</v>
      </c>
      <c r="D25" t="str">
        <f>IF(OR(C25="",C25&gt;$G$2),"",IF($E$2="existant",VLOOKUP(B25,Existant!$A:$E,4,FALSE),IF($E$2="Neuf - non famille",VLOOKUP(B25,#REF!,4,FALSE),VLOOKUP(B25,Neuf!$A:$E,4,FALSE))))</f>
        <v>960121564</v>
      </c>
      <c r="E25" t="str">
        <f>IF(OR(C25="",C25&gt;$G$2),"",IF($E$2="existant",VLOOKUP(B25,Existant!$A:$E,5,FALSE),IF($E$2="Neuf - non famille",VLOOKUP(B25,#REF!,5,FALSE),VLOOKUP(B25,Neuf!$A:$E,5,FALSE))))</f>
        <v>9995 avenue du Parc-Georges (MTN) # 202</v>
      </c>
      <c r="F25" t="str">
        <f>IF(OR(C25="",C25&gt;$G$2),"",IF($E$2="existant",VLOOKUP(B25,Existant!$A:$H,2,FALSE),IF($E$2="Neuf - non famille",VLOOKUP(B25,#REF!,7,FALSE),VLOOKUP(B25,Neuf!$A:$H,7,FALSE))))</f>
        <v>Familles</v>
      </c>
      <c r="G25" s="35">
        <f>IF(OR(C25="",C25&gt;$G$2),"",IF($E$2="existant",VLOOKUP(B25,Existant!$A:$P,16,FALSE),IF($E$2="Neuf - non famille",VLOOKUP(B25,#REF!,16,FALSE),VLOOKUP(B25,Neuf!$A:$P,16,FALSE))))</f>
        <v>10000</v>
      </c>
      <c r="H25" s="34">
        <f>IF(OR(C25="",C25&gt;$G$2),"",IF($E$2="existant",VLOOKUP(B25,Existant!$A:$P,14,FALSE),IF($E$2="Neuf - non famille",VLOOKUP(B25,#REF!,14,FALSE),VLOOKUP(B25,Neuf!$A:$P,14,FALSE))))</f>
        <v>43564</v>
      </c>
    </row>
    <row r="26" spans="1:12" hidden="1" x14ac:dyDescent="0.2">
      <c r="A26" s="2">
        <f t="shared" ca="1" si="0"/>
        <v>158</v>
      </c>
      <c r="B26" s="2">
        <v>108</v>
      </c>
      <c r="C26" s="2" t="str">
        <f>IF(COUNTIF($B$4:B25,B26)&gt;0,"",MAX($C$4:C25)+1)</f>
        <v/>
      </c>
      <c r="D26" t="str">
        <f>IF(OR(C26="",C26&gt;$G$2),"",IF($E$2="existant",VLOOKUP(B26,Existant!$A:$E,4,FALSE),IF($E$2="Neuf - non famille",VLOOKUP(B26,#REF!,4,FALSE),VLOOKUP(B26,Neuf!$A:$E,4,FALSE))))</f>
        <v/>
      </c>
      <c r="E26" t="str">
        <f>IF(OR(C26="",C26&gt;$G$2),"",IF($E$2="existant",VLOOKUP(B26,Existant!$A:$E,5,FALSE),IF($E$2="Neuf - non famille",VLOOKUP(B26,#REF!,5,FALSE),VLOOKUP(B26,Neuf!$A:$E,5,FALSE))))</f>
        <v/>
      </c>
      <c r="F26" t="str">
        <f>IF(OR(C26="",C26&gt;$G$2),"",IF($E$2="existant",VLOOKUP(B26,Existant!$A:$H,2,FALSE),IF($E$2="Neuf - non famille",VLOOKUP(B26,#REF!,7,FALSE),VLOOKUP(B26,Neuf!$A:$H,7,FALSE))))</f>
        <v/>
      </c>
      <c r="G26" s="35" t="str">
        <f>IF(OR(C26="",C26&gt;$G$2),"",IF($E$2="existant",VLOOKUP(B26,Existant!$A:$P,16,FALSE),IF($E$2="Neuf - non famille",VLOOKUP(B26,#REF!,16,FALSE),VLOOKUP(B26,Neuf!$A:$P,16,FALSE))))</f>
        <v/>
      </c>
      <c r="H26" s="34" t="str">
        <f>IF(OR(C26="",C26&gt;$G$2),"",IF($E$2="existant",VLOOKUP(B26,Existant!$A:$P,14,FALSE),IF($E$2="Neuf - non famille",VLOOKUP(B26,#REF!,14,FALSE),VLOOKUP(B26,Neuf!$A:$P,14,FALSE))))</f>
        <v/>
      </c>
    </row>
    <row r="27" spans="1:12" x14ac:dyDescent="0.2">
      <c r="A27" s="2">
        <f t="shared" ca="1" si="0"/>
        <v>151</v>
      </c>
      <c r="B27" s="2">
        <v>18</v>
      </c>
      <c r="C27" s="2">
        <f>IF(COUNTIF($B$4:B26,B27)&gt;0,"",MAX($C$4:C26)+1)</f>
        <v>22</v>
      </c>
      <c r="D27" t="str">
        <f>IF(OR(C27="",C27&gt;$G$2),"",IF($E$2="existant",VLOOKUP(B27,Existant!$A:$E,4,FALSE),IF($E$2="Neuf - non famille",VLOOKUP(B27,#REF!,4,FALSE),VLOOKUP(B27,Neuf!$A:$E,4,FALSE))))</f>
        <v/>
      </c>
      <c r="E27" t="str">
        <f>IF(OR(C27="",C27&gt;$G$2),"",IF($E$2="existant",VLOOKUP(B27,Existant!$A:$E,5,FALSE),IF($E$2="Neuf - non famille",VLOOKUP(B27,#REF!,5,FALSE),VLOOKUP(B27,Neuf!$A:$E,5,FALSE))))</f>
        <v/>
      </c>
      <c r="F27" t="str">
        <f>IF(OR(C27="",C27&gt;$G$2),"",IF($E$2="existant",VLOOKUP(B27,Existant!$A:$H,2,FALSE),IF($E$2="Neuf - non famille",VLOOKUP(B27,#REF!,7,FALSE),VLOOKUP(B27,Neuf!$A:$H,7,FALSE))))</f>
        <v/>
      </c>
      <c r="G27" s="35" t="str">
        <f>IF(OR(C27="",C27&gt;$G$2),"",IF($E$2="existant",VLOOKUP(B27,Existant!$A:$P,16,FALSE),IF($E$2="Neuf - non famille",VLOOKUP(B27,#REF!,16,FALSE),VLOOKUP(B27,Neuf!$A:$P,16,FALSE))))</f>
        <v/>
      </c>
      <c r="H27" s="34" t="str">
        <f>IF(OR(C27="",C27&gt;$G$2),"",IF($E$2="existant",VLOOKUP(B27,Existant!$A:$P,14,FALSE),IF($E$2="Neuf - non famille",VLOOKUP(B27,#REF!,14,FALSE),VLOOKUP(B27,Neuf!$A:$P,14,FALSE))))</f>
        <v/>
      </c>
      <c r="L27" s="18"/>
    </row>
    <row r="28" spans="1:12" hidden="1" x14ac:dyDescent="0.2">
      <c r="A28" s="2">
        <f t="shared" ca="1" si="0"/>
        <v>144</v>
      </c>
      <c r="B28" s="2">
        <v>130</v>
      </c>
      <c r="C28" s="2" t="str">
        <f>IF(COUNTIF($B$4:B27,B28)&gt;0,"",MAX($C$4:C27)+1)</f>
        <v/>
      </c>
      <c r="D28" t="str">
        <f>IF(OR(C28="",C28&gt;$G$2),"",IF($E$2="existant",VLOOKUP(B28,Existant!$A:$E,4,FALSE),IF($E$2="Neuf - non famille",VLOOKUP(B28,#REF!,4,FALSE),VLOOKUP(B28,Neuf!$A:$E,4,FALSE))))</f>
        <v/>
      </c>
      <c r="E28" t="str">
        <f>IF(OR(C28="",C28&gt;$G$2),"",IF($E$2="existant",VLOOKUP(B28,Existant!$A:$E,5,FALSE),IF($E$2="Neuf - non famille",VLOOKUP(B28,#REF!,5,FALSE),VLOOKUP(B28,Neuf!$A:$E,5,FALSE))))</f>
        <v/>
      </c>
      <c r="F28" t="str">
        <f>IF(OR(C28="",C28&gt;$G$2),"",IF($E$2="existant",VLOOKUP(B28,Existant!$A:$H,2,FALSE),IF($E$2="Neuf - non famille",VLOOKUP(B28,#REF!,7,FALSE),VLOOKUP(B28,Neuf!$A:$H,7,FALSE))))</f>
        <v/>
      </c>
      <c r="G28" s="35" t="str">
        <f>IF(OR(C28="",C28&gt;$G$2),"",IF($E$2="existant",VLOOKUP(B28,Existant!$A:$P,16,FALSE),IF($E$2="Neuf - non famille",VLOOKUP(B28,#REF!,16,FALSE),VLOOKUP(B28,Neuf!$A:$P,16,FALSE))))</f>
        <v/>
      </c>
      <c r="H28" s="34" t="str">
        <f>IF(OR(C28="",C28&gt;$G$2),"",IF($E$2="existant",VLOOKUP(B28,Existant!$A:$P,14,FALSE),IF($E$2="Neuf - non famille",VLOOKUP(B28,#REF!,14,FALSE),VLOOKUP(B28,Neuf!$A:$P,14,FALSE))))</f>
        <v/>
      </c>
    </row>
    <row r="29" spans="1:12" x14ac:dyDescent="0.2">
      <c r="A29" s="2">
        <f t="shared" ca="1" si="0"/>
        <v>19</v>
      </c>
      <c r="B29" s="2">
        <v>143</v>
      </c>
      <c r="C29" s="2">
        <f>IF(COUNTIF($B$4:B28,B29)&gt;0,"",MAX($C$4:C28)+1)</f>
        <v>23</v>
      </c>
      <c r="D29" t="str">
        <f>IF(OR(C29="",C29&gt;$G$2),"",IF($E$2="existant",VLOOKUP(B29,Existant!$A:$E,4,FALSE),IF($E$2="Neuf - non famille",VLOOKUP(B29,#REF!,4,FALSE),VLOOKUP(B29,Neuf!$A:$E,4,FALSE))))</f>
        <v/>
      </c>
      <c r="E29" t="str">
        <f>IF(OR(C29="",C29&gt;$G$2),"",IF($E$2="existant",VLOOKUP(B29,Existant!$A:$E,5,FALSE),IF($E$2="Neuf - non famille",VLOOKUP(B29,#REF!,5,FALSE),VLOOKUP(B29,Neuf!$A:$E,5,FALSE))))</f>
        <v/>
      </c>
      <c r="F29" t="str">
        <f>IF(OR(C29="",C29&gt;$G$2),"",IF($E$2="existant",VLOOKUP(B29,Existant!$A:$H,2,FALSE),IF($E$2="Neuf - non famille",VLOOKUP(B29,#REF!,7,FALSE),VLOOKUP(B29,Neuf!$A:$H,7,FALSE))))</f>
        <v/>
      </c>
      <c r="G29" s="35" t="str">
        <f>IF(OR(C29="",C29&gt;$G$2),"",IF($E$2="existant",VLOOKUP(B29,Existant!$A:$P,16,FALSE),IF($E$2="Neuf - non famille",VLOOKUP(B29,#REF!,16,FALSE),VLOOKUP(B29,Neuf!$A:$P,16,FALSE))))</f>
        <v/>
      </c>
      <c r="H29" s="34" t="str">
        <f>IF(OR(C29="",C29&gt;$G$2),"",IF($E$2="existant",VLOOKUP(B29,Existant!$A:$P,14,FALSE),IF($E$2="Neuf - non famille",VLOOKUP(B29,#REF!,14,FALSE),VLOOKUP(B29,Neuf!$A:$P,14,FALSE))))</f>
        <v/>
      </c>
    </row>
    <row r="30" spans="1:12" x14ac:dyDescent="0.2">
      <c r="A30" s="2">
        <f t="shared" ca="1" si="0"/>
        <v>56</v>
      </c>
      <c r="B30" s="2">
        <v>77</v>
      </c>
      <c r="C30" s="2">
        <f>IF(COUNTIF($B$4:B29,B30)&gt;0,"",MAX($C$4:C29)+1)</f>
        <v>24</v>
      </c>
      <c r="D30" t="str">
        <f>IF(OR(C30="",C30&gt;$G$2),"",IF($E$2="existant",VLOOKUP(B30,Existant!$A:$E,4,FALSE),IF($E$2="Neuf - non famille",VLOOKUP(B30,#REF!,4,FALSE),VLOOKUP(B30,Neuf!$A:$E,4,FALSE))))</f>
        <v/>
      </c>
      <c r="E30" t="str">
        <f>IF(OR(C30="",C30&gt;$G$2),"",IF($E$2="existant",VLOOKUP(B30,Existant!$A:$E,5,FALSE),IF($E$2="Neuf - non famille",VLOOKUP(B30,#REF!,5,FALSE),VLOOKUP(B30,Neuf!$A:$E,5,FALSE))))</f>
        <v/>
      </c>
      <c r="F30" t="str">
        <f>IF(OR(C30="",C30&gt;$G$2),"",IF($E$2="existant",VLOOKUP(B30,Existant!$A:$H,2,FALSE),IF($E$2="Neuf - non famille",VLOOKUP(B30,#REF!,7,FALSE),VLOOKUP(B30,Neuf!$A:$H,7,FALSE))))</f>
        <v/>
      </c>
      <c r="G30" s="35" t="str">
        <f>IF(OR(C30="",C30&gt;$G$2),"",IF($E$2="existant",VLOOKUP(B30,Existant!$A:$P,16,FALSE),IF($E$2="Neuf - non famille",VLOOKUP(B30,#REF!,16,FALSE),VLOOKUP(B30,Neuf!$A:$P,16,FALSE))))</f>
        <v/>
      </c>
      <c r="H30" s="34" t="str">
        <f>IF(OR(C30="",C30&gt;$G$2),"",IF($E$2="existant",VLOOKUP(B30,Existant!$A:$P,14,FALSE),IF($E$2="Neuf - non famille",VLOOKUP(B30,#REF!,14,FALSE),VLOOKUP(B30,Neuf!$A:$P,14,FALSE))))</f>
        <v/>
      </c>
    </row>
    <row r="31" spans="1:12" x14ac:dyDescent="0.2">
      <c r="A31" s="2">
        <f t="shared" ca="1" si="0"/>
        <v>85</v>
      </c>
      <c r="B31" s="2">
        <v>133</v>
      </c>
      <c r="C31" s="2">
        <f>IF(COUNTIF($B$4:B30,B31)&gt;0,"",MAX($C$4:C30)+1)</f>
        <v>25</v>
      </c>
      <c r="D31" t="str">
        <f>IF(OR(C31="",C31&gt;$G$2),"",IF($E$2="existant",VLOOKUP(B31,Existant!$A:$E,4,FALSE),IF($E$2="Neuf - non famille",VLOOKUP(B31,#REF!,4,FALSE),VLOOKUP(B31,Neuf!$A:$E,4,FALSE))))</f>
        <v/>
      </c>
      <c r="E31" t="str">
        <f>IF(OR(C31="",C31&gt;$G$2),"",IF($E$2="existant",VLOOKUP(B31,Existant!$A:$E,5,FALSE),IF($E$2="Neuf - non famille",VLOOKUP(B31,#REF!,5,FALSE),VLOOKUP(B31,Neuf!$A:$E,5,FALSE))))</f>
        <v/>
      </c>
      <c r="F31" t="str">
        <f>IF(OR(C31="",C31&gt;$G$2),"",IF($E$2="existant",VLOOKUP(B31,Existant!$A:$H,2,FALSE),IF($E$2="Neuf - non famille",VLOOKUP(B31,#REF!,7,FALSE),VLOOKUP(B31,Neuf!$A:$H,7,FALSE))))</f>
        <v/>
      </c>
      <c r="G31" s="35" t="str">
        <f>IF(OR(C31="",C31&gt;$G$2),"",IF($E$2="existant",VLOOKUP(B31,Existant!$A:$P,16,FALSE),IF($E$2="Neuf - non famille",VLOOKUP(B31,#REF!,16,FALSE),VLOOKUP(B31,Neuf!$A:$P,16,FALSE))))</f>
        <v/>
      </c>
      <c r="H31" s="34" t="str">
        <f>IF(OR(C31="",C31&gt;$G$2),"",IF($E$2="existant",VLOOKUP(B31,Existant!$A:$P,14,FALSE),IF($E$2="Neuf - non famille",VLOOKUP(B31,#REF!,14,FALSE),VLOOKUP(B31,Neuf!$A:$P,14,FALSE))))</f>
        <v/>
      </c>
    </row>
    <row r="32" spans="1:12" x14ac:dyDescent="0.2">
      <c r="A32" s="2">
        <f t="shared" ca="1" si="0"/>
        <v>27</v>
      </c>
      <c r="B32" s="2">
        <v>101</v>
      </c>
      <c r="C32" s="2">
        <f>IF(COUNTIF($B$4:B31,B32)&gt;0,"",MAX($C$4:C31)+1)</f>
        <v>26</v>
      </c>
      <c r="D32" t="str">
        <f>IF(OR(C32="",C32&gt;$G$2),"",IF($E$2="existant",VLOOKUP(B32,Existant!$A:$E,4,FALSE),IF($E$2="Neuf - non famille",VLOOKUP(B32,#REF!,4,FALSE),VLOOKUP(B32,Neuf!$A:$E,4,FALSE))))</f>
        <v/>
      </c>
      <c r="E32" t="str">
        <f>IF(OR(C32="",C32&gt;$G$2),"",IF($E$2="existant",VLOOKUP(B32,Existant!$A:$E,5,FALSE),IF($E$2="Neuf - non famille",VLOOKUP(B32,#REF!,5,FALSE),VLOOKUP(B32,Neuf!$A:$E,5,FALSE))))</f>
        <v/>
      </c>
      <c r="F32" t="str">
        <f>IF(OR(C32="",C32&gt;$G$2),"",IF($E$2="existant",VLOOKUP(B32,Existant!$A:$H,2,FALSE),IF($E$2="Neuf - non famille",VLOOKUP(B32,#REF!,7,FALSE),VLOOKUP(B32,Neuf!$A:$H,7,FALSE))))</f>
        <v/>
      </c>
      <c r="G32" s="35" t="str">
        <f>IF(OR(C32="",C32&gt;$G$2),"",IF($E$2="existant",VLOOKUP(B32,Existant!$A:$P,16,FALSE),IF($E$2="Neuf - non famille",VLOOKUP(B32,#REF!,16,FALSE),VLOOKUP(B32,Neuf!$A:$P,16,FALSE))))</f>
        <v/>
      </c>
      <c r="H32" s="34" t="str">
        <f>IF(OR(C32="",C32&gt;$G$2),"",IF($E$2="existant",VLOOKUP(B32,Existant!$A:$P,14,FALSE),IF($E$2="Neuf - non famille",VLOOKUP(B32,#REF!,14,FALSE),VLOOKUP(B32,Neuf!$A:$P,14,FALSE))))</f>
        <v/>
      </c>
    </row>
    <row r="33" spans="1:8" x14ac:dyDescent="0.2">
      <c r="A33" s="2">
        <f t="shared" ca="1" si="0"/>
        <v>145</v>
      </c>
      <c r="B33" s="2">
        <v>40</v>
      </c>
      <c r="C33" s="2">
        <f>IF(COUNTIF($B$4:B32,B33)&gt;0,"",MAX($C$4:C32)+1)</f>
        <v>27</v>
      </c>
      <c r="D33" t="str">
        <f>IF(OR(C33="",C33&gt;$G$2),"",IF($E$2="existant",VLOOKUP(B33,Existant!$A:$E,4,FALSE),IF($E$2="Neuf - non famille",VLOOKUP(B33,#REF!,4,FALSE),VLOOKUP(B33,Neuf!$A:$E,4,FALSE))))</f>
        <v/>
      </c>
      <c r="E33" t="str">
        <f>IF(OR(C33="",C33&gt;$G$2),"",IF($E$2="existant",VLOOKUP(B33,Existant!$A:$E,5,FALSE),IF($E$2="Neuf - non famille",VLOOKUP(B33,#REF!,5,FALSE),VLOOKUP(B33,Neuf!$A:$E,5,FALSE))))</f>
        <v/>
      </c>
      <c r="F33" t="str">
        <f>IF(OR(C33="",C33&gt;$G$2),"",IF($E$2="existant",VLOOKUP(B33,Existant!$A:$H,2,FALSE),IF($E$2="Neuf - non famille",VLOOKUP(B33,#REF!,7,FALSE),VLOOKUP(B33,Neuf!$A:$H,7,FALSE))))</f>
        <v/>
      </c>
      <c r="G33" s="35" t="str">
        <f>IF(OR(C33="",C33&gt;$G$2),"",IF($E$2="existant",VLOOKUP(B33,Existant!$A:$P,16,FALSE),IF($E$2="Neuf - non famille",VLOOKUP(B33,#REF!,16,FALSE),VLOOKUP(B33,Neuf!$A:$P,16,FALSE))))</f>
        <v/>
      </c>
      <c r="H33" s="34" t="str">
        <f>IF(OR(C33="",C33&gt;$G$2),"",IF($E$2="existant",VLOOKUP(B33,Existant!$A:$P,14,FALSE),IF($E$2="Neuf - non famille",VLOOKUP(B33,#REF!,14,FALSE),VLOOKUP(B33,Neuf!$A:$P,14,FALSE))))</f>
        <v/>
      </c>
    </row>
    <row r="34" spans="1:8" x14ac:dyDescent="0.2">
      <c r="A34" s="2">
        <f t="shared" ca="1" si="0"/>
        <v>108</v>
      </c>
      <c r="B34" s="2">
        <v>31</v>
      </c>
      <c r="C34" s="2">
        <f>IF(COUNTIF($B$4:B33,B34)&gt;0,"",MAX($C$4:C33)+1)</f>
        <v>28</v>
      </c>
      <c r="D34" t="str">
        <f>IF(OR(C34="",C34&gt;$G$2),"",IF($E$2="existant",VLOOKUP(B34,Existant!$A:$E,4,FALSE),IF($E$2="Neuf - non famille",VLOOKUP(B34,#REF!,4,FALSE),VLOOKUP(B34,Neuf!$A:$E,4,FALSE))))</f>
        <v/>
      </c>
      <c r="E34" t="str">
        <f>IF(OR(C34="",C34&gt;$G$2),"",IF($E$2="existant",VLOOKUP(B34,Existant!$A:$E,5,FALSE),IF($E$2="Neuf - non famille",VLOOKUP(B34,#REF!,5,FALSE),VLOOKUP(B34,Neuf!$A:$E,5,FALSE))))</f>
        <v/>
      </c>
      <c r="F34" t="str">
        <f>IF(OR(C34="",C34&gt;$G$2),"",IF($E$2="existant",VLOOKUP(B34,Existant!$A:$H,2,FALSE),IF($E$2="Neuf - non famille",VLOOKUP(B34,#REF!,7,FALSE),VLOOKUP(B34,Neuf!$A:$H,7,FALSE))))</f>
        <v/>
      </c>
      <c r="G34" s="35" t="str">
        <f>IF(OR(C34="",C34&gt;$G$2),"",IF($E$2="existant",VLOOKUP(B34,Existant!$A:$P,16,FALSE),IF($E$2="Neuf - non famille",VLOOKUP(B34,#REF!,16,FALSE),VLOOKUP(B34,Neuf!$A:$P,16,FALSE))))</f>
        <v/>
      </c>
      <c r="H34" s="34" t="str">
        <f>IF(OR(C34="",C34&gt;$G$2),"",IF($E$2="existant",VLOOKUP(B34,Existant!$A:$P,14,FALSE),IF($E$2="Neuf - non famille",VLOOKUP(B34,#REF!,14,FALSE),VLOOKUP(B34,Neuf!$A:$P,14,FALSE))))</f>
        <v/>
      </c>
    </row>
    <row r="35" spans="1:8" x14ac:dyDescent="0.2">
      <c r="A35" s="2">
        <f t="shared" ca="1" si="0"/>
        <v>163</v>
      </c>
      <c r="B35" s="2">
        <v>30</v>
      </c>
      <c r="C35" s="2">
        <f>IF(COUNTIF($B$4:B34,B35)&gt;0,"",MAX($C$4:C34)+1)</f>
        <v>29</v>
      </c>
      <c r="D35" t="str">
        <f>IF(OR(C35="",C35&gt;$G$2),"",IF($E$2="existant",VLOOKUP(B35,Existant!$A:$E,4,FALSE),IF($E$2="Neuf - non famille",VLOOKUP(B35,#REF!,4,FALSE),VLOOKUP(B35,Neuf!$A:$E,4,FALSE))))</f>
        <v/>
      </c>
      <c r="E35" t="str">
        <f>IF(OR(C35="",C35&gt;$G$2),"",IF($E$2="existant",VLOOKUP(B35,Existant!$A:$E,5,FALSE),IF($E$2="Neuf - non famille",VLOOKUP(B35,#REF!,5,FALSE),VLOOKUP(B35,Neuf!$A:$E,5,FALSE))))</f>
        <v/>
      </c>
      <c r="F35" t="str">
        <f>IF(OR(C35="",C35&gt;$G$2),"",IF($E$2="existant",VLOOKUP(B35,Existant!$A:$H,2,FALSE),IF($E$2="Neuf - non famille",VLOOKUP(B35,#REF!,7,FALSE),VLOOKUP(B35,Neuf!$A:$H,7,FALSE))))</f>
        <v/>
      </c>
      <c r="G35" s="35" t="str">
        <f>IF(OR(C35="",C35&gt;$G$2),"",IF($E$2="existant",VLOOKUP(B35,Existant!$A:$P,16,FALSE),IF($E$2="Neuf - non famille",VLOOKUP(B35,#REF!,16,FALSE),VLOOKUP(B35,Neuf!$A:$P,16,FALSE))))</f>
        <v/>
      </c>
      <c r="H35" s="34" t="str">
        <f>IF(OR(C35="",C35&gt;$G$2),"",IF($E$2="existant",VLOOKUP(B35,Existant!$A:$P,14,FALSE),IF($E$2="Neuf - non famille",VLOOKUP(B35,#REF!,14,FALSE),VLOOKUP(B35,Neuf!$A:$P,14,FALSE))))</f>
        <v/>
      </c>
    </row>
    <row r="36" spans="1:8" x14ac:dyDescent="0.2">
      <c r="A36" s="2">
        <f t="shared" ca="1" si="0"/>
        <v>44</v>
      </c>
      <c r="B36" s="2">
        <v>72</v>
      </c>
      <c r="C36" s="2">
        <f>IF(COUNTIF($B$4:B35,B36)&gt;0,"",MAX($C$4:C35)+1)</f>
        <v>30</v>
      </c>
      <c r="D36" t="str">
        <f>IF(OR(C36="",C36&gt;$G$2),"",IF($E$2="existant",VLOOKUP(B36,Existant!$A:$E,4,FALSE),IF($E$2="Neuf - non famille",VLOOKUP(B36,#REF!,4,FALSE),VLOOKUP(B36,Neuf!$A:$E,4,FALSE))))</f>
        <v/>
      </c>
      <c r="E36" t="str">
        <f>IF(OR(C36="",C36&gt;$G$2),"",IF($E$2="existant",VLOOKUP(B36,Existant!$A:$E,5,FALSE),IF($E$2="Neuf - non famille",VLOOKUP(B36,#REF!,5,FALSE),VLOOKUP(B36,Neuf!$A:$E,5,FALSE))))</f>
        <v/>
      </c>
      <c r="F36" t="str">
        <f>IF(OR(C36="",C36&gt;$G$2),"",IF($E$2="existant",VLOOKUP(B36,Existant!$A:$H,2,FALSE),IF($E$2="Neuf - non famille",VLOOKUP(B36,#REF!,7,FALSE),VLOOKUP(B36,Neuf!$A:$H,7,FALSE))))</f>
        <v/>
      </c>
      <c r="G36" s="35" t="str">
        <f>IF(OR(C36="",C36&gt;$G$2),"",IF($E$2="existant",VLOOKUP(B36,Existant!$A:$P,16,FALSE),IF($E$2="Neuf - non famille",VLOOKUP(B36,#REF!,16,FALSE),VLOOKUP(B36,Neuf!$A:$P,16,FALSE))))</f>
        <v/>
      </c>
      <c r="H36" s="34" t="str">
        <f>IF(OR(C36="",C36&gt;$G$2),"",IF($E$2="existant",VLOOKUP(B36,Existant!$A:$P,14,FALSE),IF($E$2="Neuf - non famille",VLOOKUP(B36,#REF!,14,FALSE),VLOOKUP(B36,Neuf!$A:$P,14,FALSE))))</f>
        <v/>
      </c>
    </row>
    <row r="37" spans="1:8" x14ac:dyDescent="0.2">
      <c r="A37" s="2">
        <f t="shared" ca="1" si="0"/>
        <v>41</v>
      </c>
      <c r="B37" s="2">
        <v>98</v>
      </c>
      <c r="C37" s="2">
        <f>IF(COUNTIF($B$4:B36,B37)&gt;0,"",MAX($C$4:C36)+1)</f>
        <v>31</v>
      </c>
      <c r="D37" t="str">
        <f>IF(OR(C37="",C37&gt;$G$2),"",IF($E$2="existant",VLOOKUP(B37,Existant!$A:$E,4,FALSE),IF($E$2="Neuf - non famille",VLOOKUP(B37,#REF!,4,FALSE),VLOOKUP(B37,Neuf!$A:$E,4,FALSE))))</f>
        <v/>
      </c>
      <c r="E37" t="str">
        <f>IF(OR(C37="",C37&gt;$G$2),"",IF($E$2="existant",VLOOKUP(B37,Existant!$A:$E,5,FALSE),IF($E$2="Neuf - non famille",VLOOKUP(B37,#REF!,5,FALSE),VLOOKUP(B37,Neuf!$A:$E,5,FALSE))))</f>
        <v/>
      </c>
      <c r="F37" t="str">
        <f>IF(OR(C37="",C37&gt;$G$2),"",IF($E$2="existant",VLOOKUP(B37,Existant!$A:$H,2,FALSE),IF($E$2="Neuf - non famille",VLOOKUP(B37,#REF!,7,FALSE),VLOOKUP(B37,Neuf!$A:$H,7,FALSE))))</f>
        <v/>
      </c>
      <c r="G37" s="35" t="str">
        <f>IF(OR(C37="",C37&gt;$G$2),"",IF($E$2="existant",VLOOKUP(B37,Existant!$A:$P,16,FALSE),IF($E$2="Neuf - non famille",VLOOKUP(B37,#REF!,16,FALSE),VLOOKUP(B37,Neuf!$A:$P,16,FALSE))))</f>
        <v/>
      </c>
      <c r="H37" s="34" t="str">
        <f>IF(OR(C37="",C37&gt;$G$2),"",IF($E$2="existant",VLOOKUP(B37,Existant!$A:$P,14,FALSE),IF($E$2="Neuf - non famille",VLOOKUP(B37,#REF!,14,FALSE),VLOOKUP(B37,Neuf!$A:$P,14,FALSE))))</f>
        <v/>
      </c>
    </row>
    <row r="38" spans="1:8" hidden="1" x14ac:dyDescent="0.2">
      <c r="A38" s="2">
        <f t="shared" ca="1" si="0"/>
        <v>169</v>
      </c>
      <c r="B38" s="2">
        <v>116</v>
      </c>
      <c r="C38" s="2" t="str">
        <f>IF(COUNTIF($B$4:B37,B38)&gt;0,"",MAX($C$4:C37)+1)</f>
        <v/>
      </c>
      <c r="D38" t="str">
        <f>IF(OR(C38="",C38&gt;$G$2),"",IF($E$2="existant",VLOOKUP(B38,Existant!$A:$E,4,FALSE),IF($E$2="Neuf - non famille",VLOOKUP(B38,#REF!,4,FALSE),VLOOKUP(B38,Neuf!$A:$E,4,FALSE))))</f>
        <v/>
      </c>
      <c r="E38" t="str">
        <f>IF(OR(C38="",C38&gt;$G$2),"",IF($E$2="existant",VLOOKUP(B38,Existant!$A:$E,5,FALSE),IF($E$2="Neuf - non famille",VLOOKUP(B38,#REF!,5,FALSE),VLOOKUP(B38,Neuf!$A:$E,5,FALSE))))</f>
        <v/>
      </c>
      <c r="F38" t="str">
        <f>IF(OR(C38="",C38&gt;$G$2),"",IF($E$2="existant",VLOOKUP(B38,Existant!$A:$H,2,FALSE),IF($E$2="Neuf - non famille",VLOOKUP(B38,#REF!,7,FALSE),VLOOKUP(B38,Neuf!$A:$H,7,FALSE))))</f>
        <v/>
      </c>
      <c r="G38" s="35" t="str">
        <f>IF(OR(C38="",C38&gt;$G$2),"",IF($E$2="existant",VLOOKUP(B38,Existant!$A:$P,16,FALSE),IF($E$2="Neuf - non famille",VLOOKUP(B38,#REF!,16,FALSE),VLOOKUP(B38,Neuf!$A:$P,16,FALSE))))</f>
        <v/>
      </c>
      <c r="H38" s="34" t="str">
        <f>IF(OR(C38="",C38&gt;$G$2),"",IF($E$2="existant",VLOOKUP(B38,Existant!$A:$P,14,FALSE),IF($E$2="Neuf - non famille",VLOOKUP(B38,#REF!,14,FALSE),VLOOKUP(B38,Neuf!$A:$P,14,FALSE))))</f>
        <v/>
      </c>
    </row>
    <row r="39" spans="1:8" x14ac:dyDescent="0.2">
      <c r="A39" s="2">
        <f t="shared" ca="1" si="0"/>
        <v>105</v>
      </c>
      <c r="B39" s="2">
        <v>64</v>
      </c>
      <c r="C39" s="2">
        <f>IF(COUNTIF($B$4:B38,B39)&gt;0,"",MAX($C$4:C38)+1)</f>
        <v>32</v>
      </c>
      <c r="D39" t="str">
        <f>IF(OR(C39="",C39&gt;$G$2),"",IF($E$2="existant",VLOOKUP(B39,Existant!$A:$E,4,FALSE),IF($E$2="Neuf - non famille",VLOOKUP(B39,#REF!,4,FALSE),VLOOKUP(B39,Neuf!$A:$E,4,FALSE))))</f>
        <v/>
      </c>
      <c r="E39" t="str">
        <f>IF(OR(C39="",C39&gt;$G$2),"",IF($E$2="existant",VLOOKUP(B39,Existant!$A:$E,5,FALSE),IF($E$2="Neuf - non famille",VLOOKUP(B39,#REF!,5,FALSE),VLOOKUP(B39,Neuf!$A:$E,5,FALSE))))</f>
        <v/>
      </c>
      <c r="F39" t="str">
        <f>IF(OR(C39="",C39&gt;$G$2),"",IF($E$2="existant",VLOOKUP(B39,Existant!$A:$H,2,FALSE),IF($E$2="Neuf - non famille",VLOOKUP(B39,#REF!,7,FALSE),VLOOKUP(B39,Neuf!$A:$H,7,FALSE))))</f>
        <v/>
      </c>
      <c r="G39" s="35" t="str">
        <f>IF(OR(C39="",C39&gt;$G$2),"",IF($E$2="existant",VLOOKUP(B39,Existant!$A:$P,16,FALSE),IF($E$2="Neuf - non famille",VLOOKUP(B39,#REF!,16,FALSE),VLOOKUP(B39,Neuf!$A:$P,16,FALSE))))</f>
        <v/>
      </c>
      <c r="H39" s="34" t="str">
        <f>IF(OR(C39="",C39&gt;$G$2),"",IF($E$2="existant",VLOOKUP(B39,Existant!$A:$P,14,FALSE),IF($E$2="Neuf - non famille",VLOOKUP(B39,#REF!,14,FALSE),VLOOKUP(B39,Neuf!$A:$P,14,FALSE))))</f>
        <v/>
      </c>
    </row>
    <row r="40" spans="1:8" x14ac:dyDescent="0.2">
      <c r="A40" s="2">
        <f t="shared" ca="1" si="0"/>
        <v>90</v>
      </c>
      <c r="B40" s="2">
        <v>122</v>
      </c>
      <c r="C40" s="2">
        <f>IF(COUNTIF($B$4:B39,B40)&gt;0,"",MAX($C$4:C39)+1)</f>
        <v>33</v>
      </c>
      <c r="D40" t="str">
        <f>IF(OR(C40="",C40&gt;$G$2),"",IF($E$2="existant",VLOOKUP(B40,Existant!$A:$E,4,FALSE),IF($E$2="Neuf - non famille",VLOOKUP(B40,#REF!,4,FALSE),VLOOKUP(B40,Neuf!$A:$E,4,FALSE))))</f>
        <v/>
      </c>
      <c r="E40" t="str">
        <f>IF(OR(C40="",C40&gt;$G$2),"",IF($E$2="existant",VLOOKUP(B40,Existant!$A:$E,5,FALSE),IF($E$2="Neuf - non famille",VLOOKUP(B40,#REF!,5,FALSE),VLOOKUP(B40,Neuf!$A:$E,5,FALSE))))</f>
        <v/>
      </c>
      <c r="F40" t="str">
        <f>IF(OR(C40="",C40&gt;$G$2),"",IF($E$2="existant",VLOOKUP(B40,Existant!$A:$H,2,FALSE),IF($E$2="Neuf - non famille",VLOOKUP(B40,#REF!,7,FALSE),VLOOKUP(B40,Neuf!$A:$H,7,FALSE))))</f>
        <v/>
      </c>
      <c r="G40" s="35" t="str">
        <f>IF(OR(C40="",C40&gt;$G$2),"",IF($E$2="existant",VLOOKUP(B40,Existant!$A:$P,16,FALSE),IF($E$2="Neuf - non famille",VLOOKUP(B40,#REF!,16,FALSE),VLOOKUP(B40,Neuf!$A:$P,16,FALSE))))</f>
        <v/>
      </c>
      <c r="H40" s="34" t="str">
        <f>IF(OR(C40="",C40&gt;$G$2),"",IF($E$2="existant",VLOOKUP(B40,Existant!$A:$P,14,FALSE),IF($E$2="Neuf - non famille",VLOOKUP(B40,#REF!,14,FALSE),VLOOKUP(B40,Neuf!$A:$P,14,FALSE))))</f>
        <v/>
      </c>
    </row>
    <row r="41" spans="1:8" x14ac:dyDescent="0.2">
      <c r="A41" s="2">
        <f t="shared" ca="1" si="0"/>
        <v>105</v>
      </c>
      <c r="B41" s="2">
        <v>7</v>
      </c>
      <c r="C41" s="2">
        <f>IF(COUNTIF($B$4:B40,B41)&gt;0,"",MAX($C$4:C40)+1)</f>
        <v>34</v>
      </c>
      <c r="D41" t="str">
        <f>IF(OR(C41="",C41&gt;$G$2),"",IF($E$2="existant",VLOOKUP(B41,Existant!$A:$E,4,FALSE),IF($E$2="Neuf - non famille",VLOOKUP(B41,#REF!,4,FALSE),VLOOKUP(B41,Neuf!$A:$E,4,FALSE))))</f>
        <v/>
      </c>
      <c r="E41" t="str">
        <f>IF(OR(C41="",C41&gt;$G$2),"",IF($E$2="existant",VLOOKUP(B41,Existant!$A:$E,5,FALSE),IF($E$2="Neuf - non famille",VLOOKUP(B41,#REF!,5,FALSE),VLOOKUP(B41,Neuf!$A:$E,5,FALSE))))</f>
        <v/>
      </c>
      <c r="F41" t="str">
        <f>IF(OR(C41="",C41&gt;$G$2),"",IF($E$2="existant",VLOOKUP(B41,Existant!$A:$H,2,FALSE),IF($E$2="Neuf - non famille",VLOOKUP(B41,#REF!,7,FALSE),VLOOKUP(B41,Neuf!$A:$H,7,FALSE))))</f>
        <v/>
      </c>
      <c r="G41" s="35" t="str">
        <f>IF(OR(C41="",C41&gt;$G$2),"",IF($E$2="existant",VLOOKUP(B41,Existant!$A:$P,16,FALSE),IF($E$2="Neuf - non famille",VLOOKUP(B41,#REF!,16,FALSE),VLOOKUP(B41,Neuf!$A:$P,16,FALSE))))</f>
        <v/>
      </c>
      <c r="H41" s="34" t="str">
        <f>IF(OR(C41="",C41&gt;$G$2),"",IF($E$2="existant",VLOOKUP(B41,Existant!$A:$P,14,FALSE),IF($E$2="Neuf - non famille",VLOOKUP(B41,#REF!,14,FALSE),VLOOKUP(B41,Neuf!$A:$P,14,FALSE))))</f>
        <v/>
      </c>
    </row>
    <row r="42" spans="1:8" x14ac:dyDescent="0.2">
      <c r="A42" s="2">
        <f t="shared" ca="1" si="0"/>
        <v>118</v>
      </c>
      <c r="B42" s="2">
        <v>139</v>
      </c>
      <c r="C42" s="2">
        <f>IF(COUNTIF($B$4:B41,B42)&gt;0,"",MAX($C$4:C41)+1)</f>
        <v>35</v>
      </c>
      <c r="D42" t="str">
        <f>IF(OR(C42="",C42&gt;$G$2),"",IF($E$2="existant",VLOOKUP(B42,Existant!$A:$E,4,FALSE),IF($E$2="Neuf - non famille",VLOOKUP(B42,#REF!,4,FALSE),VLOOKUP(B42,Neuf!$A:$E,4,FALSE))))</f>
        <v/>
      </c>
      <c r="E42" t="str">
        <f>IF(OR(C42="",C42&gt;$G$2),"",IF($E$2="existant",VLOOKUP(B42,Existant!$A:$E,5,FALSE),IF($E$2="Neuf - non famille",VLOOKUP(B42,#REF!,5,FALSE),VLOOKUP(B42,Neuf!$A:$E,5,FALSE))))</f>
        <v/>
      </c>
      <c r="F42" t="str">
        <f>IF(OR(C42="",C42&gt;$G$2),"",IF($E$2="existant",VLOOKUP(B42,Existant!$A:$H,2,FALSE),IF($E$2="Neuf - non famille",VLOOKUP(B42,#REF!,7,FALSE),VLOOKUP(B42,Neuf!$A:$H,7,FALSE))))</f>
        <v/>
      </c>
      <c r="G42" s="35" t="str">
        <f>IF(OR(C42="",C42&gt;$G$2),"",IF($E$2="existant",VLOOKUP(B42,Existant!$A:$P,16,FALSE),IF($E$2="Neuf - non famille",VLOOKUP(B42,#REF!,16,FALSE),VLOOKUP(B42,Neuf!$A:$P,16,FALSE))))</f>
        <v/>
      </c>
      <c r="H42" s="34" t="str">
        <f>IF(OR(C42="",C42&gt;$G$2),"",IF($E$2="existant",VLOOKUP(B42,Existant!$A:$P,14,FALSE),IF($E$2="Neuf - non famille",VLOOKUP(B42,#REF!,14,FALSE),VLOOKUP(B42,Neuf!$A:$P,14,FALSE))))</f>
        <v/>
      </c>
    </row>
    <row r="43" spans="1:8" x14ac:dyDescent="0.2">
      <c r="A43" s="2">
        <f t="shared" ca="1" si="0"/>
        <v>19</v>
      </c>
      <c r="B43" s="2">
        <v>54</v>
      </c>
      <c r="C43" s="2">
        <f>IF(COUNTIF($B$4:B42,B43)&gt;0,"",MAX($C$4:C42)+1)</f>
        <v>36</v>
      </c>
      <c r="D43" t="str">
        <f>IF(OR(C43="",C43&gt;$G$2),"",IF($E$2="existant",VLOOKUP(B43,Existant!$A:$E,4,FALSE),IF($E$2="Neuf - non famille",VLOOKUP(B43,#REF!,4,FALSE),VLOOKUP(B43,Neuf!$A:$E,4,FALSE))))</f>
        <v/>
      </c>
      <c r="E43" t="str">
        <f>IF(OR(C43="",C43&gt;$G$2),"",IF($E$2="existant",VLOOKUP(B43,Existant!$A:$E,5,FALSE),IF($E$2="Neuf - non famille",VLOOKUP(B43,#REF!,5,FALSE),VLOOKUP(B43,Neuf!$A:$E,5,FALSE))))</f>
        <v/>
      </c>
      <c r="F43" t="str">
        <f>IF(OR(C43="",C43&gt;$G$2),"",IF($E$2="existant",VLOOKUP(B43,Existant!$A:$H,2,FALSE),IF($E$2="Neuf - non famille",VLOOKUP(B43,#REF!,7,FALSE),VLOOKUP(B43,Neuf!$A:$H,7,FALSE))))</f>
        <v/>
      </c>
      <c r="G43" s="35" t="str">
        <f>IF(OR(C43="",C43&gt;$G$2),"",IF($E$2="existant",VLOOKUP(B43,Existant!$A:$P,16,FALSE),IF($E$2="Neuf - non famille",VLOOKUP(B43,#REF!,16,FALSE),VLOOKUP(B43,Neuf!$A:$P,16,FALSE))))</f>
        <v/>
      </c>
      <c r="H43" s="34" t="str">
        <f>IF(OR(C43="",C43&gt;$G$2),"",IF($E$2="existant",VLOOKUP(B43,Existant!$A:$P,14,FALSE),IF($E$2="Neuf - non famille",VLOOKUP(B43,#REF!,14,FALSE),VLOOKUP(B43,Neuf!$A:$P,14,FALSE))))</f>
        <v/>
      </c>
    </row>
    <row r="44" spans="1:8" x14ac:dyDescent="0.2">
      <c r="A44" s="2">
        <f t="shared" ca="1" si="0"/>
        <v>45</v>
      </c>
      <c r="B44" s="2">
        <v>57</v>
      </c>
      <c r="C44" s="2">
        <f>IF(COUNTIF($B$4:B43,B44)&gt;0,"",MAX($C$4:C43)+1)</f>
        <v>37</v>
      </c>
      <c r="D44" t="str">
        <f>IF(OR(C44="",C44&gt;$G$2),"",IF($E$2="existant",VLOOKUP(B44,Existant!$A:$E,4,FALSE),IF($E$2="Neuf - non famille",VLOOKUP(B44,#REF!,4,FALSE),VLOOKUP(B44,Neuf!$A:$E,4,FALSE))))</f>
        <v/>
      </c>
      <c r="E44" t="str">
        <f>IF(OR(C44="",C44&gt;$G$2),"",IF($E$2="existant",VLOOKUP(B44,Existant!$A:$E,5,FALSE),IF($E$2="Neuf - non famille",VLOOKUP(B44,#REF!,5,FALSE),VLOOKUP(B44,Neuf!$A:$E,5,FALSE))))</f>
        <v/>
      </c>
      <c r="F44" t="str">
        <f>IF(OR(C44="",C44&gt;$G$2),"",IF($E$2="existant",VLOOKUP(B44,Existant!$A:$H,2,FALSE),IF($E$2="Neuf - non famille",VLOOKUP(B44,#REF!,7,FALSE),VLOOKUP(B44,Neuf!$A:$H,7,FALSE))))</f>
        <v/>
      </c>
      <c r="G44" s="35" t="str">
        <f>IF(OR(C44="",C44&gt;$G$2),"",IF($E$2="existant",VLOOKUP(B44,Existant!$A:$P,16,FALSE),IF($E$2="Neuf - non famille",VLOOKUP(B44,#REF!,16,FALSE),VLOOKUP(B44,Neuf!$A:$P,16,FALSE))))</f>
        <v/>
      </c>
      <c r="H44" s="34" t="str">
        <f>IF(OR(C44="",C44&gt;$G$2),"",IF($E$2="existant",VLOOKUP(B44,Existant!$A:$P,14,FALSE),IF($E$2="Neuf - non famille",VLOOKUP(B44,#REF!,14,FALSE),VLOOKUP(B44,Neuf!$A:$P,14,FALSE))))</f>
        <v/>
      </c>
    </row>
    <row r="45" spans="1:8" x14ac:dyDescent="0.2">
      <c r="A45" s="2">
        <f t="shared" ca="1" si="0"/>
        <v>23</v>
      </c>
      <c r="B45" s="2">
        <v>51</v>
      </c>
      <c r="C45" s="2">
        <f>IF(COUNTIF($B$4:B44,B45)&gt;0,"",MAX($C$4:C44)+1)</f>
        <v>38</v>
      </c>
      <c r="D45" t="str">
        <f>IF(OR(C45="",C45&gt;$G$2),"",IF($E$2="existant",VLOOKUP(B45,Existant!$A:$E,4,FALSE),IF($E$2="Neuf - non famille",VLOOKUP(B45,#REF!,4,FALSE),VLOOKUP(B45,Neuf!$A:$E,4,FALSE))))</f>
        <v/>
      </c>
      <c r="E45" t="str">
        <f>IF(OR(C45="",C45&gt;$G$2),"",IF($E$2="existant",VLOOKUP(B45,Existant!$A:$E,5,FALSE),IF($E$2="Neuf - non famille",VLOOKUP(B45,#REF!,5,FALSE),VLOOKUP(B45,Neuf!$A:$E,5,FALSE))))</f>
        <v/>
      </c>
      <c r="F45" t="str">
        <f>IF(OR(C45="",C45&gt;$G$2),"",IF($E$2="existant",VLOOKUP(B45,Existant!$A:$H,2,FALSE),IF($E$2="Neuf - non famille",VLOOKUP(B45,#REF!,7,FALSE),VLOOKUP(B45,Neuf!$A:$H,7,FALSE))))</f>
        <v/>
      </c>
      <c r="G45" s="35" t="str">
        <f>IF(OR(C45="",C45&gt;$G$2),"",IF($E$2="existant",VLOOKUP(B45,Existant!$A:$P,16,FALSE),IF($E$2="Neuf - non famille",VLOOKUP(B45,#REF!,16,FALSE),VLOOKUP(B45,Neuf!$A:$P,16,FALSE))))</f>
        <v/>
      </c>
      <c r="H45" s="34" t="str">
        <f>IF(OR(C45="",C45&gt;$G$2),"",IF($E$2="existant",VLOOKUP(B45,Existant!$A:$P,14,FALSE),IF($E$2="Neuf - non famille",VLOOKUP(B45,#REF!,14,FALSE),VLOOKUP(B45,Neuf!$A:$P,14,FALSE))))</f>
        <v/>
      </c>
    </row>
    <row r="46" spans="1:8" x14ac:dyDescent="0.2">
      <c r="A46" s="2">
        <f t="shared" ca="1" si="0"/>
        <v>131</v>
      </c>
      <c r="B46" s="2">
        <v>162</v>
      </c>
      <c r="C46" s="2">
        <f>IF(COUNTIF($B$4:B45,B46)&gt;0,"",MAX($C$4:C45)+1)</f>
        <v>39</v>
      </c>
      <c r="D46" t="str">
        <f>IF(OR(C46="",C46&gt;$G$2),"",IF($E$2="existant",VLOOKUP(B46,Existant!$A:$E,4,FALSE),IF($E$2="Neuf - non famille",VLOOKUP(B46,#REF!,4,FALSE),VLOOKUP(B46,Neuf!$A:$E,4,FALSE))))</f>
        <v/>
      </c>
      <c r="E46" t="str">
        <f>IF(OR(C46="",C46&gt;$G$2),"",IF($E$2="existant",VLOOKUP(B46,Existant!$A:$E,5,FALSE),IF($E$2="Neuf - non famille",VLOOKUP(B46,#REF!,5,FALSE),VLOOKUP(B46,Neuf!$A:$E,5,FALSE))))</f>
        <v/>
      </c>
      <c r="F46" t="str">
        <f>IF(OR(C46="",C46&gt;$G$2),"",IF($E$2="existant",VLOOKUP(B46,Existant!$A:$H,2,FALSE),IF($E$2="Neuf - non famille",VLOOKUP(B46,#REF!,7,FALSE),VLOOKUP(B46,Neuf!$A:$H,7,FALSE))))</f>
        <v/>
      </c>
      <c r="G46" s="35" t="str">
        <f>IF(OR(C46="",C46&gt;$G$2),"",IF($E$2="existant",VLOOKUP(B46,Existant!$A:$P,16,FALSE),IF($E$2="Neuf - non famille",VLOOKUP(B46,#REF!,16,FALSE),VLOOKUP(B46,Neuf!$A:$P,16,FALSE))))</f>
        <v/>
      </c>
      <c r="H46" s="34" t="str">
        <f>IF(OR(C46="",C46&gt;$G$2),"",IF($E$2="existant",VLOOKUP(B46,Existant!$A:$P,14,FALSE),IF($E$2="Neuf - non famille",VLOOKUP(B46,#REF!,14,FALSE),VLOOKUP(B46,Neuf!$A:$P,14,FALSE))))</f>
        <v/>
      </c>
    </row>
    <row r="47" spans="1:8" x14ac:dyDescent="0.2">
      <c r="A47" s="2">
        <f t="shared" ca="1" si="0"/>
        <v>56</v>
      </c>
      <c r="B47" s="2">
        <v>105</v>
      </c>
      <c r="C47" s="2">
        <f>IF(COUNTIF($B$4:B46,B47)&gt;0,"",MAX($C$4:C46)+1)</f>
        <v>40</v>
      </c>
      <c r="D47" t="str">
        <f>IF(OR(C47="",C47&gt;$G$2),"",IF($E$2="existant",VLOOKUP(B47,Existant!$A:$E,4,FALSE),IF($E$2="Neuf - non famille",VLOOKUP(B47,#REF!,4,FALSE),VLOOKUP(B47,Neuf!$A:$E,4,FALSE))))</f>
        <v/>
      </c>
      <c r="E47" t="str">
        <f>IF(OR(C47="",C47&gt;$G$2),"",IF($E$2="existant",VLOOKUP(B47,Existant!$A:$E,5,FALSE),IF($E$2="Neuf - non famille",VLOOKUP(B47,#REF!,5,FALSE),VLOOKUP(B47,Neuf!$A:$E,5,FALSE))))</f>
        <v/>
      </c>
      <c r="F47" t="str">
        <f>IF(OR(C47="",C47&gt;$G$2),"",IF($E$2="existant",VLOOKUP(B47,Existant!$A:$H,2,FALSE),IF($E$2="Neuf - non famille",VLOOKUP(B47,#REF!,7,FALSE),VLOOKUP(B47,Neuf!$A:$H,7,FALSE))))</f>
        <v/>
      </c>
      <c r="G47" s="35" t="str">
        <f>IF(OR(C47="",C47&gt;$G$2),"",IF($E$2="existant",VLOOKUP(B47,Existant!$A:$P,16,FALSE),IF($E$2="Neuf - non famille",VLOOKUP(B47,#REF!,16,FALSE),VLOOKUP(B47,Neuf!$A:$P,16,FALSE))))</f>
        <v/>
      </c>
      <c r="H47" s="34" t="str">
        <f>IF(OR(C47="",C47&gt;$G$2),"",IF($E$2="existant",VLOOKUP(B47,Existant!$A:$P,14,FALSE),IF($E$2="Neuf - non famille",VLOOKUP(B47,#REF!,14,FALSE),VLOOKUP(B47,Neuf!$A:$P,14,FALSE))))</f>
        <v/>
      </c>
    </row>
    <row r="48" spans="1:8" x14ac:dyDescent="0.2">
      <c r="A48" s="2">
        <f t="shared" ca="1" si="0"/>
        <v>13</v>
      </c>
      <c r="B48" s="2">
        <v>21</v>
      </c>
      <c r="C48" s="2">
        <f>IF(COUNTIF($B$4:B47,B48)&gt;0,"",MAX($C$4:C47)+1)</f>
        <v>41</v>
      </c>
      <c r="D48" t="str">
        <f>IF(OR(C48="",C48&gt;$G$2),"",IF($E$2="existant",VLOOKUP(B48,Existant!$A:$E,4,FALSE),IF($E$2="Neuf - non famille",VLOOKUP(B48,#REF!,4,FALSE),VLOOKUP(B48,Neuf!$A:$E,4,FALSE))))</f>
        <v/>
      </c>
      <c r="E48" t="str">
        <f>IF(OR(C48="",C48&gt;$G$2),"",IF($E$2="existant",VLOOKUP(B48,Existant!$A:$E,5,FALSE),IF($E$2="Neuf - non famille",VLOOKUP(B48,#REF!,5,FALSE),VLOOKUP(B48,Neuf!$A:$E,5,FALSE))))</f>
        <v/>
      </c>
      <c r="F48" t="str">
        <f>IF(OR(C48="",C48&gt;$G$2),"",IF($E$2="existant",VLOOKUP(B48,Existant!$A:$H,2,FALSE),IF($E$2="Neuf - non famille",VLOOKUP(B48,#REF!,7,FALSE),VLOOKUP(B48,Neuf!$A:$H,7,FALSE))))</f>
        <v/>
      </c>
      <c r="G48" s="35" t="str">
        <f>IF(OR(C48="",C48&gt;$G$2),"",IF($E$2="existant",VLOOKUP(B48,Existant!$A:$P,16,FALSE),IF($E$2="Neuf - non famille",VLOOKUP(B48,#REF!,16,FALSE),VLOOKUP(B48,Neuf!$A:$P,16,FALSE))))</f>
        <v/>
      </c>
      <c r="H48" s="34" t="str">
        <f>IF(OR(C48="",C48&gt;$G$2),"",IF($E$2="existant",VLOOKUP(B48,Existant!$A:$P,14,FALSE),IF($E$2="Neuf - non famille",VLOOKUP(B48,#REF!,14,FALSE),VLOOKUP(B48,Neuf!$A:$P,14,FALSE))))</f>
        <v/>
      </c>
    </row>
    <row r="49" spans="1:8" x14ac:dyDescent="0.2">
      <c r="A49" s="2">
        <f t="shared" ca="1" si="0"/>
        <v>96</v>
      </c>
      <c r="B49" s="2">
        <v>52</v>
      </c>
      <c r="C49" s="2">
        <f>IF(COUNTIF($B$4:B48,B49)&gt;0,"",MAX($C$4:C48)+1)</f>
        <v>42</v>
      </c>
      <c r="D49" t="str">
        <f>IF(OR(C49="",C49&gt;$G$2),"",IF($E$2="existant",VLOOKUP(B49,Existant!$A:$E,4,FALSE),IF($E$2="Neuf - non famille",VLOOKUP(B49,#REF!,4,FALSE),VLOOKUP(B49,Neuf!$A:$E,4,FALSE))))</f>
        <v/>
      </c>
      <c r="E49" t="str">
        <f>IF(OR(C49="",C49&gt;$G$2),"",IF($E$2="existant",VLOOKUP(B49,Existant!$A:$E,5,FALSE),IF($E$2="Neuf - non famille",VLOOKUP(B49,#REF!,5,FALSE),VLOOKUP(B49,Neuf!$A:$E,5,FALSE))))</f>
        <v/>
      </c>
      <c r="F49" t="str">
        <f>IF(OR(C49="",C49&gt;$G$2),"",IF($E$2="existant",VLOOKUP(B49,Existant!$A:$H,2,FALSE),IF($E$2="Neuf - non famille",VLOOKUP(B49,#REF!,7,FALSE),VLOOKUP(B49,Neuf!$A:$H,7,FALSE))))</f>
        <v/>
      </c>
      <c r="G49" s="35" t="str">
        <f>IF(OR(C49="",C49&gt;$G$2),"",IF($E$2="existant",VLOOKUP(B49,Existant!$A:$P,16,FALSE),IF($E$2="Neuf - non famille",VLOOKUP(B49,#REF!,16,FALSE),VLOOKUP(B49,Neuf!$A:$P,16,FALSE))))</f>
        <v/>
      </c>
      <c r="H49" s="34" t="str">
        <f>IF(OR(C49="",C49&gt;$G$2),"",IF($E$2="existant",VLOOKUP(B49,Existant!$A:$P,14,FALSE),IF($E$2="Neuf - non famille",VLOOKUP(B49,#REF!,14,FALSE),VLOOKUP(B49,Neuf!$A:$P,14,FALSE))))</f>
        <v/>
      </c>
    </row>
    <row r="50" spans="1:8" x14ac:dyDescent="0.2">
      <c r="A50" s="2">
        <f t="shared" ca="1" si="0"/>
        <v>92</v>
      </c>
      <c r="B50" s="2">
        <v>56</v>
      </c>
      <c r="C50" s="2">
        <f>IF(COUNTIF($B$4:B49,B50)&gt;0,"",MAX($C$4:C49)+1)</f>
        <v>43</v>
      </c>
      <c r="D50" t="str">
        <f>IF(OR(C50="",C50&gt;$G$2),"",IF($E$2="existant",VLOOKUP(B50,Existant!$A:$E,4,FALSE),IF($E$2="Neuf - non famille",VLOOKUP(B50,#REF!,4,FALSE),VLOOKUP(B50,Neuf!$A:$E,4,FALSE))))</f>
        <v/>
      </c>
      <c r="E50" t="str">
        <f>IF(OR(C50="",C50&gt;$G$2),"",IF($E$2="existant",VLOOKUP(B50,Existant!$A:$E,5,FALSE),IF($E$2="Neuf - non famille",VLOOKUP(B50,#REF!,5,FALSE),VLOOKUP(B50,Neuf!$A:$E,5,FALSE))))</f>
        <v/>
      </c>
      <c r="F50" t="str">
        <f>IF(OR(C50="",C50&gt;$G$2),"",IF($E$2="existant",VLOOKUP(B50,Existant!$A:$H,2,FALSE),IF($E$2="Neuf - non famille",VLOOKUP(B50,#REF!,7,FALSE),VLOOKUP(B50,Neuf!$A:$H,7,FALSE))))</f>
        <v/>
      </c>
      <c r="G50" s="35" t="str">
        <f>IF(OR(C50="",C50&gt;$G$2),"",IF($E$2="existant",VLOOKUP(B50,Existant!$A:$P,16,FALSE),IF($E$2="Neuf - non famille",VLOOKUP(B50,#REF!,16,FALSE),VLOOKUP(B50,Neuf!$A:$P,16,FALSE))))</f>
        <v/>
      </c>
      <c r="H50" s="34" t="str">
        <f>IF(OR(C50="",C50&gt;$G$2),"",IF($E$2="existant",VLOOKUP(B50,Existant!$A:$P,14,FALSE),IF($E$2="Neuf - non famille",VLOOKUP(B50,#REF!,14,FALSE),VLOOKUP(B50,Neuf!$A:$P,14,FALSE))))</f>
        <v/>
      </c>
    </row>
    <row r="51" spans="1:8" x14ac:dyDescent="0.2">
      <c r="A51" s="2">
        <f t="shared" ca="1" si="0"/>
        <v>107</v>
      </c>
      <c r="B51" s="2">
        <v>1</v>
      </c>
      <c r="C51" s="2">
        <f>IF(COUNTIF($B$4:B50,B51)&gt;0,"",MAX($C$4:C50)+1)</f>
        <v>44</v>
      </c>
      <c r="D51" t="str">
        <f>IF(OR(C51="",C51&gt;$G$2),"",IF($E$2="existant",VLOOKUP(B51,Existant!$A:$E,4,FALSE),IF($E$2="Neuf - non famille",VLOOKUP(B51,#REF!,4,FALSE),VLOOKUP(B51,Neuf!$A:$E,4,FALSE))))</f>
        <v/>
      </c>
      <c r="E51" t="str">
        <f>IF(OR(C51="",C51&gt;$G$2),"",IF($E$2="existant",VLOOKUP(B51,Existant!$A:$E,5,FALSE),IF($E$2="Neuf - non famille",VLOOKUP(B51,#REF!,5,FALSE),VLOOKUP(B51,Neuf!$A:$E,5,FALSE))))</f>
        <v/>
      </c>
      <c r="F51" t="str">
        <f>IF(OR(C51="",C51&gt;$G$2),"",IF($E$2="existant",VLOOKUP(B51,Existant!$A:$H,2,FALSE),IF($E$2="Neuf - non famille",VLOOKUP(B51,#REF!,7,FALSE),VLOOKUP(B51,Neuf!$A:$H,7,FALSE))))</f>
        <v/>
      </c>
      <c r="G51" s="35" t="str">
        <f>IF(OR(C51="",C51&gt;$G$2),"",IF($E$2="existant",VLOOKUP(B51,Existant!$A:$P,16,FALSE),IF($E$2="Neuf - non famille",VLOOKUP(B51,#REF!,16,FALSE),VLOOKUP(B51,Neuf!$A:$P,16,FALSE))))</f>
        <v/>
      </c>
      <c r="H51" s="34" t="str">
        <f>IF(OR(C51="",C51&gt;$G$2),"",IF($E$2="existant",VLOOKUP(B51,Existant!$A:$P,14,FALSE),IF($E$2="Neuf - non famille",VLOOKUP(B51,#REF!,14,FALSE),VLOOKUP(B51,Neuf!$A:$P,14,FALSE))))</f>
        <v/>
      </c>
    </row>
    <row r="52" spans="1:8" x14ac:dyDescent="0.2">
      <c r="A52" s="2">
        <f t="shared" ca="1" si="0"/>
        <v>45</v>
      </c>
      <c r="B52" s="2">
        <v>158</v>
      </c>
      <c r="C52" s="2">
        <f>IF(COUNTIF($B$4:B51,B52)&gt;0,"",MAX($C$4:C51)+1)</f>
        <v>45</v>
      </c>
      <c r="D52" t="str">
        <f>IF(OR(C52="",C52&gt;$G$2),"",IF($E$2="existant",VLOOKUP(B52,Existant!$A:$E,4,FALSE),IF($E$2="Neuf - non famille",VLOOKUP(B52,#REF!,4,FALSE),VLOOKUP(B52,Neuf!$A:$E,4,FALSE))))</f>
        <v/>
      </c>
      <c r="E52" t="str">
        <f>IF(OR(C52="",C52&gt;$G$2),"",IF($E$2="existant",VLOOKUP(B52,Existant!$A:$E,5,FALSE),IF($E$2="Neuf - non famille",VLOOKUP(B52,#REF!,5,FALSE),VLOOKUP(B52,Neuf!$A:$E,5,FALSE))))</f>
        <v/>
      </c>
      <c r="F52" t="str">
        <f>IF(OR(C52="",C52&gt;$G$2),"",IF($E$2="existant",VLOOKUP(B52,Existant!$A:$H,2,FALSE),IF($E$2="Neuf - non famille",VLOOKUP(B52,#REF!,7,FALSE),VLOOKUP(B52,Neuf!$A:$H,7,FALSE))))</f>
        <v/>
      </c>
      <c r="G52" s="35" t="str">
        <f>IF(OR(C52="",C52&gt;$G$2),"",IF($E$2="existant",VLOOKUP(B52,Existant!$A:$P,16,FALSE),IF($E$2="Neuf - non famille",VLOOKUP(B52,#REF!,16,FALSE),VLOOKUP(B52,Neuf!$A:$P,16,FALSE))))</f>
        <v/>
      </c>
      <c r="H52" s="34" t="str">
        <f>IF(OR(C52="",C52&gt;$G$2),"",IF($E$2="existant",VLOOKUP(B52,Existant!$A:$P,14,FALSE),IF($E$2="Neuf - non famille",VLOOKUP(B52,#REF!,14,FALSE),VLOOKUP(B52,Neuf!$A:$P,14,FALSE))))</f>
        <v/>
      </c>
    </row>
    <row r="53" spans="1:8" x14ac:dyDescent="0.2">
      <c r="A53" s="2">
        <f t="shared" ca="1" si="0"/>
        <v>164</v>
      </c>
      <c r="B53" s="2">
        <v>124</v>
      </c>
      <c r="C53" s="2">
        <f>IF(COUNTIF($B$4:B52,B53)&gt;0,"",MAX($C$4:C52)+1)</f>
        <v>46</v>
      </c>
      <c r="D53" t="str">
        <f>IF(OR(C53="",C53&gt;$G$2),"",IF($E$2="existant",VLOOKUP(B53,Existant!$A:$E,4,FALSE),IF($E$2="Neuf - non famille",VLOOKUP(B53,#REF!,4,FALSE),VLOOKUP(B53,Neuf!$A:$E,4,FALSE))))</f>
        <v/>
      </c>
      <c r="E53" t="str">
        <f>IF(OR(C53="",C53&gt;$G$2),"",IF($E$2="existant",VLOOKUP(B53,Existant!$A:$E,5,FALSE),IF($E$2="Neuf - non famille",VLOOKUP(B53,#REF!,5,FALSE),VLOOKUP(B53,Neuf!$A:$E,5,FALSE))))</f>
        <v/>
      </c>
      <c r="F53" t="str">
        <f>IF(OR(C53="",C53&gt;$G$2),"",IF($E$2="existant",VLOOKUP(B53,Existant!$A:$H,2,FALSE),IF($E$2="Neuf - non famille",VLOOKUP(B53,#REF!,7,FALSE),VLOOKUP(B53,Neuf!$A:$H,7,FALSE))))</f>
        <v/>
      </c>
      <c r="G53" s="35" t="str">
        <f>IF(OR(C53="",C53&gt;$G$2),"",IF($E$2="existant",VLOOKUP(B53,Existant!$A:$P,16,FALSE),IF($E$2="Neuf - non famille",VLOOKUP(B53,#REF!,16,FALSE),VLOOKUP(B53,Neuf!$A:$P,16,FALSE))))</f>
        <v/>
      </c>
      <c r="H53" s="34" t="str">
        <f>IF(OR(C53="",C53&gt;$G$2),"",IF($E$2="existant",VLOOKUP(B53,Existant!$A:$P,14,FALSE),IF($E$2="Neuf - non famille",VLOOKUP(B53,#REF!,14,FALSE),VLOOKUP(B53,Neuf!$A:$P,14,FALSE))))</f>
        <v/>
      </c>
    </row>
    <row r="54" spans="1:8" hidden="1" x14ac:dyDescent="0.2">
      <c r="A54" s="2">
        <f t="shared" ca="1" si="0"/>
        <v>110</v>
      </c>
      <c r="B54" s="2">
        <v>21</v>
      </c>
      <c r="C54" s="2" t="str">
        <f>IF(COUNTIF($B$4:B53,B54)&gt;0,"",MAX($C$4:C53)+1)</f>
        <v/>
      </c>
      <c r="D54" t="str">
        <f>IF(OR(C54="",C54&gt;$G$2),"",IF($E$2="existant",VLOOKUP(B54,Existant!$A:$E,4,FALSE),IF($E$2="Neuf - non famille",VLOOKUP(B54,#REF!,4,FALSE),VLOOKUP(B54,Neuf!$A:$E,4,FALSE))))</f>
        <v/>
      </c>
      <c r="E54" t="str">
        <f>IF(OR(C54="",C54&gt;$G$2),"",IF($E$2="existant",VLOOKUP(B54,Existant!$A:$E,5,FALSE),IF($E$2="Neuf - non famille",VLOOKUP(B54,#REF!,5,FALSE),VLOOKUP(B54,Neuf!$A:$E,5,FALSE))))</f>
        <v/>
      </c>
      <c r="F54" t="str">
        <f>IF(OR(C54="",C54&gt;$G$2),"",IF($E$2="existant",VLOOKUP(B54,Existant!$A:$H,2,FALSE),IF($E$2="Neuf - non famille",VLOOKUP(B54,#REF!,7,FALSE),VLOOKUP(B54,Neuf!$A:$H,7,FALSE))))</f>
        <v/>
      </c>
      <c r="G54" s="35" t="str">
        <f>IF(OR(C54="",C54&gt;$G$2),"",IF($E$2="existant",VLOOKUP(B54,Existant!$A:$P,16,FALSE),IF($E$2="Neuf - non famille",VLOOKUP(B54,#REF!,16,FALSE),VLOOKUP(B54,Neuf!$A:$P,16,FALSE))))</f>
        <v/>
      </c>
      <c r="H54" s="34" t="str">
        <f>IF(OR(C54="",C54&gt;$G$2),"",IF($E$2="existant",VLOOKUP(B54,Existant!$A:$P,14,FALSE),IF($E$2="Neuf - non famille",VLOOKUP(B54,#REF!,14,FALSE),VLOOKUP(B54,Neuf!$A:$P,14,FALSE))))</f>
        <v/>
      </c>
    </row>
    <row r="55" spans="1:8" x14ac:dyDescent="0.2">
      <c r="A55" s="2">
        <f t="shared" ca="1" si="0"/>
        <v>85</v>
      </c>
      <c r="B55" s="2">
        <v>160</v>
      </c>
      <c r="C55" s="2">
        <f>IF(COUNTIF($B$4:B54,B55)&gt;0,"",MAX($C$4:C54)+1)</f>
        <v>47</v>
      </c>
      <c r="D55" t="str">
        <f>IF(OR(C55="",C55&gt;$G$2),"",IF($E$2="existant",VLOOKUP(B55,Existant!$A:$E,4,FALSE),IF($E$2="Neuf - non famille",VLOOKUP(B55,#REF!,4,FALSE),VLOOKUP(B55,Neuf!$A:$E,4,FALSE))))</f>
        <v/>
      </c>
      <c r="E55" t="str">
        <f>IF(OR(C55="",C55&gt;$G$2),"",IF($E$2="existant",VLOOKUP(B55,Existant!$A:$E,5,FALSE),IF($E$2="Neuf - non famille",VLOOKUP(B55,#REF!,5,FALSE),VLOOKUP(B55,Neuf!$A:$E,5,FALSE))))</f>
        <v/>
      </c>
      <c r="F55" t="str">
        <f>IF(OR(C55="",C55&gt;$G$2),"",IF($E$2="existant",VLOOKUP(B55,Existant!$A:$H,2,FALSE),IF($E$2="Neuf - non famille",VLOOKUP(B55,#REF!,7,FALSE),VLOOKUP(B55,Neuf!$A:$H,7,FALSE))))</f>
        <v/>
      </c>
      <c r="G55" s="35" t="str">
        <f>IF(OR(C55="",C55&gt;$G$2),"",IF($E$2="existant",VLOOKUP(B55,Existant!$A:$P,16,FALSE),IF($E$2="Neuf - non famille",VLOOKUP(B55,#REF!,16,FALSE),VLOOKUP(B55,Neuf!$A:$P,16,FALSE))))</f>
        <v/>
      </c>
      <c r="H55" s="34" t="str">
        <f>IF(OR(C55="",C55&gt;$G$2),"",IF($E$2="existant",VLOOKUP(B55,Existant!$A:$P,14,FALSE),IF($E$2="Neuf - non famille",VLOOKUP(B55,#REF!,14,FALSE),VLOOKUP(B55,Neuf!$A:$P,14,FALSE))))</f>
        <v/>
      </c>
    </row>
    <row r="56" spans="1:8" x14ac:dyDescent="0.2">
      <c r="A56" s="2">
        <f t="shared" ca="1" si="0"/>
        <v>69</v>
      </c>
      <c r="B56" s="2">
        <v>41</v>
      </c>
      <c r="C56" s="2">
        <f>IF(COUNTIF($B$4:B55,B56)&gt;0,"",MAX($C$4:C55)+1)</f>
        <v>48</v>
      </c>
      <c r="D56" t="str">
        <f>IF(OR(C56="",C56&gt;$G$2),"",IF($E$2="existant",VLOOKUP(B56,Existant!$A:$E,4,FALSE),IF($E$2="Neuf - non famille",VLOOKUP(B56,#REF!,4,FALSE),VLOOKUP(B56,Neuf!$A:$E,4,FALSE))))</f>
        <v/>
      </c>
      <c r="E56" t="str">
        <f>IF(OR(C56="",C56&gt;$G$2),"",IF($E$2="existant",VLOOKUP(B56,Existant!$A:$E,5,FALSE),IF($E$2="Neuf - non famille",VLOOKUP(B56,#REF!,5,FALSE),VLOOKUP(B56,Neuf!$A:$E,5,FALSE))))</f>
        <v/>
      </c>
      <c r="F56" t="str">
        <f>IF(OR(C56="",C56&gt;$G$2),"",IF($E$2="existant",VLOOKUP(B56,Existant!$A:$H,2,FALSE),IF($E$2="Neuf - non famille",VLOOKUP(B56,#REF!,7,FALSE),VLOOKUP(B56,Neuf!$A:$H,7,FALSE))))</f>
        <v/>
      </c>
      <c r="G56" s="35" t="str">
        <f>IF(OR(C56="",C56&gt;$G$2),"",IF($E$2="existant",VLOOKUP(B56,Existant!$A:$P,16,FALSE),IF($E$2="Neuf - non famille",VLOOKUP(B56,#REF!,16,FALSE),VLOOKUP(B56,Neuf!$A:$P,16,FALSE))))</f>
        <v/>
      </c>
      <c r="H56" s="34" t="str">
        <f>IF(OR(C56="",C56&gt;$G$2),"",IF($E$2="existant",VLOOKUP(B56,Existant!$A:$P,14,FALSE),IF($E$2="Neuf - non famille",VLOOKUP(B56,#REF!,14,FALSE),VLOOKUP(B56,Neuf!$A:$P,14,FALSE))))</f>
        <v/>
      </c>
    </row>
    <row r="57" spans="1:8" hidden="1" x14ac:dyDescent="0.2">
      <c r="A57" s="2">
        <f t="shared" ca="1" si="0"/>
        <v>147</v>
      </c>
      <c r="B57" s="2">
        <v>152</v>
      </c>
      <c r="C57" s="2" t="str">
        <f>IF(COUNTIF($B$4:B56,B57)&gt;0,"",MAX($C$4:C56)+1)</f>
        <v/>
      </c>
      <c r="D57" t="str">
        <f>IF(OR(C57="",C57&gt;$G$2),"",IF($E$2="existant",VLOOKUP(B57,Existant!$A:$E,4,FALSE),IF($E$2="Neuf - non famille",VLOOKUP(B57,#REF!,4,FALSE),VLOOKUP(B57,Neuf!$A:$E,4,FALSE))))</f>
        <v/>
      </c>
      <c r="E57" t="str">
        <f>IF(OR(C57="",C57&gt;$G$2),"",IF($E$2="existant",VLOOKUP(B57,Existant!$A:$E,5,FALSE),IF($E$2="Neuf - non famille",VLOOKUP(B57,#REF!,5,FALSE),VLOOKUP(B57,Neuf!$A:$E,5,FALSE))))</f>
        <v/>
      </c>
      <c r="F57" t="str">
        <f>IF(OR(C57="",C57&gt;$G$2),"",IF($E$2="existant",VLOOKUP(B57,Existant!$A:$H,2,FALSE),IF($E$2="Neuf - non famille",VLOOKUP(B57,#REF!,7,FALSE),VLOOKUP(B57,Neuf!$A:$H,7,FALSE))))</f>
        <v/>
      </c>
      <c r="G57" s="35" t="str">
        <f>IF(OR(C57="",C57&gt;$G$2),"",IF($E$2="existant",VLOOKUP(B57,Existant!$A:$P,16,FALSE),IF($E$2="Neuf - non famille",VLOOKUP(B57,#REF!,16,FALSE),VLOOKUP(B57,Neuf!$A:$P,16,FALSE))))</f>
        <v/>
      </c>
      <c r="H57" s="34" t="str">
        <f>IF(OR(C57="",C57&gt;$G$2),"",IF($E$2="existant",VLOOKUP(B57,Existant!$A:$P,14,FALSE),IF($E$2="Neuf - non famille",VLOOKUP(B57,#REF!,14,FALSE),VLOOKUP(B57,Neuf!$A:$P,14,FALSE))))</f>
        <v/>
      </c>
    </row>
    <row r="58" spans="1:8" x14ac:dyDescent="0.2">
      <c r="A58" s="2">
        <f t="shared" ca="1" si="0"/>
        <v>122</v>
      </c>
      <c r="B58" s="2">
        <v>83</v>
      </c>
      <c r="C58" s="2">
        <f>IF(COUNTIF($B$4:B57,B58)&gt;0,"",MAX($C$4:C57)+1)</f>
        <v>49</v>
      </c>
      <c r="D58" t="str">
        <f>IF(OR(C58="",C58&gt;$G$2),"",IF($E$2="existant",VLOOKUP(B58,Existant!$A:$E,4,FALSE),IF($E$2="Neuf - non famille",VLOOKUP(B58,#REF!,4,FALSE),VLOOKUP(B58,Neuf!$A:$E,4,FALSE))))</f>
        <v/>
      </c>
      <c r="E58" t="str">
        <f>IF(OR(C58="",C58&gt;$G$2),"",IF($E$2="existant",VLOOKUP(B58,Existant!$A:$E,5,FALSE),IF($E$2="Neuf - non famille",VLOOKUP(B58,#REF!,5,FALSE),VLOOKUP(B58,Neuf!$A:$E,5,FALSE))))</f>
        <v/>
      </c>
      <c r="F58" t="str">
        <f>IF(OR(C58="",C58&gt;$G$2),"",IF($E$2="existant",VLOOKUP(B58,Existant!$A:$H,2,FALSE),IF($E$2="Neuf - non famille",VLOOKUP(B58,#REF!,7,FALSE),VLOOKUP(B58,Neuf!$A:$H,7,FALSE))))</f>
        <v/>
      </c>
      <c r="G58" s="35" t="str">
        <f>IF(OR(C58="",C58&gt;$G$2),"",IF($E$2="existant",VLOOKUP(B58,Existant!$A:$P,16,FALSE),IF($E$2="Neuf - non famille",VLOOKUP(B58,#REF!,16,FALSE),VLOOKUP(B58,Neuf!$A:$P,16,FALSE))))</f>
        <v/>
      </c>
      <c r="H58" s="34" t="str">
        <f>IF(OR(C58="",C58&gt;$G$2),"",IF($E$2="existant",VLOOKUP(B58,Existant!$A:$P,14,FALSE),IF($E$2="Neuf - non famille",VLOOKUP(B58,#REF!,14,FALSE),VLOOKUP(B58,Neuf!$A:$P,14,FALSE))))</f>
        <v/>
      </c>
    </row>
    <row r="59" spans="1:8" x14ac:dyDescent="0.2">
      <c r="A59" s="2">
        <f t="shared" ca="1" si="0"/>
        <v>14</v>
      </c>
      <c r="B59" s="2">
        <v>34</v>
      </c>
      <c r="C59" s="2">
        <f>IF(COUNTIF($B$4:B58,B59)&gt;0,"",MAX($C$4:C58)+1)</f>
        <v>50</v>
      </c>
      <c r="D59" t="str">
        <f>IF(OR(C59="",C59&gt;$G$2),"",IF($E$2="existant",VLOOKUP(B59,Existant!$A:$E,4,FALSE),IF($E$2="Neuf - non famille",VLOOKUP(B59,#REF!,4,FALSE),VLOOKUP(B59,Neuf!$A:$E,4,FALSE))))</f>
        <v/>
      </c>
      <c r="E59" t="str">
        <f>IF(OR(C59="",C59&gt;$G$2),"",IF($E$2="existant",VLOOKUP(B59,Existant!$A:$E,5,FALSE),IF($E$2="Neuf - non famille",VLOOKUP(B59,#REF!,5,FALSE),VLOOKUP(B59,Neuf!$A:$E,5,FALSE))))</f>
        <v/>
      </c>
      <c r="F59" t="str">
        <f>IF(OR(C59="",C59&gt;$G$2),"",IF($E$2="existant",VLOOKUP(B59,Existant!$A:$H,2,FALSE),IF($E$2="Neuf - non famille",VLOOKUP(B59,#REF!,7,FALSE),VLOOKUP(B59,Neuf!$A:$H,7,FALSE))))</f>
        <v/>
      </c>
      <c r="G59" s="35" t="str">
        <f>IF(OR(C59="",C59&gt;$G$2),"",IF($E$2="existant",VLOOKUP(B59,Existant!$A:$P,16,FALSE),IF($E$2="Neuf - non famille",VLOOKUP(B59,#REF!,16,FALSE),VLOOKUP(B59,Neuf!$A:$P,16,FALSE))))</f>
        <v/>
      </c>
      <c r="H59" s="34" t="str">
        <f>IF(OR(C59="",C59&gt;$G$2),"",IF($E$2="existant",VLOOKUP(B59,Existant!$A:$P,14,FALSE),IF($E$2="Neuf - non famille",VLOOKUP(B59,#REF!,14,FALSE),VLOOKUP(B59,Neuf!$A:$P,14,FALSE))))</f>
        <v/>
      </c>
    </row>
    <row r="60" spans="1:8" hidden="1" x14ac:dyDescent="0.2">
      <c r="A60" s="2">
        <f t="shared" ca="1" si="0"/>
        <v>87</v>
      </c>
      <c r="B60" s="2">
        <v>56</v>
      </c>
      <c r="C60" s="2" t="str">
        <f>IF(COUNTIF($B$4:B59,B60)&gt;0,"",MAX($C$4:C59)+1)</f>
        <v/>
      </c>
      <c r="D60" t="str">
        <f>IF(OR(C60="",C60&gt;$G$2),"",IF($E$2="existant",VLOOKUP(B60,Existant!$A:$E,4,FALSE),IF($E$2="Neuf - non famille",VLOOKUP(B60,#REF!,4,FALSE),VLOOKUP(B60,Neuf!$A:$E,4,FALSE))))</f>
        <v/>
      </c>
      <c r="E60" t="str">
        <f>IF(OR(C60="",C60&gt;$G$2),"",IF($E$2="existant",VLOOKUP(B60,Existant!$A:$E,5,FALSE),IF($E$2="Neuf - non famille",VLOOKUP(B60,#REF!,5,FALSE),VLOOKUP(B60,Neuf!$A:$E,5,FALSE))))</f>
        <v/>
      </c>
      <c r="F60" t="str">
        <f>IF(OR(C60="",C60&gt;$G$2),"",IF($E$2="existant",VLOOKUP(B60,Existant!$A:$H,2,FALSE),IF($E$2="Neuf - non famille",VLOOKUP(B60,#REF!,7,FALSE),VLOOKUP(B60,Neuf!$A:$H,7,FALSE))))</f>
        <v/>
      </c>
      <c r="G60" s="35" t="str">
        <f>IF(OR(C60="",C60&gt;$G$2),"",IF($E$2="existant",VLOOKUP(B60,Existant!$A:$P,16,FALSE),IF($E$2="Neuf - non famille",VLOOKUP(B60,#REF!,16,FALSE),VLOOKUP(B60,Neuf!$A:$P,16,FALSE))))</f>
        <v/>
      </c>
      <c r="H60" s="34" t="str">
        <f>IF(OR(C60="",C60&gt;$G$2),"",IF($E$2="existant",VLOOKUP(B60,Existant!$A:$P,14,FALSE),IF($E$2="Neuf - non famille",VLOOKUP(B60,#REF!,14,FALSE),VLOOKUP(B60,Neuf!$A:$P,14,FALSE))))</f>
        <v/>
      </c>
    </row>
    <row r="61" spans="1:8" hidden="1" x14ac:dyDescent="0.2">
      <c r="A61" s="2">
        <f t="shared" ca="1" si="0"/>
        <v>121</v>
      </c>
      <c r="B61" s="2">
        <v>56</v>
      </c>
      <c r="C61" s="2" t="str">
        <f>IF(COUNTIF($B$4:B60,B61)&gt;0,"",MAX($C$4:C60)+1)</f>
        <v/>
      </c>
      <c r="D61" t="str">
        <f>IF(OR(C61="",C61&gt;$G$2),"",IF($E$2="existant",VLOOKUP(B61,Existant!$A:$E,4,FALSE),IF($E$2="Neuf - non famille",VLOOKUP(B61,#REF!,4,FALSE),VLOOKUP(B61,Neuf!$A:$E,4,FALSE))))</f>
        <v/>
      </c>
      <c r="E61" t="str">
        <f>IF(OR(C61="",C61&gt;$G$2),"",IF($E$2="existant",VLOOKUP(B61,Existant!$A:$E,5,FALSE),IF($E$2="Neuf - non famille",VLOOKUP(B61,#REF!,5,FALSE),VLOOKUP(B61,Neuf!$A:$E,5,FALSE))))</f>
        <v/>
      </c>
      <c r="F61" t="str">
        <f>IF(OR(C61="",C61&gt;$G$2),"",IF($E$2="existant",VLOOKUP(B61,Existant!$A:$H,2,FALSE),IF($E$2="Neuf - non famille",VLOOKUP(B61,#REF!,7,FALSE),VLOOKUP(B61,Neuf!$A:$H,7,FALSE))))</f>
        <v/>
      </c>
      <c r="G61" s="35" t="str">
        <f>IF(OR(C61="",C61&gt;$G$2),"",IF($E$2="existant",VLOOKUP(B61,Existant!$A:$P,16,FALSE),IF($E$2="Neuf - non famille",VLOOKUP(B61,#REF!,16,FALSE),VLOOKUP(B61,Neuf!$A:$P,16,FALSE))))</f>
        <v/>
      </c>
      <c r="H61" s="34" t="str">
        <f>IF(OR(C61="",C61&gt;$G$2),"",IF($E$2="existant",VLOOKUP(B61,Existant!$A:$P,14,FALSE),IF($E$2="Neuf - non famille",VLOOKUP(B61,#REF!,14,FALSE),VLOOKUP(B61,Neuf!$A:$P,14,FALSE))))</f>
        <v/>
      </c>
    </row>
    <row r="62" spans="1:8" x14ac:dyDescent="0.2">
      <c r="A62" s="2">
        <f t="shared" ca="1" si="0"/>
        <v>3</v>
      </c>
      <c r="B62" s="2">
        <v>149</v>
      </c>
      <c r="C62" s="2">
        <f>IF(COUNTIF($B$4:B61,B62)&gt;0,"",MAX($C$4:C61)+1)</f>
        <v>51</v>
      </c>
      <c r="D62" t="str">
        <f>IF(OR(C62="",C62&gt;$G$2),"",IF($E$2="existant",VLOOKUP(B62,Existant!$A:$E,4,FALSE),IF($E$2="Neuf - non famille",VLOOKUP(B62,#REF!,4,FALSE),VLOOKUP(B62,Neuf!$A:$E,4,FALSE))))</f>
        <v/>
      </c>
      <c r="E62" t="str">
        <f>IF(OR(C62="",C62&gt;$G$2),"",IF($E$2="existant",VLOOKUP(B62,Existant!$A:$E,5,FALSE),IF($E$2="Neuf - non famille",VLOOKUP(B62,#REF!,5,FALSE),VLOOKUP(B62,Neuf!$A:$E,5,FALSE))))</f>
        <v/>
      </c>
      <c r="F62" t="str">
        <f>IF(OR(C62="",C62&gt;$G$2),"",IF($E$2="existant",VLOOKUP(B62,Existant!$A:$H,2,FALSE),IF($E$2="Neuf - non famille",VLOOKUP(B62,#REF!,7,FALSE),VLOOKUP(B62,Neuf!$A:$H,7,FALSE))))</f>
        <v/>
      </c>
      <c r="G62" s="35" t="str">
        <f>IF(OR(C62="",C62&gt;$G$2),"",IF($E$2="existant",VLOOKUP(B62,Existant!$A:$P,16,FALSE),IF($E$2="Neuf - non famille",VLOOKUP(B62,#REF!,16,FALSE),VLOOKUP(B62,Neuf!$A:$P,16,FALSE))))</f>
        <v/>
      </c>
      <c r="H62" s="34" t="str">
        <f>IF(OR(C62="",C62&gt;$G$2),"",IF($E$2="existant",VLOOKUP(B62,Existant!$A:$P,14,FALSE),IF($E$2="Neuf - non famille",VLOOKUP(B62,#REF!,14,FALSE),VLOOKUP(B62,Neuf!$A:$P,14,FALSE))))</f>
        <v/>
      </c>
    </row>
    <row r="63" spans="1:8" x14ac:dyDescent="0.2">
      <c r="A63" s="2">
        <f t="shared" ca="1" si="0"/>
        <v>57</v>
      </c>
      <c r="B63" s="2">
        <v>48</v>
      </c>
      <c r="C63" s="2">
        <f>IF(COUNTIF($B$4:B62,B63)&gt;0,"",MAX($C$4:C62)+1)</f>
        <v>52</v>
      </c>
      <c r="D63" t="str">
        <f>IF(OR(C63="",C63&gt;$G$2),"",IF($E$2="existant",VLOOKUP(B63,Existant!$A:$E,4,FALSE),IF($E$2="Neuf - non famille",VLOOKUP(B63,#REF!,4,FALSE),VLOOKUP(B63,Neuf!$A:$E,4,FALSE))))</f>
        <v/>
      </c>
      <c r="E63" t="str">
        <f>IF(OR(C63="",C63&gt;$G$2),"",IF($E$2="existant",VLOOKUP(B63,Existant!$A:$E,5,FALSE),IF($E$2="Neuf - non famille",VLOOKUP(B63,#REF!,5,FALSE),VLOOKUP(B63,Neuf!$A:$E,5,FALSE))))</f>
        <v/>
      </c>
      <c r="F63" t="str">
        <f>IF(OR(C63="",C63&gt;$G$2),"",IF($E$2="existant",VLOOKUP(B63,Existant!$A:$H,2,FALSE),IF($E$2="Neuf - non famille",VLOOKUP(B63,#REF!,7,FALSE),VLOOKUP(B63,Neuf!$A:$H,7,FALSE))))</f>
        <v/>
      </c>
      <c r="G63" s="35" t="str">
        <f>IF(OR(C63="",C63&gt;$G$2),"",IF($E$2="existant",VLOOKUP(B63,Existant!$A:$P,16,FALSE),IF($E$2="Neuf - non famille",VLOOKUP(B63,#REF!,16,FALSE),VLOOKUP(B63,Neuf!$A:$P,16,FALSE))))</f>
        <v/>
      </c>
      <c r="H63" s="34" t="str">
        <f>IF(OR(C63="",C63&gt;$G$2),"",IF($E$2="existant",VLOOKUP(B63,Existant!$A:$P,14,FALSE),IF($E$2="Neuf - non famille",VLOOKUP(B63,#REF!,14,FALSE),VLOOKUP(B63,Neuf!$A:$P,14,FALSE))))</f>
        <v/>
      </c>
    </row>
    <row r="64" spans="1:8" x14ac:dyDescent="0.2">
      <c r="A64" s="2">
        <f t="shared" ca="1" si="0"/>
        <v>145</v>
      </c>
      <c r="B64" s="2">
        <v>109</v>
      </c>
      <c r="C64" s="2">
        <f>IF(COUNTIF($B$4:B63,B64)&gt;0,"",MAX($C$4:C63)+1)</f>
        <v>53</v>
      </c>
      <c r="D64" t="str">
        <f>IF(OR(C64="",C64&gt;$G$2),"",IF($E$2="existant",VLOOKUP(B64,Existant!$A:$E,4,FALSE),IF($E$2="Neuf - non famille",VLOOKUP(B64,#REF!,4,FALSE),VLOOKUP(B64,Neuf!$A:$E,4,FALSE))))</f>
        <v/>
      </c>
      <c r="E64" t="str">
        <f>IF(OR(C64="",C64&gt;$G$2),"",IF($E$2="existant",VLOOKUP(B64,Existant!$A:$E,5,FALSE),IF($E$2="Neuf - non famille",VLOOKUP(B64,#REF!,5,FALSE),VLOOKUP(B64,Neuf!$A:$E,5,FALSE))))</f>
        <v/>
      </c>
      <c r="F64" t="str">
        <f>IF(OR(C64="",C64&gt;$G$2),"",IF($E$2="existant",VLOOKUP(B64,Existant!$A:$H,2,FALSE),IF($E$2="Neuf - non famille",VLOOKUP(B64,#REF!,7,FALSE),VLOOKUP(B64,Neuf!$A:$H,7,FALSE))))</f>
        <v/>
      </c>
      <c r="G64" s="35" t="str">
        <f>IF(OR(C64="",C64&gt;$G$2),"",IF($E$2="existant",VLOOKUP(B64,Existant!$A:$P,16,FALSE),IF($E$2="Neuf - non famille",VLOOKUP(B64,#REF!,16,FALSE),VLOOKUP(B64,Neuf!$A:$P,16,FALSE))))</f>
        <v/>
      </c>
      <c r="H64" s="34" t="str">
        <f>IF(OR(C64="",C64&gt;$G$2),"",IF($E$2="existant",VLOOKUP(B64,Existant!$A:$P,14,FALSE),IF($E$2="Neuf - non famille",VLOOKUP(B64,#REF!,14,FALSE),VLOOKUP(B64,Neuf!$A:$P,14,FALSE))))</f>
        <v/>
      </c>
    </row>
    <row r="65" spans="1:8" x14ac:dyDescent="0.2">
      <c r="A65" s="2">
        <f t="shared" ca="1" si="0"/>
        <v>42</v>
      </c>
      <c r="B65" s="2">
        <v>15</v>
      </c>
      <c r="C65" s="2">
        <f>IF(COUNTIF($B$4:B64,B65)&gt;0,"",MAX($C$4:C64)+1)</f>
        <v>54</v>
      </c>
      <c r="D65" t="str">
        <f>IF(OR(C65="",C65&gt;$G$2),"",IF($E$2="existant",VLOOKUP(B65,Existant!$A:$E,4,FALSE),IF($E$2="Neuf - non famille",VLOOKUP(B65,#REF!,4,FALSE),VLOOKUP(B65,Neuf!$A:$E,4,FALSE))))</f>
        <v/>
      </c>
      <c r="E65" t="str">
        <f>IF(OR(C65="",C65&gt;$G$2),"",IF($E$2="existant",VLOOKUP(B65,Existant!$A:$E,5,FALSE),IF($E$2="Neuf - non famille",VLOOKUP(B65,#REF!,5,FALSE),VLOOKUP(B65,Neuf!$A:$E,5,FALSE))))</f>
        <v/>
      </c>
      <c r="F65" t="str">
        <f>IF(OR(C65="",C65&gt;$G$2),"",IF($E$2="existant",VLOOKUP(B65,Existant!$A:$H,2,FALSE),IF($E$2="Neuf - non famille",VLOOKUP(B65,#REF!,7,FALSE),VLOOKUP(B65,Neuf!$A:$H,7,FALSE))))</f>
        <v/>
      </c>
      <c r="G65" s="35" t="str">
        <f>IF(OR(C65="",C65&gt;$G$2),"",IF($E$2="existant",VLOOKUP(B65,Existant!$A:$P,16,FALSE),IF($E$2="Neuf - non famille",VLOOKUP(B65,#REF!,16,FALSE),VLOOKUP(B65,Neuf!$A:$P,16,FALSE))))</f>
        <v/>
      </c>
      <c r="H65" s="34" t="str">
        <f>IF(OR(C65="",C65&gt;$G$2),"",IF($E$2="existant",VLOOKUP(B65,Existant!$A:$P,14,FALSE),IF($E$2="Neuf - non famille",VLOOKUP(B65,#REF!,14,FALSE),VLOOKUP(B65,Neuf!$A:$P,14,FALSE))))</f>
        <v/>
      </c>
    </row>
    <row r="66" spans="1:8" hidden="1" x14ac:dyDescent="0.2">
      <c r="A66" s="2">
        <f t="shared" ca="1" si="0"/>
        <v>149</v>
      </c>
      <c r="B66" s="2">
        <v>164</v>
      </c>
      <c r="C66" s="2" t="str">
        <f>IF(COUNTIF($B$4:B65,B66)&gt;0,"",MAX($C$4:C65)+1)</f>
        <v/>
      </c>
      <c r="D66" t="str">
        <f>IF(OR(C66="",C66&gt;$G$2),"",IF($E$2="existant",VLOOKUP(B66,Existant!$A:$E,4,FALSE),IF($E$2="Neuf - non famille",VLOOKUP(B66,#REF!,4,FALSE),VLOOKUP(B66,Neuf!$A:$E,4,FALSE))))</f>
        <v/>
      </c>
      <c r="E66" t="str">
        <f>IF(OR(C66="",C66&gt;$G$2),"",IF($E$2="existant",VLOOKUP(B66,Existant!$A:$E,5,FALSE),IF($E$2="Neuf - non famille",VLOOKUP(B66,#REF!,5,FALSE),VLOOKUP(B66,Neuf!$A:$E,5,FALSE))))</f>
        <v/>
      </c>
      <c r="F66" t="str">
        <f>IF(OR(C66="",C66&gt;$G$2),"",IF($E$2="existant",VLOOKUP(B66,Existant!$A:$H,2,FALSE),IF($E$2="Neuf - non famille",VLOOKUP(B66,#REF!,7,FALSE),VLOOKUP(B66,Neuf!$A:$H,7,FALSE))))</f>
        <v/>
      </c>
      <c r="G66" s="35" t="str">
        <f>IF(OR(C66="",C66&gt;$G$2),"",IF($E$2="existant",VLOOKUP(B66,Existant!$A:$P,16,FALSE),IF($E$2="Neuf - non famille",VLOOKUP(B66,#REF!,16,FALSE),VLOOKUP(B66,Neuf!$A:$P,16,FALSE))))</f>
        <v/>
      </c>
      <c r="H66" s="34" t="str">
        <f>IF(OR(C66="",C66&gt;$G$2),"",IF($E$2="existant",VLOOKUP(B66,Existant!$A:$P,14,FALSE),IF($E$2="Neuf - non famille",VLOOKUP(B66,#REF!,14,FALSE),VLOOKUP(B66,Neuf!$A:$P,14,FALSE))))</f>
        <v/>
      </c>
    </row>
    <row r="67" spans="1:8" x14ac:dyDescent="0.2">
      <c r="A67" s="2">
        <f t="shared" ca="1" si="0"/>
        <v>34</v>
      </c>
      <c r="B67" s="2">
        <v>151</v>
      </c>
      <c r="C67" s="2">
        <f>IF(COUNTIF($B$4:B66,B67)&gt;0,"",MAX($C$4:C66)+1)</f>
        <v>55</v>
      </c>
      <c r="D67" t="str">
        <f>IF(OR(C67="",C67&gt;$G$2),"",IF($E$2="existant",VLOOKUP(B67,Existant!$A:$E,4,FALSE),IF($E$2="Neuf - non famille",VLOOKUP(B67,#REF!,4,FALSE),VLOOKUP(B67,Neuf!$A:$E,4,FALSE))))</f>
        <v/>
      </c>
      <c r="E67" t="str">
        <f>IF(OR(C67="",C67&gt;$G$2),"",IF($E$2="existant",VLOOKUP(B67,Existant!$A:$E,5,FALSE),IF($E$2="Neuf - non famille",VLOOKUP(B67,#REF!,5,FALSE),VLOOKUP(B67,Neuf!$A:$E,5,FALSE))))</f>
        <v/>
      </c>
      <c r="F67" t="str">
        <f>IF(OR(C67="",C67&gt;$G$2),"",IF($E$2="existant",VLOOKUP(B67,Existant!$A:$H,2,FALSE),IF($E$2="Neuf - non famille",VLOOKUP(B67,#REF!,7,FALSE),VLOOKUP(B67,Neuf!$A:$H,7,FALSE))))</f>
        <v/>
      </c>
      <c r="G67" s="35" t="str">
        <f>IF(OR(C67="",C67&gt;$G$2),"",IF($E$2="existant",VLOOKUP(B67,Existant!$A:$P,16,FALSE),IF($E$2="Neuf - non famille",VLOOKUP(B67,#REF!,16,FALSE),VLOOKUP(B67,Neuf!$A:$P,16,FALSE))))</f>
        <v/>
      </c>
      <c r="H67" s="34" t="str">
        <f>IF(OR(C67="",C67&gt;$G$2),"",IF($E$2="existant",VLOOKUP(B67,Existant!$A:$P,14,FALSE),IF($E$2="Neuf - non famille",VLOOKUP(B67,#REF!,14,FALSE),VLOOKUP(B67,Neuf!$A:$P,14,FALSE))))</f>
        <v/>
      </c>
    </row>
    <row r="68" spans="1:8" hidden="1" x14ac:dyDescent="0.2">
      <c r="A68" s="2">
        <f t="shared" ca="1" si="0"/>
        <v>126</v>
      </c>
      <c r="B68" s="2">
        <v>56</v>
      </c>
      <c r="C68" s="2" t="str">
        <f>IF(COUNTIF($B$4:B67,B68)&gt;0,"",MAX($C$4:C67)+1)</f>
        <v/>
      </c>
      <c r="D68" t="str">
        <f>IF(OR(C68="",C68&gt;$G$2),"",IF($E$2="existant",VLOOKUP(B68,Existant!$A:$E,4,FALSE),IF($E$2="Neuf - non famille",VLOOKUP(B68,#REF!,4,FALSE),VLOOKUP(B68,Neuf!$A:$E,4,FALSE))))</f>
        <v/>
      </c>
      <c r="E68" t="str">
        <f>IF(OR(C68="",C68&gt;$G$2),"",IF($E$2="existant",VLOOKUP(B68,Existant!$A:$E,5,FALSE),IF($E$2="Neuf - non famille",VLOOKUP(B68,#REF!,5,FALSE),VLOOKUP(B68,Neuf!$A:$E,5,FALSE))))</f>
        <v/>
      </c>
      <c r="F68" t="str">
        <f>IF(OR(C68="",C68&gt;$G$2),"",IF($E$2="existant",VLOOKUP(B68,Existant!$A:$H,2,FALSE),IF($E$2="Neuf - non famille",VLOOKUP(B68,#REF!,7,FALSE),VLOOKUP(B68,Neuf!$A:$H,7,FALSE))))</f>
        <v/>
      </c>
      <c r="G68" s="35" t="str">
        <f>IF(OR(C68="",C68&gt;$G$2),"",IF($E$2="existant",VLOOKUP(B68,Existant!$A:$P,16,FALSE),IF($E$2="Neuf - non famille",VLOOKUP(B68,#REF!,16,FALSE),VLOOKUP(B68,Neuf!$A:$P,16,FALSE))))</f>
        <v/>
      </c>
      <c r="H68" s="34" t="str">
        <f>IF(OR(C68="",C68&gt;$G$2),"",IF($E$2="existant",VLOOKUP(B68,Existant!$A:$P,14,FALSE),IF($E$2="Neuf - non famille",VLOOKUP(B68,#REF!,14,FALSE),VLOOKUP(B68,Neuf!$A:$P,14,FALSE))))</f>
        <v/>
      </c>
    </row>
    <row r="69" spans="1:8" x14ac:dyDescent="0.2">
      <c r="A69" s="2">
        <f t="shared" ref="A69:A132" ca="1" si="1">RANDBETWEEN(1,$G$1)</f>
        <v>88</v>
      </c>
      <c r="B69" s="2">
        <v>67</v>
      </c>
      <c r="C69" s="2">
        <f>IF(COUNTIF($B$4:B68,B69)&gt;0,"",MAX($C$4:C68)+1)</f>
        <v>56</v>
      </c>
      <c r="D69" t="str">
        <f>IF(OR(C69="",C69&gt;$G$2),"",IF($E$2="existant",VLOOKUP(B69,Existant!$A:$E,4,FALSE),IF($E$2="Neuf - non famille",VLOOKUP(B69,#REF!,4,FALSE),VLOOKUP(B69,Neuf!$A:$E,4,FALSE))))</f>
        <v/>
      </c>
      <c r="E69" t="str">
        <f>IF(OR(C69="",C69&gt;$G$2),"",IF($E$2="existant",VLOOKUP(B69,Existant!$A:$E,5,FALSE),IF($E$2="Neuf - non famille",VLOOKUP(B69,#REF!,5,FALSE),VLOOKUP(B69,Neuf!$A:$E,5,FALSE))))</f>
        <v/>
      </c>
      <c r="F69" t="str">
        <f>IF(OR(C69="",C69&gt;$G$2),"",IF($E$2="existant",VLOOKUP(B69,Existant!$A:$H,2,FALSE),IF($E$2="Neuf - non famille",VLOOKUP(B69,#REF!,7,FALSE),VLOOKUP(B69,Neuf!$A:$H,7,FALSE))))</f>
        <v/>
      </c>
      <c r="G69" s="35" t="str">
        <f>IF(OR(C69="",C69&gt;$G$2),"",IF($E$2="existant",VLOOKUP(B69,Existant!$A:$P,16,FALSE),IF($E$2="Neuf - non famille",VLOOKUP(B69,#REF!,16,FALSE),VLOOKUP(B69,Neuf!$A:$P,16,FALSE))))</f>
        <v/>
      </c>
      <c r="H69" s="34" t="str">
        <f>IF(OR(C69="",C69&gt;$G$2),"",IF($E$2="existant",VLOOKUP(B69,Existant!$A:$P,14,FALSE),IF($E$2="Neuf - non famille",VLOOKUP(B69,#REF!,14,FALSE),VLOOKUP(B69,Neuf!$A:$P,14,FALSE))))</f>
        <v/>
      </c>
    </row>
    <row r="70" spans="1:8" x14ac:dyDescent="0.2">
      <c r="A70" s="2">
        <f t="shared" ca="1" si="1"/>
        <v>16</v>
      </c>
      <c r="B70" s="2">
        <v>10</v>
      </c>
      <c r="C70" s="2">
        <f>IF(COUNTIF($B$4:B69,B70)&gt;0,"",MAX($C$4:C69)+1)</f>
        <v>57</v>
      </c>
      <c r="D70" t="str">
        <f>IF(OR(C70="",C70&gt;$G$2),"",IF($E$2="existant",VLOOKUP(B70,Existant!$A:$E,4,FALSE),IF($E$2="Neuf - non famille",VLOOKUP(B70,#REF!,4,FALSE),VLOOKUP(B70,Neuf!$A:$E,4,FALSE))))</f>
        <v/>
      </c>
      <c r="E70" t="str">
        <f>IF(OR(C70="",C70&gt;$G$2),"",IF($E$2="existant",VLOOKUP(B70,Existant!$A:$E,5,FALSE),IF($E$2="Neuf - non famille",VLOOKUP(B70,#REF!,5,FALSE),VLOOKUP(B70,Neuf!$A:$E,5,FALSE))))</f>
        <v/>
      </c>
      <c r="F70" t="str">
        <f>IF(OR(C70="",C70&gt;$G$2),"",IF($E$2="existant",VLOOKUP(B70,Existant!$A:$H,2,FALSE),IF($E$2="Neuf - non famille",VLOOKUP(B70,#REF!,7,FALSE),VLOOKUP(B70,Neuf!$A:$H,7,FALSE))))</f>
        <v/>
      </c>
      <c r="G70" s="35" t="str">
        <f>IF(OR(C70="",C70&gt;$G$2),"",IF($E$2="existant",VLOOKUP(B70,Existant!$A:$P,16,FALSE),IF($E$2="Neuf - non famille",VLOOKUP(B70,#REF!,16,FALSE),VLOOKUP(B70,Neuf!$A:$P,16,FALSE))))</f>
        <v/>
      </c>
      <c r="H70" s="34" t="str">
        <f>IF(OR(C70="",C70&gt;$G$2),"",IF($E$2="existant",VLOOKUP(B70,Existant!$A:$P,14,FALSE),IF($E$2="Neuf - non famille",VLOOKUP(B70,#REF!,14,FALSE),VLOOKUP(B70,Neuf!$A:$P,14,FALSE))))</f>
        <v/>
      </c>
    </row>
    <row r="71" spans="1:8" x14ac:dyDescent="0.2">
      <c r="A71" s="2">
        <f t="shared" ca="1" si="1"/>
        <v>162</v>
      </c>
      <c r="B71" s="2">
        <v>90</v>
      </c>
      <c r="C71" s="2">
        <f>IF(COUNTIF($B$4:B70,B71)&gt;0,"",MAX($C$4:C70)+1)</f>
        <v>58</v>
      </c>
      <c r="D71" t="str">
        <f>IF(OR(C71="",C71&gt;$G$2),"",IF($E$2="existant",VLOOKUP(B71,Existant!$A:$E,4,FALSE),IF($E$2="Neuf - non famille",VLOOKUP(B71,#REF!,4,FALSE),VLOOKUP(B71,Neuf!$A:$E,4,FALSE))))</f>
        <v/>
      </c>
      <c r="E71" t="str">
        <f>IF(OR(C71="",C71&gt;$G$2),"",IF($E$2="existant",VLOOKUP(B71,Existant!$A:$E,5,FALSE),IF($E$2="Neuf - non famille",VLOOKUP(B71,#REF!,5,FALSE),VLOOKUP(B71,Neuf!$A:$E,5,FALSE))))</f>
        <v/>
      </c>
      <c r="F71" t="str">
        <f>IF(OR(C71="",C71&gt;$G$2),"",IF($E$2="existant",VLOOKUP(B71,Existant!$A:$H,2,FALSE),IF($E$2="Neuf - non famille",VLOOKUP(B71,#REF!,7,FALSE),VLOOKUP(B71,Neuf!$A:$H,7,FALSE))))</f>
        <v/>
      </c>
      <c r="G71" s="35" t="str">
        <f>IF(OR(C71="",C71&gt;$G$2),"",IF($E$2="existant",VLOOKUP(B71,Existant!$A:$P,16,FALSE),IF($E$2="Neuf - non famille",VLOOKUP(B71,#REF!,16,FALSE),VLOOKUP(B71,Neuf!$A:$P,16,FALSE))))</f>
        <v/>
      </c>
      <c r="H71" s="34" t="str">
        <f>IF(OR(C71="",C71&gt;$G$2),"",IF($E$2="existant",VLOOKUP(B71,Existant!$A:$P,14,FALSE),IF($E$2="Neuf - non famille",VLOOKUP(B71,#REF!,14,FALSE),VLOOKUP(B71,Neuf!$A:$P,14,FALSE))))</f>
        <v/>
      </c>
    </row>
    <row r="72" spans="1:8" hidden="1" x14ac:dyDescent="0.2">
      <c r="A72" s="2">
        <f t="shared" ca="1" si="1"/>
        <v>13</v>
      </c>
      <c r="B72" s="2">
        <v>149</v>
      </c>
      <c r="C72" s="2" t="str">
        <f>IF(COUNTIF($B$4:B71,B72)&gt;0,"",MAX($C$4:C71)+1)</f>
        <v/>
      </c>
      <c r="D72" t="str">
        <f>IF(OR(C72="",C72&gt;$G$2),"",IF($E$2="existant",VLOOKUP(B72,Existant!$A:$E,4,FALSE),IF($E$2="Neuf - non famille",VLOOKUP(B72,#REF!,4,FALSE),VLOOKUP(B72,Neuf!$A:$E,4,FALSE))))</f>
        <v/>
      </c>
      <c r="E72" t="str">
        <f>IF(OR(C72="",C72&gt;$G$2),"",IF($E$2="existant",VLOOKUP(B72,Existant!$A:$E,5,FALSE),IF($E$2="Neuf - non famille",VLOOKUP(B72,#REF!,5,FALSE),VLOOKUP(B72,Neuf!$A:$E,5,FALSE))))</f>
        <v/>
      </c>
      <c r="F72" t="str">
        <f>IF(OR(C72="",C72&gt;$G$2),"",IF($E$2="existant",VLOOKUP(B72,Existant!$A:$H,2,FALSE),IF($E$2="Neuf - non famille",VLOOKUP(B72,#REF!,7,FALSE),VLOOKUP(B72,Neuf!$A:$H,7,FALSE))))</f>
        <v/>
      </c>
      <c r="G72" s="35" t="str">
        <f>IF(OR(C72="",C72&gt;$G$2),"",IF($E$2="existant",VLOOKUP(B72,Existant!$A:$P,16,FALSE),IF($E$2="Neuf - non famille",VLOOKUP(B72,#REF!,16,FALSE),VLOOKUP(B72,Neuf!$A:$P,16,FALSE))))</f>
        <v/>
      </c>
      <c r="H72" s="34" t="str">
        <f>IF(OR(C72="",C72&gt;$G$2),"",IF($E$2="existant",VLOOKUP(B72,Existant!$A:$P,14,FALSE),IF($E$2="Neuf - non famille",VLOOKUP(B72,#REF!,14,FALSE),VLOOKUP(B72,Neuf!$A:$P,14,FALSE))))</f>
        <v/>
      </c>
    </row>
    <row r="73" spans="1:8" x14ac:dyDescent="0.2">
      <c r="A73" s="2">
        <f t="shared" ca="1" si="1"/>
        <v>127</v>
      </c>
      <c r="B73" s="2">
        <v>141</v>
      </c>
      <c r="C73" s="2">
        <f>IF(COUNTIF($B$4:B72,B73)&gt;0,"",MAX($C$4:C72)+1)</f>
        <v>59</v>
      </c>
      <c r="D73" t="str">
        <f>IF(OR(C73="",C73&gt;$G$2),"",IF($E$2="existant",VLOOKUP(B73,Existant!$A:$E,4,FALSE),IF($E$2="Neuf - non famille",VLOOKUP(B73,#REF!,4,FALSE),VLOOKUP(B73,Neuf!$A:$E,4,FALSE))))</f>
        <v/>
      </c>
      <c r="E73" t="str">
        <f>IF(OR(C73="",C73&gt;$G$2),"",IF($E$2="existant",VLOOKUP(B73,Existant!$A:$E,5,FALSE),IF($E$2="Neuf - non famille",VLOOKUP(B73,#REF!,5,FALSE),VLOOKUP(B73,Neuf!$A:$E,5,FALSE))))</f>
        <v/>
      </c>
      <c r="F73" t="str">
        <f>IF(OR(C73="",C73&gt;$G$2),"",IF($E$2="existant",VLOOKUP(B73,Existant!$A:$H,2,FALSE),IF($E$2="Neuf - non famille",VLOOKUP(B73,#REF!,7,FALSE),VLOOKUP(B73,Neuf!$A:$H,7,FALSE))))</f>
        <v/>
      </c>
      <c r="G73" s="35" t="str">
        <f>IF(OR(C73="",C73&gt;$G$2),"",IF($E$2="existant",VLOOKUP(B73,Existant!$A:$P,16,FALSE),IF($E$2="Neuf - non famille",VLOOKUP(B73,#REF!,16,FALSE),VLOOKUP(B73,Neuf!$A:$P,16,FALSE))))</f>
        <v/>
      </c>
      <c r="H73" s="34" t="str">
        <f>IF(OR(C73="",C73&gt;$G$2),"",IF($E$2="existant",VLOOKUP(B73,Existant!$A:$P,14,FALSE),IF($E$2="Neuf - non famille",VLOOKUP(B73,#REF!,14,FALSE),VLOOKUP(B73,Neuf!$A:$P,14,FALSE))))</f>
        <v/>
      </c>
    </row>
    <row r="74" spans="1:8" x14ac:dyDescent="0.2">
      <c r="A74" s="2">
        <f t="shared" ca="1" si="1"/>
        <v>63</v>
      </c>
      <c r="B74" s="2">
        <v>29</v>
      </c>
      <c r="C74" s="2">
        <f>IF(COUNTIF($B$4:B73,B74)&gt;0,"",MAX($C$4:C73)+1)</f>
        <v>60</v>
      </c>
      <c r="D74" t="str">
        <f>IF(OR(C74="",C74&gt;$G$2),"",IF($E$2="existant",VLOOKUP(B74,Existant!$A:$E,4,FALSE),IF($E$2="Neuf - non famille",VLOOKUP(B74,#REF!,4,FALSE),VLOOKUP(B74,Neuf!$A:$E,4,FALSE))))</f>
        <v/>
      </c>
      <c r="E74" t="str">
        <f>IF(OR(C74="",C74&gt;$G$2),"",IF($E$2="existant",VLOOKUP(B74,Existant!$A:$E,5,FALSE),IF($E$2="Neuf - non famille",VLOOKUP(B74,#REF!,5,FALSE),VLOOKUP(B74,Neuf!$A:$E,5,FALSE))))</f>
        <v/>
      </c>
      <c r="F74" t="str">
        <f>IF(OR(C74="",C74&gt;$G$2),"",IF($E$2="existant",VLOOKUP(B74,Existant!$A:$H,2,FALSE),IF($E$2="Neuf - non famille",VLOOKUP(B74,#REF!,7,FALSE),VLOOKUP(B74,Neuf!$A:$H,7,FALSE))))</f>
        <v/>
      </c>
      <c r="G74" s="35" t="str">
        <f>IF(OR(C74="",C74&gt;$G$2),"",IF($E$2="existant",VLOOKUP(B74,Existant!$A:$P,16,FALSE),IF($E$2="Neuf - non famille",VLOOKUP(B74,#REF!,16,FALSE),VLOOKUP(B74,Neuf!$A:$P,16,FALSE))))</f>
        <v/>
      </c>
      <c r="H74" s="34" t="str">
        <f>IF(OR(C74="",C74&gt;$G$2),"",IF($E$2="existant",VLOOKUP(B74,Existant!$A:$P,14,FALSE),IF($E$2="Neuf - non famille",VLOOKUP(B74,#REF!,14,FALSE),VLOOKUP(B74,Neuf!$A:$P,14,FALSE))))</f>
        <v/>
      </c>
    </row>
    <row r="75" spans="1:8" hidden="1" x14ac:dyDescent="0.2">
      <c r="A75" s="2">
        <f t="shared" ca="1" si="1"/>
        <v>62</v>
      </c>
      <c r="B75" s="2">
        <v>102</v>
      </c>
      <c r="C75" s="2" t="str">
        <f>IF(COUNTIF($B$4:B74,B75)&gt;0,"",MAX($C$4:C74)+1)</f>
        <v/>
      </c>
      <c r="D75" t="str">
        <f>IF(OR(C75="",C75&gt;$G$2),"",IF($E$2="existant",VLOOKUP(B75,Existant!$A:$E,4,FALSE),IF($E$2="Neuf - non famille",VLOOKUP(B75,#REF!,4,FALSE),VLOOKUP(B75,Neuf!$A:$E,4,FALSE))))</f>
        <v/>
      </c>
      <c r="E75" t="str">
        <f>IF(OR(C75="",C75&gt;$G$2),"",IF($E$2="existant",VLOOKUP(B75,Existant!$A:$E,5,FALSE),IF($E$2="Neuf - non famille",VLOOKUP(B75,#REF!,5,FALSE),VLOOKUP(B75,Neuf!$A:$E,5,FALSE))))</f>
        <v/>
      </c>
      <c r="F75" t="str">
        <f>IF(OR(C75="",C75&gt;$G$2),"",IF($E$2="existant",VLOOKUP(B75,Existant!$A:$H,2,FALSE),IF($E$2="Neuf - non famille",VLOOKUP(B75,#REF!,7,FALSE),VLOOKUP(B75,Neuf!$A:$H,7,FALSE))))</f>
        <v/>
      </c>
      <c r="G75" s="35" t="str">
        <f>IF(OR(C75="",C75&gt;$G$2),"",IF($E$2="existant",VLOOKUP(B75,Existant!$A:$P,16,FALSE),IF($E$2="Neuf - non famille",VLOOKUP(B75,#REF!,16,FALSE),VLOOKUP(B75,Neuf!$A:$P,16,FALSE))))</f>
        <v/>
      </c>
      <c r="H75" s="34" t="str">
        <f>IF(OR(C75="",C75&gt;$G$2),"",IF($E$2="existant",VLOOKUP(B75,Existant!$A:$P,14,FALSE),IF($E$2="Neuf - non famille",VLOOKUP(B75,#REF!,14,FALSE),VLOOKUP(B75,Neuf!$A:$P,14,FALSE))))</f>
        <v/>
      </c>
    </row>
    <row r="76" spans="1:8" x14ac:dyDescent="0.2">
      <c r="A76" s="2">
        <f t="shared" ca="1" si="1"/>
        <v>53</v>
      </c>
      <c r="B76" s="2">
        <v>3</v>
      </c>
      <c r="C76" s="2">
        <f>IF(COUNTIF($B$4:B75,B76)&gt;0,"",MAX($C$4:C75)+1)</f>
        <v>61</v>
      </c>
      <c r="D76" t="str">
        <f>IF(OR(C76="",C76&gt;$G$2),"",IF($E$2="existant",VLOOKUP(B76,Existant!$A:$E,4,FALSE),IF($E$2="Neuf - non famille",VLOOKUP(B76,#REF!,4,FALSE),VLOOKUP(B76,Neuf!$A:$E,4,FALSE))))</f>
        <v/>
      </c>
      <c r="E76" t="str">
        <f>IF(OR(C76="",C76&gt;$G$2),"",IF($E$2="existant",VLOOKUP(B76,Existant!$A:$E,5,FALSE),IF($E$2="Neuf - non famille",VLOOKUP(B76,#REF!,5,FALSE),VLOOKUP(B76,Neuf!$A:$E,5,FALSE))))</f>
        <v/>
      </c>
      <c r="F76" t="str">
        <f>IF(OR(C76="",C76&gt;$G$2),"",IF($E$2="existant",VLOOKUP(B76,Existant!$A:$H,2,FALSE),IF($E$2="Neuf - non famille",VLOOKUP(B76,#REF!,7,FALSE),VLOOKUP(B76,Neuf!$A:$H,7,FALSE))))</f>
        <v/>
      </c>
      <c r="G76" s="35" t="str">
        <f>IF(OR(C76="",C76&gt;$G$2),"",IF($E$2="existant",VLOOKUP(B76,Existant!$A:$P,16,FALSE),IF($E$2="Neuf - non famille",VLOOKUP(B76,#REF!,16,FALSE),VLOOKUP(B76,Neuf!$A:$P,16,FALSE))))</f>
        <v/>
      </c>
      <c r="H76" s="34" t="str">
        <f>IF(OR(C76="",C76&gt;$G$2),"",IF($E$2="existant",VLOOKUP(B76,Existant!$A:$P,14,FALSE),IF($E$2="Neuf - non famille",VLOOKUP(B76,#REF!,14,FALSE),VLOOKUP(B76,Neuf!$A:$P,14,FALSE))))</f>
        <v/>
      </c>
    </row>
    <row r="77" spans="1:8" x14ac:dyDescent="0.2">
      <c r="A77" s="2">
        <f t="shared" ca="1" si="1"/>
        <v>69</v>
      </c>
      <c r="B77" s="2">
        <v>24</v>
      </c>
      <c r="C77" s="2">
        <f>IF(COUNTIF($B$4:B76,B77)&gt;0,"",MAX($C$4:C76)+1)</f>
        <v>62</v>
      </c>
      <c r="D77" t="str">
        <f>IF(OR(C77="",C77&gt;$G$2),"",IF($E$2="existant",VLOOKUP(B77,Existant!$A:$E,4,FALSE),IF($E$2="Neuf - non famille",VLOOKUP(B77,#REF!,4,FALSE),VLOOKUP(B77,Neuf!$A:$E,4,FALSE))))</f>
        <v/>
      </c>
      <c r="E77" t="str">
        <f>IF(OR(C77="",C77&gt;$G$2),"",IF($E$2="existant",VLOOKUP(B77,Existant!$A:$E,5,FALSE),IF($E$2="Neuf - non famille",VLOOKUP(B77,#REF!,5,FALSE),VLOOKUP(B77,Neuf!$A:$E,5,FALSE))))</f>
        <v/>
      </c>
      <c r="F77" t="str">
        <f>IF(OR(C77="",C77&gt;$G$2),"",IF($E$2="existant",VLOOKUP(B77,Existant!$A:$H,2,FALSE),IF($E$2="Neuf - non famille",VLOOKUP(B77,#REF!,7,FALSE),VLOOKUP(B77,Neuf!$A:$H,7,FALSE))))</f>
        <v/>
      </c>
      <c r="G77" s="35" t="str">
        <f>IF(OR(C77="",C77&gt;$G$2),"",IF($E$2="existant",VLOOKUP(B77,Existant!$A:$P,16,FALSE),IF($E$2="Neuf - non famille",VLOOKUP(B77,#REF!,16,FALSE),VLOOKUP(B77,Neuf!$A:$P,16,FALSE))))</f>
        <v/>
      </c>
      <c r="H77" s="34" t="str">
        <f>IF(OR(C77="",C77&gt;$G$2),"",IF($E$2="existant",VLOOKUP(B77,Existant!$A:$P,14,FALSE),IF($E$2="Neuf - non famille",VLOOKUP(B77,#REF!,14,FALSE),VLOOKUP(B77,Neuf!$A:$P,14,FALSE))))</f>
        <v/>
      </c>
    </row>
    <row r="78" spans="1:8" x14ac:dyDescent="0.2">
      <c r="A78" s="2">
        <f t="shared" ca="1" si="1"/>
        <v>98</v>
      </c>
      <c r="B78" s="2">
        <v>53</v>
      </c>
      <c r="C78" s="2">
        <f>IF(COUNTIF($B$4:B77,B78)&gt;0,"",MAX($C$4:C77)+1)</f>
        <v>63</v>
      </c>
      <c r="D78" t="str">
        <f>IF(OR(C78="",C78&gt;$G$2),"",IF($E$2="existant",VLOOKUP(B78,Existant!$A:$E,4,FALSE),IF($E$2="Neuf - non famille",VLOOKUP(B78,#REF!,4,FALSE),VLOOKUP(B78,Neuf!$A:$E,4,FALSE))))</f>
        <v/>
      </c>
      <c r="E78" t="str">
        <f>IF(OR(C78="",C78&gt;$G$2),"",IF($E$2="existant",VLOOKUP(B78,Existant!$A:$E,5,FALSE),IF($E$2="Neuf - non famille",VLOOKUP(B78,#REF!,5,FALSE),VLOOKUP(B78,Neuf!$A:$E,5,FALSE))))</f>
        <v/>
      </c>
      <c r="F78" t="str">
        <f>IF(OR(C78="",C78&gt;$G$2),"",IF($E$2="existant",VLOOKUP(B78,Existant!$A:$H,2,FALSE),IF($E$2="Neuf - non famille",VLOOKUP(B78,#REF!,7,FALSE),VLOOKUP(B78,Neuf!$A:$H,7,FALSE))))</f>
        <v/>
      </c>
      <c r="G78" s="35" t="str">
        <f>IF(OR(C78="",C78&gt;$G$2),"",IF($E$2="existant",VLOOKUP(B78,Existant!$A:$P,16,FALSE),IF($E$2="Neuf - non famille",VLOOKUP(B78,#REF!,16,FALSE),VLOOKUP(B78,Neuf!$A:$P,16,FALSE))))</f>
        <v/>
      </c>
      <c r="H78" s="34" t="str">
        <f>IF(OR(C78="",C78&gt;$G$2),"",IF($E$2="existant",VLOOKUP(B78,Existant!$A:$P,14,FALSE),IF($E$2="Neuf - non famille",VLOOKUP(B78,#REF!,14,FALSE),VLOOKUP(B78,Neuf!$A:$P,14,FALSE))))</f>
        <v/>
      </c>
    </row>
    <row r="79" spans="1:8" x14ac:dyDescent="0.2">
      <c r="A79" s="2">
        <f t="shared" ca="1" si="1"/>
        <v>44</v>
      </c>
      <c r="B79" s="2">
        <v>32</v>
      </c>
      <c r="C79" s="2">
        <f>IF(COUNTIF($B$4:B78,B79)&gt;0,"",MAX($C$4:C78)+1)</f>
        <v>64</v>
      </c>
      <c r="D79" t="str">
        <f>IF(OR(C79="",C79&gt;$G$2),"",IF($E$2="existant",VLOOKUP(B79,Existant!$A:$E,4,FALSE),IF($E$2="Neuf - non famille",VLOOKUP(B79,#REF!,4,FALSE),VLOOKUP(B79,Neuf!$A:$E,4,FALSE))))</f>
        <v/>
      </c>
      <c r="E79" t="str">
        <f>IF(OR(C79="",C79&gt;$G$2),"",IF($E$2="existant",VLOOKUP(B79,Existant!$A:$E,5,FALSE),IF($E$2="Neuf - non famille",VLOOKUP(B79,#REF!,5,FALSE),VLOOKUP(B79,Neuf!$A:$E,5,FALSE))))</f>
        <v/>
      </c>
      <c r="F79" t="str">
        <f>IF(OR(C79="",C79&gt;$G$2),"",IF($E$2="existant",VLOOKUP(B79,Existant!$A:$H,2,FALSE),IF($E$2="Neuf - non famille",VLOOKUP(B79,#REF!,7,FALSE),VLOOKUP(B79,Neuf!$A:$H,7,FALSE))))</f>
        <v/>
      </c>
      <c r="G79" s="35" t="str">
        <f>IF(OR(C79="",C79&gt;$G$2),"",IF($E$2="existant",VLOOKUP(B79,Existant!$A:$P,16,FALSE),IF($E$2="Neuf - non famille",VLOOKUP(B79,#REF!,16,FALSE),VLOOKUP(B79,Neuf!$A:$P,16,FALSE))))</f>
        <v/>
      </c>
      <c r="H79" s="34" t="str">
        <f>IF(OR(C79="",C79&gt;$G$2),"",IF($E$2="existant",VLOOKUP(B79,Existant!$A:$P,14,FALSE),IF($E$2="Neuf - non famille",VLOOKUP(B79,#REF!,14,FALSE),VLOOKUP(B79,Neuf!$A:$P,14,FALSE))))</f>
        <v/>
      </c>
    </row>
    <row r="80" spans="1:8" x14ac:dyDescent="0.2">
      <c r="A80" s="2">
        <f t="shared" ca="1" si="1"/>
        <v>51</v>
      </c>
      <c r="B80" s="2">
        <v>167</v>
      </c>
      <c r="C80" s="2">
        <f>IF(COUNTIF($B$4:B79,B80)&gt;0,"",MAX($C$4:C79)+1)</f>
        <v>65</v>
      </c>
      <c r="D80" t="str">
        <f>IF(OR(C80="",C80&gt;$G$2),"",IF($E$2="existant",VLOOKUP(B80,Existant!$A:$E,4,FALSE),IF($E$2="Neuf - non famille",VLOOKUP(B80,#REF!,4,FALSE),VLOOKUP(B80,Neuf!$A:$E,4,FALSE))))</f>
        <v/>
      </c>
      <c r="E80" t="str">
        <f>IF(OR(C80="",C80&gt;$G$2),"",IF($E$2="existant",VLOOKUP(B80,Existant!$A:$E,5,FALSE),IF($E$2="Neuf - non famille",VLOOKUP(B80,#REF!,5,FALSE),VLOOKUP(B80,Neuf!$A:$E,5,FALSE))))</f>
        <v/>
      </c>
      <c r="F80" t="str">
        <f>IF(OR(C80="",C80&gt;$G$2),"",IF($E$2="existant",VLOOKUP(B80,Existant!$A:$H,2,FALSE),IF($E$2="Neuf - non famille",VLOOKUP(B80,#REF!,7,FALSE),VLOOKUP(B80,Neuf!$A:$H,7,FALSE))))</f>
        <v/>
      </c>
      <c r="G80" s="35" t="str">
        <f>IF(OR(C80="",C80&gt;$G$2),"",IF($E$2="existant",VLOOKUP(B80,Existant!$A:$P,16,FALSE),IF($E$2="Neuf - non famille",VLOOKUP(B80,#REF!,16,FALSE),VLOOKUP(B80,Neuf!$A:$P,16,FALSE))))</f>
        <v/>
      </c>
      <c r="H80" s="34" t="str">
        <f>IF(OR(C80="",C80&gt;$G$2),"",IF($E$2="existant",VLOOKUP(B80,Existant!$A:$P,14,FALSE),IF($E$2="Neuf - non famille",VLOOKUP(B80,#REF!,14,FALSE),VLOOKUP(B80,Neuf!$A:$P,14,FALSE))))</f>
        <v/>
      </c>
    </row>
    <row r="81" spans="1:8" hidden="1" x14ac:dyDescent="0.2">
      <c r="A81" s="2">
        <f t="shared" ca="1" si="1"/>
        <v>169</v>
      </c>
      <c r="B81" s="2">
        <v>141</v>
      </c>
      <c r="C81" s="2" t="str">
        <f>IF(COUNTIF($B$4:B80,B81)&gt;0,"",MAX($C$4:C80)+1)</f>
        <v/>
      </c>
      <c r="D81" t="str">
        <f>IF(OR(C81="",C81&gt;$G$2),"",IF($E$2="existant",VLOOKUP(B81,Existant!$A:$E,4,FALSE),IF($E$2="Neuf - non famille",VLOOKUP(B81,#REF!,4,FALSE),VLOOKUP(B81,Neuf!$A:$E,4,FALSE))))</f>
        <v/>
      </c>
      <c r="E81" t="str">
        <f>IF(OR(C81="",C81&gt;$G$2),"",IF($E$2="existant",VLOOKUP(B81,Existant!$A:$E,5,FALSE),IF($E$2="Neuf - non famille",VLOOKUP(B81,#REF!,5,FALSE),VLOOKUP(B81,Neuf!$A:$E,5,FALSE))))</f>
        <v/>
      </c>
      <c r="F81" t="str">
        <f>IF(OR(C81="",C81&gt;$G$2),"",IF($E$2="existant",VLOOKUP(B81,Existant!$A:$H,2,FALSE),IF($E$2="Neuf - non famille",VLOOKUP(B81,#REF!,7,FALSE),VLOOKUP(B81,Neuf!$A:$H,7,FALSE))))</f>
        <v/>
      </c>
      <c r="G81" s="35" t="str">
        <f>IF(OR(C81="",C81&gt;$G$2),"",IF($E$2="existant",VLOOKUP(B81,Existant!$A:$P,16,FALSE),IF($E$2="Neuf - non famille",VLOOKUP(B81,#REF!,16,FALSE),VLOOKUP(B81,Neuf!$A:$P,16,FALSE))))</f>
        <v/>
      </c>
      <c r="H81" s="34" t="str">
        <f>IF(OR(C81="",C81&gt;$G$2),"",IF($E$2="existant",VLOOKUP(B81,Existant!$A:$P,14,FALSE),IF($E$2="Neuf - non famille",VLOOKUP(B81,#REF!,14,FALSE),VLOOKUP(B81,Neuf!$A:$P,14,FALSE))))</f>
        <v/>
      </c>
    </row>
    <row r="82" spans="1:8" x14ac:dyDescent="0.2">
      <c r="A82" s="2">
        <f t="shared" ca="1" si="1"/>
        <v>86</v>
      </c>
      <c r="B82" s="2">
        <v>78</v>
      </c>
      <c r="C82" s="2">
        <f>IF(COUNTIF($B$4:B81,B82)&gt;0,"",MAX($C$4:C81)+1)</f>
        <v>66</v>
      </c>
      <c r="D82" t="str">
        <f>IF(OR(C82="",C82&gt;$G$2),"",IF($E$2="existant",VLOOKUP(B82,Existant!$A:$E,4,FALSE),IF($E$2="Neuf - non famille",VLOOKUP(B82,#REF!,4,FALSE),VLOOKUP(B82,Neuf!$A:$E,4,FALSE))))</f>
        <v/>
      </c>
      <c r="E82" t="str">
        <f>IF(OR(C82="",C82&gt;$G$2),"",IF($E$2="existant",VLOOKUP(B82,Existant!$A:$E,5,FALSE),IF($E$2="Neuf - non famille",VLOOKUP(B82,#REF!,5,FALSE),VLOOKUP(B82,Neuf!$A:$E,5,FALSE))))</f>
        <v/>
      </c>
      <c r="F82" t="str">
        <f>IF(OR(C82="",C82&gt;$G$2),"",IF($E$2="existant",VLOOKUP(B82,Existant!$A:$H,2,FALSE),IF($E$2="Neuf - non famille",VLOOKUP(B82,#REF!,7,FALSE),VLOOKUP(B82,Neuf!$A:$H,7,FALSE))))</f>
        <v/>
      </c>
      <c r="G82" s="35" t="str">
        <f>IF(OR(C82="",C82&gt;$G$2),"",IF($E$2="existant",VLOOKUP(B82,Existant!$A:$P,16,FALSE),IF($E$2="Neuf - non famille",VLOOKUP(B82,#REF!,16,FALSE),VLOOKUP(B82,Neuf!$A:$P,16,FALSE))))</f>
        <v/>
      </c>
      <c r="H82" s="34" t="str">
        <f>IF(OR(C82="",C82&gt;$G$2),"",IF($E$2="existant",VLOOKUP(B82,Existant!$A:$P,14,FALSE),IF($E$2="Neuf - non famille",VLOOKUP(B82,#REF!,14,FALSE),VLOOKUP(B82,Neuf!$A:$P,14,FALSE))))</f>
        <v/>
      </c>
    </row>
    <row r="83" spans="1:8" hidden="1" x14ac:dyDescent="0.2">
      <c r="A83" s="2">
        <f t="shared" ca="1" si="1"/>
        <v>128</v>
      </c>
      <c r="B83" s="2">
        <v>149</v>
      </c>
      <c r="C83" s="2" t="str">
        <f>IF(COUNTIF($B$4:B82,B83)&gt;0,"",MAX($C$4:C82)+1)</f>
        <v/>
      </c>
      <c r="D83" t="str">
        <f>IF(OR(C83="",C83&gt;$G$2),"",IF($E$2="existant",VLOOKUP(B83,Existant!$A:$E,4,FALSE),IF($E$2="Neuf - non famille",VLOOKUP(B83,#REF!,4,FALSE),VLOOKUP(B83,Neuf!$A:$E,4,FALSE))))</f>
        <v/>
      </c>
      <c r="E83" t="str">
        <f>IF(OR(C83="",C83&gt;$G$2),"",IF($E$2="existant",VLOOKUP(B83,Existant!$A:$E,5,FALSE),IF($E$2="Neuf - non famille",VLOOKUP(B83,#REF!,5,FALSE),VLOOKUP(B83,Neuf!$A:$E,5,FALSE))))</f>
        <v/>
      </c>
      <c r="F83" t="str">
        <f>IF(OR(C83="",C83&gt;$G$2),"",IF($E$2="existant",VLOOKUP(B83,Existant!$A:$H,2,FALSE),IF($E$2="Neuf - non famille",VLOOKUP(B83,#REF!,7,FALSE),VLOOKUP(B83,Neuf!$A:$H,7,FALSE))))</f>
        <v/>
      </c>
      <c r="G83" s="35" t="str">
        <f>IF(OR(C83="",C83&gt;$G$2),"",IF($E$2="existant",VLOOKUP(B83,Existant!$A:$P,16,FALSE),IF($E$2="Neuf - non famille",VLOOKUP(B83,#REF!,16,FALSE),VLOOKUP(B83,Neuf!$A:$P,16,FALSE))))</f>
        <v/>
      </c>
      <c r="H83" s="34" t="str">
        <f>IF(OR(C83="",C83&gt;$G$2),"",IF($E$2="existant",VLOOKUP(B83,Existant!$A:$P,14,FALSE),IF($E$2="Neuf - non famille",VLOOKUP(B83,#REF!,14,FALSE),VLOOKUP(B83,Neuf!$A:$P,14,FALSE))))</f>
        <v/>
      </c>
    </row>
    <row r="84" spans="1:8" hidden="1" x14ac:dyDescent="0.2">
      <c r="A84" s="2">
        <f t="shared" ca="1" si="1"/>
        <v>35</v>
      </c>
      <c r="B84" s="2">
        <v>53</v>
      </c>
      <c r="C84" s="2" t="str">
        <f>IF(COUNTIF($B$4:B83,B84)&gt;0,"",MAX($C$4:C83)+1)</f>
        <v/>
      </c>
      <c r="D84" t="str">
        <f>IF(OR(C84="",C84&gt;$G$2),"",IF($E$2="existant",VLOOKUP(B84,Existant!$A:$E,4,FALSE),IF($E$2="Neuf - non famille",VLOOKUP(B84,#REF!,4,FALSE),VLOOKUP(B84,Neuf!$A:$E,4,FALSE))))</f>
        <v/>
      </c>
      <c r="E84" t="str">
        <f>IF(OR(C84="",C84&gt;$G$2),"",IF($E$2="existant",VLOOKUP(B84,Existant!$A:$E,5,FALSE),IF($E$2="Neuf - non famille",VLOOKUP(B84,#REF!,5,FALSE),VLOOKUP(B84,Neuf!$A:$E,5,FALSE))))</f>
        <v/>
      </c>
      <c r="F84" t="str">
        <f>IF(OR(C84="",C84&gt;$G$2),"",IF($E$2="existant",VLOOKUP(B84,Existant!$A:$H,2,FALSE),IF($E$2="Neuf - non famille",VLOOKUP(B84,#REF!,7,FALSE),VLOOKUP(B84,Neuf!$A:$H,7,FALSE))))</f>
        <v/>
      </c>
      <c r="G84" s="35" t="str">
        <f>IF(OR(C84="",C84&gt;$G$2),"",IF($E$2="existant",VLOOKUP(B84,Existant!$A:$P,16,FALSE),IF($E$2="Neuf - non famille",VLOOKUP(B84,#REF!,16,FALSE),VLOOKUP(B84,Neuf!$A:$P,16,FALSE))))</f>
        <v/>
      </c>
      <c r="H84" s="34" t="str">
        <f>IF(OR(C84="",C84&gt;$G$2),"",IF($E$2="existant",VLOOKUP(B84,Existant!$A:$P,14,FALSE),IF($E$2="Neuf - non famille",VLOOKUP(B84,#REF!,14,FALSE),VLOOKUP(B84,Neuf!$A:$P,14,FALSE))))</f>
        <v/>
      </c>
    </row>
    <row r="85" spans="1:8" hidden="1" x14ac:dyDescent="0.2">
      <c r="A85" s="2">
        <f t="shared" ca="1" si="1"/>
        <v>128</v>
      </c>
      <c r="B85" s="2">
        <v>7</v>
      </c>
      <c r="C85" s="2" t="str">
        <f>IF(COUNTIF($B$4:B84,B85)&gt;0,"",MAX($C$4:C84)+1)</f>
        <v/>
      </c>
      <c r="D85" t="str">
        <f>IF(OR(C85="",C85&gt;$G$2),"",IF($E$2="existant",VLOOKUP(B85,Existant!$A:$E,4,FALSE),IF($E$2="Neuf - non famille",VLOOKUP(B85,#REF!,4,FALSE),VLOOKUP(B85,Neuf!$A:$E,4,FALSE))))</f>
        <v/>
      </c>
      <c r="E85" t="str">
        <f>IF(OR(C85="",C85&gt;$G$2),"",IF($E$2="existant",VLOOKUP(B85,Existant!$A:$E,5,FALSE),IF($E$2="Neuf - non famille",VLOOKUP(B85,#REF!,5,FALSE),VLOOKUP(B85,Neuf!$A:$E,5,FALSE))))</f>
        <v/>
      </c>
      <c r="F85" t="str">
        <f>IF(OR(C85="",C85&gt;$G$2),"",IF($E$2="existant",VLOOKUP(B85,Existant!$A:$H,2,FALSE),IF($E$2="Neuf - non famille",VLOOKUP(B85,#REF!,7,FALSE),VLOOKUP(B85,Neuf!$A:$H,7,FALSE))))</f>
        <v/>
      </c>
      <c r="G85" s="35" t="str">
        <f>IF(OR(C85="",C85&gt;$G$2),"",IF($E$2="existant",VLOOKUP(B85,Existant!$A:$P,16,FALSE),IF($E$2="Neuf - non famille",VLOOKUP(B85,#REF!,16,FALSE),VLOOKUP(B85,Neuf!$A:$P,16,FALSE))))</f>
        <v/>
      </c>
      <c r="H85" s="34" t="str">
        <f>IF(OR(C85="",C85&gt;$G$2),"",IF($E$2="existant",VLOOKUP(B85,Existant!$A:$P,14,FALSE),IF($E$2="Neuf - non famille",VLOOKUP(B85,#REF!,14,FALSE),VLOOKUP(B85,Neuf!$A:$P,14,FALSE))))</f>
        <v/>
      </c>
    </row>
    <row r="86" spans="1:8" x14ac:dyDescent="0.2">
      <c r="A86" s="2">
        <f t="shared" ca="1" si="1"/>
        <v>53</v>
      </c>
      <c r="B86" s="2">
        <v>35</v>
      </c>
      <c r="C86" s="2">
        <f>IF(COUNTIF($B$4:B85,B86)&gt;0,"",MAX($C$4:C85)+1)</f>
        <v>67</v>
      </c>
      <c r="D86" t="str">
        <f>IF(OR(C86="",C86&gt;$G$2),"",IF($E$2="existant",VLOOKUP(B86,Existant!$A:$E,4,FALSE),IF($E$2="Neuf - non famille",VLOOKUP(B86,#REF!,4,FALSE),VLOOKUP(B86,Neuf!$A:$E,4,FALSE))))</f>
        <v/>
      </c>
      <c r="E86" t="str">
        <f>IF(OR(C86="",C86&gt;$G$2),"",IF($E$2="existant",VLOOKUP(B86,Existant!$A:$E,5,FALSE),IF($E$2="Neuf - non famille",VLOOKUP(B86,#REF!,5,FALSE),VLOOKUP(B86,Neuf!$A:$E,5,FALSE))))</f>
        <v/>
      </c>
      <c r="F86" t="str">
        <f>IF(OR(C86="",C86&gt;$G$2),"",IF($E$2="existant",VLOOKUP(B86,Existant!$A:$H,2,FALSE),IF($E$2="Neuf - non famille",VLOOKUP(B86,#REF!,7,FALSE),VLOOKUP(B86,Neuf!$A:$H,7,FALSE))))</f>
        <v/>
      </c>
      <c r="G86" s="35" t="str">
        <f>IF(OR(C86="",C86&gt;$G$2),"",IF($E$2="existant",VLOOKUP(B86,Existant!$A:$P,16,FALSE),IF($E$2="Neuf - non famille",VLOOKUP(B86,#REF!,16,FALSE),VLOOKUP(B86,Neuf!$A:$P,16,FALSE))))</f>
        <v/>
      </c>
      <c r="H86" s="34" t="str">
        <f>IF(OR(C86="",C86&gt;$G$2),"",IF($E$2="existant",VLOOKUP(B86,Existant!$A:$P,14,FALSE),IF($E$2="Neuf - non famille",VLOOKUP(B86,#REF!,14,FALSE),VLOOKUP(B86,Neuf!$A:$P,14,FALSE))))</f>
        <v/>
      </c>
    </row>
    <row r="87" spans="1:8" hidden="1" x14ac:dyDescent="0.2">
      <c r="A87" s="2">
        <f t="shared" ca="1" si="1"/>
        <v>104</v>
      </c>
      <c r="B87" s="2">
        <v>130</v>
      </c>
      <c r="C87" s="2" t="str">
        <f>IF(COUNTIF($B$4:B86,B87)&gt;0,"",MAX($C$4:C86)+1)</f>
        <v/>
      </c>
      <c r="D87" t="str">
        <f>IF(OR(C87="",C87&gt;$G$2),"",IF($E$2="existant",VLOOKUP(B87,Existant!$A:$E,4,FALSE),IF($E$2="Neuf - non famille",VLOOKUP(B87,#REF!,4,FALSE),VLOOKUP(B87,Neuf!$A:$E,4,FALSE))))</f>
        <v/>
      </c>
      <c r="E87" t="str">
        <f>IF(OR(C87="",C87&gt;$G$2),"",IF($E$2="existant",VLOOKUP(B87,Existant!$A:$E,5,FALSE),IF($E$2="Neuf - non famille",VLOOKUP(B87,#REF!,5,FALSE),VLOOKUP(B87,Neuf!$A:$E,5,FALSE))))</f>
        <v/>
      </c>
      <c r="F87" t="str">
        <f>IF(OR(C87="",C87&gt;$G$2),"",IF($E$2="existant",VLOOKUP(B87,Existant!$A:$H,2,FALSE),IF($E$2="Neuf - non famille",VLOOKUP(B87,#REF!,7,FALSE),VLOOKUP(B87,Neuf!$A:$H,7,FALSE))))</f>
        <v/>
      </c>
      <c r="G87" s="35" t="str">
        <f>IF(OR(C87="",C87&gt;$G$2),"",IF($E$2="existant",VLOOKUP(B87,Existant!$A:$P,16,FALSE),IF($E$2="Neuf - non famille",VLOOKUP(B87,#REF!,16,FALSE),VLOOKUP(B87,Neuf!$A:$P,16,FALSE))))</f>
        <v/>
      </c>
      <c r="H87" s="34" t="str">
        <f>IF(OR(C87="",C87&gt;$G$2),"",IF($E$2="existant",VLOOKUP(B87,Existant!$A:$P,14,FALSE),IF($E$2="Neuf - non famille",VLOOKUP(B87,#REF!,14,FALSE),VLOOKUP(B87,Neuf!$A:$P,14,FALSE))))</f>
        <v/>
      </c>
    </row>
    <row r="88" spans="1:8" x14ac:dyDescent="0.2">
      <c r="A88" s="2">
        <f t="shared" ca="1" si="1"/>
        <v>28</v>
      </c>
      <c r="B88" s="2">
        <v>27</v>
      </c>
      <c r="C88" s="2">
        <f>IF(COUNTIF($B$4:B87,B88)&gt;0,"",MAX($C$4:C87)+1)</f>
        <v>68</v>
      </c>
      <c r="D88" t="str">
        <f>IF(OR(C88="",C88&gt;$G$2),"",IF($E$2="existant",VLOOKUP(B88,Existant!$A:$E,4,FALSE),IF($E$2="Neuf - non famille",VLOOKUP(B88,#REF!,4,FALSE),VLOOKUP(B88,Neuf!$A:$E,4,FALSE))))</f>
        <v/>
      </c>
      <c r="E88" t="str">
        <f>IF(OR(C88="",C88&gt;$G$2),"",IF($E$2="existant",VLOOKUP(B88,Existant!$A:$E,5,FALSE),IF($E$2="Neuf - non famille",VLOOKUP(B88,#REF!,5,FALSE),VLOOKUP(B88,Neuf!$A:$E,5,FALSE))))</f>
        <v/>
      </c>
      <c r="F88" t="str">
        <f>IF(OR(C88="",C88&gt;$G$2),"",IF($E$2="existant",VLOOKUP(B88,Existant!$A:$H,2,FALSE),IF($E$2="Neuf - non famille",VLOOKUP(B88,#REF!,7,FALSE),VLOOKUP(B88,Neuf!$A:$H,7,FALSE))))</f>
        <v/>
      </c>
      <c r="G88" s="35" t="str">
        <f>IF(OR(C88="",C88&gt;$G$2),"",IF($E$2="existant",VLOOKUP(B88,Existant!$A:$P,16,FALSE),IF($E$2="Neuf - non famille",VLOOKUP(B88,#REF!,16,FALSE),VLOOKUP(B88,Neuf!$A:$P,16,FALSE))))</f>
        <v/>
      </c>
      <c r="H88" s="34" t="str">
        <f>IF(OR(C88="",C88&gt;$G$2),"",IF($E$2="existant",VLOOKUP(B88,Existant!$A:$P,14,FALSE),IF($E$2="Neuf - non famille",VLOOKUP(B88,#REF!,14,FALSE),VLOOKUP(B88,Neuf!$A:$P,14,FALSE))))</f>
        <v/>
      </c>
    </row>
    <row r="89" spans="1:8" hidden="1" x14ac:dyDescent="0.2">
      <c r="A89" s="2">
        <f t="shared" ca="1" si="1"/>
        <v>7</v>
      </c>
      <c r="B89" s="2">
        <v>10</v>
      </c>
      <c r="C89" s="2" t="str">
        <f>IF(COUNTIF($B$4:B88,B89)&gt;0,"",MAX($C$4:C88)+1)</f>
        <v/>
      </c>
      <c r="D89" t="str">
        <f>IF(OR(C89="",C89&gt;$G$2),"",IF($E$2="existant",VLOOKUP(B89,Existant!$A:$E,4,FALSE),IF($E$2="Neuf - non famille",VLOOKUP(B89,#REF!,4,FALSE),VLOOKUP(B89,Neuf!$A:$E,4,FALSE))))</f>
        <v/>
      </c>
      <c r="E89" t="str">
        <f>IF(OR(C89="",C89&gt;$G$2),"",IF($E$2="existant",VLOOKUP(B89,Existant!$A:$E,5,FALSE),IF($E$2="Neuf - non famille",VLOOKUP(B89,#REF!,5,FALSE),VLOOKUP(B89,Neuf!$A:$E,5,FALSE))))</f>
        <v/>
      </c>
      <c r="F89" t="str">
        <f>IF(OR(C89="",C89&gt;$G$2),"",IF($E$2="existant",VLOOKUP(B89,Existant!$A:$H,2,FALSE),IF($E$2="Neuf - non famille",VLOOKUP(B89,#REF!,7,FALSE),VLOOKUP(B89,Neuf!$A:$H,7,FALSE))))</f>
        <v/>
      </c>
      <c r="G89" s="35" t="str">
        <f>IF(OR(C89="",C89&gt;$G$2),"",IF($E$2="existant",VLOOKUP(B89,Existant!$A:$P,16,FALSE),IF($E$2="Neuf - non famille",VLOOKUP(B89,#REF!,16,FALSE),VLOOKUP(B89,Neuf!$A:$P,16,FALSE))))</f>
        <v/>
      </c>
      <c r="H89" s="34" t="str">
        <f>IF(OR(C89="",C89&gt;$G$2),"",IF($E$2="existant",VLOOKUP(B89,Existant!$A:$P,14,FALSE),IF($E$2="Neuf - non famille",VLOOKUP(B89,#REF!,14,FALSE),VLOOKUP(B89,Neuf!$A:$P,14,FALSE))))</f>
        <v/>
      </c>
    </row>
    <row r="90" spans="1:8" x14ac:dyDescent="0.2">
      <c r="A90" s="2">
        <f t="shared" ca="1" si="1"/>
        <v>159</v>
      </c>
      <c r="B90" s="2">
        <v>120</v>
      </c>
      <c r="C90" s="2">
        <f>IF(COUNTIF($B$4:B89,B90)&gt;0,"",MAX($C$4:C89)+1)</f>
        <v>69</v>
      </c>
      <c r="D90" t="str">
        <f>IF(OR(C90="",C90&gt;$G$2),"",IF($E$2="existant",VLOOKUP(B90,Existant!$A:$E,4,FALSE),IF($E$2="Neuf - non famille",VLOOKUP(B90,#REF!,4,FALSE),VLOOKUP(B90,Neuf!$A:$E,4,FALSE))))</f>
        <v/>
      </c>
      <c r="E90" t="str">
        <f>IF(OR(C90="",C90&gt;$G$2),"",IF($E$2="existant",VLOOKUP(B90,Existant!$A:$E,5,FALSE),IF($E$2="Neuf - non famille",VLOOKUP(B90,#REF!,5,FALSE),VLOOKUP(B90,Neuf!$A:$E,5,FALSE))))</f>
        <v/>
      </c>
      <c r="F90" t="str">
        <f>IF(OR(C90="",C90&gt;$G$2),"",IF($E$2="existant",VLOOKUP(B90,Existant!$A:$H,2,FALSE),IF($E$2="Neuf - non famille",VLOOKUP(B90,#REF!,7,FALSE),VLOOKUP(B90,Neuf!$A:$H,7,FALSE))))</f>
        <v/>
      </c>
      <c r="G90" s="35" t="str">
        <f>IF(OR(C90="",C90&gt;$G$2),"",IF($E$2="existant",VLOOKUP(B90,Existant!$A:$P,16,FALSE),IF($E$2="Neuf - non famille",VLOOKUP(B90,#REF!,16,FALSE),VLOOKUP(B90,Neuf!$A:$P,16,FALSE))))</f>
        <v/>
      </c>
      <c r="H90" s="34" t="str">
        <f>IF(OR(C90="",C90&gt;$G$2),"",IF($E$2="existant",VLOOKUP(B90,Existant!$A:$P,14,FALSE),IF($E$2="Neuf - non famille",VLOOKUP(B90,#REF!,14,FALSE),VLOOKUP(B90,Neuf!$A:$P,14,FALSE))))</f>
        <v/>
      </c>
    </row>
    <row r="91" spans="1:8" x14ac:dyDescent="0.2">
      <c r="A91" s="2">
        <f t="shared" ca="1" si="1"/>
        <v>137</v>
      </c>
      <c r="B91" s="2">
        <v>68</v>
      </c>
      <c r="C91" s="2">
        <f>IF(COUNTIF($B$4:B90,B91)&gt;0,"",MAX($C$4:C90)+1)</f>
        <v>70</v>
      </c>
      <c r="D91" t="str">
        <f>IF(OR(C91="",C91&gt;$G$2),"",IF($E$2="existant",VLOOKUP(B91,Existant!$A:$E,4,FALSE),IF($E$2="Neuf - non famille",VLOOKUP(B91,#REF!,4,FALSE),VLOOKUP(B91,Neuf!$A:$E,4,FALSE))))</f>
        <v/>
      </c>
      <c r="E91" t="str">
        <f>IF(OR(C91="",C91&gt;$G$2),"",IF($E$2="existant",VLOOKUP(B91,Existant!$A:$E,5,FALSE),IF($E$2="Neuf - non famille",VLOOKUP(B91,#REF!,5,FALSE),VLOOKUP(B91,Neuf!$A:$E,5,FALSE))))</f>
        <v/>
      </c>
      <c r="F91" t="str">
        <f>IF(OR(C91="",C91&gt;$G$2),"",IF($E$2="existant",VLOOKUP(B91,Existant!$A:$H,2,FALSE),IF($E$2="Neuf - non famille",VLOOKUP(B91,#REF!,7,FALSE),VLOOKUP(B91,Neuf!$A:$H,7,FALSE))))</f>
        <v/>
      </c>
      <c r="G91" s="35" t="str">
        <f>IF(OR(C91="",C91&gt;$G$2),"",IF($E$2="existant",VLOOKUP(B91,Existant!$A:$P,16,FALSE),IF($E$2="Neuf - non famille",VLOOKUP(B91,#REF!,16,FALSE),VLOOKUP(B91,Neuf!$A:$P,16,FALSE))))</f>
        <v/>
      </c>
      <c r="H91" s="34" t="str">
        <f>IF(OR(C91="",C91&gt;$G$2),"",IF($E$2="existant",VLOOKUP(B91,Existant!$A:$P,14,FALSE),IF($E$2="Neuf - non famille",VLOOKUP(B91,#REF!,14,FALSE),VLOOKUP(B91,Neuf!$A:$P,14,FALSE))))</f>
        <v/>
      </c>
    </row>
    <row r="92" spans="1:8" hidden="1" x14ac:dyDescent="0.2">
      <c r="A92" s="2">
        <f t="shared" ca="1" si="1"/>
        <v>120</v>
      </c>
      <c r="B92" s="2">
        <v>124</v>
      </c>
      <c r="C92" s="2" t="str">
        <f>IF(COUNTIF($B$4:B91,B92)&gt;0,"",MAX($C$4:C91)+1)</f>
        <v/>
      </c>
      <c r="D92" t="str">
        <f>IF(OR(C92="",C92&gt;$G$2),"",IF($E$2="existant",VLOOKUP(B92,Existant!$A:$E,4,FALSE),IF($E$2="Neuf - non famille",VLOOKUP(B92,#REF!,4,FALSE),VLOOKUP(B92,Neuf!$A:$E,4,FALSE))))</f>
        <v/>
      </c>
      <c r="E92" t="str">
        <f>IF(OR(C92="",C92&gt;$G$2),"",IF($E$2="existant",VLOOKUP(B92,Existant!$A:$E,5,FALSE),IF($E$2="Neuf - non famille",VLOOKUP(B92,#REF!,5,FALSE),VLOOKUP(B92,Neuf!$A:$E,5,FALSE))))</f>
        <v/>
      </c>
      <c r="F92" t="str">
        <f>IF(OR(C92="",C92&gt;$G$2),"",IF($E$2="existant",VLOOKUP(B92,Existant!$A:$H,2,FALSE),IF($E$2="Neuf - non famille",VLOOKUP(B92,#REF!,7,FALSE),VLOOKUP(B92,Neuf!$A:$H,7,FALSE))))</f>
        <v/>
      </c>
      <c r="G92" s="35" t="str">
        <f>IF(OR(C92="",C92&gt;$G$2),"",IF($E$2="existant",VLOOKUP(B92,Existant!$A:$P,16,FALSE),IF($E$2="Neuf - non famille",VLOOKUP(B92,#REF!,16,FALSE),VLOOKUP(B92,Neuf!$A:$P,16,FALSE))))</f>
        <v/>
      </c>
      <c r="H92" s="34" t="str">
        <f>IF(OR(C92="",C92&gt;$G$2),"",IF($E$2="existant",VLOOKUP(B92,Existant!$A:$P,14,FALSE),IF($E$2="Neuf - non famille",VLOOKUP(B92,#REF!,14,FALSE),VLOOKUP(B92,Neuf!$A:$P,14,FALSE))))</f>
        <v/>
      </c>
    </row>
    <row r="93" spans="1:8" x14ac:dyDescent="0.2">
      <c r="A93" s="2">
        <f t="shared" ca="1" si="1"/>
        <v>73</v>
      </c>
      <c r="B93" s="2">
        <v>126</v>
      </c>
      <c r="C93" s="2">
        <f>IF(COUNTIF($B$4:B92,B93)&gt;0,"",MAX($C$4:C92)+1)</f>
        <v>71</v>
      </c>
      <c r="D93" t="str">
        <f>IF(OR(C93="",C93&gt;$G$2),"",IF($E$2="existant",VLOOKUP(B93,Existant!$A:$E,4,FALSE),IF($E$2="Neuf - non famille",VLOOKUP(B93,#REF!,4,FALSE),VLOOKUP(B93,Neuf!$A:$E,4,FALSE))))</f>
        <v/>
      </c>
      <c r="E93" t="str">
        <f>IF(OR(C93="",C93&gt;$G$2),"",IF($E$2="existant",VLOOKUP(B93,Existant!$A:$E,5,FALSE),IF($E$2="Neuf - non famille",VLOOKUP(B93,#REF!,5,FALSE),VLOOKUP(B93,Neuf!$A:$E,5,FALSE))))</f>
        <v/>
      </c>
      <c r="F93" t="str">
        <f>IF(OR(C93="",C93&gt;$G$2),"",IF($E$2="existant",VLOOKUP(B93,Existant!$A:$H,2,FALSE),IF($E$2="Neuf - non famille",VLOOKUP(B93,#REF!,7,FALSE),VLOOKUP(B93,Neuf!$A:$H,7,FALSE))))</f>
        <v/>
      </c>
      <c r="G93" s="35" t="str">
        <f>IF(OR(C93="",C93&gt;$G$2),"",IF($E$2="existant",VLOOKUP(B93,Existant!$A:$P,16,FALSE),IF($E$2="Neuf - non famille",VLOOKUP(B93,#REF!,16,FALSE),VLOOKUP(B93,Neuf!$A:$P,16,FALSE))))</f>
        <v/>
      </c>
      <c r="H93" s="34" t="str">
        <f>IF(OR(C93="",C93&gt;$G$2),"",IF($E$2="existant",VLOOKUP(B93,Existant!$A:$P,14,FALSE),IF($E$2="Neuf - non famille",VLOOKUP(B93,#REF!,14,FALSE),VLOOKUP(B93,Neuf!$A:$P,14,FALSE))))</f>
        <v/>
      </c>
    </row>
    <row r="94" spans="1:8" hidden="1" x14ac:dyDescent="0.2">
      <c r="A94" s="2">
        <f t="shared" ca="1" si="1"/>
        <v>158</v>
      </c>
      <c r="B94" s="2">
        <v>25</v>
      </c>
      <c r="C94" s="2" t="str">
        <f>IF(COUNTIF($B$4:B93,B94)&gt;0,"",MAX($C$4:C93)+1)</f>
        <v/>
      </c>
      <c r="D94" t="str">
        <f>IF(OR(C94="",C94&gt;$G$2),"",IF($E$2="existant",VLOOKUP(B94,Existant!$A:$E,4,FALSE),IF($E$2="Neuf - non famille",VLOOKUP(B94,#REF!,4,FALSE),VLOOKUP(B94,Neuf!$A:$E,4,FALSE))))</f>
        <v/>
      </c>
      <c r="E94" t="str">
        <f>IF(OR(C94="",C94&gt;$G$2),"",IF($E$2="existant",VLOOKUP(B94,Existant!$A:$E,5,FALSE),IF($E$2="Neuf - non famille",VLOOKUP(B94,#REF!,5,FALSE),VLOOKUP(B94,Neuf!$A:$E,5,FALSE))))</f>
        <v/>
      </c>
      <c r="F94" t="str">
        <f>IF(OR(C94="",C94&gt;$G$2),"",IF($E$2="existant",VLOOKUP(B94,Existant!$A:$H,2,FALSE),IF($E$2="Neuf - non famille",VLOOKUP(B94,#REF!,7,FALSE),VLOOKUP(B94,Neuf!$A:$H,7,FALSE))))</f>
        <v/>
      </c>
      <c r="G94" s="35" t="str">
        <f>IF(OR(C94="",C94&gt;$G$2),"",IF($E$2="existant",VLOOKUP(B94,Existant!$A:$P,16,FALSE),IF($E$2="Neuf - non famille",VLOOKUP(B94,#REF!,16,FALSE),VLOOKUP(B94,Neuf!$A:$P,16,FALSE))))</f>
        <v/>
      </c>
      <c r="H94" s="34" t="str">
        <f>IF(OR(C94="",C94&gt;$G$2),"",IF($E$2="existant",VLOOKUP(B94,Existant!$A:$P,14,FALSE),IF($E$2="Neuf - non famille",VLOOKUP(B94,#REF!,14,FALSE),VLOOKUP(B94,Neuf!$A:$P,14,FALSE))))</f>
        <v/>
      </c>
    </row>
    <row r="95" spans="1:8" x14ac:dyDescent="0.2">
      <c r="A95" s="2">
        <f t="shared" ca="1" si="1"/>
        <v>96</v>
      </c>
      <c r="B95" s="2">
        <v>132</v>
      </c>
      <c r="C95" s="2">
        <f>IF(COUNTIF($B$4:B94,B95)&gt;0,"",MAX($C$4:C94)+1)</f>
        <v>72</v>
      </c>
      <c r="D95" t="str">
        <f>IF(OR(C95="",C95&gt;$G$2),"",IF($E$2="existant",VLOOKUP(B95,Existant!$A:$E,4,FALSE),IF($E$2="Neuf - non famille",VLOOKUP(B95,#REF!,4,FALSE),VLOOKUP(B95,Neuf!$A:$E,4,FALSE))))</f>
        <v/>
      </c>
      <c r="E95" t="str">
        <f>IF(OR(C95="",C95&gt;$G$2),"",IF($E$2="existant",VLOOKUP(B95,Existant!$A:$E,5,FALSE),IF($E$2="Neuf - non famille",VLOOKUP(B95,#REF!,5,FALSE),VLOOKUP(B95,Neuf!$A:$E,5,FALSE))))</f>
        <v/>
      </c>
      <c r="F95" t="str">
        <f>IF(OR(C95="",C95&gt;$G$2),"",IF($E$2="existant",VLOOKUP(B95,Existant!$A:$H,2,FALSE),IF($E$2="Neuf - non famille",VLOOKUP(B95,#REF!,7,FALSE),VLOOKUP(B95,Neuf!$A:$H,7,FALSE))))</f>
        <v/>
      </c>
      <c r="G95" s="35" t="str">
        <f>IF(OR(C95="",C95&gt;$G$2),"",IF($E$2="existant",VLOOKUP(B95,Existant!$A:$P,16,FALSE),IF($E$2="Neuf - non famille",VLOOKUP(B95,#REF!,16,FALSE),VLOOKUP(B95,Neuf!$A:$P,16,FALSE))))</f>
        <v/>
      </c>
      <c r="H95" s="34" t="str">
        <f>IF(OR(C95="",C95&gt;$G$2),"",IF($E$2="existant",VLOOKUP(B95,Existant!$A:$P,14,FALSE),IF($E$2="Neuf - non famille",VLOOKUP(B95,#REF!,14,FALSE),VLOOKUP(B95,Neuf!$A:$P,14,FALSE))))</f>
        <v/>
      </c>
    </row>
    <row r="96" spans="1:8" hidden="1" x14ac:dyDescent="0.2">
      <c r="A96" s="2">
        <f t="shared" ca="1" si="1"/>
        <v>58</v>
      </c>
      <c r="B96" s="2">
        <v>21</v>
      </c>
      <c r="C96" s="2" t="str">
        <f>IF(COUNTIF($B$4:B95,B96)&gt;0,"",MAX($C$4:C95)+1)</f>
        <v/>
      </c>
      <c r="D96" t="str">
        <f>IF(OR(C96="",C96&gt;$G$2),"",IF($E$2="existant",VLOOKUP(B96,Existant!$A:$E,4,FALSE),IF($E$2="Neuf - non famille",VLOOKUP(B96,#REF!,4,FALSE),VLOOKUP(B96,Neuf!$A:$E,4,FALSE))))</f>
        <v/>
      </c>
      <c r="E96" t="str">
        <f>IF(OR(C96="",C96&gt;$G$2),"",IF($E$2="existant",VLOOKUP(B96,Existant!$A:$E,5,FALSE),IF($E$2="Neuf - non famille",VLOOKUP(B96,#REF!,5,FALSE),VLOOKUP(B96,Neuf!$A:$E,5,FALSE))))</f>
        <v/>
      </c>
      <c r="F96" t="str">
        <f>IF(OR(C96="",C96&gt;$G$2),"",IF($E$2="existant",VLOOKUP(B96,Existant!$A:$H,2,FALSE),IF($E$2="Neuf - non famille",VLOOKUP(B96,#REF!,7,FALSE),VLOOKUP(B96,Neuf!$A:$H,7,FALSE))))</f>
        <v/>
      </c>
      <c r="G96" s="35" t="str">
        <f>IF(OR(C96="",C96&gt;$G$2),"",IF($E$2="existant",VLOOKUP(B96,Existant!$A:$P,16,FALSE),IF($E$2="Neuf - non famille",VLOOKUP(B96,#REF!,16,FALSE),VLOOKUP(B96,Neuf!$A:$P,16,FALSE))))</f>
        <v/>
      </c>
      <c r="H96" s="34" t="str">
        <f>IF(OR(C96="",C96&gt;$G$2),"",IF($E$2="existant",VLOOKUP(B96,Existant!$A:$P,14,FALSE),IF($E$2="Neuf - non famille",VLOOKUP(B96,#REF!,14,FALSE),VLOOKUP(B96,Neuf!$A:$P,14,FALSE))))</f>
        <v/>
      </c>
    </row>
    <row r="97" spans="1:8" x14ac:dyDescent="0.2">
      <c r="A97" s="2">
        <f t="shared" ca="1" si="1"/>
        <v>165</v>
      </c>
      <c r="B97" s="2">
        <v>159</v>
      </c>
      <c r="C97" s="2">
        <f>IF(COUNTIF($B$4:B96,B97)&gt;0,"",MAX($C$4:C96)+1)</f>
        <v>73</v>
      </c>
      <c r="D97" t="str">
        <f>IF(OR(C97="",C97&gt;$G$2),"",IF($E$2="existant",VLOOKUP(B97,Existant!$A:$E,4,FALSE),IF($E$2="Neuf - non famille",VLOOKUP(B97,#REF!,4,FALSE),VLOOKUP(B97,Neuf!$A:$E,4,FALSE))))</f>
        <v/>
      </c>
      <c r="E97" t="str">
        <f>IF(OR(C97="",C97&gt;$G$2),"",IF($E$2="existant",VLOOKUP(B97,Existant!$A:$E,5,FALSE),IF($E$2="Neuf - non famille",VLOOKUP(B97,#REF!,5,FALSE),VLOOKUP(B97,Neuf!$A:$E,5,FALSE))))</f>
        <v/>
      </c>
      <c r="F97" t="str">
        <f>IF(OR(C97="",C97&gt;$G$2),"",IF($E$2="existant",VLOOKUP(B97,Existant!$A:$H,2,FALSE),IF($E$2="Neuf - non famille",VLOOKUP(B97,#REF!,7,FALSE),VLOOKUP(B97,Neuf!$A:$H,7,FALSE))))</f>
        <v/>
      </c>
      <c r="G97" s="35" t="str">
        <f>IF(OR(C97="",C97&gt;$G$2),"",IF($E$2="existant",VLOOKUP(B97,Existant!$A:$P,16,FALSE),IF($E$2="Neuf - non famille",VLOOKUP(B97,#REF!,16,FALSE),VLOOKUP(B97,Neuf!$A:$P,16,FALSE))))</f>
        <v/>
      </c>
      <c r="H97" s="34" t="str">
        <f>IF(OR(C97="",C97&gt;$G$2),"",IF($E$2="existant",VLOOKUP(B97,Existant!$A:$P,14,FALSE),IF($E$2="Neuf - non famille",VLOOKUP(B97,#REF!,14,FALSE),VLOOKUP(B97,Neuf!$A:$P,14,FALSE))))</f>
        <v/>
      </c>
    </row>
    <row r="98" spans="1:8" x14ac:dyDescent="0.2">
      <c r="A98" s="2">
        <f t="shared" ca="1" si="1"/>
        <v>126</v>
      </c>
      <c r="B98" s="2">
        <v>81</v>
      </c>
      <c r="C98" s="2">
        <f>IF(COUNTIF($B$4:B97,B98)&gt;0,"",MAX($C$4:C97)+1)</f>
        <v>74</v>
      </c>
      <c r="D98" t="str">
        <f>IF(OR(C98="",C98&gt;$G$2),"",IF($E$2="existant",VLOOKUP(B98,Existant!$A:$E,4,FALSE),IF($E$2="Neuf - non famille",VLOOKUP(B98,#REF!,4,FALSE),VLOOKUP(B98,Neuf!$A:$E,4,FALSE))))</f>
        <v/>
      </c>
      <c r="E98" t="str">
        <f>IF(OR(C98="",C98&gt;$G$2),"",IF($E$2="existant",VLOOKUP(B98,Existant!$A:$E,5,FALSE),IF($E$2="Neuf - non famille",VLOOKUP(B98,#REF!,5,FALSE),VLOOKUP(B98,Neuf!$A:$E,5,FALSE))))</f>
        <v/>
      </c>
      <c r="F98" t="str">
        <f>IF(OR(C98="",C98&gt;$G$2),"",IF($E$2="existant",VLOOKUP(B98,Existant!$A:$H,2,FALSE),IF($E$2="Neuf - non famille",VLOOKUP(B98,#REF!,7,FALSE),VLOOKUP(B98,Neuf!$A:$H,7,FALSE))))</f>
        <v/>
      </c>
      <c r="G98" s="35" t="str">
        <f>IF(OR(C98="",C98&gt;$G$2),"",IF($E$2="existant",VLOOKUP(B98,Existant!$A:$P,16,FALSE),IF($E$2="Neuf - non famille",VLOOKUP(B98,#REF!,16,FALSE),VLOOKUP(B98,Neuf!$A:$P,16,FALSE))))</f>
        <v/>
      </c>
      <c r="H98" s="34" t="str">
        <f>IF(OR(C98="",C98&gt;$G$2),"",IF($E$2="existant",VLOOKUP(B98,Existant!$A:$P,14,FALSE),IF($E$2="Neuf - non famille",VLOOKUP(B98,#REF!,14,FALSE),VLOOKUP(B98,Neuf!$A:$P,14,FALSE))))</f>
        <v/>
      </c>
    </row>
    <row r="99" spans="1:8" x14ac:dyDescent="0.2">
      <c r="A99" s="2">
        <f t="shared" ca="1" si="1"/>
        <v>54</v>
      </c>
      <c r="B99" s="2">
        <v>12</v>
      </c>
      <c r="C99" s="2">
        <f>IF(COUNTIF($B$4:B98,B99)&gt;0,"",MAX($C$4:C98)+1)</f>
        <v>75</v>
      </c>
      <c r="D99" t="str">
        <f>IF(OR(C99="",C99&gt;$G$2),"",IF($E$2="existant",VLOOKUP(B99,Existant!$A:$E,4,FALSE),IF($E$2="Neuf - non famille",VLOOKUP(B99,#REF!,4,FALSE),VLOOKUP(B99,Neuf!$A:$E,4,FALSE))))</f>
        <v/>
      </c>
      <c r="E99" t="str">
        <f>IF(OR(C99="",C99&gt;$G$2),"",IF($E$2="existant",VLOOKUP(B99,Existant!$A:$E,5,FALSE),IF($E$2="Neuf - non famille",VLOOKUP(B99,#REF!,5,FALSE),VLOOKUP(B99,Neuf!$A:$E,5,FALSE))))</f>
        <v/>
      </c>
      <c r="F99" t="str">
        <f>IF(OR(C99="",C99&gt;$G$2),"",IF($E$2="existant",VLOOKUP(B99,Existant!$A:$H,2,FALSE),IF($E$2="Neuf - non famille",VLOOKUP(B99,#REF!,7,FALSE),VLOOKUP(B99,Neuf!$A:$H,7,FALSE))))</f>
        <v/>
      </c>
      <c r="G99" s="35" t="str">
        <f>IF(OR(C99="",C99&gt;$G$2),"",IF($E$2="existant",VLOOKUP(B99,Existant!$A:$P,16,FALSE),IF($E$2="Neuf - non famille",VLOOKUP(B99,#REF!,16,FALSE),VLOOKUP(B99,Neuf!$A:$P,16,FALSE))))</f>
        <v/>
      </c>
      <c r="H99" s="34" t="str">
        <f>IF(OR(C99="",C99&gt;$G$2),"",IF($E$2="existant",VLOOKUP(B99,Existant!$A:$P,14,FALSE),IF($E$2="Neuf - non famille",VLOOKUP(B99,#REF!,14,FALSE),VLOOKUP(B99,Neuf!$A:$P,14,FALSE))))</f>
        <v/>
      </c>
    </row>
    <row r="100" spans="1:8" x14ac:dyDescent="0.2">
      <c r="A100" s="2">
        <f t="shared" ca="1" si="1"/>
        <v>104</v>
      </c>
      <c r="B100" s="2">
        <v>39</v>
      </c>
      <c r="C100" s="2">
        <f>IF(COUNTIF($B$4:B99,B100)&gt;0,"",MAX($C$4:C99)+1)</f>
        <v>76</v>
      </c>
      <c r="D100" t="str">
        <f>IF(OR(C100="",C100&gt;$G$2),"",IF($E$2="existant",VLOOKUP(B100,Existant!$A:$E,4,FALSE),IF($E$2="Neuf - non famille",VLOOKUP(B100,#REF!,4,FALSE),VLOOKUP(B100,Neuf!$A:$E,4,FALSE))))</f>
        <v/>
      </c>
      <c r="E100" t="str">
        <f>IF(OR(C100="",C100&gt;$G$2),"",IF($E$2="existant",VLOOKUP(B100,Existant!$A:$E,5,FALSE),IF($E$2="Neuf - non famille",VLOOKUP(B100,#REF!,5,FALSE),VLOOKUP(B100,Neuf!$A:$E,5,FALSE))))</f>
        <v/>
      </c>
      <c r="F100" t="str">
        <f>IF(OR(C100="",C100&gt;$G$2),"",IF($E$2="existant",VLOOKUP(B100,Existant!$A:$H,2,FALSE),IF($E$2="Neuf - non famille",VLOOKUP(B100,#REF!,7,FALSE),VLOOKUP(B100,Neuf!$A:$H,7,FALSE))))</f>
        <v/>
      </c>
      <c r="G100" s="35" t="str">
        <f>IF(OR(C100="",C100&gt;$G$2),"",IF($E$2="existant",VLOOKUP(B100,Existant!$A:$P,16,FALSE),IF($E$2="Neuf - non famille",VLOOKUP(B100,#REF!,16,FALSE),VLOOKUP(B100,Neuf!$A:$P,16,FALSE))))</f>
        <v/>
      </c>
      <c r="H100" s="34" t="str">
        <f>IF(OR(C100="",C100&gt;$G$2),"",IF($E$2="existant",VLOOKUP(B100,Existant!$A:$P,14,FALSE),IF($E$2="Neuf - non famille",VLOOKUP(B100,#REF!,14,FALSE),VLOOKUP(B100,Neuf!$A:$P,14,FALSE))))</f>
        <v/>
      </c>
    </row>
    <row r="101" spans="1:8" x14ac:dyDescent="0.2">
      <c r="A101" s="2">
        <f t="shared" ca="1" si="1"/>
        <v>81</v>
      </c>
      <c r="B101" s="2">
        <v>138</v>
      </c>
      <c r="C101" s="2">
        <f>IF(COUNTIF($B$4:B100,B101)&gt;0,"",MAX($C$4:C100)+1)</f>
        <v>77</v>
      </c>
      <c r="D101" t="str">
        <f>IF(OR(C101="",C101&gt;$G$2),"",IF($E$2="existant",VLOOKUP(B101,Existant!$A:$E,4,FALSE),IF($E$2="Neuf - non famille",VLOOKUP(B101,#REF!,4,FALSE),VLOOKUP(B101,Neuf!$A:$E,4,FALSE))))</f>
        <v/>
      </c>
      <c r="E101" t="str">
        <f>IF(OR(C101="",C101&gt;$G$2),"",IF($E$2="existant",VLOOKUP(B101,Existant!$A:$E,5,FALSE),IF($E$2="Neuf - non famille",VLOOKUP(B101,#REF!,5,FALSE),VLOOKUP(B101,Neuf!$A:$E,5,FALSE))))</f>
        <v/>
      </c>
      <c r="F101" t="str">
        <f>IF(OR(C101="",C101&gt;$G$2),"",IF($E$2="existant",VLOOKUP(B101,Existant!$A:$H,2,FALSE),IF($E$2="Neuf - non famille",VLOOKUP(B101,#REF!,7,FALSE),VLOOKUP(B101,Neuf!$A:$H,7,FALSE))))</f>
        <v/>
      </c>
      <c r="G101" s="35" t="str">
        <f>IF(OR(C101="",C101&gt;$G$2),"",IF($E$2="existant",VLOOKUP(B101,Existant!$A:$P,16,FALSE),IF($E$2="Neuf - non famille",VLOOKUP(B101,#REF!,16,FALSE),VLOOKUP(B101,Neuf!$A:$P,16,FALSE))))</f>
        <v/>
      </c>
      <c r="H101" s="34" t="str">
        <f>IF(OR(C101="",C101&gt;$G$2),"",IF($E$2="existant",VLOOKUP(B101,Existant!$A:$P,14,FALSE),IF($E$2="Neuf - non famille",VLOOKUP(B101,#REF!,14,FALSE),VLOOKUP(B101,Neuf!$A:$P,14,FALSE))))</f>
        <v/>
      </c>
    </row>
    <row r="102" spans="1:8" x14ac:dyDescent="0.2">
      <c r="A102" s="2">
        <f t="shared" ca="1" si="1"/>
        <v>119</v>
      </c>
      <c r="B102" s="2">
        <v>13</v>
      </c>
      <c r="C102" s="2">
        <f>IF(COUNTIF($B$4:B101,B102)&gt;0,"",MAX($C$4:C101)+1)</f>
        <v>78</v>
      </c>
      <c r="D102" t="str">
        <f>IF(OR(C102="",C102&gt;$G$2),"",IF($E$2="existant",VLOOKUP(B102,Existant!$A:$E,4,FALSE),IF($E$2="Neuf - non famille",VLOOKUP(B102,#REF!,4,FALSE),VLOOKUP(B102,Neuf!$A:$E,4,FALSE))))</f>
        <v/>
      </c>
      <c r="E102" t="str">
        <f>IF(OR(C102="",C102&gt;$G$2),"",IF($E$2="existant",VLOOKUP(B102,Existant!$A:$E,5,FALSE),IF($E$2="Neuf - non famille",VLOOKUP(B102,#REF!,5,FALSE),VLOOKUP(B102,Neuf!$A:$E,5,FALSE))))</f>
        <v/>
      </c>
      <c r="F102" t="str">
        <f>IF(OR(C102="",C102&gt;$G$2),"",IF($E$2="existant",VLOOKUP(B102,Existant!$A:$H,2,FALSE),IF($E$2="Neuf - non famille",VLOOKUP(B102,#REF!,7,FALSE),VLOOKUP(B102,Neuf!$A:$H,7,FALSE))))</f>
        <v/>
      </c>
      <c r="G102" s="35" t="str">
        <f>IF(OR(C102="",C102&gt;$G$2),"",IF($E$2="existant",VLOOKUP(B102,Existant!$A:$P,16,FALSE),IF($E$2="Neuf - non famille",VLOOKUP(B102,#REF!,16,FALSE),VLOOKUP(B102,Neuf!$A:$P,16,FALSE))))</f>
        <v/>
      </c>
      <c r="H102" s="34" t="str">
        <f>IF(OR(C102="",C102&gt;$G$2),"",IF($E$2="existant",VLOOKUP(B102,Existant!$A:$P,14,FALSE),IF($E$2="Neuf - non famille",VLOOKUP(B102,#REF!,14,FALSE),VLOOKUP(B102,Neuf!$A:$P,14,FALSE))))</f>
        <v/>
      </c>
    </row>
    <row r="103" spans="1:8" hidden="1" x14ac:dyDescent="0.2">
      <c r="A103" s="2">
        <f t="shared" ca="1" si="1"/>
        <v>105</v>
      </c>
      <c r="B103" s="2">
        <v>112</v>
      </c>
      <c r="C103" s="2" t="str">
        <f>IF(COUNTIF($B$4:B102,B103)&gt;0,"",MAX($C$4:C102)+1)</f>
        <v/>
      </c>
      <c r="D103" t="str">
        <f>IF(OR(C103="",C103&gt;$G$2),"",IF($E$2="existant",VLOOKUP(B103,Existant!$A:$E,4,FALSE),IF($E$2="Neuf - non famille",VLOOKUP(B103,#REF!,4,FALSE),VLOOKUP(B103,Neuf!$A:$E,4,FALSE))))</f>
        <v/>
      </c>
      <c r="E103" t="str">
        <f>IF(OR(C103="",C103&gt;$G$2),"",IF($E$2="existant",VLOOKUP(B103,Existant!$A:$E,5,FALSE),IF($E$2="Neuf - non famille",VLOOKUP(B103,#REF!,5,FALSE),VLOOKUP(B103,Neuf!$A:$E,5,FALSE))))</f>
        <v/>
      </c>
      <c r="F103" t="str">
        <f>IF(OR(C103="",C103&gt;$G$2),"",IF($E$2="existant",VLOOKUP(B103,Existant!$A:$H,2,FALSE),IF($E$2="Neuf - non famille",VLOOKUP(B103,#REF!,7,FALSE),VLOOKUP(B103,Neuf!$A:$H,7,FALSE))))</f>
        <v/>
      </c>
      <c r="G103" s="35" t="str">
        <f>IF(OR(C103="",C103&gt;$G$2),"",IF($E$2="existant",VLOOKUP(B103,Existant!$A:$P,16,FALSE),IF($E$2="Neuf - non famille",VLOOKUP(B103,#REF!,16,FALSE),VLOOKUP(B103,Neuf!$A:$P,16,FALSE))))</f>
        <v/>
      </c>
      <c r="H103" s="34" t="str">
        <f>IF(OR(C103="",C103&gt;$G$2),"",IF($E$2="existant",VLOOKUP(B103,Existant!$A:$P,14,FALSE),IF($E$2="Neuf - non famille",VLOOKUP(B103,#REF!,14,FALSE),VLOOKUP(B103,Neuf!$A:$P,14,FALSE))))</f>
        <v/>
      </c>
    </row>
    <row r="104" spans="1:8" x14ac:dyDescent="0.2">
      <c r="A104" s="2">
        <f t="shared" ca="1" si="1"/>
        <v>132</v>
      </c>
      <c r="B104" s="2">
        <v>106</v>
      </c>
      <c r="C104" s="2">
        <f>IF(COUNTIF($B$4:B103,B104)&gt;0,"",MAX($C$4:C103)+1)</f>
        <v>79</v>
      </c>
      <c r="D104" t="str">
        <f>IF(OR(C104="",C104&gt;$G$2),"",IF($E$2="existant",VLOOKUP(B104,Existant!$A:$E,4,FALSE),IF($E$2="Neuf - non famille",VLOOKUP(B104,#REF!,4,FALSE),VLOOKUP(B104,Neuf!$A:$E,4,FALSE))))</f>
        <v/>
      </c>
      <c r="E104" t="str">
        <f>IF(OR(C104="",C104&gt;$G$2),"",IF($E$2="existant",VLOOKUP(B104,Existant!$A:$E,5,FALSE),IF($E$2="Neuf - non famille",VLOOKUP(B104,#REF!,5,FALSE),VLOOKUP(B104,Neuf!$A:$E,5,FALSE))))</f>
        <v/>
      </c>
      <c r="F104" t="str">
        <f>IF(OR(C104="",C104&gt;$G$2),"",IF($E$2="existant",VLOOKUP(B104,Existant!$A:$H,2,FALSE),IF($E$2="Neuf - non famille",VLOOKUP(B104,#REF!,7,FALSE),VLOOKUP(B104,Neuf!$A:$H,7,FALSE))))</f>
        <v/>
      </c>
      <c r="G104" s="35" t="str">
        <f>IF(OR(C104="",C104&gt;$G$2),"",IF($E$2="existant",VLOOKUP(B104,Existant!$A:$P,16,FALSE),IF($E$2="Neuf - non famille",VLOOKUP(B104,#REF!,16,FALSE),VLOOKUP(B104,Neuf!$A:$P,16,FALSE))))</f>
        <v/>
      </c>
      <c r="H104" s="34" t="str">
        <f>IF(OR(C104="",C104&gt;$G$2),"",IF($E$2="existant",VLOOKUP(B104,Existant!$A:$P,14,FALSE),IF($E$2="Neuf - non famille",VLOOKUP(B104,#REF!,14,FALSE),VLOOKUP(B104,Neuf!$A:$P,14,FALSE))))</f>
        <v/>
      </c>
    </row>
    <row r="105" spans="1:8" hidden="1" x14ac:dyDescent="0.2">
      <c r="A105" s="2">
        <f t="shared" ca="1" si="1"/>
        <v>157</v>
      </c>
      <c r="B105" s="2">
        <v>31</v>
      </c>
      <c r="C105" s="2" t="str">
        <f>IF(COUNTIF($B$4:B104,B105)&gt;0,"",MAX($C$4:C104)+1)</f>
        <v/>
      </c>
      <c r="D105" t="str">
        <f>IF(OR(C105="",C105&gt;$G$2),"",IF($E$2="existant",VLOOKUP(B105,Existant!$A:$E,4,FALSE),IF($E$2="Neuf - non famille",VLOOKUP(B105,#REF!,4,FALSE),VLOOKUP(B105,Neuf!$A:$E,4,FALSE))))</f>
        <v/>
      </c>
      <c r="E105" t="str">
        <f>IF(OR(C105="",C105&gt;$G$2),"",IF($E$2="existant",VLOOKUP(B105,Existant!$A:$E,5,FALSE),IF($E$2="Neuf - non famille",VLOOKUP(B105,#REF!,5,FALSE),VLOOKUP(B105,Neuf!$A:$E,5,FALSE))))</f>
        <v/>
      </c>
      <c r="F105" t="str">
        <f>IF(OR(C105="",C105&gt;$G$2),"",IF($E$2="existant",VLOOKUP(B105,Existant!$A:$H,2,FALSE),IF($E$2="Neuf - non famille",VLOOKUP(B105,#REF!,7,FALSE),VLOOKUP(B105,Neuf!$A:$H,7,FALSE))))</f>
        <v/>
      </c>
      <c r="G105" s="35" t="str">
        <f>IF(OR(C105="",C105&gt;$G$2),"",IF($E$2="existant",VLOOKUP(B105,Existant!$A:$P,16,FALSE),IF($E$2="Neuf - non famille",VLOOKUP(B105,#REF!,16,FALSE),VLOOKUP(B105,Neuf!$A:$P,16,FALSE))))</f>
        <v/>
      </c>
      <c r="H105" s="34" t="str">
        <f>IF(OR(C105="",C105&gt;$G$2),"",IF($E$2="existant",VLOOKUP(B105,Existant!$A:$P,14,FALSE),IF($E$2="Neuf - non famille",VLOOKUP(B105,#REF!,14,FALSE),VLOOKUP(B105,Neuf!$A:$P,14,FALSE))))</f>
        <v/>
      </c>
    </row>
    <row r="106" spans="1:8" x14ac:dyDescent="0.2">
      <c r="A106" s="2">
        <f t="shared" ca="1" si="1"/>
        <v>29</v>
      </c>
      <c r="B106" s="2">
        <v>74</v>
      </c>
      <c r="C106" s="2">
        <f>IF(COUNTIF($B$4:B105,B106)&gt;0,"",MAX($C$4:C105)+1)</f>
        <v>80</v>
      </c>
      <c r="D106" t="str">
        <f>IF(OR(C106="",C106&gt;$G$2),"",IF($E$2="existant",VLOOKUP(B106,Existant!$A:$E,4,FALSE),IF($E$2="Neuf - non famille",VLOOKUP(B106,#REF!,4,FALSE),VLOOKUP(B106,Neuf!$A:$E,4,FALSE))))</f>
        <v/>
      </c>
      <c r="E106" t="str">
        <f>IF(OR(C106="",C106&gt;$G$2),"",IF($E$2="existant",VLOOKUP(B106,Existant!$A:$E,5,FALSE),IF($E$2="Neuf - non famille",VLOOKUP(B106,#REF!,5,FALSE),VLOOKUP(B106,Neuf!$A:$E,5,FALSE))))</f>
        <v/>
      </c>
      <c r="F106" t="str">
        <f>IF(OR(C106="",C106&gt;$G$2),"",IF($E$2="existant",VLOOKUP(B106,Existant!$A:$H,2,FALSE),IF($E$2="Neuf - non famille",VLOOKUP(B106,#REF!,7,FALSE),VLOOKUP(B106,Neuf!$A:$H,7,FALSE))))</f>
        <v/>
      </c>
      <c r="G106" s="35" t="str">
        <f>IF(OR(C106="",C106&gt;$G$2),"",IF($E$2="existant",VLOOKUP(B106,Existant!$A:$P,16,FALSE),IF($E$2="Neuf - non famille",VLOOKUP(B106,#REF!,16,FALSE),VLOOKUP(B106,Neuf!$A:$P,16,FALSE))))</f>
        <v/>
      </c>
      <c r="H106" s="34" t="str">
        <f>IF(OR(C106="",C106&gt;$G$2),"",IF($E$2="existant",VLOOKUP(B106,Existant!$A:$P,14,FALSE),IF($E$2="Neuf - non famille",VLOOKUP(B106,#REF!,14,FALSE),VLOOKUP(B106,Neuf!$A:$P,14,FALSE))))</f>
        <v/>
      </c>
    </row>
    <row r="107" spans="1:8" hidden="1" x14ac:dyDescent="0.2">
      <c r="A107" s="2">
        <f t="shared" ca="1" si="1"/>
        <v>42</v>
      </c>
      <c r="B107" s="2">
        <v>141</v>
      </c>
      <c r="C107" s="2" t="str">
        <f>IF(COUNTIF($B$4:B106,B107)&gt;0,"",MAX($C$4:C106)+1)</f>
        <v/>
      </c>
      <c r="D107" t="str">
        <f>IF(OR(C107="",C107&gt;$G$2),"",IF($E$2="existant",VLOOKUP(B107,Existant!$A:$E,4,FALSE),IF($E$2="Neuf - non famille",VLOOKUP(B107,#REF!,4,FALSE),VLOOKUP(B107,Neuf!$A:$E,4,FALSE))))</f>
        <v/>
      </c>
      <c r="E107" t="str">
        <f>IF(OR(C107="",C107&gt;$G$2),"",IF($E$2="existant",VLOOKUP(B107,Existant!$A:$E,5,FALSE),IF($E$2="Neuf - non famille",VLOOKUP(B107,#REF!,5,FALSE),VLOOKUP(B107,Neuf!$A:$E,5,FALSE))))</f>
        <v/>
      </c>
      <c r="F107" t="str">
        <f>IF(OR(C107="",C107&gt;$G$2),"",IF($E$2="existant",VLOOKUP(B107,Existant!$A:$H,2,FALSE),IF($E$2="Neuf - non famille",VLOOKUP(B107,#REF!,7,FALSE),VLOOKUP(B107,Neuf!$A:$H,7,FALSE))))</f>
        <v/>
      </c>
      <c r="G107" s="35" t="str">
        <f>IF(OR(C107="",C107&gt;$G$2),"",IF($E$2="existant",VLOOKUP(B107,Existant!$A:$P,16,FALSE),IF($E$2="Neuf - non famille",VLOOKUP(B107,#REF!,16,FALSE),VLOOKUP(B107,Neuf!$A:$P,16,FALSE))))</f>
        <v/>
      </c>
      <c r="H107" s="34" t="str">
        <f>IF(OR(C107="",C107&gt;$G$2),"",IF($E$2="existant",VLOOKUP(B107,Existant!$A:$P,14,FALSE),IF($E$2="Neuf - non famille",VLOOKUP(B107,#REF!,14,FALSE),VLOOKUP(B107,Neuf!$A:$P,14,FALSE))))</f>
        <v/>
      </c>
    </row>
    <row r="108" spans="1:8" hidden="1" x14ac:dyDescent="0.2">
      <c r="A108" s="2">
        <f t="shared" ca="1" si="1"/>
        <v>167</v>
      </c>
      <c r="B108" s="2">
        <v>124</v>
      </c>
      <c r="C108" s="2" t="str">
        <f>IF(COUNTIF($B$4:B107,B108)&gt;0,"",MAX($C$4:C107)+1)</f>
        <v/>
      </c>
      <c r="D108" t="str">
        <f>IF(OR(C108="",C108&gt;$G$2),"",IF($E$2="existant",VLOOKUP(B108,Existant!$A:$E,4,FALSE),IF($E$2="Neuf - non famille",VLOOKUP(B108,#REF!,4,FALSE),VLOOKUP(B108,Neuf!$A:$E,4,FALSE))))</f>
        <v/>
      </c>
      <c r="E108" t="str">
        <f>IF(OR(C108="",C108&gt;$G$2),"",IF($E$2="existant",VLOOKUP(B108,Existant!$A:$E,5,FALSE),IF($E$2="Neuf - non famille",VLOOKUP(B108,#REF!,5,FALSE),VLOOKUP(B108,Neuf!$A:$E,5,FALSE))))</f>
        <v/>
      </c>
      <c r="F108" t="str">
        <f>IF(OR(C108="",C108&gt;$G$2),"",IF($E$2="existant",VLOOKUP(B108,Existant!$A:$H,2,FALSE),IF($E$2="Neuf - non famille",VLOOKUP(B108,#REF!,7,FALSE),VLOOKUP(B108,Neuf!$A:$H,7,FALSE))))</f>
        <v/>
      </c>
      <c r="G108" s="35" t="str">
        <f>IF(OR(C108="",C108&gt;$G$2),"",IF($E$2="existant",VLOOKUP(B108,Existant!$A:$P,16,FALSE),IF($E$2="Neuf - non famille",VLOOKUP(B108,#REF!,16,FALSE),VLOOKUP(B108,Neuf!$A:$P,16,FALSE))))</f>
        <v/>
      </c>
      <c r="H108" s="34" t="str">
        <f>IF(OR(C108="",C108&gt;$G$2),"",IF($E$2="existant",VLOOKUP(B108,Existant!$A:$P,14,FALSE),IF($E$2="Neuf - non famille",VLOOKUP(B108,#REF!,14,FALSE),VLOOKUP(B108,Neuf!$A:$P,14,FALSE))))</f>
        <v/>
      </c>
    </row>
    <row r="109" spans="1:8" x14ac:dyDescent="0.2">
      <c r="A109" s="2">
        <f t="shared" ca="1" si="1"/>
        <v>164</v>
      </c>
      <c r="B109" s="2">
        <v>79</v>
      </c>
      <c r="C109" s="2">
        <f>IF(COUNTIF($B$4:B108,B109)&gt;0,"",MAX($C$4:C108)+1)</f>
        <v>81</v>
      </c>
      <c r="D109" t="str">
        <f>IF(OR(C109="",C109&gt;$G$2),"",IF($E$2="existant",VLOOKUP(B109,Existant!$A:$E,4,FALSE),IF($E$2="Neuf - non famille",VLOOKUP(B109,#REF!,4,FALSE),VLOOKUP(B109,Neuf!$A:$E,4,FALSE))))</f>
        <v/>
      </c>
      <c r="E109" t="str">
        <f>IF(OR(C109="",C109&gt;$G$2),"",IF($E$2="existant",VLOOKUP(B109,Existant!$A:$E,5,FALSE),IF($E$2="Neuf - non famille",VLOOKUP(B109,#REF!,5,FALSE),VLOOKUP(B109,Neuf!$A:$E,5,FALSE))))</f>
        <v/>
      </c>
      <c r="F109" t="str">
        <f>IF(OR(C109="",C109&gt;$G$2),"",IF($E$2="existant",VLOOKUP(B109,Existant!$A:$H,2,FALSE),IF($E$2="Neuf - non famille",VLOOKUP(B109,#REF!,7,FALSE),VLOOKUP(B109,Neuf!$A:$H,7,FALSE))))</f>
        <v/>
      </c>
      <c r="G109" s="35" t="str">
        <f>IF(OR(C109="",C109&gt;$G$2),"",IF($E$2="existant",VLOOKUP(B109,Existant!$A:$P,16,FALSE),IF($E$2="Neuf - non famille",VLOOKUP(B109,#REF!,16,FALSE),VLOOKUP(B109,Neuf!$A:$P,16,FALSE))))</f>
        <v/>
      </c>
      <c r="H109" s="34" t="str">
        <f>IF(OR(C109="",C109&gt;$G$2),"",IF($E$2="existant",VLOOKUP(B109,Existant!$A:$P,14,FALSE),IF($E$2="Neuf - non famille",VLOOKUP(B109,#REF!,14,FALSE),VLOOKUP(B109,Neuf!$A:$P,14,FALSE))))</f>
        <v/>
      </c>
    </row>
    <row r="110" spans="1:8" x14ac:dyDescent="0.2">
      <c r="A110" s="2">
        <f t="shared" ca="1" si="1"/>
        <v>26</v>
      </c>
      <c r="B110" s="2">
        <v>44</v>
      </c>
      <c r="C110" s="2">
        <f>IF(COUNTIF($B$4:B109,B110)&gt;0,"",MAX($C$4:C109)+1)</f>
        <v>82</v>
      </c>
      <c r="D110" t="str">
        <f>IF(OR(C110="",C110&gt;$G$2),"",IF($E$2="existant",VLOOKUP(B110,Existant!$A:$E,4,FALSE),IF($E$2="Neuf - non famille",VLOOKUP(B110,#REF!,4,FALSE),VLOOKUP(B110,Neuf!$A:$E,4,FALSE))))</f>
        <v/>
      </c>
      <c r="E110" t="str">
        <f>IF(OR(C110="",C110&gt;$G$2),"",IF($E$2="existant",VLOOKUP(B110,Existant!$A:$E,5,FALSE),IF($E$2="Neuf - non famille",VLOOKUP(B110,#REF!,5,FALSE),VLOOKUP(B110,Neuf!$A:$E,5,FALSE))))</f>
        <v/>
      </c>
      <c r="F110" t="str">
        <f>IF(OR(C110="",C110&gt;$G$2),"",IF($E$2="existant",VLOOKUP(B110,Existant!$A:$H,2,FALSE),IF($E$2="Neuf - non famille",VLOOKUP(B110,#REF!,7,FALSE),VLOOKUP(B110,Neuf!$A:$H,7,FALSE))))</f>
        <v/>
      </c>
      <c r="G110" s="35" t="str">
        <f>IF(OR(C110="",C110&gt;$G$2),"",IF($E$2="existant",VLOOKUP(B110,Existant!$A:$P,16,FALSE),IF($E$2="Neuf - non famille",VLOOKUP(B110,#REF!,16,FALSE),VLOOKUP(B110,Neuf!$A:$P,16,FALSE))))</f>
        <v/>
      </c>
      <c r="H110" s="34" t="str">
        <f>IF(OR(C110="",C110&gt;$G$2),"",IF($E$2="existant",VLOOKUP(B110,Existant!$A:$P,14,FALSE),IF($E$2="Neuf - non famille",VLOOKUP(B110,#REF!,14,FALSE),VLOOKUP(B110,Neuf!$A:$P,14,FALSE))))</f>
        <v/>
      </c>
    </row>
    <row r="111" spans="1:8" hidden="1" x14ac:dyDescent="0.2">
      <c r="A111" s="2">
        <f t="shared" ca="1" si="1"/>
        <v>147</v>
      </c>
      <c r="B111" s="2">
        <v>109</v>
      </c>
      <c r="C111" s="2" t="str">
        <f>IF(COUNTIF($B$4:B110,B111)&gt;0,"",MAX($C$4:C110)+1)</f>
        <v/>
      </c>
      <c r="D111" t="str">
        <f>IF(OR(C111="",C111&gt;$G$2),"",IF($E$2="existant",VLOOKUP(B111,Existant!$A:$E,4,FALSE),IF($E$2="Neuf - non famille",VLOOKUP(B111,#REF!,4,FALSE),VLOOKUP(B111,Neuf!$A:$E,4,FALSE))))</f>
        <v/>
      </c>
      <c r="E111" t="str">
        <f>IF(OR(C111="",C111&gt;$G$2),"",IF($E$2="existant",VLOOKUP(B111,Existant!$A:$E,5,FALSE),IF($E$2="Neuf - non famille",VLOOKUP(B111,#REF!,5,FALSE),VLOOKUP(B111,Neuf!$A:$E,5,FALSE))))</f>
        <v/>
      </c>
      <c r="F111" t="str">
        <f>IF(OR(C111="",C111&gt;$G$2),"",IF($E$2="existant",VLOOKUP(B111,Existant!$A:$H,2,FALSE),IF($E$2="Neuf - non famille",VLOOKUP(B111,#REF!,7,FALSE),VLOOKUP(B111,Neuf!$A:$H,7,FALSE))))</f>
        <v/>
      </c>
      <c r="G111" s="35" t="str">
        <f>IF(OR(C111="",C111&gt;$G$2),"",IF($E$2="existant",VLOOKUP(B111,Existant!$A:$P,16,FALSE),IF($E$2="Neuf - non famille",VLOOKUP(B111,#REF!,16,FALSE),VLOOKUP(B111,Neuf!$A:$P,16,FALSE))))</f>
        <v/>
      </c>
      <c r="H111" s="34" t="str">
        <f>IF(OR(C111="",C111&gt;$G$2),"",IF($E$2="existant",VLOOKUP(B111,Existant!$A:$P,14,FALSE),IF($E$2="Neuf - non famille",VLOOKUP(B111,#REF!,14,FALSE),VLOOKUP(B111,Neuf!$A:$P,14,FALSE))))</f>
        <v/>
      </c>
    </row>
    <row r="112" spans="1:8" hidden="1" x14ac:dyDescent="0.2">
      <c r="A112" s="2">
        <f t="shared" ca="1" si="1"/>
        <v>11</v>
      </c>
      <c r="B112" s="2">
        <v>122</v>
      </c>
      <c r="C112" s="2" t="str">
        <f>IF(COUNTIF($B$4:B111,B112)&gt;0,"",MAX($C$4:C111)+1)</f>
        <v/>
      </c>
      <c r="D112" t="str">
        <f>IF(OR(C112="",C112&gt;$G$2),"",IF($E$2="existant",VLOOKUP(B112,Existant!$A:$E,4,FALSE),IF($E$2="Neuf - non famille",VLOOKUP(B112,#REF!,4,FALSE),VLOOKUP(B112,Neuf!$A:$E,4,FALSE))))</f>
        <v/>
      </c>
      <c r="E112" t="str">
        <f>IF(OR(C112="",C112&gt;$G$2),"",IF($E$2="existant",VLOOKUP(B112,Existant!$A:$E,5,FALSE),IF($E$2="Neuf - non famille",VLOOKUP(B112,#REF!,5,FALSE),VLOOKUP(B112,Neuf!$A:$E,5,FALSE))))</f>
        <v/>
      </c>
      <c r="F112" t="str">
        <f>IF(OR(C112="",C112&gt;$G$2),"",IF($E$2="existant",VLOOKUP(B112,Existant!$A:$H,2,FALSE),IF($E$2="Neuf - non famille",VLOOKUP(B112,#REF!,7,FALSE),VLOOKUP(B112,Neuf!$A:$H,7,FALSE))))</f>
        <v/>
      </c>
      <c r="G112" s="35" t="str">
        <f>IF(OR(C112="",C112&gt;$G$2),"",IF($E$2="existant",VLOOKUP(B112,Existant!$A:$P,16,FALSE),IF($E$2="Neuf - non famille",VLOOKUP(B112,#REF!,16,FALSE),VLOOKUP(B112,Neuf!$A:$P,16,FALSE))))</f>
        <v/>
      </c>
      <c r="H112" s="34" t="str">
        <f>IF(OR(C112="",C112&gt;$G$2),"",IF($E$2="existant",VLOOKUP(B112,Existant!$A:$P,14,FALSE),IF($E$2="Neuf - non famille",VLOOKUP(B112,#REF!,14,FALSE),VLOOKUP(B112,Neuf!$A:$P,14,FALSE))))</f>
        <v/>
      </c>
    </row>
    <row r="113" spans="1:8" hidden="1" x14ac:dyDescent="0.2">
      <c r="A113" s="2">
        <f t="shared" ca="1" si="1"/>
        <v>4</v>
      </c>
      <c r="B113" s="2">
        <v>7</v>
      </c>
      <c r="C113" s="2" t="str">
        <f>IF(COUNTIF($B$4:B112,B113)&gt;0,"",MAX($C$4:C112)+1)</f>
        <v/>
      </c>
      <c r="D113" t="str">
        <f>IF(OR(C113="",C113&gt;$G$2),"",IF($E$2="existant",VLOOKUP(B113,Existant!$A:$E,4,FALSE),IF($E$2="Neuf - non famille",VLOOKUP(B113,#REF!,4,FALSE),VLOOKUP(B113,Neuf!$A:$E,4,FALSE))))</f>
        <v/>
      </c>
      <c r="E113" t="str">
        <f>IF(OR(C113="",C113&gt;$G$2),"",IF($E$2="existant",VLOOKUP(B113,Existant!$A:$E,5,FALSE),IF($E$2="Neuf - non famille",VLOOKUP(B113,#REF!,5,FALSE),VLOOKUP(B113,Neuf!$A:$E,5,FALSE))))</f>
        <v/>
      </c>
      <c r="F113" t="str">
        <f>IF(OR(C113="",C113&gt;$G$2),"",IF($E$2="existant",VLOOKUP(B113,Existant!$A:$H,2,FALSE),IF($E$2="Neuf - non famille",VLOOKUP(B113,#REF!,7,FALSE),VLOOKUP(B113,Neuf!$A:$H,7,FALSE))))</f>
        <v/>
      </c>
      <c r="G113" s="35" t="str">
        <f>IF(OR(C113="",C113&gt;$G$2),"",IF($E$2="existant",VLOOKUP(B113,Existant!$A:$P,16,FALSE),IF($E$2="Neuf - non famille",VLOOKUP(B113,#REF!,16,FALSE),VLOOKUP(B113,Neuf!$A:$P,16,FALSE))))</f>
        <v/>
      </c>
      <c r="H113" s="34" t="str">
        <f>IF(OR(C113="",C113&gt;$G$2),"",IF($E$2="existant",VLOOKUP(B113,Existant!$A:$P,14,FALSE),IF($E$2="Neuf - non famille",VLOOKUP(B113,#REF!,14,FALSE),VLOOKUP(B113,Neuf!$A:$P,14,FALSE))))</f>
        <v/>
      </c>
    </row>
    <row r="114" spans="1:8" x14ac:dyDescent="0.2">
      <c r="A114" s="2">
        <f t="shared" ca="1" si="1"/>
        <v>120</v>
      </c>
      <c r="B114" s="2">
        <v>82</v>
      </c>
      <c r="C114" s="2">
        <f>IF(COUNTIF($B$4:B113,B114)&gt;0,"",MAX($C$4:C113)+1)</f>
        <v>83</v>
      </c>
      <c r="D114" t="str">
        <f>IF(OR(C114="",C114&gt;$G$2),"",IF($E$2="existant",VLOOKUP(B114,Existant!$A:$E,4,FALSE),IF($E$2="Neuf - non famille",VLOOKUP(B114,#REF!,4,FALSE),VLOOKUP(B114,Neuf!$A:$E,4,FALSE))))</f>
        <v/>
      </c>
      <c r="E114" t="str">
        <f>IF(OR(C114="",C114&gt;$G$2),"",IF($E$2="existant",VLOOKUP(B114,Existant!$A:$E,5,FALSE),IF($E$2="Neuf - non famille",VLOOKUP(B114,#REF!,5,FALSE),VLOOKUP(B114,Neuf!$A:$E,5,FALSE))))</f>
        <v/>
      </c>
      <c r="F114" t="str">
        <f>IF(OR(C114="",C114&gt;$G$2),"",IF($E$2="existant",VLOOKUP(B114,Existant!$A:$H,2,FALSE),IF($E$2="Neuf - non famille",VLOOKUP(B114,#REF!,7,FALSE),VLOOKUP(B114,Neuf!$A:$H,7,FALSE))))</f>
        <v/>
      </c>
      <c r="G114" s="35" t="str">
        <f>IF(OR(C114="",C114&gt;$G$2),"",IF($E$2="existant",VLOOKUP(B114,Existant!$A:$P,16,FALSE),IF($E$2="Neuf - non famille",VLOOKUP(B114,#REF!,16,FALSE),VLOOKUP(B114,Neuf!$A:$P,16,FALSE))))</f>
        <v/>
      </c>
      <c r="H114" s="34" t="str">
        <f>IF(OR(C114="",C114&gt;$G$2),"",IF($E$2="existant",VLOOKUP(B114,Existant!$A:$P,14,FALSE),IF($E$2="Neuf - non famille",VLOOKUP(B114,#REF!,14,FALSE),VLOOKUP(B114,Neuf!$A:$P,14,FALSE))))</f>
        <v/>
      </c>
    </row>
    <row r="115" spans="1:8" x14ac:dyDescent="0.2">
      <c r="A115" s="2">
        <f t="shared" ca="1" si="1"/>
        <v>73</v>
      </c>
      <c r="B115" s="2">
        <v>113</v>
      </c>
      <c r="C115" s="2">
        <f>IF(COUNTIF($B$4:B114,B115)&gt;0,"",MAX($C$4:C114)+1)</f>
        <v>84</v>
      </c>
      <c r="D115" t="str">
        <f>IF(OR(C115="",C115&gt;$G$2),"",IF($E$2="existant",VLOOKUP(B115,Existant!$A:$E,4,FALSE),IF($E$2="Neuf - non famille",VLOOKUP(B115,#REF!,4,FALSE),VLOOKUP(B115,Neuf!$A:$E,4,FALSE))))</f>
        <v/>
      </c>
      <c r="E115" t="str">
        <f>IF(OR(C115="",C115&gt;$G$2),"",IF($E$2="existant",VLOOKUP(B115,Existant!$A:$E,5,FALSE),IF($E$2="Neuf - non famille",VLOOKUP(B115,#REF!,5,FALSE),VLOOKUP(B115,Neuf!$A:$E,5,FALSE))))</f>
        <v/>
      </c>
      <c r="F115" t="str">
        <f>IF(OR(C115="",C115&gt;$G$2),"",IF($E$2="existant",VLOOKUP(B115,Existant!$A:$H,2,FALSE),IF($E$2="Neuf - non famille",VLOOKUP(B115,#REF!,7,FALSE),VLOOKUP(B115,Neuf!$A:$H,7,FALSE))))</f>
        <v/>
      </c>
      <c r="G115" s="35" t="str">
        <f>IF(OR(C115="",C115&gt;$G$2),"",IF($E$2="existant",VLOOKUP(B115,Existant!$A:$P,16,FALSE),IF($E$2="Neuf - non famille",VLOOKUP(B115,#REF!,16,FALSE),VLOOKUP(B115,Neuf!$A:$P,16,FALSE))))</f>
        <v/>
      </c>
      <c r="H115" s="34" t="str">
        <f>IF(OR(C115="",C115&gt;$G$2),"",IF($E$2="existant",VLOOKUP(B115,Existant!$A:$P,14,FALSE),IF($E$2="Neuf - non famille",VLOOKUP(B115,#REF!,14,FALSE),VLOOKUP(B115,Neuf!$A:$P,14,FALSE))))</f>
        <v/>
      </c>
    </row>
    <row r="116" spans="1:8" x14ac:dyDescent="0.2">
      <c r="A116" s="2">
        <f t="shared" ca="1" si="1"/>
        <v>71</v>
      </c>
      <c r="B116" s="2">
        <v>86</v>
      </c>
      <c r="C116" s="2">
        <f>IF(COUNTIF($B$4:B115,B116)&gt;0,"",MAX($C$4:C115)+1)</f>
        <v>85</v>
      </c>
      <c r="D116" t="str">
        <f>IF(OR(C116="",C116&gt;$G$2),"",IF($E$2="existant",VLOOKUP(B116,Existant!$A:$E,4,FALSE),IF($E$2="Neuf - non famille",VLOOKUP(B116,#REF!,4,FALSE),VLOOKUP(B116,Neuf!$A:$E,4,FALSE))))</f>
        <v/>
      </c>
      <c r="E116" t="str">
        <f>IF(OR(C116="",C116&gt;$G$2),"",IF($E$2="existant",VLOOKUP(B116,Existant!$A:$E,5,FALSE),IF($E$2="Neuf - non famille",VLOOKUP(B116,#REF!,5,FALSE),VLOOKUP(B116,Neuf!$A:$E,5,FALSE))))</f>
        <v/>
      </c>
      <c r="F116" t="str">
        <f>IF(OR(C116="",C116&gt;$G$2),"",IF($E$2="existant",VLOOKUP(B116,Existant!$A:$H,2,FALSE),IF($E$2="Neuf - non famille",VLOOKUP(B116,#REF!,7,FALSE),VLOOKUP(B116,Neuf!$A:$H,7,FALSE))))</f>
        <v/>
      </c>
      <c r="G116" s="35" t="str">
        <f>IF(OR(C116="",C116&gt;$G$2),"",IF($E$2="existant",VLOOKUP(B116,Existant!$A:$P,16,FALSE),IF($E$2="Neuf - non famille",VLOOKUP(B116,#REF!,16,FALSE),VLOOKUP(B116,Neuf!$A:$P,16,FALSE))))</f>
        <v/>
      </c>
      <c r="H116" s="34" t="str">
        <f>IF(OR(C116="",C116&gt;$G$2),"",IF($E$2="existant",VLOOKUP(B116,Existant!$A:$P,14,FALSE),IF($E$2="Neuf - non famille",VLOOKUP(B116,#REF!,14,FALSE),VLOOKUP(B116,Neuf!$A:$P,14,FALSE))))</f>
        <v/>
      </c>
    </row>
    <row r="117" spans="1:8" x14ac:dyDescent="0.2">
      <c r="A117" s="2">
        <f t="shared" ca="1" si="1"/>
        <v>7</v>
      </c>
      <c r="B117" s="2">
        <v>114</v>
      </c>
      <c r="C117" s="2">
        <f>IF(COUNTIF($B$4:B116,B117)&gt;0,"",MAX($C$4:C116)+1)</f>
        <v>86</v>
      </c>
      <c r="D117" t="str">
        <f>IF(OR(C117="",C117&gt;$G$2),"",IF($E$2="existant",VLOOKUP(B117,Existant!$A:$E,4,FALSE),IF($E$2="Neuf - non famille",VLOOKUP(B117,#REF!,4,FALSE),VLOOKUP(B117,Neuf!$A:$E,4,FALSE))))</f>
        <v/>
      </c>
      <c r="E117" t="str">
        <f>IF(OR(C117="",C117&gt;$G$2),"",IF($E$2="existant",VLOOKUP(B117,Existant!$A:$E,5,FALSE),IF($E$2="Neuf - non famille",VLOOKUP(B117,#REF!,5,FALSE),VLOOKUP(B117,Neuf!$A:$E,5,FALSE))))</f>
        <v/>
      </c>
      <c r="F117" t="str">
        <f>IF(OR(C117="",C117&gt;$G$2),"",IF($E$2="existant",VLOOKUP(B117,Existant!$A:$H,2,FALSE),IF($E$2="Neuf - non famille",VLOOKUP(B117,#REF!,7,FALSE),VLOOKUP(B117,Neuf!$A:$H,7,FALSE))))</f>
        <v/>
      </c>
      <c r="G117" s="35" t="str">
        <f>IF(OR(C117="",C117&gt;$G$2),"",IF($E$2="existant",VLOOKUP(B117,Existant!$A:$P,16,FALSE),IF($E$2="Neuf - non famille",VLOOKUP(B117,#REF!,16,FALSE),VLOOKUP(B117,Neuf!$A:$P,16,FALSE))))</f>
        <v/>
      </c>
      <c r="H117" s="34" t="str">
        <f>IF(OR(C117="",C117&gt;$G$2),"",IF($E$2="existant",VLOOKUP(B117,Existant!$A:$P,14,FALSE),IF($E$2="Neuf - non famille",VLOOKUP(B117,#REF!,14,FALSE),VLOOKUP(B117,Neuf!$A:$P,14,FALSE))))</f>
        <v/>
      </c>
    </row>
    <row r="118" spans="1:8" x14ac:dyDescent="0.2">
      <c r="A118" s="2">
        <f t="shared" ca="1" si="1"/>
        <v>145</v>
      </c>
      <c r="B118" s="2">
        <v>121</v>
      </c>
      <c r="C118" s="2">
        <f>IF(COUNTIF($B$4:B117,B118)&gt;0,"",MAX($C$4:C117)+1)</f>
        <v>87</v>
      </c>
      <c r="D118" t="str">
        <f>IF(OR(C118="",C118&gt;$G$2),"",IF($E$2="existant",VLOOKUP(B118,Existant!$A:$E,4,FALSE),IF($E$2="Neuf - non famille",VLOOKUP(B118,#REF!,4,FALSE),VLOOKUP(B118,Neuf!$A:$E,4,FALSE))))</f>
        <v/>
      </c>
      <c r="E118" t="str">
        <f>IF(OR(C118="",C118&gt;$G$2),"",IF($E$2="existant",VLOOKUP(B118,Existant!$A:$E,5,FALSE),IF($E$2="Neuf - non famille",VLOOKUP(B118,#REF!,5,FALSE),VLOOKUP(B118,Neuf!$A:$E,5,FALSE))))</f>
        <v/>
      </c>
      <c r="F118" t="str">
        <f>IF(OR(C118="",C118&gt;$G$2),"",IF($E$2="existant",VLOOKUP(B118,Existant!$A:$H,2,FALSE),IF($E$2="Neuf - non famille",VLOOKUP(B118,#REF!,7,FALSE),VLOOKUP(B118,Neuf!$A:$H,7,FALSE))))</f>
        <v/>
      </c>
      <c r="G118" s="35" t="str">
        <f>IF(OR(C118="",C118&gt;$G$2),"",IF($E$2="existant",VLOOKUP(B118,Existant!$A:$P,16,FALSE),IF($E$2="Neuf - non famille",VLOOKUP(B118,#REF!,16,FALSE),VLOOKUP(B118,Neuf!$A:$P,16,FALSE))))</f>
        <v/>
      </c>
      <c r="H118" s="34" t="str">
        <f>IF(OR(C118="",C118&gt;$G$2),"",IF($E$2="existant",VLOOKUP(B118,Existant!$A:$P,14,FALSE),IF($E$2="Neuf - non famille",VLOOKUP(B118,#REF!,14,FALSE),VLOOKUP(B118,Neuf!$A:$P,14,FALSE))))</f>
        <v/>
      </c>
    </row>
    <row r="119" spans="1:8" hidden="1" x14ac:dyDescent="0.2">
      <c r="A119" s="2">
        <f t="shared" ca="1" si="1"/>
        <v>159</v>
      </c>
      <c r="B119" s="2">
        <v>101</v>
      </c>
      <c r="C119" s="2" t="str">
        <f>IF(COUNTIF($B$4:B118,B119)&gt;0,"",MAX($C$4:C118)+1)</f>
        <v/>
      </c>
      <c r="D119" t="str">
        <f>IF(OR(C119="",C119&gt;$G$2),"",IF($E$2="existant",VLOOKUP(B119,Existant!$A:$E,4,FALSE),IF($E$2="Neuf - non famille",VLOOKUP(B119,#REF!,4,FALSE),VLOOKUP(B119,Neuf!$A:$E,4,FALSE))))</f>
        <v/>
      </c>
      <c r="E119" t="str">
        <f>IF(OR(C119="",C119&gt;$G$2),"",IF($E$2="existant",VLOOKUP(B119,Existant!$A:$E,5,FALSE),IF($E$2="Neuf - non famille",VLOOKUP(B119,#REF!,5,FALSE),VLOOKUP(B119,Neuf!$A:$E,5,FALSE))))</f>
        <v/>
      </c>
      <c r="F119" t="str">
        <f>IF(OR(C119="",C119&gt;$G$2),"",IF($E$2="existant",VLOOKUP(B119,Existant!$A:$H,2,FALSE),IF($E$2="Neuf - non famille",VLOOKUP(B119,#REF!,7,FALSE),VLOOKUP(B119,Neuf!$A:$H,7,FALSE))))</f>
        <v/>
      </c>
      <c r="G119" s="35" t="str">
        <f>IF(OR(C119="",C119&gt;$G$2),"",IF($E$2="existant",VLOOKUP(B119,Existant!$A:$P,16,FALSE),IF($E$2="Neuf - non famille",VLOOKUP(B119,#REF!,16,FALSE),VLOOKUP(B119,Neuf!$A:$P,16,FALSE))))</f>
        <v/>
      </c>
      <c r="H119" s="34" t="str">
        <f>IF(OR(C119="",C119&gt;$G$2),"",IF($E$2="existant",VLOOKUP(B119,Existant!$A:$P,14,FALSE),IF($E$2="Neuf - non famille",VLOOKUP(B119,#REF!,14,FALSE),VLOOKUP(B119,Neuf!$A:$P,14,FALSE))))</f>
        <v/>
      </c>
    </row>
    <row r="120" spans="1:8" hidden="1" x14ac:dyDescent="0.2">
      <c r="A120" s="2">
        <f t="shared" ca="1" si="1"/>
        <v>52</v>
      </c>
      <c r="B120" s="2">
        <v>105</v>
      </c>
      <c r="C120" s="2" t="str">
        <f>IF(COUNTIF($B$4:B119,B120)&gt;0,"",MAX($C$4:C119)+1)</f>
        <v/>
      </c>
      <c r="D120" t="str">
        <f>IF(OR(C120="",C120&gt;$G$2),"",IF($E$2="existant",VLOOKUP(B120,Existant!$A:$E,4,FALSE),IF($E$2="Neuf - non famille",VLOOKUP(B120,#REF!,4,FALSE),VLOOKUP(B120,Neuf!$A:$E,4,FALSE))))</f>
        <v/>
      </c>
      <c r="E120" t="str">
        <f>IF(OR(C120="",C120&gt;$G$2),"",IF($E$2="existant",VLOOKUP(B120,Existant!$A:$E,5,FALSE),IF($E$2="Neuf - non famille",VLOOKUP(B120,#REF!,5,FALSE),VLOOKUP(B120,Neuf!$A:$E,5,FALSE))))</f>
        <v/>
      </c>
      <c r="F120" t="str">
        <f>IF(OR(C120="",C120&gt;$G$2),"",IF($E$2="existant",VLOOKUP(B120,Existant!$A:$H,2,FALSE),IF($E$2="Neuf - non famille",VLOOKUP(B120,#REF!,7,FALSE),VLOOKUP(B120,Neuf!$A:$H,7,FALSE))))</f>
        <v/>
      </c>
      <c r="G120" s="35" t="str">
        <f>IF(OR(C120="",C120&gt;$G$2),"",IF($E$2="existant",VLOOKUP(B120,Existant!$A:$P,16,FALSE),IF($E$2="Neuf - non famille",VLOOKUP(B120,#REF!,16,FALSE),VLOOKUP(B120,Neuf!$A:$P,16,FALSE))))</f>
        <v/>
      </c>
      <c r="H120" s="34" t="str">
        <f>IF(OR(C120="",C120&gt;$G$2),"",IF($E$2="existant",VLOOKUP(B120,Existant!$A:$P,14,FALSE),IF($E$2="Neuf - non famille",VLOOKUP(B120,#REF!,14,FALSE),VLOOKUP(B120,Neuf!$A:$P,14,FALSE))))</f>
        <v/>
      </c>
    </row>
    <row r="121" spans="1:8" x14ac:dyDescent="0.2">
      <c r="A121" s="2">
        <f t="shared" ca="1" si="1"/>
        <v>142</v>
      </c>
      <c r="B121" s="2">
        <v>154</v>
      </c>
      <c r="C121" s="2">
        <f>IF(COUNTIF($B$4:B120,B121)&gt;0,"",MAX($C$4:C120)+1)</f>
        <v>88</v>
      </c>
      <c r="D121" t="str">
        <f>IF(OR(C121="",C121&gt;$G$2),"",IF($E$2="existant",VLOOKUP(B121,Existant!$A:$E,4,FALSE),IF($E$2="Neuf - non famille",VLOOKUP(B121,#REF!,4,FALSE),VLOOKUP(B121,Neuf!$A:$E,4,FALSE))))</f>
        <v/>
      </c>
      <c r="E121" t="str">
        <f>IF(OR(C121="",C121&gt;$G$2),"",IF($E$2="existant",VLOOKUP(B121,Existant!$A:$E,5,FALSE),IF($E$2="Neuf - non famille",VLOOKUP(B121,#REF!,5,FALSE),VLOOKUP(B121,Neuf!$A:$E,5,FALSE))))</f>
        <v/>
      </c>
      <c r="F121" t="str">
        <f>IF(OR(C121="",C121&gt;$G$2),"",IF($E$2="existant",VLOOKUP(B121,Existant!$A:$H,2,FALSE),IF($E$2="Neuf - non famille",VLOOKUP(B121,#REF!,7,FALSE),VLOOKUP(B121,Neuf!$A:$H,7,FALSE))))</f>
        <v/>
      </c>
      <c r="G121" s="35" t="str">
        <f>IF(OR(C121="",C121&gt;$G$2),"",IF($E$2="existant",VLOOKUP(B121,Existant!$A:$P,16,FALSE),IF($E$2="Neuf - non famille",VLOOKUP(B121,#REF!,16,FALSE),VLOOKUP(B121,Neuf!$A:$P,16,FALSE))))</f>
        <v/>
      </c>
      <c r="H121" s="34" t="str">
        <f>IF(OR(C121="",C121&gt;$G$2),"",IF($E$2="existant",VLOOKUP(B121,Existant!$A:$P,14,FALSE),IF($E$2="Neuf - non famille",VLOOKUP(B121,#REF!,14,FALSE),VLOOKUP(B121,Neuf!$A:$P,14,FALSE))))</f>
        <v/>
      </c>
    </row>
    <row r="122" spans="1:8" x14ac:dyDescent="0.2">
      <c r="A122" s="2">
        <f t="shared" ca="1" si="1"/>
        <v>76</v>
      </c>
      <c r="B122" s="2">
        <v>165</v>
      </c>
      <c r="C122" s="2">
        <f>IF(COUNTIF($B$4:B121,B122)&gt;0,"",MAX($C$4:C121)+1)</f>
        <v>89</v>
      </c>
      <c r="D122" t="str">
        <f>IF(OR(C122="",C122&gt;$G$2),"",IF($E$2="existant",VLOOKUP(B122,Existant!$A:$E,4,FALSE),IF($E$2="Neuf - non famille",VLOOKUP(B122,#REF!,4,FALSE),VLOOKUP(B122,Neuf!$A:$E,4,FALSE))))</f>
        <v/>
      </c>
      <c r="E122" t="str">
        <f>IF(OR(C122="",C122&gt;$G$2),"",IF($E$2="existant",VLOOKUP(B122,Existant!$A:$E,5,FALSE),IF($E$2="Neuf - non famille",VLOOKUP(B122,#REF!,5,FALSE),VLOOKUP(B122,Neuf!$A:$E,5,FALSE))))</f>
        <v/>
      </c>
      <c r="F122" t="str">
        <f>IF(OR(C122="",C122&gt;$G$2),"",IF($E$2="existant",VLOOKUP(B122,Existant!$A:$H,2,FALSE),IF($E$2="Neuf - non famille",VLOOKUP(B122,#REF!,7,FALSE),VLOOKUP(B122,Neuf!$A:$H,7,FALSE))))</f>
        <v/>
      </c>
      <c r="G122" s="35" t="str">
        <f>IF(OR(C122="",C122&gt;$G$2),"",IF($E$2="existant",VLOOKUP(B122,Existant!$A:$P,16,FALSE),IF($E$2="Neuf - non famille",VLOOKUP(B122,#REF!,16,FALSE),VLOOKUP(B122,Neuf!$A:$P,16,FALSE))))</f>
        <v/>
      </c>
      <c r="H122" s="34" t="str">
        <f>IF(OR(C122="",C122&gt;$G$2),"",IF($E$2="existant",VLOOKUP(B122,Existant!$A:$P,14,FALSE),IF($E$2="Neuf - non famille",VLOOKUP(B122,#REF!,14,FALSE),VLOOKUP(B122,Neuf!$A:$P,14,FALSE))))</f>
        <v/>
      </c>
    </row>
    <row r="123" spans="1:8" x14ac:dyDescent="0.2">
      <c r="A123" s="2">
        <f t="shared" ca="1" si="1"/>
        <v>126</v>
      </c>
      <c r="B123" s="2">
        <v>9</v>
      </c>
      <c r="C123" s="2">
        <f>IF(COUNTIF($B$4:B122,B123)&gt;0,"",MAX($C$4:C122)+1)</f>
        <v>90</v>
      </c>
      <c r="D123" t="str">
        <f>IF(OR(C123="",C123&gt;$G$2),"",IF($E$2="existant",VLOOKUP(B123,Existant!$A:$E,4,FALSE),IF($E$2="Neuf - non famille",VLOOKUP(B123,#REF!,4,FALSE),VLOOKUP(B123,Neuf!$A:$E,4,FALSE))))</f>
        <v/>
      </c>
      <c r="E123" t="str">
        <f>IF(OR(C123="",C123&gt;$G$2),"",IF($E$2="existant",VLOOKUP(B123,Existant!$A:$E,5,FALSE),IF($E$2="Neuf - non famille",VLOOKUP(B123,#REF!,5,FALSE),VLOOKUP(B123,Neuf!$A:$E,5,FALSE))))</f>
        <v/>
      </c>
      <c r="F123" t="str">
        <f>IF(OR(C123="",C123&gt;$G$2),"",IF($E$2="existant",VLOOKUP(B123,Existant!$A:$H,2,FALSE),IF($E$2="Neuf - non famille",VLOOKUP(B123,#REF!,7,FALSE),VLOOKUP(B123,Neuf!$A:$H,7,FALSE))))</f>
        <v/>
      </c>
      <c r="G123" s="35" t="str">
        <f>IF(OR(C123="",C123&gt;$G$2),"",IF($E$2="existant",VLOOKUP(B123,Existant!$A:$P,16,FALSE),IF($E$2="Neuf - non famille",VLOOKUP(B123,#REF!,16,FALSE),VLOOKUP(B123,Neuf!$A:$P,16,FALSE))))</f>
        <v/>
      </c>
      <c r="H123" s="34" t="str">
        <f>IF(OR(C123="",C123&gt;$G$2),"",IF($E$2="existant",VLOOKUP(B123,Existant!$A:$P,14,FALSE),IF($E$2="Neuf - non famille",VLOOKUP(B123,#REF!,14,FALSE),VLOOKUP(B123,Neuf!$A:$P,14,FALSE))))</f>
        <v/>
      </c>
    </row>
    <row r="124" spans="1:8" x14ac:dyDescent="0.2">
      <c r="A124" s="2">
        <f t="shared" ca="1" si="1"/>
        <v>80</v>
      </c>
      <c r="B124" s="2">
        <v>42</v>
      </c>
      <c r="C124" s="2">
        <f>IF(COUNTIF($B$4:B123,B124)&gt;0,"",MAX($C$4:C123)+1)</f>
        <v>91</v>
      </c>
      <c r="D124" t="str">
        <f>IF(OR(C124="",C124&gt;$G$2),"",IF($E$2="existant",VLOOKUP(B124,Existant!$A:$E,4,FALSE),IF($E$2="Neuf - non famille",VLOOKUP(B124,#REF!,4,FALSE),VLOOKUP(B124,Neuf!$A:$E,4,FALSE))))</f>
        <v/>
      </c>
      <c r="E124" t="str">
        <f>IF(OR(C124="",C124&gt;$G$2),"",IF($E$2="existant",VLOOKUP(B124,Existant!$A:$E,5,FALSE),IF($E$2="Neuf - non famille",VLOOKUP(B124,#REF!,5,FALSE),VLOOKUP(B124,Neuf!$A:$E,5,FALSE))))</f>
        <v/>
      </c>
      <c r="F124" t="str">
        <f>IF(OR(C124="",C124&gt;$G$2),"",IF($E$2="existant",VLOOKUP(B124,Existant!$A:$H,2,FALSE),IF($E$2="Neuf - non famille",VLOOKUP(B124,#REF!,7,FALSE),VLOOKUP(B124,Neuf!$A:$H,7,FALSE))))</f>
        <v/>
      </c>
      <c r="G124" s="35" t="str">
        <f>IF(OR(C124="",C124&gt;$G$2),"",IF($E$2="existant",VLOOKUP(B124,Existant!$A:$P,16,FALSE),IF($E$2="Neuf - non famille",VLOOKUP(B124,#REF!,16,FALSE),VLOOKUP(B124,Neuf!$A:$P,16,FALSE))))</f>
        <v/>
      </c>
      <c r="H124" s="34" t="str">
        <f>IF(OR(C124="",C124&gt;$G$2),"",IF($E$2="existant",VLOOKUP(B124,Existant!$A:$P,14,FALSE),IF($E$2="Neuf - non famille",VLOOKUP(B124,#REF!,14,FALSE),VLOOKUP(B124,Neuf!$A:$P,14,FALSE))))</f>
        <v/>
      </c>
    </row>
    <row r="125" spans="1:8" hidden="1" x14ac:dyDescent="0.2">
      <c r="A125" s="2">
        <f t="shared" ca="1" si="1"/>
        <v>80</v>
      </c>
      <c r="B125" s="2">
        <v>74</v>
      </c>
      <c r="C125" s="2" t="str">
        <f>IF(COUNTIF($B$4:B124,B125)&gt;0,"",MAX($C$4:C124)+1)</f>
        <v/>
      </c>
      <c r="D125" t="str">
        <f>IF(OR(C125="",C125&gt;$G$2),"",IF($E$2="existant",VLOOKUP(B125,Existant!$A:$E,4,FALSE),IF($E$2="Neuf - non famille",VLOOKUP(B125,#REF!,4,FALSE),VLOOKUP(B125,Neuf!$A:$E,4,FALSE))))</f>
        <v/>
      </c>
      <c r="E125" t="str">
        <f>IF(OR(C125="",C125&gt;$G$2),"",IF($E$2="existant",VLOOKUP(B125,Existant!$A:$E,5,FALSE),IF($E$2="Neuf - non famille",VLOOKUP(B125,#REF!,5,FALSE),VLOOKUP(B125,Neuf!$A:$E,5,FALSE))))</f>
        <v/>
      </c>
      <c r="F125" t="str">
        <f>IF(OR(C125="",C125&gt;$G$2),"",IF($E$2="existant",VLOOKUP(B125,Existant!$A:$H,2,FALSE),IF($E$2="Neuf - non famille",VLOOKUP(B125,#REF!,7,FALSE),VLOOKUP(B125,Neuf!$A:$H,7,FALSE))))</f>
        <v/>
      </c>
      <c r="G125" s="35" t="str">
        <f>IF(OR(C125="",C125&gt;$G$2),"",IF($E$2="existant",VLOOKUP(B125,Existant!$A:$P,16,FALSE),IF($E$2="Neuf - non famille",VLOOKUP(B125,#REF!,16,FALSE),VLOOKUP(B125,Neuf!$A:$P,16,FALSE))))</f>
        <v/>
      </c>
      <c r="H125" s="34" t="str">
        <f>IF(OR(C125="",C125&gt;$G$2),"",IF($E$2="existant",VLOOKUP(B125,Existant!$A:$P,14,FALSE),IF($E$2="Neuf - non famille",VLOOKUP(B125,#REF!,14,FALSE),VLOOKUP(B125,Neuf!$A:$P,14,FALSE))))</f>
        <v/>
      </c>
    </row>
    <row r="126" spans="1:8" hidden="1" x14ac:dyDescent="0.2">
      <c r="A126" s="2">
        <f t="shared" ca="1" si="1"/>
        <v>31</v>
      </c>
      <c r="B126" s="2">
        <v>155</v>
      </c>
      <c r="C126" s="2" t="str">
        <f>IF(COUNTIF($B$4:B125,B126)&gt;0,"",MAX($C$4:C125)+1)</f>
        <v/>
      </c>
      <c r="D126" t="str">
        <f>IF(OR(C126="",C126&gt;$G$2),"",IF($E$2="existant",VLOOKUP(B126,Existant!$A:$E,4,FALSE),IF($E$2="Neuf - non famille",VLOOKUP(B126,#REF!,4,FALSE),VLOOKUP(B126,Neuf!$A:$E,4,FALSE))))</f>
        <v/>
      </c>
      <c r="E126" t="str">
        <f>IF(OR(C126="",C126&gt;$G$2),"",IF($E$2="existant",VLOOKUP(B126,Existant!$A:$E,5,FALSE),IF($E$2="Neuf - non famille",VLOOKUP(B126,#REF!,5,FALSE),VLOOKUP(B126,Neuf!$A:$E,5,FALSE))))</f>
        <v/>
      </c>
      <c r="F126" t="str">
        <f>IF(OR(C126="",C126&gt;$G$2),"",IF($E$2="existant",VLOOKUP(B126,Existant!$A:$H,2,FALSE),IF($E$2="Neuf - non famille",VLOOKUP(B126,#REF!,7,FALSE),VLOOKUP(B126,Neuf!$A:$H,7,FALSE))))</f>
        <v/>
      </c>
      <c r="G126" s="35" t="str">
        <f>IF(OR(C126="",C126&gt;$G$2),"",IF($E$2="existant",VLOOKUP(B126,Existant!$A:$P,16,FALSE),IF($E$2="Neuf - non famille",VLOOKUP(B126,#REF!,16,FALSE),VLOOKUP(B126,Neuf!$A:$P,16,FALSE))))</f>
        <v/>
      </c>
      <c r="H126" s="34" t="str">
        <f>IF(OR(C126="",C126&gt;$G$2),"",IF($E$2="existant",VLOOKUP(B126,Existant!$A:$P,14,FALSE),IF($E$2="Neuf - non famille",VLOOKUP(B126,#REF!,14,FALSE),VLOOKUP(B126,Neuf!$A:$P,14,FALSE))))</f>
        <v/>
      </c>
    </row>
    <row r="127" spans="1:8" hidden="1" x14ac:dyDescent="0.2">
      <c r="A127" s="2">
        <f t="shared" ca="1" si="1"/>
        <v>44</v>
      </c>
      <c r="B127" s="2">
        <v>164</v>
      </c>
      <c r="C127" s="2" t="str">
        <f>IF(COUNTIF($B$4:B126,B127)&gt;0,"",MAX($C$4:C126)+1)</f>
        <v/>
      </c>
      <c r="D127" t="str">
        <f>IF(OR(C127="",C127&gt;$G$2),"",IF($E$2="existant",VLOOKUP(B127,Existant!$A:$E,4,FALSE),IF($E$2="Neuf - non famille",VLOOKUP(B127,#REF!,4,FALSE),VLOOKUP(B127,Neuf!$A:$E,4,FALSE))))</f>
        <v/>
      </c>
      <c r="E127" t="str">
        <f>IF(OR(C127="",C127&gt;$G$2),"",IF($E$2="existant",VLOOKUP(B127,Existant!$A:$E,5,FALSE),IF($E$2="Neuf - non famille",VLOOKUP(B127,#REF!,5,FALSE),VLOOKUP(B127,Neuf!$A:$E,5,FALSE))))</f>
        <v/>
      </c>
      <c r="F127" t="str">
        <f>IF(OR(C127="",C127&gt;$G$2),"",IF($E$2="existant",VLOOKUP(B127,Existant!$A:$H,2,FALSE),IF($E$2="Neuf - non famille",VLOOKUP(B127,#REF!,7,FALSE),VLOOKUP(B127,Neuf!$A:$H,7,FALSE))))</f>
        <v/>
      </c>
      <c r="G127" s="35" t="str">
        <f>IF(OR(C127="",C127&gt;$G$2),"",IF($E$2="existant",VLOOKUP(B127,Existant!$A:$P,16,FALSE),IF($E$2="Neuf - non famille",VLOOKUP(B127,#REF!,16,FALSE),VLOOKUP(B127,Neuf!$A:$P,16,FALSE))))</f>
        <v/>
      </c>
      <c r="H127" s="34" t="str">
        <f>IF(OR(C127="",C127&gt;$G$2),"",IF($E$2="existant",VLOOKUP(B127,Existant!$A:$P,14,FALSE),IF($E$2="Neuf - non famille",VLOOKUP(B127,#REF!,14,FALSE),VLOOKUP(B127,Neuf!$A:$P,14,FALSE))))</f>
        <v/>
      </c>
    </row>
    <row r="128" spans="1:8" x14ac:dyDescent="0.2">
      <c r="A128" s="2">
        <f t="shared" ca="1" si="1"/>
        <v>71</v>
      </c>
      <c r="B128" s="2">
        <v>6</v>
      </c>
      <c r="C128" s="2">
        <f>IF(COUNTIF($B$4:B127,B128)&gt;0,"",MAX($C$4:C127)+1)</f>
        <v>92</v>
      </c>
      <c r="D128" t="str">
        <f>IF(OR(C128="",C128&gt;$G$2),"",IF($E$2="existant",VLOOKUP(B128,Existant!$A:$E,4,FALSE),IF($E$2="Neuf - non famille",VLOOKUP(B128,#REF!,4,FALSE),VLOOKUP(B128,Neuf!$A:$E,4,FALSE))))</f>
        <v/>
      </c>
      <c r="E128" t="str">
        <f>IF(OR(C128="",C128&gt;$G$2),"",IF($E$2="existant",VLOOKUP(B128,Existant!$A:$E,5,FALSE),IF($E$2="Neuf - non famille",VLOOKUP(B128,#REF!,5,FALSE),VLOOKUP(B128,Neuf!$A:$E,5,FALSE))))</f>
        <v/>
      </c>
      <c r="F128" t="str">
        <f>IF(OR(C128="",C128&gt;$G$2),"",IF($E$2="existant",VLOOKUP(B128,Existant!$A:$H,2,FALSE),IF($E$2="Neuf - non famille",VLOOKUP(B128,#REF!,7,FALSE),VLOOKUP(B128,Neuf!$A:$H,7,FALSE))))</f>
        <v/>
      </c>
      <c r="G128" s="35" t="str">
        <f>IF(OR(C128="",C128&gt;$G$2),"",IF($E$2="existant",VLOOKUP(B128,Existant!$A:$P,16,FALSE),IF($E$2="Neuf - non famille",VLOOKUP(B128,#REF!,16,FALSE),VLOOKUP(B128,Neuf!$A:$P,16,FALSE))))</f>
        <v/>
      </c>
      <c r="H128" s="34" t="str">
        <f>IF(OR(C128="",C128&gt;$G$2),"",IF($E$2="existant",VLOOKUP(B128,Existant!$A:$P,14,FALSE),IF($E$2="Neuf - non famille",VLOOKUP(B128,#REF!,14,FALSE),VLOOKUP(B128,Neuf!$A:$P,14,FALSE))))</f>
        <v/>
      </c>
    </row>
    <row r="129" spans="1:8" hidden="1" x14ac:dyDescent="0.2">
      <c r="A129" s="2">
        <f t="shared" ca="1" si="1"/>
        <v>67</v>
      </c>
      <c r="B129" s="2">
        <v>25</v>
      </c>
      <c r="C129" s="2" t="str">
        <f>IF(COUNTIF($B$4:B128,B129)&gt;0,"",MAX($C$4:C128)+1)</f>
        <v/>
      </c>
      <c r="D129" t="str">
        <f>IF(OR(C129="",C129&gt;$G$2),"",IF($E$2="existant",VLOOKUP(B129,Existant!$A:$E,4,FALSE),IF($E$2="Neuf - non famille",VLOOKUP(B129,#REF!,4,FALSE),VLOOKUP(B129,Neuf!$A:$E,4,FALSE))))</f>
        <v/>
      </c>
      <c r="E129" t="str">
        <f>IF(OR(C129="",C129&gt;$G$2),"",IF($E$2="existant",VLOOKUP(B129,Existant!$A:$E,5,FALSE),IF($E$2="Neuf - non famille",VLOOKUP(B129,#REF!,5,FALSE),VLOOKUP(B129,Neuf!$A:$E,5,FALSE))))</f>
        <v/>
      </c>
      <c r="F129" t="str">
        <f>IF(OR(C129="",C129&gt;$G$2),"",IF($E$2="existant",VLOOKUP(B129,Existant!$A:$H,2,FALSE),IF($E$2="Neuf - non famille",VLOOKUP(B129,#REF!,7,FALSE),VLOOKUP(B129,Neuf!$A:$H,7,FALSE))))</f>
        <v/>
      </c>
      <c r="G129" s="35" t="str">
        <f>IF(OR(C129="",C129&gt;$G$2),"",IF($E$2="existant",VLOOKUP(B129,Existant!$A:$P,16,FALSE),IF($E$2="Neuf - non famille",VLOOKUP(B129,#REF!,16,FALSE),VLOOKUP(B129,Neuf!$A:$P,16,FALSE))))</f>
        <v/>
      </c>
      <c r="H129" s="34" t="str">
        <f>IF(OR(C129="",C129&gt;$G$2),"",IF($E$2="existant",VLOOKUP(B129,Existant!$A:$P,14,FALSE),IF($E$2="Neuf - non famille",VLOOKUP(B129,#REF!,14,FALSE),VLOOKUP(B129,Neuf!$A:$P,14,FALSE))))</f>
        <v/>
      </c>
    </row>
    <row r="130" spans="1:8" hidden="1" x14ac:dyDescent="0.2">
      <c r="A130" s="2">
        <f t="shared" ca="1" si="1"/>
        <v>45</v>
      </c>
      <c r="B130" s="2">
        <v>41</v>
      </c>
      <c r="C130" s="2" t="str">
        <f>IF(COUNTIF($B$4:B129,B130)&gt;0,"",MAX($C$4:C129)+1)</f>
        <v/>
      </c>
      <c r="D130" t="str">
        <f>IF(OR(C130="",C130&gt;$G$2),"",IF($E$2="existant",VLOOKUP(B130,Existant!$A:$E,4,FALSE),IF($E$2="Neuf - non famille",VLOOKUP(B130,#REF!,4,FALSE),VLOOKUP(B130,Neuf!$A:$E,4,FALSE))))</f>
        <v/>
      </c>
      <c r="E130" t="str">
        <f>IF(OR(C130="",C130&gt;$G$2),"",IF($E$2="existant",VLOOKUP(B130,Existant!$A:$E,5,FALSE),IF($E$2="Neuf - non famille",VLOOKUP(B130,#REF!,5,FALSE),VLOOKUP(B130,Neuf!$A:$E,5,FALSE))))</f>
        <v/>
      </c>
      <c r="F130" t="str">
        <f>IF(OR(C130="",C130&gt;$G$2),"",IF($E$2="existant",VLOOKUP(B130,Existant!$A:$H,2,FALSE),IF($E$2="Neuf - non famille",VLOOKUP(B130,#REF!,7,FALSE),VLOOKUP(B130,Neuf!$A:$H,7,FALSE))))</f>
        <v/>
      </c>
      <c r="G130" s="35" t="str">
        <f>IF(OR(C130="",C130&gt;$G$2),"",IF($E$2="existant",VLOOKUP(B130,Existant!$A:$P,16,FALSE),IF($E$2="Neuf - non famille",VLOOKUP(B130,#REF!,16,FALSE),VLOOKUP(B130,Neuf!$A:$P,16,FALSE))))</f>
        <v/>
      </c>
      <c r="H130" s="34" t="str">
        <f>IF(OR(C130="",C130&gt;$G$2),"",IF($E$2="existant",VLOOKUP(B130,Existant!$A:$P,14,FALSE),IF($E$2="Neuf - non famille",VLOOKUP(B130,#REF!,14,FALSE),VLOOKUP(B130,Neuf!$A:$P,14,FALSE))))</f>
        <v/>
      </c>
    </row>
    <row r="131" spans="1:8" x14ac:dyDescent="0.2">
      <c r="A131" s="2">
        <f t="shared" ca="1" si="1"/>
        <v>41</v>
      </c>
      <c r="B131" s="2">
        <v>131</v>
      </c>
      <c r="C131" s="2">
        <f>IF(COUNTIF($B$4:B130,B131)&gt;0,"",MAX($C$4:C130)+1)</f>
        <v>93</v>
      </c>
      <c r="D131" t="str">
        <f>IF(OR(C131="",C131&gt;$G$2),"",IF($E$2="existant",VLOOKUP(B131,Existant!$A:$E,4,FALSE),IF($E$2="Neuf - non famille",VLOOKUP(B131,#REF!,4,FALSE),VLOOKUP(B131,Neuf!$A:$E,4,FALSE))))</f>
        <v/>
      </c>
      <c r="E131" t="str">
        <f>IF(OR(C131="",C131&gt;$G$2),"",IF($E$2="existant",VLOOKUP(B131,Existant!$A:$E,5,FALSE),IF($E$2="Neuf - non famille",VLOOKUP(B131,#REF!,5,FALSE),VLOOKUP(B131,Neuf!$A:$E,5,FALSE))))</f>
        <v/>
      </c>
      <c r="F131" t="str">
        <f>IF(OR(C131="",C131&gt;$G$2),"",IF($E$2="existant",VLOOKUP(B131,Existant!$A:$H,2,FALSE),IF($E$2="Neuf - non famille",VLOOKUP(B131,#REF!,7,FALSE),VLOOKUP(B131,Neuf!$A:$H,7,FALSE))))</f>
        <v/>
      </c>
      <c r="G131" s="35" t="str">
        <f>IF(OR(C131="",C131&gt;$G$2),"",IF($E$2="existant",VLOOKUP(B131,Existant!$A:$P,16,FALSE),IF($E$2="Neuf - non famille",VLOOKUP(B131,#REF!,16,FALSE),VLOOKUP(B131,Neuf!$A:$P,16,FALSE))))</f>
        <v/>
      </c>
      <c r="H131" s="34" t="str">
        <f>IF(OR(C131="",C131&gt;$G$2),"",IF($E$2="existant",VLOOKUP(B131,Existant!$A:$P,14,FALSE),IF($E$2="Neuf - non famille",VLOOKUP(B131,#REF!,14,FALSE),VLOOKUP(B131,Neuf!$A:$P,14,FALSE))))</f>
        <v/>
      </c>
    </row>
    <row r="132" spans="1:8" hidden="1" x14ac:dyDescent="0.2">
      <c r="A132" s="2">
        <f t="shared" ca="1" si="1"/>
        <v>162</v>
      </c>
      <c r="B132" s="2">
        <v>52</v>
      </c>
      <c r="C132" s="2" t="str">
        <f>IF(COUNTIF($B$4:B131,B132)&gt;0,"",MAX($C$4:C131)+1)</f>
        <v/>
      </c>
      <c r="D132" t="str">
        <f>IF(OR(C132="",C132&gt;$G$2),"",IF($E$2="existant",VLOOKUP(B132,Existant!$A:$E,4,FALSE),IF($E$2="Neuf - non famille",VLOOKUP(B132,#REF!,4,FALSE),VLOOKUP(B132,Neuf!$A:$E,4,FALSE))))</f>
        <v/>
      </c>
      <c r="E132" t="str">
        <f>IF(OR(C132="",C132&gt;$G$2),"",IF($E$2="existant",VLOOKUP(B132,Existant!$A:$E,5,FALSE),IF($E$2="Neuf - non famille",VLOOKUP(B132,#REF!,5,FALSE),VLOOKUP(B132,Neuf!$A:$E,5,FALSE))))</f>
        <v/>
      </c>
      <c r="F132" t="str">
        <f>IF(OR(C132="",C132&gt;$G$2),"",IF($E$2="existant",VLOOKUP(B132,Existant!$A:$H,2,FALSE),IF($E$2="Neuf - non famille",VLOOKUP(B132,#REF!,7,FALSE),VLOOKUP(B132,Neuf!$A:$H,7,FALSE))))</f>
        <v/>
      </c>
      <c r="G132" s="35" t="str">
        <f>IF(OR(C132="",C132&gt;$G$2),"",IF($E$2="existant",VLOOKUP(B132,Existant!$A:$P,16,FALSE),IF($E$2="Neuf - non famille",VLOOKUP(B132,#REF!,16,FALSE),VLOOKUP(B132,Neuf!$A:$P,16,FALSE))))</f>
        <v/>
      </c>
      <c r="H132" s="34" t="str">
        <f>IF(OR(C132="",C132&gt;$G$2),"",IF($E$2="existant",VLOOKUP(B132,Existant!$A:$P,14,FALSE),IF($E$2="Neuf - non famille",VLOOKUP(B132,#REF!,14,FALSE),VLOOKUP(B132,Neuf!$A:$P,14,FALSE))))</f>
        <v/>
      </c>
    </row>
    <row r="133" spans="1:8" hidden="1" x14ac:dyDescent="0.2">
      <c r="A133" s="2">
        <f t="shared" ref="A133:A196" ca="1" si="2">RANDBETWEEN(1,$G$1)</f>
        <v>118</v>
      </c>
      <c r="B133" s="2">
        <v>53</v>
      </c>
      <c r="C133" s="2" t="str">
        <f>IF(COUNTIF($B$4:B132,B133)&gt;0,"",MAX($C$4:C132)+1)</f>
        <v/>
      </c>
      <c r="D133" t="str">
        <f>IF(OR(C133="",C133&gt;$G$2),"",IF($E$2="existant",VLOOKUP(B133,Existant!$A:$E,4,FALSE),IF($E$2="Neuf - non famille",VLOOKUP(B133,#REF!,4,FALSE),VLOOKUP(B133,Neuf!$A:$E,4,FALSE))))</f>
        <v/>
      </c>
      <c r="E133" t="str">
        <f>IF(OR(C133="",C133&gt;$G$2),"",IF($E$2="existant",VLOOKUP(B133,Existant!$A:$E,5,FALSE),IF($E$2="Neuf - non famille",VLOOKUP(B133,#REF!,5,FALSE),VLOOKUP(B133,Neuf!$A:$E,5,FALSE))))</f>
        <v/>
      </c>
      <c r="F133" t="str">
        <f>IF(OR(C133="",C133&gt;$G$2),"",IF($E$2="existant",VLOOKUP(B133,Existant!$A:$H,2,FALSE),IF($E$2="Neuf - non famille",VLOOKUP(B133,#REF!,7,FALSE),VLOOKUP(B133,Neuf!$A:$H,7,FALSE))))</f>
        <v/>
      </c>
      <c r="G133" s="35" t="str">
        <f>IF(OR(C133="",C133&gt;$G$2),"",IF($E$2="existant",VLOOKUP(B133,Existant!$A:$P,16,FALSE),IF($E$2="Neuf - non famille",VLOOKUP(B133,#REF!,16,FALSE),VLOOKUP(B133,Neuf!$A:$P,16,FALSE))))</f>
        <v/>
      </c>
      <c r="H133" s="34" t="str">
        <f>IF(OR(C133="",C133&gt;$G$2),"",IF($E$2="existant",VLOOKUP(B133,Existant!$A:$P,14,FALSE),IF($E$2="Neuf - non famille",VLOOKUP(B133,#REF!,14,FALSE),VLOOKUP(B133,Neuf!$A:$P,14,FALSE))))</f>
        <v/>
      </c>
    </row>
    <row r="134" spans="1:8" x14ac:dyDescent="0.2">
      <c r="A134" s="2">
        <f t="shared" ca="1" si="2"/>
        <v>85</v>
      </c>
      <c r="B134" s="2">
        <v>142</v>
      </c>
      <c r="C134" s="2">
        <f>IF(COUNTIF($B$4:B133,B134)&gt;0,"",MAX($C$4:C133)+1)</f>
        <v>94</v>
      </c>
      <c r="D134" t="str">
        <f>IF(OR(C134="",C134&gt;$G$2),"",IF($E$2="existant",VLOOKUP(B134,Existant!$A:$E,4,FALSE),IF($E$2="Neuf - non famille",VLOOKUP(B134,#REF!,4,FALSE),VLOOKUP(B134,Neuf!$A:$E,4,FALSE))))</f>
        <v/>
      </c>
      <c r="E134" t="str">
        <f>IF(OR(C134="",C134&gt;$G$2),"",IF($E$2="existant",VLOOKUP(B134,Existant!$A:$E,5,FALSE),IF($E$2="Neuf - non famille",VLOOKUP(B134,#REF!,5,FALSE),VLOOKUP(B134,Neuf!$A:$E,5,FALSE))))</f>
        <v/>
      </c>
      <c r="F134" t="str">
        <f>IF(OR(C134="",C134&gt;$G$2),"",IF($E$2="existant",VLOOKUP(B134,Existant!$A:$H,2,FALSE),IF($E$2="Neuf - non famille",VLOOKUP(B134,#REF!,7,FALSE),VLOOKUP(B134,Neuf!$A:$H,7,FALSE))))</f>
        <v/>
      </c>
      <c r="G134" s="35" t="str">
        <f>IF(OR(C134="",C134&gt;$G$2),"",IF($E$2="existant",VLOOKUP(B134,Existant!$A:$P,16,FALSE),IF($E$2="Neuf - non famille",VLOOKUP(B134,#REF!,16,FALSE),VLOOKUP(B134,Neuf!$A:$P,16,FALSE))))</f>
        <v/>
      </c>
      <c r="H134" s="34" t="str">
        <f>IF(OR(C134="",C134&gt;$G$2),"",IF($E$2="existant",VLOOKUP(B134,Existant!$A:$P,14,FALSE),IF($E$2="Neuf - non famille",VLOOKUP(B134,#REF!,14,FALSE),VLOOKUP(B134,Neuf!$A:$P,14,FALSE))))</f>
        <v/>
      </c>
    </row>
    <row r="135" spans="1:8" x14ac:dyDescent="0.2">
      <c r="A135" s="2">
        <f t="shared" ca="1" si="2"/>
        <v>34</v>
      </c>
      <c r="B135" s="2">
        <v>14</v>
      </c>
      <c r="C135" s="2">
        <f>IF(COUNTIF($B$4:B134,B135)&gt;0,"",MAX($C$4:C134)+1)</f>
        <v>95</v>
      </c>
      <c r="D135" t="str">
        <f>IF(OR(C135="",C135&gt;$G$2),"",IF($E$2="existant",VLOOKUP(B135,Existant!$A:$E,4,FALSE),IF($E$2="Neuf - non famille",VLOOKUP(B135,#REF!,4,FALSE),VLOOKUP(B135,Neuf!$A:$E,4,FALSE))))</f>
        <v/>
      </c>
      <c r="E135" t="str">
        <f>IF(OR(C135="",C135&gt;$G$2),"",IF($E$2="existant",VLOOKUP(B135,Existant!$A:$E,5,FALSE),IF($E$2="Neuf - non famille",VLOOKUP(B135,#REF!,5,FALSE),VLOOKUP(B135,Neuf!$A:$E,5,FALSE))))</f>
        <v/>
      </c>
      <c r="F135" t="str">
        <f>IF(OR(C135="",C135&gt;$G$2),"",IF($E$2="existant",VLOOKUP(B135,Existant!$A:$H,2,FALSE),IF($E$2="Neuf - non famille",VLOOKUP(B135,#REF!,7,FALSE),VLOOKUP(B135,Neuf!$A:$H,7,FALSE))))</f>
        <v/>
      </c>
      <c r="G135" s="35" t="str">
        <f>IF(OR(C135="",C135&gt;$G$2),"",IF($E$2="existant",VLOOKUP(B135,Existant!$A:$P,16,FALSE),IF($E$2="Neuf - non famille",VLOOKUP(B135,#REF!,16,FALSE),VLOOKUP(B135,Neuf!$A:$P,16,FALSE))))</f>
        <v/>
      </c>
      <c r="H135" s="34" t="str">
        <f>IF(OR(C135="",C135&gt;$G$2),"",IF($E$2="existant",VLOOKUP(B135,Existant!$A:$P,14,FALSE),IF($E$2="Neuf - non famille",VLOOKUP(B135,#REF!,14,FALSE),VLOOKUP(B135,Neuf!$A:$P,14,FALSE))))</f>
        <v/>
      </c>
    </row>
    <row r="136" spans="1:8" x14ac:dyDescent="0.2">
      <c r="A136" s="2">
        <f t="shared" ca="1" si="2"/>
        <v>71</v>
      </c>
      <c r="B136" s="2">
        <v>19</v>
      </c>
      <c r="C136" s="2">
        <f>IF(COUNTIF($B$4:B135,B136)&gt;0,"",MAX($C$4:C135)+1)</f>
        <v>96</v>
      </c>
      <c r="D136" t="str">
        <f>IF(OR(C136="",C136&gt;$G$2),"",IF($E$2="existant",VLOOKUP(B136,Existant!$A:$E,4,FALSE),IF($E$2="Neuf - non famille",VLOOKUP(B136,#REF!,4,FALSE),VLOOKUP(B136,Neuf!$A:$E,4,FALSE))))</f>
        <v/>
      </c>
      <c r="E136" t="str">
        <f>IF(OR(C136="",C136&gt;$G$2),"",IF($E$2="existant",VLOOKUP(B136,Existant!$A:$E,5,FALSE),IF($E$2="Neuf - non famille",VLOOKUP(B136,#REF!,5,FALSE),VLOOKUP(B136,Neuf!$A:$E,5,FALSE))))</f>
        <v/>
      </c>
      <c r="F136" t="str">
        <f>IF(OR(C136="",C136&gt;$G$2),"",IF($E$2="existant",VLOOKUP(B136,Existant!$A:$H,2,FALSE),IF($E$2="Neuf - non famille",VLOOKUP(B136,#REF!,7,FALSE),VLOOKUP(B136,Neuf!$A:$H,7,FALSE))))</f>
        <v/>
      </c>
      <c r="G136" s="35" t="str">
        <f>IF(OR(C136="",C136&gt;$G$2),"",IF($E$2="existant",VLOOKUP(B136,Existant!$A:$P,16,FALSE),IF($E$2="Neuf - non famille",VLOOKUP(B136,#REF!,16,FALSE),VLOOKUP(B136,Neuf!$A:$P,16,FALSE))))</f>
        <v/>
      </c>
      <c r="H136" s="34" t="str">
        <f>IF(OR(C136="",C136&gt;$G$2),"",IF($E$2="existant",VLOOKUP(B136,Existant!$A:$P,14,FALSE),IF($E$2="Neuf - non famille",VLOOKUP(B136,#REF!,14,FALSE),VLOOKUP(B136,Neuf!$A:$P,14,FALSE))))</f>
        <v/>
      </c>
    </row>
    <row r="137" spans="1:8" hidden="1" x14ac:dyDescent="0.2">
      <c r="A137" s="2">
        <f t="shared" ca="1" si="2"/>
        <v>59</v>
      </c>
      <c r="B137" s="2">
        <v>16</v>
      </c>
      <c r="C137" s="2" t="str">
        <f>IF(COUNTIF($B$4:B136,B137)&gt;0,"",MAX($C$4:C136)+1)</f>
        <v/>
      </c>
      <c r="D137" t="str">
        <f>IF(OR(C137="",C137&gt;$G$2),"",IF($E$2="existant",VLOOKUP(B137,Existant!$A:$E,4,FALSE),IF($E$2="Neuf - non famille",VLOOKUP(B137,#REF!,4,FALSE),VLOOKUP(B137,Neuf!$A:$E,4,FALSE))))</f>
        <v/>
      </c>
      <c r="E137" t="str">
        <f>IF(OR(C137="",C137&gt;$G$2),"",IF($E$2="existant",VLOOKUP(B137,Existant!$A:$E,5,FALSE),IF($E$2="Neuf - non famille",VLOOKUP(B137,#REF!,5,FALSE),VLOOKUP(B137,Neuf!$A:$E,5,FALSE))))</f>
        <v/>
      </c>
      <c r="F137" t="str">
        <f>IF(OR(C137="",C137&gt;$G$2),"",IF($E$2="existant",VLOOKUP(B137,Existant!$A:$H,2,FALSE),IF($E$2="Neuf - non famille",VLOOKUP(B137,#REF!,7,FALSE),VLOOKUP(B137,Neuf!$A:$H,7,FALSE))))</f>
        <v/>
      </c>
      <c r="G137" s="35" t="str">
        <f>IF(OR(C137="",C137&gt;$G$2),"",IF($E$2="existant",VLOOKUP(B137,Existant!$A:$P,16,FALSE),IF($E$2="Neuf - non famille",VLOOKUP(B137,#REF!,16,FALSE),VLOOKUP(B137,Neuf!$A:$P,16,FALSE))))</f>
        <v/>
      </c>
      <c r="H137" s="34" t="str">
        <f>IF(OR(C137="",C137&gt;$G$2),"",IF($E$2="existant",VLOOKUP(B137,Existant!$A:$P,14,FALSE),IF($E$2="Neuf - non famille",VLOOKUP(B137,#REF!,14,FALSE),VLOOKUP(B137,Neuf!$A:$P,14,FALSE))))</f>
        <v/>
      </c>
    </row>
    <row r="138" spans="1:8" hidden="1" x14ac:dyDescent="0.2">
      <c r="A138" s="2">
        <f t="shared" ca="1" si="2"/>
        <v>147</v>
      </c>
      <c r="B138" s="2">
        <v>64</v>
      </c>
      <c r="C138" s="2" t="str">
        <f>IF(COUNTIF($B$4:B137,B138)&gt;0,"",MAX($C$4:C137)+1)</f>
        <v/>
      </c>
      <c r="D138" t="str">
        <f>IF(OR(C138="",C138&gt;$G$2),"",IF($E$2="existant",VLOOKUP(B138,Existant!$A:$E,4,FALSE),IF($E$2="Neuf - non famille",VLOOKUP(B138,#REF!,4,FALSE),VLOOKUP(B138,Neuf!$A:$E,4,FALSE))))</f>
        <v/>
      </c>
      <c r="E138" t="str">
        <f>IF(OR(C138="",C138&gt;$G$2),"",IF($E$2="existant",VLOOKUP(B138,Existant!$A:$E,5,FALSE),IF($E$2="Neuf - non famille",VLOOKUP(B138,#REF!,5,FALSE),VLOOKUP(B138,Neuf!$A:$E,5,FALSE))))</f>
        <v/>
      </c>
      <c r="F138" t="str">
        <f>IF(OR(C138="",C138&gt;$G$2),"",IF($E$2="existant",VLOOKUP(B138,Existant!$A:$H,2,FALSE),IF($E$2="Neuf - non famille",VLOOKUP(B138,#REF!,7,FALSE),VLOOKUP(B138,Neuf!$A:$H,7,FALSE))))</f>
        <v/>
      </c>
      <c r="G138" s="35" t="str">
        <f>IF(OR(C138="",C138&gt;$G$2),"",IF($E$2="existant",VLOOKUP(B138,Existant!$A:$P,16,FALSE),IF($E$2="Neuf - non famille",VLOOKUP(B138,#REF!,16,FALSE),VLOOKUP(B138,Neuf!$A:$P,16,FALSE))))</f>
        <v/>
      </c>
      <c r="H138" s="34" t="str">
        <f>IF(OR(C138="",C138&gt;$G$2),"",IF($E$2="existant",VLOOKUP(B138,Existant!$A:$P,14,FALSE),IF($E$2="Neuf - non famille",VLOOKUP(B138,#REF!,14,FALSE),VLOOKUP(B138,Neuf!$A:$P,14,FALSE))))</f>
        <v/>
      </c>
    </row>
    <row r="139" spans="1:8" hidden="1" x14ac:dyDescent="0.2">
      <c r="A139" s="2">
        <f t="shared" ca="1" si="2"/>
        <v>84</v>
      </c>
      <c r="B139" s="2">
        <v>115</v>
      </c>
      <c r="C139" s="2" t="str">
        <f>IF(COUNTIF($B$4:B138,B139)&gt;0,"",MAX($C$4:C138)+1)</f>
        <v/>
      </c>
      <c r="D139" t="str">
        <f>IF(OR(C139="",C139&gt;$G$2),"",IF($E$2="existant",VLOOKUP(B139,Existant!$A:$E,4,FALSE),IF($E$2="Neuf - non famille",VLOOKUP(B139,#REF!,4,FALSE),VLOOKUP(B139,Neuf!$A:$E,4,FALSE))))</f>
        <v/>
      </c>
      <c r="E139" t="str">
        <f>IF(OR(C139="",C139&gt;$G$2),"",IF($E$2="existant",VLOOKUP(B139,Existant!$A:$E,5,FALSE),IF($E$2="Neuf - non famille",VLOOKUP(B139,#REF!,5,FALSE),VLOOKUP(B139,Neuf!$A:$E,5,FALSE))))</f>
        <v/>
      </c>
      <c r="F139" t="str">
        <f>IF(OR(C139="",C139&gt;$G$2),"",IF($E$2="existant",VLOOKUP(B139,Existant!$A:$H,2,FALSE),IF($E$2="Neuf - non famille",VLOOKUP(B139,#REF!,7,FALSE),VLOOKUP(B139,Neuf!$A:$H,7,FALSE))))</f>
        <v/>
      </c>
      <c r="G139" s="35" t="str">
        <f>IF(OR(C139="",C139&gt;$G$2),"",IF($E$2="existant",VLOOKUP(B139,Existant!$A:$P,16,FALSE),IF($E$2="Neuf - non famille",VLOOKUP(B139,#REF!,16,FALSE),VLOOKUP(B139,Neuf!$A:$P,16,FALSE))))</f>
        <v/>
      </c>
      <c r="H139" s="34" t="str">
        <f>IF(OR(C139="",C139&gt;$G$2),"",IF($E$2="existant",VLOOKUP(B139,Existant!$A:$P,14,FALSE),IF($E$2="Neuf - non famille",VLOOKUP(B139,#REF!,14,FALSE),VLOOKUP(B139,Neuf!$A:$P,14,FALSE))))</f>
        <v/>
      </c>
    </row>
    <row r="140" spans="1:8" hidden="1" x14ac:dyDescent="0.2">
      <c r="A140" s="2">
        <f t="shared" ca="1" si="2"/>
        <v>50</v>
      </c>
      <c r="B140" s="2">
        <v>102</v>
      </c>
      <c r="C140" s="2" t="str">
        <f>IF(COUNTIF($B$4:B139,B140)&gt;0,"",MAX($C$4:C139)+1)</f>
        <v/>
      </c>
      <c r="D140" t="str">
        <f>IF(OR(C140="",C140&gt;$G$2),"",IF($E$2="existant",VLOOKUP(B140,Existant!$A:$E,4,FALSE),IF($E$2="Neuf - non famille",VLOOKUP(B140,#REF!,4,FALSE),VLOOKUP(B140,Neuf!$A:$E,4,FALSE))))</f>
        <v/>
      </c>
      <c r="E140" t="str">
        <f>IF(OR(C140="",C140&gt;$G$2),"",IF($E$2="existant",VLOOKUP(B140,Existant!$A:$E,5,FALSE),IF($E$2="Neuf - non famille",VLOOKUP(B140,#REF!,5,FALSE),VLOOKUP(B140,Neuf!$A:$E,5,FALSE))))</f>
        <v/>
      </c>
      <c r="F140" t="str">
        <f>IF(OR(C140="",C140&gt;$G$2),"",IF($E$2="existant",VLOOKUP(B140,Existant!$A:$H,2,FALSE),IF($E$2="Neuf - non famille",VLOOKUP(B140,#REF!,7,FALSE),VLOOKUP(B140,Neuf!$A:$H,7,FALSE))))</f>
        <v/>
      </c>
      <c r="G140" s="35" t="str">
        <f>IF(OR(C140="",C140&gt;$G$2),"",IF($E$2="existant",VLOOKUP(B140,Existant!$A:$P,16,FALSE),IF($E$2="Neuf - non famille",VLOOKUP(B140,#REF!,16,FALSE),VLOOKUP(B140,Neuf!$A:$P,16,FALSE))))</f>
        <v/>
      </c>
      <c r="H140" s="34" t="str">
        <f>IF(OR(C140="",C140&gt;$G$2),"",IF($E$2="existant",VLOOKUP(B140,Existant!$A:$P,14,FALSE),IF($E$2="Neuf - non famille",VLOOKUP(B140,#REF!,14,FALSE),VLOOKUP(B140,Neuf!$A:$P,14,FALSE))))</f>
        <v/>
      </c>
    </row>
    <row r="141" spans="1:8" x14ac:dyDescent="0.2">
      <c r="A141" s="2">
        <f t="shared" ca="1" si="2"/>
        <v>5</v>
      </c>
      <c r="B141" s="2">
        <v>110</v>
      </c>
      <c r="C141" s="2">
        <f>IF(COUNTIF($B$4:B140,B141)&gt;0,"",MAX($C$4:C140)+1)</f>
        <v>97</v>
      </c>
      <c r="D141" t="str">
        <f>IF(OR(C141="",C141&gt;$G$2),"",IF($E$2="existant",VLOOKUP(B141,Existant!$A:$E,4,FALSE),IF($E$2="Neuf - non famille",VLOOKUP(B141,#REF!,4,FALSE),VLOOKUP(B141,Neuf!$A:$E,4,FALSE))))</f>
        <v/>
      </c>
      <c r="E141" t="str">
        <f>IF(OR(C141="",C141&gt;$G$2),"",IF($E$2="existant",VLOOKUP(B141,Existant!$A:$E,5,FALSE),IF($E$2="Neuf - non famille",VLOOKUP(B141,#REF!,5,FALSE),VLOOKUP(B141,Neuf!$A:$E,5,FALSE))))</f>
        <v/>
      </c>
      <c r="F141" t="str">
        <f>IF(OR(C141="",C141&gt;$G$2),"",IF($E$2="existant",VLOOKUP(B141,Existant!$A:$H,2,FALSE),IF($E$2="Neuf - non famille",VLOOKUP(B141,#REF!,7,FALSE),VLOOKUP(B141,Neuf!$A:$H,7,FALSE))))</f>
        <v/>
      </c>
      <c r="G141" s="35" t="str">
        <f>IF(OR(C141="",C141&gt;$G$2),"",IF($E$2="existant",VLOOKUP(B141,Existant!$A:$P,16,FALSE),IF($E$2="Neuf - non famille",VLOOKUP(B141,#REF!,16,FALSE),VLOOKUP(B141,Neuf!$A:$P,16,FALSE))))</f>
        <v/>
      </c>
      <c r="H141" s="34" t="str">
        <f>IF(OR(C141="",C141&gt;$G$2),"",IF($E$2="existant",VLOOKUP(B141,Existant!$A:$P,14,FALSE),IF($E$2="Neuf - non famille",VLOOKUP(B141,#REF!,14,FALSE),VLOOKUP(B141,Neuf!$A:$P,14,FALSE))))</f>
        <v/>
      </c>
    </row>
    <row r="142" spans="1:8" hidden="1" x14ac:dyDescent="0.2">
      <c r="A142" s="2">
        <f t="shared" ca="1" si="2"/>
        <v>157</v>
      </c>
      <c r="B142" s="2">
        <v>167</v>
      </c>
      <c r="C142" s="2" t="str">
        <f>IF(COUNTIF($B$4:B141,B142)&gt;0,"",MAX($C$4:C141)+1)</f>
        <v/>
      </c>
      <c r="D142" t="str">
        <f>IF(OR(C142="",C142&gt;$G$2),"",IF($E$2="existant",VLOOKUP(B142,Existant!$A:$E,4,FALSE),IF($E$2="Neuf - non famille",VLOOKUP(B142,#REF!,4,FALSE),VLOOKUP(B142,Neuf!$A:$E,4,FALSE))))</f>
        <v/>
      </c>
      <c r="E142" t="str">
        <f>IF(OR(C142="",C142&gt;$G$2),"",IF($E$2="existant",VLOOKUP(B142,Existant!$A:$E,5,FALSE),IF($E$2="Neuf - non famille",VLOOKUP(B142,#REF!,5,FALSE),VLOOKUP(B142,Neuf!$A:$E,5,FALSE))))</f>
        <v/>
      </c>
      <c r="F142" t="str">
        <f>IF(OR(C142="",C142&gt;$G$2),"",IF($E$2="existant",VLOOKUP(B142,Existant!$A:$H,2,FALSE),IF($E$2="Neuf - non famille",VLOOKUP(B142,#REF!,7,FALSE),VLOOKUP(B142,Neuf!$A:$H,7,FALSE))))</f>
        <v/>
      </c>
      <c r="G142" s="35" t="str">
        <f>IF(OR(C142="",C142&gt;$G$2),"",IF($E$2="existant",VLOOKUP(B142,Existant!$A:$P,16,FALSE),IF($E$2="Neuf - non famille",VLOOKUP(B142,#REF!,16,FALSE),VLOOKUP(B142,Neuf!$A:$P,16,FALSE))))</f>
        <v/>
      </c>
      <c r="H142" s="34" t="str">
        <f>IF(OR(C142="",C142&gt;$G$2),"",IF($E$2="existant",VLOOKUP(B142,Existant!$A:$P,14,FALSE),IF($E$2="Neuf - non famille",VLOOKUP(B142,#REF!,14,FALSE),VLOOKUP(B142,Neuf!$A:$P,14,FALSE))))</f>
        <v/>
      </c>
    </row>
    <row r="143" spans="1:8" x14ac:dyDescent="0.2">
      <c r="A143" s="2">
        <f t="shared" ca="1" si="2"/>
        <v>154</v>
      </c>
      <c r="B143" s="2">
        <v>146</v>
      </c>
      <c r="C143" s="2">
        <f>IF(COUNTIF($B$4:B142,B143)&gt;0,"",MAX($C$4:C142)+1)</f>
        <v>98</v>
      </c>
      <c r="D143" t="str">
        <f>IF(OR(C143="",C143&gt;$G$2),"",IF($E$2="existant",VLOOKUP(B143,Existant!$A:$E,4,FALSE),IF($E$2="Neuf - non famille",VLOOKUP(B143,#REF!,4,FALSE),VLOOKUP(B143,Neuf!$A:$E,4,FALSE))))</f>
        <v/>
      </c>
      <c r="E143" t="str">
        <f>IF(OR(C143="",C143&gt;$G$2),"",IF($E$2="existant",VLOOKUP(B143,Existant!$A:$E,5,FALSE),IF($E$2="Neuf - non famille",VLOOKUP(B143,#REF!,5,FALSE),VLOOKUP(B143,Neuf!$A:$E,5,FALSE))))</f>
        <v/>
      </c>
      <c r="F143" t="str">
        <f>IF(OR(C143="",C143&gt;$G$2),"",IF($E$2="existant",VLOOKUP(B143,Existant!$A:$H,2,FALSE),IF($E$2="Neuf - non famille",VLOOKUP(B143,#REF!,7,FALSE),VLOOKUP(B143,Neuf!$A:$H,7,FALSE))))</f>
        <v/>
      </c>
      <c r="G143" s="35" t="str">
        <f>IF(OR(C143="",C143&gt;$G$2),"",IF($E$2="existant",VLOOKUP(B143,Existant!$A:$P,16,FALSE),IF($E$2="Neuf - non famille",VLOOKUP(B143,#REF!,16,FALSE),VLOOKUP(B143,Neuf!$A:$P,16,FALSE))))</f>
        <v/>
      </c>
      <c r="H143" s="34" t="str">
        <f>IF(OR(C143="",C143&gt;$G$2),"",IF($E$2="existant",VLOOKUP(B143,Existant!$A:$P,14,FALSE),IF($E$2="Neuf - non famille",VLOOKUP(B143,#REF!,14,FALSE),VLOOKUP(B143,Neuf!$A:$P,14,FALSE))))</f>
        <v/>
      </c>
    </row>
    <row r="144" spans="1:8" x14ac:dyDescent="0.2">
      <c r="A144" s="2">
        <f t="shared" ca="1" si="2"/>
        <v>9</v>
      </c>
      <c r="B144" s="2">
        <v>119</v>
      </c>
      <c r="C144" s="2">
        <f>IF(COUNTIF($B$4:B143,B144)&gt;0,"",MAX($C$4:C143)+1)</f>
        <v>99</v>
      </c>
      <c r="D144" t="str">
        <f>IF(OR(C144="",C144&gt;$G$2),"",IF($E$2="existant",VLOOKUP(B144,Existant!$A:$E,4,FALSE),IF($E$2="Neuf - non famille",VLOOKUP(B144,#REF!,4,FALSE),VLOOKUP(B144,Neuf!$A:$E,4,FALSE))))</f>
        <v/>
      </c>
      <c r="E144" t="str">
        <f>IF(OR(C144="",C144&gt;$G$2),"",IF($E$2="existant",VLOOKUP(B144,Existant!$A:$E,5,FALSE),IF($E$2="Neuf - non famille",VLOOKUP(B144,#REF!,5,FALSE),VLOOKUP(B144,Neuf!$A:$E,5,FALSE))))</f>
        <v/>
      </c>
      <c r="F144" t="str">
        <f>IF(OR(C144="",C144&gt;$G$2),"",IF($E$2="existant",VLOOKUP(B144,Existant!$A:$H,2,FALSE),IF($E$2="Neuf - non famille",VLOOKUP(B144,#REF!,7,FALSE),VLOOKUP(B144,Neuf!$A:$H,7,FALSE))))</f>
        <v/>
      </c>
      <c r="G144" s="35" t="str">
        <f>IF(OR(C144="",C144&gt;$G$2),"",IF($E$2="existant",VLOOKUP(B144,Existant!$A:$P,16,FALSE),IF($E$2="Neuf - non famille",VLOOKUP(B144,#REF!,16,FALSE),VLOOKUP(B144,Neuf!$A:$P,16,FALSE))))</f>
        <v/>
      </c>
      <c r="H144" s="34" t="str">
        <f>IF(OR(C144="",C144&gt;$G$2),"",IF($E$2="existant",VLOOKUP(B144,Existant!$A:$P,14,FALSE),IF($E$2="Neuf - non famille",VLOOKUP(B144,#REF!,14,FALSE),VLOOKUP(B144,Neuf!$A:$P,14,FALSE))))</f>
        <v/>
      </c>
    </row>
    <row r="145" spans="1:8" hidden="1" x14ac:dyDescent="0.2">
      <c r="A145" s="2">
        <f t="shared" ca="1" si="2"/>
        <v>162</v>
      </c>
      <c r="B145" s="2">
        <v>40</v>
      </c>
      <c r="C145" s="2" t="str">
        <f>IF(COUNTIF($B$4:B144,B145)&gt;0,"",MAX($C$4:C144)+1)</f>
        <v/>
      </c>
      <c r="D145" t="str">
        <f>IF(OR(C145="",C145&gt;$G$2),"",IF($E$2="existant",VLOOKUP(B145,Existant!$A:$E,4,FALSE),IF($E$2="Neuf - non famille",VLOOKUP(B145,#REF!,4,FALSE),VLOOKUP(B145,Neuf!$A:$E,4,FALSE))))</f>
        <v/>
      </c>
      <c r="E145" t="str">
        <f>IF(OR(C145="",C145&gt;$G$2),"",IF($E$2="existant",VLOOKUP(B145,Existant!$A:$E,5,FALSE),IF($E$2="Neuf - non famille",VLOOKUP(B145,#REF!,5,FALSE),VLOOKUP(B145,Neuf!$A:$E,5,FALSE))))</f>
        <v/>
      </c>
      <c r="F145" t="str">
        <f>IF(OR(C145="",C145&gt;$G$2),"",IF($E$2="existant",VLOOKUP(B145,Existant!$A:$H,2,FALSE),IF($E$2="Neuf - non famille",VLOOKUP(B145,#REF!,7,FALSE),VLOOKUP(B145,Neuf!$A:$H,7,FALSE))))</f>
        <v/>
      </c>
      <c r="G145" s="35" t="str">
        <f>IF(OR(C145="",C145&gt;$G$2),"",IF($E$2="existant",VLOOKUP(B145,Existant!$A:$P,16,FALSE),IF($E$2="Neuf - non famille",VLOOKUP(B145,#REF!,16,FALSE),VLOOKUP(B145,Neuf!$A:$P,16,FALSE))))</f>
        <v/>
      </c>
      <c r="H145" s="34" t="str">
        <f>IF(OR(C145="",C145&gt;$G$2),"",IF($E$2="existant",VLOOKUP(B145,Existant!$A:$P,14,FALSE),IF($E$2="Neuf - non famille",VLOOKUP(B145,#REF!,14,FALSE),VLOOKUP(B145,Neuf!$A:$P,14,FALSE))))</f>
        <v/>
      </c>
    </row>
    <row r="146" spans="1:8" x14ac:dyDescent="0.2">
      <c r="A146" s="2">
        <f t="shared" ca="1" si="2"/>
        <v>118</v>
      </c>
      <c r="B146" s="2">
        <v>150</v>
      </c>
      <c r="C146" s="2">
        <f>IF(COUNTIF($B$4:B145,B146)&gt;0,"",MAX($C$4:C145)+1)</f>
        <v>100</v>
      </c>
      <c r="D146" t="str">
        <f>IF(OR(C146="",C146&gt;$G$2),"",IF($E$2="existant",VLOOKUP(B146,Existant!$A:$E,4,FALSE),IF($E$2="Neuf - non famille",VLOOKUP(B146,#REF!,4,FALSE),VLOOKUP(B146,Neuf!$A:$E,4,FALSE))))</f>
        <v/>
      </c>
      <c r="E146" t="str">
        <f>IF(OR(C146="",C146&gt;$G$2),"",IF($E$2="existant",VLOOKUP(B146,Existant!$A:$E,5,FALSE),IF($E$2="Neuf - non famille",VLOOKUP(B146,#REF!,5,FALSE),VLOOKUP(B146,Neuf!$A:$E,5,FALSE))))</f>
        <v/>
      </c>
      <c r="F146" t="str">
        <f>IF(OR(C146="",C146&gt;$G$2),"",IF($E$2="existant",VLOOKUP(B146,Existant!$A:$H,2,FALSE),IF($E$2="Neuf - non famille",VLOOKUP(B146,#REF!,7,FALSE),VLOOKUP(B146,Neuf!$A:$H,7,FALSE))))</f>
        <v/>
      </c>
      <c r="G146" s="35" t="str">
        <f>IF(OR(C146="",C146&gt;$G$2),"",IF($E$2="existant",VLOOKUP(B146,Existant!$A:$P,16,FALSE),IF($E$2="Neuf - non famille",VLOOKUP(B146,#REF!,16,FALSE),VLOOKUP(B146,Neuf!$A:$P,16,FALSE))))</f>
        <v/>
      </c>
      <c r="H146" s="34" t="str">
        <f>IF(OR(C146="",C146&gt;$G$2),"",IF($E$2="existant",VLOOKUP(B146,Existant!$A:$P,14,FALSE),IF($E$2="Neuf - non famille",VLOOKUP(B146,#REF!,14,FALSE),VLOOKUP(B146,Neuf!$A:$P,14,FALSE))))</f>
        <v/>
      </c>
    </row>
    <row r="147" spans="1:8" x14ac:dyDescent="0.2">
      <c r="A147" s="2">
        <f t="shared" ca="1" si="2"/>
        <v>18</v>
      </c>
      <c r="B147" s="2">
        <v>92</v>
      </c>
      <c r="C147" s="2">
        <f>IF(COUNTIF($B$4:B146,B147)&gt;0,"",MAX($C$4:C146)+1)</f>
        <v>101</v>
      </c>
      <c r="D147" t="str">
        <f>IF(OR(C147="",C147&gt;$G$2),"",IF($E$2="existant",VLOOKUP(B147,Existant!$A:$E,4,FALSE),IF($E$2="Neuf - non famille",VLOOKUP(B147,#REF!,4,FALSE),VLOOKUP(B147,Neuf!$A:$E,4,FALSE))))</f>
        <v/>
      </c>
      <c r="E147" t="str">
        <f>IF(OR(C147="",C147&gt;$G$2),"",IF($E$2="existant",VLOOKUP(B147,Existant!$A:$E,5,FALSE),IF($E$2="Neuf - non famille",VLOOKUP(B147,#REF!,5,FALSE),VLOOKUP(B147,Neuf!$A:$E,5,FALSE))))</f>
        <v/>
      </c>
      <c r="F147" t="str">
        <f>IF(OR(C147="",C147&gt;$G$2),"",IF($E$2="existant",VLOOKUP(B147,Existant!$A:$H,2,FALSE),IF($E$2="Neuf - non famille",VLOOKUP(B147,#REF!,7,FALSE),VLOOKUP(B147,Neuf!$A:$H,7,FALSE))))</f>
        <v/>
      </c>
      <c r="G147" s="35" t="str">
        <f>IF(OR(C147="",C147&gt;$G$2),"",IF($E$2="existant",VLOOKUP(B147,Existant!$A:$P,16,FALSE),IF($E$2="Neuf - non famille",VLOOKUP(B147,#REF!,16,FALSE),VLOOKUP(B147,Neuf!$A:$P,16,FALSE))))</f>
        <v/>
      </c>
      <c r="H147" s="34" t="str">
        <f>IF(OR(C147="",C147&gt;$G$2),"",IF($E$2="existant",VLOOKUP(B147,Existant!$A:$P,14,FALSE),IF($E$2="Neuf - non famille",VLOOKUP(B147,#REF!,14,FALSE),VLOOKUP(B147,Neuf!$A:$P,14,FALSE))))</f>
        <v/>
      </c>
    </row>
    <row r="148" spans="1:8" x14ac:dyDescent="0.2">
      <c r="A148" s="2">
        <f t="shared" ca="1" si="2"/>
        <v>136</v>
      </c>
      <c r="B148" s="2">
        <v>118</v>
      </c>
      <c r="C148" s="2">
        <f>IF(COUNTIF($B$4:B147,B148)&gt;0,"",MAX($C$4:C147)+1)</f>
        <v>102</v>
      </c>
      <c r="D148" t="str">
        <f>IF(OR(C148="",C148&gt;$G$2),"",IF($E$2="existant",VLOOKUP(B148,Existant!$A:$E,4,FALSE),IF($E$2="Neuf - non famille",VLOOKUP(B148,#REF!,4,FALSE),VLOOKUP(B148,Neuf!$A:$E,4,FALSE))))</f>
        <v/>
      </c>
      <c r="E148" t="str">
        <f>IF(OR(C148="",C148&gt;$G$2),"",IF($E$2="existant",VLOOKUP(B148,Existant!$A:$E,5,FALSE),IF($E$2="Neuf - non famille",VLOOKUP(B148,#REF!,5,FALSE),VLOOKUP(B148,Neuf!$A:$E,5,FALSE))))</f>
        <v/>
      </c>
      <c r="F148" t="str">
        <f>IF(OR(C148="",C148&gt;$G$2),"",IF($E$2="existant",VLOOKUP(B148,Existant!$A:$H,2,FALSE),IF($E$2="Neuf - non famille",VLOOKUP(B148,#REF!,7,FALSE),VLOOKUP(B148,Neuf!$A:$H,7,FALSE))))</f>
        <v/>
      </c>
      <c r="G148" s="35" t="str">
        <f>IF(OR(C148="",C148&gt;$G$2),"",IF($E$2="existant",VLOOKUP(B148,Existant!$A:$P,16,FALSE),IF($E$2="Neuf - non famille",VLOOKUP(B148,#REF!,16,FALSE),VLOOKUP(B148,Neuf!$A:$P,16,FALSE))))</f>
        <v/>
      </c>
      <c r="H148" s="34" t="str">
        <f>IF(OR(C148="",C148&gt;$G$2),"",IF($E$2="existant",VLOOKUP(B148,Existant!$A:$P,14,FALSE),IF($E$2="Neuf - non famille",VLOOKUP(B148,#REF!,14,FALSE),VLOOKUP(B148,Neuf!$A:$P,14,FALSE))))</f>
        <v/>
      </c>
    </row>
    <row r="149" spans="1:8" hidden="1" x14ac:dyDescent="0.2">
      <c r="A149" s="2">
        <f t="shared" ca="1" si="2"/>
        <v>45</v>
      </c>
      <c r="B149" s="2">
        <v>106</v>
      </c>
      <c r="C149" s="2" t="str">
        <f>IF(COUNTIF($B$4:B148,B149)&gt;0,"",MAX($C$4:C148)+1)</f>
        <v/>
      </c>
      <c r="D149" t="str">
        <f>IF(OR(C149="",C149&gt;$G$2),"",IF($E$2="existant",VLOOKUP(B149,Existant!$A:$E,4,FALSE),IF($E$2="Neuf - non famille",VLOOKUP(B149,#REF!,4,FALSE),VLOOKUP(B149,Neuf!$A:$E,4,FALSE))))</f>
        <v/>
      </c>
      <c r="E149" t="str">
        <f>IF(OR(C149="",C149&gt;$G$2),"",IF($E$2="existant",VLOOKUP(B149,Existant!$A:$E,5,FALSE),IF($E$2="Neuf - non famille",VLOOKUP(B149,#REF!,5,FALSE),VLOOKUP(B149,Neuf!$A:$E,5,FALSE))))</f>
        <v/>
      </c>
      <c r="F149" t="str">
        <f>IF(OR(C149="",C149&gt;$G$2),"",IF($E$2="existant",VLOOKUP(B149,Existant!$A:$H,2,FALSE),IF($E$2="Neuf - non famille",VLOOKUP(B149,#REF!,7,FALSE),VLOOKUP(B149,Neuf!$A:$H,7,FALSE))))</f>
        <v/>
      </c>
      <c r="G149" s="35" t="str">
        <f>IF(OR(C149="",C149&gt;$G$2),"",IF($E$2="existant",VLOOKUP(B149,Existant!$A:$P,16,FALSE),IF($E$2="Neuf - non famille",VLOOKUP(B149,#REF!,16,FALSE),VLOOKUP(B149,Neuf!$A:$P,16,FALSE))))</f>
        <v/>
      </c>
      <c r="H149" s="34" t="str">
        <f>IF(OR(C149="",C149&gt;$G$2),"",IF($E$2="existant",VLOOKUP(B149,Existant!$A:$P,14,FALSE),IF($E$2="Neuf - non famille",VLOOKUP(B149,#REF!,14,FALSE),VLOOKUP(B149,Neuf!$A:$P,14,FALSE))))</f>
        <v/>
      </c>
    </row>
    <row r="150" spans="1:8" x14ac:dyDescent="0.2">
      <c r="A150" s="2">
        <f t="shared" ca="1" si="2"/>
        <v>6</v>
      </c>
      <c r="B150" s="2">
        <v>156</v>
      </c>
      <c r="C150" s="2">
        <f>IF(COUNTIF($B$4:B149,B150)&gt;0,"",MAX($C$4:C149)+1)</f>
        <v>103</v>
      </c>
      <c r="D150" t="str">
        <f>IF(OR(C150="",C150&gt;$G$2),"",IF($E$2="existant",VLOOKUP(B150,Existant!$A:$E,4,FALSE),IF($E$2="Neuf - non famille",VLOOKUP(B150,#REF!,4,FALSE),VLOOKUP(B150,Neuf!$A:$E,4,FALSE))))</f>
        <v/>
      </c>
      <c r="E150" t="str">
        <f>IF(OR(C150="",C150&gt;$G$2),"",IF($E$2="existant",VLOOKUP(B150,Existant!$A:$E,5,FALSE),IF($E$2="Neuf - non famille",VLOOKUP(B150,#REF!,5,FALSE),VLOOKUP(B150,Neuf!$A:$E,5,FALSE))))</f>
        <v/>
      </c>
      <c r="F150" t="str">
        <f>IF(OR(C150="",C150&gt;$G$2),"",IF($E$2="existant",VLOOKUP(B150,Existant!$A:$H,2,FALSE),IF($E$2="Neuf - non famille",VLOOKUP(B150,#REF!,7,FALSE),VLOOKUP(B150,Neuf!$A:$H,7,FALSE))))</f>
        <v/>
      </c>
      <c r="G150" s="35" t="str">
        <f>IF(OR(C150="",C150&gt;$G$2),"",IF($E$2="existant",VLOOKUP(B150,Existant!$A:$P,16,FALSE),IF($E$2="Neuf - non famille",VLOOKUP(B150,#REF!,16,FALSE),VLOOKUP(B150,Neuf!$A:$P,16,FALSE))))</f>
        <v/>
      </c>
      <c r="H150" s="34" t="str">
        <f>IF(OR(C150="",C150&gt;$G$2),"",IF($E$2="existant",VLOOKUP(B150,Existant!$A:$P,14,FALSE),IF($E$2="Neuf - non famille",VLOOKUP(B150,#REF!,14,FALSE),VLOOKUP(B150,Neuf!$A:$P,14,FALSE))))</f>
        <v/>
      </c>
    </row>
    <row r="151" spans="1:8" hidden="1" x14ac:dyDescent="0.2">
      <c r="A151" s="2">
        <f t="shared" ca="1" si="2"/>
        <v>54</v>
      </c>
      <c r="B151" s="2">
        <v>150</v>
      </c>
      <c r="C151" s="2" t="str">
        <f>IF(COUNTIF($B$4:B150,B151)&gt;0,"",MAX($C$4:C150)+1)</f>
        <v/>
      </c>
      <c r="D151" t="str">
        <f>IF(OR(C151="",C151&gt;$G$2),"",IF($E$2="existant",VLOOKUP(B151,Existant!$A:$E,4,FALSE),IF($E$2="Neuf - non famille",VLOOKUP(B151,#REF!,4,FALSE),VLOOKUP(B151,Neuf!$A:$E,4,FALSE))))</f>
        <v/>
      </c>
      <c r="E151" t="str">
        <f>IF(OR(C151="",C151&gt;$G$2),"",IF($E$2="existant",VLOOKUP(B151,Existant!$A:$E,5,FALSE),IF($E$2="Neuf - non famille",VLOOKUP(B151,#REF!,5,FALSE),VLOOKUP(B151,Neuf!$A:$E,5,FALSE))))</f>
        <v/>
      </c>
      <c r="F151" t="str">
        <f>IF(OR(C151="",C151&gt;$G$2),"",IF($E$2="existant",VLOOKUP(B151,Existant!$A:$H,2,FALSE),IF($E$2="Neuf - non famille",VLOOKUP(B151,#REF!,7,FALSE),VLOOKUP(B151,Neuf!$A:$H,7,FALSE))))</f>
        <v/>
      </c>
      <c r="G151" s="35" t="str">
        <f>IF(OR(C151="",C151&gt;$G$2),"",IF($E$2="existant",VLOOKUP(B151,Existant!$A:$P,16,FALSE),IF($E$2="Neuf - non famille",VLOOKUP(B151,#REF!,16,FALSE),VLOOKUP(B151,Neuf!$A:$P,16,FALSE))))</f>
        <v/>
      </c>
      <c r="H151" s="34" t="str">
        <f>IF(OR(C151="",C151&gt;$G$2),"",IF($E$2="existant",VLOOKUP(B151,Existant!$A:$P,14,FALSE),IF($E$2="Neuf - non famille",VLOOKUP(B151,#REF!,14,FALSE),VLOOKUP(B151,Neuf!$A:$P,14,FALSE))))</f>
        <v/>
      </c>
    </row>
    <row r="152" spans="1:8" hidden="1" x14ac:dyDescent="0.2">
      <c r="A152" s="2">
        <f t="shared" ca="1" si="2"/>
        <v>143</v>
      </c>
      <c r="B152" s="2">
        <v>139</v>
      </c>
      <c r="C152" s="2" t="str">
        <f>IF(COUNTIF($B$4:B151,B152)&gt;0,"",MAX($C$4:C151)+1)</f>
        <v/>
      </c>
      <c r="D152" t="str">
        <f>IF(OR(C152="",C152&gt;$G$2),"",IF($E$2="existant",VLOOKUP(B152,Existant!$A:$E,4,FALSE),IF($E$2="Neuf - non famille",VLOOKUP(B152,#REF!,4,FALSE),VLOOKUP(B152,Neuf!$A:$E,4,FALSE))))</f>
        <v/>
      </c>
      <c r="E152" t="str">
        <f>IF(OR(C152="",C152&gt;$G$2),"",IF($E$2="existant",VLOOKUP(B152,Existant!$A:$E,5,FALSE),IF($E$2="Neuf - non famille",VLOOKUP(B152,#REF!,5,FALSE),VLOOKUP(B152,Neuf!$A:$E,5,FALSE))))</f>
        <v/>
      </c>
      <c r="F152" t="str">
        <f>IF(OR(C152="",C152&gt;$G$2),"",IF($E$2="existant",VLOOKUP(B152,Existant!$A:$H,2,FALSE),IF($E$2="Neuf - non famille",VLOOKUP(B152,#REF!,7,FALSE),VLOOKUP(B152,Neuf!$A:$H,7,FALSE))))</f>
        <v/>
      </c>
      <c r="G152" s="35" t="str">
        <f>IF(OR(C152="",C152&gt;$G$2),"",IF($E$2="existant",VLOOKUP(B152,Existant!$A:$P,16,FALSE),IF($E$2="Neuf - non famille",VLOOKUP(B152,#REF!,16,FALSE),VLOOKUP(B152,Neuf!$A:$P,16,FALSE))))</f>
        <v/>
      </c>
      <c r="H152" s="34" t="str">
        <f>IF(OR(C152="",C152&gt;$G$2),"",IF($E$2="existant",VLOOKUP(B152,Existant!$A:$P,14,FALSE),IF($E$2="Neuf - non famille",VLOOKUP(B152,#REF!,14,FALSE),VLOOKUP(B152,Neuf!$A:$P,14,FALSE))))</f>
        <v/>
      </c>
    </row>
    <row r="153" spans="1:8" x14ac:dyDescent="0.2">
      <c r="A153" s="2">
        <f t="shared" ca="1" si="2"/>
        <v>68</v>
      </c>
      <c r="B153" s="2">
        <v>153</v>
      </c>
      <c r="C153" s="2">
        <f>IF(COUNTIF($B$4:B152,B153)&gt;0,"",MAX($C$4:C152)+1)</f>
        <v>104</v>
      </c>
      <c r="D153" t="str">
        <f>IF(OR(C153="",C153&gt;$G$2),"",IF($E$2="existant",VLOOKUP(B153,Existant!$A:$E,4,FALSE),IF($E$2="Neuf - non famille",VLOOKUP(B153,#REF!,4,FALSE),VLOOKUP(B153,Neuf!$A:$E,4,FALSE))))</f>
        <v/>
      </c>
      <c r="E153" t="str">
        <f>IF(OR(C153="",C153&gt;$G$2),"",IF($E$2="existant",VLOOKUP(B153,Existant!$A:$E,5,FALSE),IF($E$2="Neuf - non famille",VLOOKUP(B153,#REF!,5,FALSE),VLOOKUP(B153,Neuf!$A:$E,5,FALSE))))</f>
        <v/>
      </c>
      <c r="F153" t="str">
        <f>IF(OR(C153="",C153&gt;$G$2),"",IF($E$2="existant",VLOOKUP(B153,Existant!$A:$H,2,FALSE),IF($E$2="Neuf - non famille",VLOOKUP(B153,#REF!,7,FALSE),VLOOKUP(B153,Neuf!$A:$H,7,FALSE))))</f>
        <v/>
      </c>
      <c r="G153" s="35" t="str">
        <f>IF(OR(C153="",C153&gt;$G$2),"",IF($E$2="existant",VLOOKUP(B153,Existant!$A:$P,16,FALSE),IF($E$2="Neuf - non famille",VLOOKUP(B153,#REF!,16,FALSE),VLOOKUP(B153,Neuf!$A:$P,16,FALSE))))</f>
        <v/>
      </c>
      <c r="H153" s="34" t="str">
        <f>IF(OR(C153="",C153&gt;$G$2),"",IF($E$2="existant",VLOOKUP(B153,Existant!$A:$P,14,FALSE),IF($E$2="Neuf - non famille",VLOOKUP(B153,#REF!,14,FALSE),VLOOKUP(B153,Neuf!$A:$P,14,FALSE))))</f>
        <v/>
      </c>
    </row>
    <row r="154" spans="1:8" x14ac:dyDescent="0.2">
      <c r="A154" s="2">
        <f t="shared" ca="1" si="2"/>
        <v>10</v>
      </c>
      <c r="B154" s="2">
        <v>91</v>
      </c>
      <c r="C154" s="2">
        <f>IF(COUNTIF($B$4:B153,B154)&gt;0,"",MAX($C$4:C153)+1)</f>
        <v>105</v>
      </c>
      <c r="D154" t="str">
        <f>IF(OR(C154="",C154&gt;$G$2),"",IF($E$2="existant",VLOOKUP(B154,Existant!$A:$E,4,FALSE),IF($E$2="Neuf - non famille",VLOOKUP(B154,#REF!,4,FALSE),VLOOKUP(B154,Neuf!$A:$E,4,FALSE))))</f>
        <v/>
      </c>
      <c r="E154" t="str">
        <f>IF(OR(C154="",C154&gt;$G$2),"",IF($E$2="existant",VLOOKUP(B154,Existant!$A:$E,5,FALSE),IF($E$2="Neuf - non famille",VLOOKUP(B154,#REF!,5,FALSE),VLOOKUP(B154,Neuf!$A:$E,5,FALSE))))</f>
        <v/>
      </c>
      <c r="F154" t="str">
        <f>IF(OR(C154="",C154&gt;$G$2),"",IF($E$2="existant",VLOOKUP(B154,Existant!$A:$H,2,FALSE),IF($E$2="Neuf - non famille",VLOOKUP(B154,#REF!,7,FALSE),VLOOKUP(B154,Neuf!$A:$H,7,FALSE))))</f>
        <v/>
      </c>
      <c r="G154" s="35" t="str">
        <f>IF(OR(C154="",C154&gt;$G$2),"",IF($E$2="existant",VLOOKUP(B154,Existant!$A:$P,16,FALSE),IF($E$2="Neuf - non famille",VLOOKUP(B154,#REF!,16,FALSE),VLOOKUP(B154,Neuf!$A:$P,16,FALSE))))</f>
        <v/>
      </c>
      <c r="H154" s="34" t="str">
        <f>IF(OR(C154="",C154&gt;$G$2),"",IF($E$2="existant",VLOOKUP(B154,Existant!$A:$P,14,FALSE),IF($E$2="Neuf - non famille",VLOOKUP(B154,#REF!,14,FALSE),VLOOKUP(B154,Neuf!$A:$P,14,FALSE))))</f>
        <v/>
      </c>
    </row>
    <row r="155" spans="1:8" hidden="1" x14ac:dyDescent="0.2">
      <c r="A155" s="2">
        <f t="shared" ca="1" si="2"/>
        <v>139</v>
      </c>
      <c r="B155" s="2">
        <v>54</v>
      </c>
      <c r="C155" s="2" t="str">
        <f>IF(COUNTIF($B$4:B154,B155)&gt;0,"",MAX($C$4:C154)+1)</f>
        <v/>
      </c>
      <c r="D155" t="str">
        <f>IF(OR(C155="",C155&gt;$G$2),"",IF($E$2="existant",VLOOKUP(B155,Existant!$A:$E,4,FALSE),IF($E$2="Neuf - non famille",VLOOKUP(B155,#REF!,4,FALSE),VLOOKUP(B155,Neuf!$A:$E,4,FALSE))))</f>
        <v/>
      </c>
      <c r="E155" t="str">
        <f>IF(OR(C155="",C155&gt;$G$2),"",IF($E$2="existant",VLOOKUP(B155,Existant!$A:$E,5,FALSE),IF($E$2="Neuf - non famille",VLOOKUP(B155,#REF!,5,FALSE),VLOOKUP(B155,Neuf!$A:$E,5,FALSE))))</f>
        <v/>
      </c>
      <c r="F155" t="str">
        <f>IF(OR(C155="",C155&gt;$G$2),"",IF($E$2="existant",VLOOKUP(B155,Existant!$A:$H,2,FALSE),IF($E$2="Neuf - non famille",VLOOKUP(B155,#REF!,7,FALSE),VLOOKUP(B155,Neuf!$A:$H,7,FALSE))))</f>
        <v/>
      </c>
      <c r="G155" s="35" t="str">
        <f>IF(OR(C155="",C155&gt;$G$2),"",IF($E$2="existant",VLOOKUP(B155,Existant!$A:$P,16,FALSE),IF($E$2="Neuf - non famille",VLOOKUP(B155,#REF!,16,FALSE),VLOOKUP(B155,Neuf!$A:$P,16,FALSE))))</f>
        <v/>
      </c>
      <c r="H155" s="34" t="str">
        <f>IF(OR(C155="",C155&gt;$G$2),"",IF($E$2="existant",VLOOKUP(B155,Existant!$A:$P,14,FALSE),IF($E$2="Neuf - non famille",VLOOKUP(B155,#REF!,14,FALSE),VLOOKUP(B155,Neuf!$A:$P,14,FALSE))))</f>
        <v/>
      </c>
    </row>
    <row r="156" spans="1:8" hidden="1" x14ac:dyDescent="0.2">
      <c r="A156" s="2">
        <f t="shared" ca="1" si="2"/>
        <v>21</v>
      </c>
      <c r="B156" s="2">
        <v>12</v>
      </c>
      <c r="C156" s="2" t="str">
        <f>IF(COUNTIF($B$4:B155,B156)&gt;0,"",MAX($C$4:C155)+1)</f>
        <v/>
      </c>
      <c r="D156" t="str">
        <f>IF(OR(C156="",C156&gt;$G$2),"",IF($E$2="existant",VLOOKUP(B156,Existant!$A:$E,4,FALSE),IF($E$2="Neuf - non famille",VLOOKUP(B156,#REF!,4,FALSE),VLOOKUP(B156,Neuf!$A:$E,4,FALSE))))</f>
        <v/>
      </c>
      <c r="E156" t="str">
        <f>IF(OR(C156="",C156&gt;$G$2),"",IF($E$2="existant",VLOOKUP(B156,Existant!$A:$E,5,FALSE),IF($E$2="Neuf - non famille",VLOOKUP(B156,#REF!,5,FALSE),VLOOKUP(B156,Neuf!$A:$E,5,FALSE))))</f>
        <v/>
      </c>
      <c r="F156" t="str">
        <f>IF(OR(C156="",C156&gt;$G$2),"",IF($E$2="existant",VLOOKUP(B156,Existant!$A:$H,2,FALSE),IF($E$2="Neuf - non famille",VLOOKUP(B156,#REF!,7,FALSE),VLOOKUP(B156,Neuf!$A:$H,7,FALSE))))</f>
        <v/>
      </c>
      <c r="G156" s="35" t="str">
        <f>IF(OR(C156="",C156&gt;$G$2),"",IF($E$2="existant",VLOOKUP(B156,Existant!$A:$P,16,FALSE),IF($E$2="Neuf - non famille",VLOOKUP(B156,#REF!,16,FALSE),VLOOKUP(B156,Neuf!$A:$P,16,FALSE))))</f>
        <v/>
      </c>
      <c r="H156" s="34" t="str">
        <f>IF(OR(C156="",C156&gt;$G$2),"",IF($E$2="existant",VLOOKUP(B156,Existant!$A:$P,14,FALSE),IF($E$2="Neuf - non famille",VLOOKUP(B156,#REF!,14,FALSE),VLOOKUP(B156,Neuf!$A:$P,14,FALSE))))</f>
        <v/>
      </c>
    </row>
    <row r="157" spans="1:8" x14ac:dyDescent="0.2">
      <c r="A157" s="2">
        <f t="shared" ca="1" si="2"/>
        <v>100</v>
      </c>
      <c r="B157" s="2">
        <v>135</v>
      </c>
      <c r="C157" s="2">
        <f>IF(COUNTIF($B$4:B156,B157)&gt;0,"",MAX($C$4:C156)+1)</f>
        <v>106</v>
      </c>
      <c r="D157" t="str">
        <f>IF(OR(C157="",C157&gt;$G$2),"",IF($E$2="existant",VLOOKUP(B157,Existant!$A:$E,4,FALSE),IF($E$2="Neuf - non famille",VLOOKUP(B157,#REF!,4,FALSE),VLOOKUP(B157,Neuf!$A:$E,4,FALSE))))</f>
        <v/>
      </c>
      <c r="E157" t="str">
        <f>IF(OR(C157="",C157&gt;$G$2),"",IF($E$2="existant",VLOOKUP(B157,Existant!$A:$E,5,FALSE),IF($E$2="Neuf - non famille",VLOOKUP(B157,#REF!,5,FALSE),VLOOKUP(B157,Neuf!$A:$E,5,FALSE))))</f>
        <v/>
      </c>
      <c r="F157" t="str">
        <f>IF(OR(C157="",C157&gt;$G$2),"",IF($E$2="existant",VLOOKUP(B157,Existant!$A:$H,2,FALSE),IF($E$2="Neuf - non famille",VLOOKUP(B157,#REF!,7,FALSE),VLOOKUP(B157,Neuf!$A:$H,7,FALSE))))</f>
        <v/>
      </c>
      <c r="G157" s="35" t="str">
        <f>IF(OR(C157="",C157&gt;$G$2),"",IF($E$2="existant",VLOOKUP(B157,Existant!$A:$P,16,FALSE),IF($E$2="Neuf - non famille",VLOOKUP(B157,#REF!,16,FALSE),VLOOKUP(B157,Neuf!$A:$P,16,FALSE))))</f>
        <v/>
      </c>
      <c r="H157" s="34" t="str">
        <f>IF(OR(C157="",C157&gt;$G$2),"",IF($E$2="existant",VLOOKUP(B157,Existant!$A:$P,14,FALSE),IF($E$2="Neuf - non famille",VLOOKUP(B157,#REF!,14,FALSE),VLOOKUP(B157,Neuf!$A:$P,14,FALSE))))</f>
        <v/>
      </c>
    </row>
    <row r="158" spans="1:8" hidden="1" x14ac:dyDescent="0.2">
      <c r="A158" s="2">
        <f t="shared" ca="1" si="2"/>
        <v>2</v>
      </c>
      <c r="B158" s="2">
        <v>72</v>
      </c>
      <c r="C158" s="2" t="str">
        <f>IF(COUNTIF($B$4:B157,B158)&gt;0,"",MAX($C$4:C157)+1)</f>
        <v/>
      </c>
      <c r="D158" t="str">
        <f>IF(OR(C158="",C158&gt;$G$2),"",IF($E$2="existant",VLOOKUP(B158,Existant!$A:$E,4,FALSE),IF($E$2="Neuf - non famille",VLOOKUP(B158,#REF!,4,FALSE),VLOOKUP(B158,Neuf!$A:$E,4,FALSE))))</f>
        <v/>
      </c>
      <c r="E158" t="str">
        <f>IF(OR(C158="",C158&gt;$G$2),"",IF($E$2="existant",VLOOKUP(B158,Existant!$A:$E,5,FALSE),IF($E$2="Neuf - non famille",VLOOKUP(B158,#REF!,5,FALSE),VLOOKUP(B158,Neuf!$A:$E,5,FALSE))))</f>
        <v/>
      </c>
      <c r="F158" t="str">
        <f>IF(OR(C158="",C158&gt;$G$2),"",IF($E$2="existant",VLOOKUP(B158,Existant!$A:$H,2,FALSE),IF($E$2="Neuf - non famille",VLOOKUP(B158,#REF!,7,FALSE),VLOOKUP(B158,Neuf!$A:$H,7,FALSE))))</f>
        <v/>
      </c>
      <c r="G158" s="35" t="str">
        <f>IF(OR(C158="",C158&gt;$G$2),"",IF($E$2="existant",VLOOKUP(B158,Existant!$A:$P,16,FALSE),IF($E$2="Neuf - non famille",VLOOKUP(B158,#REF!,16,FALSE),VLOOKUP(B158,Neuf!$A:$P,16,FALSE))))</f>
        <v/>
      </c>
      <c r="H158" s="34" t="str">
        <f>IF(OR(C158="",C158&gt;$G$2),"",IF($E$2="existant",VLOOKUP(B158,Existant!$A:$P,14,FALSE),IF($E$2="Neuf - non famille",VLOOKUP(B158,#REF!,14,FALSE),VLOOKUP(B158,Neuf!$A:$P,14,FALSE))))</f>
        <v/>
      </c>
    </row>
    <row r="159" spans="1:8" hidden="1" x14ac:dyDescent="0.2">
      <c r="A159" s="2">
        <f t="shared" ca="1" si="2"/>
        <v>32</v>
      </c>
      <c r="B159" s="2">
        <v>72</v>
      </c>
      <c r="C159" s="2" t="str">
        <f>IF(COUNTIF($B$4:B158,B159)&gt;0,"",MAX($C$4:C158)+1)</f>
        <v/>
      </c>
      <c r="D159" t="str">
        <f>IF(OR(C159="",C159&gt;$G$2),"",IF($E$2="existant",VLOOKUP(B159,Existant!$A:$E,4,FALSE),IF($E$2="Neuf - non famille",VLOOKUP(B159,#REF!,4,FALSE),VLOOKUP(B159,Neuf!$A:$E,4,FALSE))))</f>
        <v/>
      </c>
      <c r="E159" t="str">
        <f>IF(OR(C159="",C159&gt;$G$2),"",IF($E$2="existant",VLOOKUP(B159,Existant!$A:$E,5,FALSE),IF($E$2="Neuf - non famille",VLOOKUP(B159,#REF!,5,FALSE),VLOOKUP(B159,Neuf!$A:$E,5,FALSE))))</f>
        <v/>
      </c>
      <c r="F159" t="str">
        <f>IF(OR(C159="",C159&gt;$G$2),"",IF($E$2="existant",VLOOKUP(B159,Existant!$A:$H,2,FALSE),IF($E$2="Neuf - non famille",VLOOKUP(B159,#REF!,7,FALSE),VLOOKUP(B159,Neuf!$A:$H,7,FALSE))))</f>
        <v/>
      </c>
      <c r="G159" s="35" t="str">
        <f>IF(OR(C159="",C159&gt;$G$2),"",IF($E$2="existant",VLOOKUP(B159,Existant!$A:$P,16,FALSE),IF($E$2="Neuf - non famille",VLOOKUP(B159,#REF!,16,FALSE),VLOOKUP(B159,Neuf!$A:$P,16,FALSE))))</f>
        <v/>
      </c>
      <c r="H159" s="34" t="str">
        <f>IF(OR(C159="",C159&gt;$G$2),"",IF($E$2="existant",VLOOKUP(B159,Existant!$A:$P,14,FALSE),IF($E$2="Neuf - non famille",VLOOKUP(B159,#REF!,14,FALSE),VLOOKUP(B159,Neuf!$A:$P,14,FALSE))))</f>
        <v/>
      </c>
    </row>
    <row r="160" spans="1:8" hidden="1" x14ac:dyDescent="0.2">
      <c r="A160" s="2">
        <f t="shared" ca="1" si="2"/>
        <v>78</v>
      </c>
      <c r="B160" s="2">
        <v>48</v>
      </c>
      <c r="C160" s="2" t="str">
        <f>IF(COUNTIF($B$4:B159,B160)&gt;0,"",MAX($C$4:C159)+1)</f>
        <v/>
      </c>
      <c r="D160" t="str">
        <f>IF(OR(C160="",C160&gt;$G$2),"",IF($E$2="existant",VLOOKUP(B160,Existant!$A:$E,4,FALSE),IF($E$2="Neuf - non famille",VLOOKUP(B160,#REF!,4,FALSE),VLOOKUP(B160,Neuf!$A:$E,4,FALSE))))</f>
        <v/>
      </c>
      <c r="E160" t="str">
        <f>IF(OR(C160="",C160&gt;$G$2),"",IF($E$2="existant",VLOOKUP(B160,Existant!$A:$E,5,FALSE),IF($E$2="Neuf - non famille",VLOOKUP(B160,#REF!,5,FALSE),VLOOKUP(B160,Neuf!$A:$E,5,FALSE))))</f>
        <v/>
      </c>
      <c r="F160" t="str">
        <f>IF(OR(C160="",C160&gt;$G$2),"",IF($E$2="existant",VLOOKUP(B160,Existant!$A:$H,2,FALSE),IF($E$2="Neuf - non famille",VLOOKUP(B160,#REF!,7,FALSE),VLOOKUP(B160,Neuf!$A:$H,7,FALSE))))</f>
        <v/>
      </c>
      <c r="G160" s="35" t="str">
        <f>IF(OR(C160="",C160&gt;$G$2),"",IF($E$2="existant",VLOOKUP(B160,Existant!$A:$P,16,FALSE),IF($E$2="Neuf - non famille",VLOOKUP(B160,#REF!,16,FALSE),VLOOKUP(B160,Neuf!$A:$P,16,FALSE))))</f>
        <v/>
      </c>
      <c r="H160" s="34" t="str">
        <f>IF(OR(C160="",C160&gt;$G$2),"",IF($E$2="existant",VLOOKUP(B160,Existant!$A:$P,14,FALSE),IF($E$2="Neuf - non famille",VLOOKUP(B160,#REF!,14,FALSE),VLOOKUP(B160,Neuf!$A:$P,14,FALSE))))</f>
        <v/>
      </c>
    </row>
    <row r="161" spans="1:8" x14ac:dyDescent="0.2">
      <c r="A161" s="2">
        <f t="shared" ca="1" si="2"/>
        <v>29</v>
      </c>
      <c r="B161" s="2">
        <v>45</v>
      </c>
      <c r="C161" s="2">
        <f>IF(COUNTIF($B$4:B160,B161)&gt;0,"",MAX($C$4:C160)+1)</f>
        <v>107</v>
      </c>
      <c r="D161" t="str">
        <f>IF(OR(C161="",C161&gt;$G$2),"",IF($E$2="existant",VLOOKUP(B161,Existant!$A:$E,4,FALSE),IF($E$2="Neuf - non famille",VLOOKUP(B161,#REF!,4,FALSE),VLOOKUP(B161,Neuf!$A:$E,4,FALSE))))</f>
        <v/>
      </c>
      <c r="E161" t="str">
        <f>IF(OR(C161="",C161&gt;$G$2),"",IF($E$2="existant",VLOOKUP(B161,Existant!$A:$E,5,FALSE),IF($E$2="Neuf - non famille",VLOOKUP(B161,#REF!,5,FALSE),VLOOKUP(B161,Neuf!$A:$E,5,FALSE))))</f>
        <v/>
      </c>
      <c r="F161" t="str">
        <f>IF(OR(C161="",C161&gt;$G$2),"",IF($E$2="existant",VLOOKUP(B161,Existant!$A:$H,2,FALSE),IF($E$2="Neuf - non famille",VLOOKUP(B161,#REF!,7,FALSE),VLOOKUP(B161,Neuf!$A:$H,7,FALSE))))</f>
        <v/>
      </c>
      <c r="G161" s="35" t="str">
        <f>IF(OR(C161="",C161&gt;$G$2),"",IF($E$2="existant",VLOOKUP(B161,Existant!$A:$P,16,FALSE),IF($E$2="Neuf - non famille",VLOOKUP(B161,#REF!,16,FALSE),VLOOKUP(B161,Neuf!$A:$P,16,FALSE))))</f>
        <v/>
      </c>
      <c r="H161" s="34" t="str">
        <f>IF(OR(C161="",C161&gt;$G$2),"",IF($E$2="existant",VLOOKUP(B161,Existant!$A:$P,14,FALSE),IF($E$2="Neuf - non famille",VLOOKUP(B161,#REF!,14,FALSE),VLOOKUP(B161,Neuf!$A:$P,14,FALSE))))</f>
        <v/>
      </c>
    </row>
    <row r="162" spans="1:8" hidden="1" x14ac:dyDescent="0.2">
      <c r="A162" s="2">
        <f t="shared" ca="1" si="2"/>
        <v>6</v>
      </c>
      <c r="B162" s="2">
        <v>120</v>
      </c>
      <c r="C162" s="2" t="str">
        <f>IF(COUNTIF($B$4:B161,B162)&gt;0,"",MAX($C$4:C161)+1)</f>
        <v/>
      </c>
      <c r="D162" t="str">
        <f>IF(OR(C162="",C162&gt;$G$2),"",IF($E$2="existant",VLOOKUP(B162,Existant!$A:$E,4,FALSE),IF($E$2="Neuf - non famille",VLOOKUP(B162,#REF!,4,FALSE),VLOOKUP(B162,Neuf!$A:$E,4,FALSE))))</f>
        <v/>
      </c>
      <c r="E162" t="str">
        <f>IF(OR(C162="",C162&gt;$G$2),"",IF($E$2="existant",VLOOKUP(B162,Existant!$A:$E,5,FALSE),IF($E$2="Neuf - non famille",VLOOKUP(B162,#REF!,5,FALSE),VLOOKUP(B162,Neuf!$A:$E,5,FALSE))))</f>
        <v/>
      </c>
      <c r="F162" t="str">
        <f>IF(OR(C162="",C162&gt;$G$2),"",IF($E$2="existant",VLOOKUP(B162,Existant!$A:$H,2,FALSE),IF($E$2="Neuf - non famille",VLOOKUP(B162,#REF!,7,FALSE),VLOOKUP(B162,Neuf!$A:$H,7,FALSE))))</f>
        <v/>
      </c>
      <c r="G162" s="35" t="str">
        <f>IF(OR(C162="",C162&gt;$G$2),"",IF($E$2="existant",VLOOKUP(B162,Existant!$A:$P,16,FALSE),IF($E$2="Neuf - non famille",VLOOKUP(B162,#REF!,16,FALSE),VLOOKUP(B162,Neuf!$A:$P,16,FALSE))))</f>
        <v/>
      </c>
      <c r="H162" s="34" t="str">
        <f>IF(OR(C162="",C162&gt;$G$2),"",IF($E$2="existant",VLOOKUP(B162,Existant!$A:$P,14,FALSE),IF($E$2="Neuf - non famille",VLOOKUP(B162,#REF!,14,FALSE),VLOOKUP(B162,Neuf!$A:$P,14,FALSE))))</f>
        <v/>
      </c>
    </row>
    <row r="163" spans="1:8" hidden="1" x14ac:dyDescent="0.2">
      <c r="A163" s="2">
        <f t="shared" ca="1" si="2"/>
        <v>59</v>
      </c>
      <c r="B163" s="2">
        <v>72</v>
      </c>
      <c r="C163" s="2" t="str">
        <f>IF(COUNTIF($B$4:B162,B163)&gt;0,"",MAX($C$4:C162)+1)</f>
        <v/>
      </c>
      <c r="D163" t="str">
        <f>IF(OR(C163="",C163&gt;$G$2),"",IF($E$2="existant",VLOOKUP(B163,Existant!$A:$E,4,FALSE),IF($E$2="Neuf - non famille",VLOOKUP(B163,#REF!,4,FALSE),VLOOKUP(B163,Neuf!$A:$E,4,FALSE))))</f>
        <v/>
      </c>
      <c r="E163" t="str">
        <f>IF(OR(C163="",C163&gt;$G$2),"",IF($E$2="existant",VLOOKUP(B163,Existant!$A:$E,5,FALSE),IF($E$2="Neuf - non famille",VLOOKUP(B163,#REF!,5,FALSE),VLOOKUP(B163,Neuf!$A:$E,5,FALSE))))</f>
        <v/>
      </c>
      <c r="F163" t="str">
        <f>IF(OR(C163="",C163&gt;$G$2),"",IF($E$2="existant",VLOOKUP(B163,Existant!$A:$H,2,FALSE),IF($E$2="Neuf - non famille",VLOOKUP(B163,#REF!,7,FALSE),VLOOKUP(B163,Neuf!$A:$H,7,FALSE))))</f>
        <v/>
      </c>
      <c r="G163" s="35" t="str">
        <f>IF(OR(C163="",C163&gt;$G$2),"",IF($E$2="existant",VLOOKUP(B163,Existant!$A:$P,16,FALSE),IF($E$2="Neuf - non famille",VLOOKUP(B163,#REF!,16,FALSE),VLOOKUP(B163,Neuf!$A:$P,16,FALSE))))</f>
        <v/>
      </c>
      <c r="H163" s="34" t="str">
        <f>IF(OR(C163="",C163&gt;$G$2),"",IF($E$2="existant",VLOOKUP(B163,Existant!$A:$P,14,FALSE),IF($E$2="Neuf - non famille",VLOOKUP(B163,#REF!,14,FALSE),VLOOKUP(B163,Neuf!$A:$P,14,FALSE))))</f>
        <v/>
      </c>
    </row>
    <row r="164" spans="1:8" x14ac:dyDescent="0.2">
      <c r="A164" s="2">
        <f t="shared" ca="1" si="2"/>
        <v>15</v>
      </c>
      <c r="B164" s="2">
        <v>99</v>
      </c>
      <c r="C164" s="2">
        <f>IF(COUNTIF($B$4:B163,B164)&gt;0,"",MAX($C$4:C163)+1)</f>
        <v>108</v>
      </c>
      <c r="D164" t="str">
        <f>IF(OR(C164="",C164&gt;$G$2),"",IF($E$2="existant",VLOOKUP(B164,Existant!$A:$E,4,FALSE),IF($E$2="Neuf - non famille",VLOOKUP(B164,#REF!,4,FALSE),VLOOKUP(B164,Neuf!$A:$E,4,FALSE))))</f>
        <v/>
      </c>
      <c r="E164" t="str">
        <f>IF(OR(C164="",C164&gt;$G$2),"",IF($E$2="existant",VLOOKUP(B164,Existant!$A:$E,5,FALSE),IF($E$2="Neuf - non famille",VLOOKUP(B164,#REF!,5,FALSE),VLOOKUP(B164,Neuf!$A:$E,5,FALSE))))</f>
        <v/>
      </c>
      <c r="F164" t="str">
        <f>IF(OR(C164="",C164&gt;$G$2),"",IF($E$2="existant",VLOOKUP(B164,Existant!$A:$H,2,FALSE),IF($E$2="Neuf - non famille",VLOOKUP(B164,#REF!,7,FALSE),VLOOKUP(B164,Neuf!$A:$H,7,FALSE))))</f>
        <v/>
      </c>
      <c r="G164" s="35" t="str">
        <f>IF(OR(C164="",C164&gt;$G$2),"",IF($E$2="existant",VLOOKUP(B164,Existant!$A:$P,16,FALSE),IF($E$2="Neuf - non famille",VLOOKUP(B164,#REF!,16,FALSE),VLOOKUP(B164,Neuf!$A:$P,16,FALSE))))</f>
        <v/>
      </c>
      <c r="H164" s="34" t="str">
        <f>IF(OR(C164="",C164&gt;$G$2),"",IF($E$2="existant",VLOOKUP(B164,Existant!$A:$P,14,FALSE),IF($E$2="Neuf - non famille",VLOOKUP(B164,#REF!,14,FALSE),VLOOKUP(B164,Neuf!$A:$P,14,FALSE))))</f>
        <v/>
      </c>
    </row>
    <row r="165" spans="1:8" hidden="1" x14ac:dyDescent="0.2">
      <c r="A165" s="2">
        <f t="shared" ca="1" si="2"/>
        <v>103</v>
      </c>
      <c r="B165" s="2">
        <v>41</v>
      </c>
      <c r="C165" s="2" t="str">
        <f>IF(COUNTIF($B$4:B164,B165)&gt;0,"",MAX($C$4:C164)+1)</f>
        <v/>
      </c>
      <c r="D165" t="str">
        <f>IF(OR(C165="",C165&gt;$G$2),"",IF($E$2="existant",VLOOKUP(B165,Existant!$A:$E,4,FALSE),IF($E$2="Neuf - non famille",VLOOKUP(B165,#REF!,4,FALSE),VLOOKUP(B165,Neuf!$A:$E,4,FALSE))))</f>
        <v/>
      </c>
      <c r="E165" t="str">
        <f>IF(OR(C165="",C165&gt;$G$2),"",IF($E$2="existant",VLOOKUP(B165,Existant!$A:$E,5,FALSE),IF($E$2="Neuf - non famille",VLOOKUP(B165,#REF!,5,FALSE),VLOOKUP(B165,Neuf!$A:$E,5,FALSE))))</f>
        <v/>
      </c>
      <c r="F165" t="str">
        <f>IF(OR(C165="",C165&gt;$G$2),"",IF($E$2="existant",VLOOKUP(B165,Existant!$A:$H,2,FALSE),IF($E$2="Neuf - non famille",VLOOKUP(B165,#REF!,7,FALSE),VLOOKUP(B165,Neuf!$A:$H,7,FALSE))))</f>
        <v/>
      </c>
      <c r="G165" s="35" t="str">
        <f>IF(OR(C165="",C165&gt;$G$2),"",IF($E$2="existant",VLOOKUP(B165,Existant!$A:$P,16,FALSE),IF($E$2="Neuf - non famille",VLOOKUP(B165,#REF!,16,FALSE),VLOOKUP(B165,Neuf!$A:$P,16,FALSE))))</f>
        <v/>
      </c>
      <c r="H165" s="34" t="str">
        <f>IF(OR(C165="",C165&gt;$G$2),"",IF($E$2="existant",VLOOKUP(B165,Existant!$A:$P,14,FALSE),IF($E$2="Neuf - non famille",VLOOKUP(B165,#REF!,14,FALSE),VLOOKUP(B165,Neuf!$A:$P,14,FALSE))))</f>
        <v/>
      </c>
    </row>
    <row r="166" spans="1:8" x14ac:dyDescent="0.2">
      <c r="A166" s="2">
        <f t="shared" ca="1" si="2"/>
        <v>125</v>
      </c>
      <c r="B166" s="2">
        <v>140</v>
      </c>
      <c r="C166" s="2">
        <f>IF(COUNTIF($B$4:B165,B166)&gt;0,"",MAX($C$4:C165)+1)</f>
        <v>109</v>
      </c>
      <c r="D166" t="str">
        <f>IF(OR(C166="",C166&gt;$G$2),"",IF($E$2="existant",VLOOKUP(B166,Existant!$A:$E,4,FALSE),IF($E$2="Neuf - non famille",VLOOKUP(B166,#REF!,4,FALSE),VLOOKUP(B166,Neuf!$A:$E,4,FALSE))))</f>
        <v/>
      </c>
      <c r="E166" t="str">
        <f>IF(OR(C166="",C166&gt;$G$2),"",IF($E$2="existant",VLOOKUP(B166,Existant!$A:$E,5,FALSE),IF($E$2="Neuf - non famille",VLOOKUP(B166,#REF!,5,FALSE),VLOOKUP(B166,Neuf!$A:$E,5,FALSE))))</f>
        <v/>
      </c>
      <c r="F166" t="str">
        <f>IF(OR(C166="",C166&gt;$G$2),"",IF($E$2="existant",VLOOKUP(B166,Existant!$A:$H,2,FALSE),IF($E$2="Neuf - non famille",VLOOKUP(B166,#REF!,7,FALSE),VLOOKUP(B166,Neuf!$A:$H,7,FALSE))))</f>
        <v/>
      </c>
      <c r="G166" s="35" t="str">
        <f>IF(OR(C166="",C166&gt;$G$2),"",IF($E$2="existant",VLOOKUP(B166,Existant!$A:$P,16,FALSE),IF($E$2="Neuf - non famille",VLOOKUP(B166,#REF!,16,FALSE),VLOOKUP(B166,Neuf!$A:$P,16,FALSE))))</f>
        <v/>
      </c>
      <c r="H166" s="34" t="str">
        <f>IF(OR(C166="",C166&gt;$G$2),"",IF($E$2="existant",VLOOKUP(B166,Existant!$A:$P,14,FALSE),IF($E$2="Neuf - non famille",VLOOKUP(B166,#REF!,14,FALSE),VLOOKUP(B166,Neuf!$A:$P,14,FALSE))))</f>
        <v/>
      </c>
    </row>
    <row r="167" spans="1:8" hidden="1" x14ac:dyDescent="0.2">
      <c r="A167" s="2">
        <f t="shared" ca="1" si="2"/>
        <v>123</v>
      </c>
      <c r="B167" s="2">
        <v>139</v>
      </c>
      <c r="C167" s="2" t="str">
        <f>IF(COUNTIF($B$4:B166,B167)&gt;0,"",MAX($C$4:C166)+1)</f>
        <v/>
      </c>
      <c r="D167" t="str">
        <f>IF(OR(C167="",C167&gt;$G$2),"",IF($E$2="existant",VLOOKUP(B167,Existant!$A:$E,4,FALSE),IF($E$2="Neuf - non famille",VLOOKUP(B167,#REF!,4,FALSE),VLOOKUP(B167,Neuf!$A:$E,4,FALSE))))</f>
        <v/>
      </c>
      <c r="E167" t="str">
        <f>IF(OR(C167="",C167&gt;$G$2),"",IF($E$2="existant",VLOOKUP(B167,Existant!$A:$E,5,FALSE),IF($E$2="Neuf - non famille",VLOOKUP(B167,#REF!,5,FALSE),VLOOKUP(B167,Neuf!$A:$E,5,FALSE))))</f>
        <v/>
      </c>
      <c r="F167" t="str">
        <f>IF(OR(C167="",C167&gt;$G$2),"",IF($E$2="existant",VLOOKUP(B167,Existant!$A:$H,2,FALSE),IF($E$2="Neuf - non famille",VLOOKUP(B167,#REF!,7,FALSE),VLOOKUP(B167,Neuf!$A:$H,7,FALSE))))</f>
        <v/>
      </c>
      <c r="G167" s="35" t="str">
        <f>IF(OR(C167="",C167&gt;$G$2),"",IF($E$2="existant",VLOOKUP(B167,Existant!$A:$P,16,FALSE),IF($E$2="Neuf - non famille",VLOOKUP(B167,#REF!,16,FALSE),VLOOKUP(B167,Neuf!$A:$P,16,FALSE))))</f>
        <v/>
      </c>
      <c r="H167" s="34" t="str">
        <f>IF(OR(C167="",C167&gt;$G$2),"",IF($E$2="existant",VLOOKUP(B167,Existant!$A:$P,14,FALSE),IF($E$2="Neuf - non famille",VLOOKUP(B167,#REF!,14,FALSE),VLOOKUP(B167,Neuf!$A:$P,14,FALSE))))</f>
        <v/>
      </c>
    </row>
    <row r="168" spans="1:8" hidden="1" x14ac:dyDescent="0.2">
      <c r="A168" s="2">
        <f t="shared" ca="1" si="2"/>
        <v>56</v>
      </c>
      <c r="B168" s="2">
        <v>13</v>
      </c>
      <c r="C168" s="2" t="str">
        <f>IF(COUNTIF($B$4:B167,B168)&gt;0,"",MAX($C$4:C167)+1)</f>
        <v/>
      </c>
      <c r="D168" t="str">
        <f>IF(OR(C168="",C168&gt;$G$2),"",IF($E$2="existant",VLOOKUP(B168,Existant!$A:$E,4,FALSE),IF($E$2="Neuf - non famille",VLOOKUP(B168,#REF!,4,FALSE),VLOOKUP(B168,Neuf!$A:$E,4,FALSE))))</f>
        <v/>
      </c>
      <c r="E168" t="str">
        <f>IF(OR(C168="",C168&gt;$G$2),"",IF($E$2="existant",VLOOKUP(B168,Existant!$A:$E,5,FALSE),IF($E$2="Neuf - non famille",VLOOKUP(B168,#REF!,5,FALSE),VLOOKUP(B168,Neuf!$A:$E,5,FALSE))))</f>
        <v/>
      </c>
      <c r="F168" t="str">
        <f>IF(OR(C168="",C168&gt;$G$2),"",IF($E$2="existant",VLOOKUP(B168,Existant!$A:$H,2,FALSE),IF($E$2="Neuf - non famille",VLOOKUP(B168,#REF!,7,FALSE),VLOOKUP(B168,Neuf!$A:$H,7,FALSE))))</f>
        <v/>
      </c>
      <c r="G168" s="35" t="str">
        <f>IF(OR(C168="",C168&gt;$G$2),"",IF($E$2="existant",VLOOKUP(B168,Existant!$A:$P,16,FALSE),IF($E$2="Neuf - non famille",VLOOKUP(B168,#REF!,16,FALSE),VLOOKUP(B168,Neuf!$A:$P,16,FALSE))))</f>
        <v/>
      </c>
      <c r="H168" s="34" t="str">
        <f>IF(OR(C168="",C168&gt;$G$2),"",IF($E$2="existant",VLOOKUP(B168,Existant!$A:$P,14,FALSE),IF($E$2="Neuf - non famille",VLOOKUP(B168,#REF!,14,FALSE),VLOOKUP(B168,Neuf!$A:$P,14,FALSE))))</f>
        <v/>
      </c>
    </row>
    <row r="169" spans="1:8" hidden="1" x14ac:dyDescent="0.2">
      <c r="A169" s="2">
        <f t="shared" ca="1" si="2"/>
        <v>162</v>
      </c>
      <c r="B169" s="2">
        <v>162</v>
      </c>
      <c r="C169" s="2" t="str">
        <f>IF(COUNTIF($B$4:B168,B169)&gt;0,"",MAX($C$4:C168)+1)</f>
        <v/>
      </c>
      <c r="D169" t="str">
        <f>IF(OR(C169="",C169&gt;$G$2),"",IF($E$2="existant",VLOOKUP(B169,Existant!$A:$E,4,FALSE),IF($E$2="Neuf - non famille",VLOOKUP(B169,#REF!,4,FALSE),VLOOKUP(B169,Neuf!$A:$E,4,FALSE))))</f>
        <v/>
      </c>
      <c r="E169" t="str">
        <f>IF(OR(C169="",C169&gt;$G$2),"",IF($E$2="existant",VLOOKUP(B169,Existant!$A:$E,5,FALSE),IF($E$2="Neuf - non famille",VLOOKUP(B169,#REF!,5,FALSE),VLOOKUP(B169,Neuf!$A:$E,5,FALSE))))</f>
        <v/>
      </c>
      <c r="F169" t="str">
        <f>IF(OR(C169="",C169&gt;$G$2),"",IF($E$2="existant",VLOOKUP(B169,Existant!$A:$H,2,FALSE),IF($E$2="Neuf - non famille",VLOOKUP(B169,#REF!,7,FALSE),VLOOKUP(B169,Neuf!$A:$H,7,FALSE))))</f>
        <v/>
      </c>
      <c r="G169" s="35" t="str">
        <f>IF(OR(C169="",C169&gt;$G$2),"",IF($E$2="existant",VLOOKUP(B169,Existant!$A:$P,16,FALSE),IF($E$2="Neuf - non famille",VLOOKUP(B169,#REF!,16,FALSE),VLOOKUP(B169,Neuf!$A:$P,16,FALSE))))</f>
        <v/>
      </c>
      <c r="H169" s="34" t="str">
        <f>IF(OR(C169="",C169&gt;$G$2),"",IF($E$2="existant",VLOOKUP(B169,Existant!$A:$P,14,FALSE),IF($E$2="Neuf - non famille",VLOOKUP(B169,#REF!,14,FALSE),VLOOKUP(B169,Neuf!$A:$P,14,FALSE))))</f>
        <v/>
      </c>
    </row>
    <row r="170" spans="1:8" hidden="1" x14ac:dyDescent="0.2">
      <c r="A170" s="2">
        <f t="shared" ca="1" si="2"/>
        <v>148</v>
      </c>
      <c r="B170" s="2">
        <v>160</v>
      </c>
      <c r="C170" s="2" t="str">
        <f>IF(COUNTIF($B$4:B169,B170)&gt;0,"",MAX($C$4:C169)+1)</f>
        <v/>
      </c>
      <c r="D170" t="str">
        <f>IF(OR(C170="",C170&gt;$G$2),"",IF($E$2="existant",VLOOKUP(B170,Existant!$A:$E,4,FALSE),IF($E$2="Neuf - non famille",VLOOKUP(B170,#REF!,4,FALSE),VLOOKUP(B170,Neuf!$A:$E,4,FALSE))))</f>
        <v/>
      </c>
      <c r="E170" t="str">
        <f>IF(OR(C170="",C170&gt;$G$2),"",IF($E$2="existant",VLOOKUP(B170,Existant!$A:$E,5,FALSE),IF($E$2="Neuf - non famille",VLOOKUP(B170,#REF!,5,FALSE),VLOOKUP(B170,Neuf!$A:$E,5,FALSE))))</f>
        <v/>
      </c>
      <c r="F170" t="str">
        <f>IF(OR(C170="",C170&gt;$G$2),"",IF($E$2="existant",VLOOKUP(B170,Existant!$A:$H,2,FALSE),IF($E$2="Neuf - non famille",VLOOKUP(B170,#REF!,7,FALSE),VLOOKUP(B170,Neuf!$A:$H,7,FALSE))))</f>
        <v/>
      </c>
      <c r="G170" s="35" t="str">
        <f>IF(OR(C170="",C170&gt;$G$2),"",IF($E$2="existant",VLOOKUP(B170,Existant!$A:$P,16,FALSE),IF($E$2="Neuf - non famille",VLOOKUP(B170,#REF!,16,FALSE),VLOOKUP(B170,Neuf!$A:$P,16,FALSE))))</f>
        <v/>
      </c>
      <c r="H170" s="34" t="str">
        <f>IF(OR(C170="",C170&gt;$G$2),"",IF($E$2="existant",VLOOKUP(B170,Existant!$A:$P,14,FALSE),IF($E$2="Neuf - non famille",VLOOKUP(B170,#REF!,14,FALSE),VLOOKUP(B170,Neuf!$A:$P,14,FALSE))))</f>
        <v/>
      </c>
    </row>
    <row r="171" spans="1:8" hidden="1" x14ac:dyDescent="0.2">
      <c r="A171" s="2">
        <f t="shared" ca="1" si="2"/>
        <v>64</v>
      </c>
      <c r="B171" s="2">
        <v>14</v>
      </c>
      <c r="C171" s="2" t="str">
        <f>IF(COUNTIF($B$4:B170,B171)&gt;0,"",MAX($C$4:C170)+1)</f>
        <v/>
      </c>
      <c r="D171" t="str">
        <f>IF(OR(C171="",C171&gt;$G$2),"",IF($E$2="existant",VLOOKUP(B171,Existant!$A:$E,4,FALSE),IF($E$2="Neuf - non famille",VLOOKUP(B171,#REF!,4,FALSE),VLOOKUP(B171,Neuf!$A:$E,4,FALSE))))</f>
        <v/>
      </c>
      <c r="E171" t="str">
        <f>IF(OR(C171="",C171&gt;$G$2),"",IF($E$2="existant",VLOOKUP(B171,Existant!$A:$E,5,FALSE),IF($E$2="Neuf - non famille",VLOOKUP(B171,#REF!,5,FALSE),VLOOKUP(B171,Neuf!$A:$E,5,FALSE))))</f>
        <v/>
      </c>
      <c r="F171" t="str">
        <f>IF(OR(C171="",C171&gt;$G$2),"",IF($E$2="existant",VLOOKUP(B171,Existant!$A:$H,2,FALSE),IF($E$2="Neuf - non famille",VLOOKUP(B171,#REF!,7,FALSE),VLOOKUP(B171,Neuf!$A:$H,7,FALSE))))</f>
        <v/>
      </c>
      <c r="G171" s="35" t="str">
        <f>IF(OR(C171="",C171&gt;$G$2),"",IF($E$2="existant",VLOOKUP(B171,Existant!$A:$P,16,FALSE),IF($E$2="Neuf - non famille",VLOOKUP(B171,#REF!,16,FALSE),VLOOKUP(B171,Neuf!$A:$P,16,FALSE))))</f>
        <v/>
      </c>
      <c r="H171" s="34" t="str">
        <f>IF(OR(C171="",C171&gt;$G$2),"",IF($E$2="existant",VLOOKUP(B171,Existant!$A:$P,14,FALSE),IF($E$2="Neuf - non famille",VLOOKUP(B171,#REF!,14,FALSE),VLOOKUP(B171,Neuf!$A:$P,14,FALSE))))</f>
        <v/>
      </c>
    </row>
    <row r="172" spans="1:8" hidden="1" x14ac:dyDescent="0.2">
      <c r="A172" s="2">
        <f t="shared" ca="1" si="2"/>
        <v>94</v>
      </c>
      <c r="B172" s="2">
        <v>126</v>
      </c>
      <c r="C172" s="2" t="str">
        <f>IF(COUNTIF($B$4:B171,B172)&gt;0,"",MAX($C$4:C171)+1)</f>
        <v/>
      </c>
      <c r="D172" t="str">
        <f>IF(OR(C172="",C172&gt;$G$2),"",IF($E$2="existant",VLOOKUP(B172,Existant!$A:$E,4,FALSE),IF($E$2="Neuf - non famille",VLOOKUP(B172,#REF!,4,FALSE),VLOOKUP(B172,Neuf!$A:$E,4,FALSE))))</f>
        <v/>
      </c>
      <c r="E172" t="str">
        <f>IF(OR(C172="",C172&gt;$G$2),"",IF($E$2="existant",VLOOKUP(B172,Existant!$A:$E,5,FALSE),IF($E$2="Neuf - non famille",VLOOKUP(B172,#REF!,5,FALSE),VLOOKUP(B172,Neuf!$A:$E,5,FALSE))))</f>
        <v/>
      </c>
      <c r="F172" t="str">
        <f>IF(OR(C172="",C172&gt;$G$2),"",IF($E$2="existant",VLOOKUP(B172,Existant!$A:$H,2,FALSE),IF($E$2="Neuf - non famille",VLOOKUP(B172,#REF!,7,FALSE),VLOOKUP(B172,Neuf!$A:$H,7,FALSE))))</f>
        <v/>
      </c>
      <c r="G172" s="35" t="str">
        <f>IF(OR(C172="",C172&gt;$G$2),"",IF($E$2="existant",VLOOKUP(B172,Existant!$A:$P,16,FALSE),IF($E$2="Neuf - non famille",VLOOKUP(B172,#REF!,16,FALSE),VLOOKUP(B172,Neuf!$A:$P,16,FALSE))))</f>
        <v/>
      </c>
      <c r="H172" s="34" t="str">
        <f>IF(OR(C172="",C172&gt;$G$2),"",IF($E$2="existant",VLOOKUP(B172,Existant!$A:$P,14,FALSE),IF($E$2="Neuf - non famille",VLOOKUP(B172,#REF!,14,FALSE),VLOOKUP(B172,Neuf!$A:$P,14,FALSE))))</f>
        <v/>
      </c>
    </row>
    <row r="173" spans="1:8" hidden="1" x14ac:dyDescent="0.2">
      <c r="A173" s="2">
        <f t="shared" ca="1" si="2"/>
        <v>141</v>
      </c>
      <c r="B173" s="2">
        <v>154</v>
      </c>
      <c r="C173" s="2" t="str">
        <f>IF(COUNTIF($B$4:B172,B173)&gt;0,"",MAX($C$4:C172)+1)</f>
        <v/>
      </c>
      <c r="D173" t="str">
        <f>IF(OR(C173="",C173&gt;$G$2),"",IF($E$2="existant",VLOOKUP(B173,Existant!$A:$E,4,FALSE),IF($E$2="Neuf - non famille",VLOOKUP(B173,#REF!,4,FALSE),VLOOKUP(B173,Neuf!$A:$E,4,FALSE))))</f>
        <v/>
      </c>
      <c r="E173" t="str">
        <f>IF(OR(C173="",C173&gt;$G$2),"",IF($E$2="existant",VLOOKUP(B173,Existant!$A:$E,5,FALSE),IF($E$2="Neuf - non famille",VLOOKUP(B173,#REF!,5,FALSE),VLOOKUP(B173,Neuf!$A:$E,5,FALSE))))</f>
        <v/>
      </c>
      <c r="F173" t="str">
        <f>IF(OR(C173="",C173&gt;$G$2),"",IF($E$2="existant",VLOOKUP(B173,Existant!$A:$H,2,FALSE),IF($E$2="Neuf - non famille",VLOOKUP(B173,#REF!,7,FALSE),VLOOKUP(B173,Neuf!$A:$H,7,FALSE))))</f>
        <v/>
      </c>
      <c r="G173" s="35" t="str">
        <f>IF(OR(C173="",C173&gt;$G$2),"",IF($E$2="existant",VLOOKUP(B173,Existant!$A:$P,16,FALSE),IF($E$2="Neuf - non famille",VLOOKUP(B173,#REF!,16,FALSE),VLOOKUP(B173,Neuf!$A:$P,16,FALSE))))</f>
        <v/>
      </c>
      <c r="H173" s="34" t="str">
        <f>IF(OR(C173="",C173&gt;$G$2),"",IF($E$2="existant",VLOOKUP(B173,Existant!$A:$P,14,FALSE),IF($E$2="Neuf - non famille",VLOOKUP(B173,#REF!,14,FALSE),VLOOKUP(B173,Neuf!$A:$P,14,FALSE))))</f>
        <v/>
      </c>
    </row>
    <row r="174" spans="1:8" hidden="1" x14ac:dyDescent="0.2">
      <c r="A174" s="2">
        <f t="shared" ca="1" si="2"/>
        <v>10</v>
      </c>
      <c r="B174" s="2">
        <v>140</v>
      </c>
      <c r="C174" s="2" t="str">
        <f>IF(COUNTIF($B$4:B173,B174)&gt;0,"",MAX($C$4:C173)+1)</f>
        <v/>
      </c>
      <c r="D174" t="str">
        <f>IF(OR(C174="",C174&gt;$G$2),"",IF($E$2="existant",VLOOKUP(B174,Existant!$A:$E,4,FALSE),IF($E$2="Neuf - non famille",VLOOKUP(B174,#REF!,4,FALSE),VLOOKUP(B174,Neuf!$A:$E,4,FALSE))))</f>
        <v/>
      </c>
      <c r="E174" t="str">
        <f>IF(OR(C174="",C174&gt;$G$2),"",IF($E$2="existant",VLOOKUP(B174,Existant!$A:$E,5,FALSE),IF($E$2="Neuf - non famille",VLOOKUP(B174,#REF!,5,FALSE),VLOOKUP(B174,Neuf!$A:$E,5,FALSE))))</f>
        <v/>
      </c>
      <c r="F174" t="str">
        <f>IF(OR(C174="",C174&gt;$G$2),"",IF($E$2="existant",VLOOKUP(B174,Existant!$A:$H,2,FALSE),IF($E$2="Neuf - non famille",VLOOKUP(B174,#REF!,7,FALSE),VLOOKUP(B174,Neuf!$A:$H,7,FALSE))))</f>
        <v/>
      </c>
      <c r="G174" s="35" t="str">
        <f>IF(OR(C174="",C174&gt;$G$2),"",IF($E$2="existant",VLOOKUP(B174,Existant!$A:$P,16,FALSE),IF($E$2="Neuf - non famille",VLOOKUP(B174,#REF!,16,FALSE),VLOOKUP(B174,Neuf!$A:$P,16,FALSE))))</f>
        <v/>
      </c>
      <c r="H174" s="34" t="str">
        <f>IF(OR(C174="",C174&gt;$G$2),"",IF($E$2="existant",VLOOKUP(B174,Existant!$A:$P,14,FALSE),IF($E$2="Neuf - non famille",VLOOKUP(B174,#REF!,14,FALSE),VLOOKUP(B174,Neuf!$A:$P,14,FALSE))))</f>
        <v/>
      </c>
    </row>
    <row r="175" spans="1:8" hidden="1" x14ac:dyDescent="0.2">
      <c r="A175" s="2">
        <f t="shared" ca="1" si="2"/>
        <v>26</v>
      </c>
      <c r="B175" s="2">
        <v>125</v>
      </c>
      <c r="C175" s="2" t="str">
        <f>IF(COUNTIF($B$4:B174,B175)&gt;0,"",MAX($C$4:C174)+1)</f>
        <v/>
      </c>
      <c r="D175" t="str">
        <f>IF(OR(C175="",C175&gt;$G$2),"",IF($E$2="existant",VLOOKUP(B175,Existant!$A:$E,4,FALSE),IF($E$2="Neuf - non famille",VLOOKUP(B175,#REF!,4,FALSE),VLOOKUP(B175,Neuf!$A:$E,4,FALSE))))</f>
        <v/>
      </c>
      <c r="E175" t="str">
        <f>IF(OR(C175="",C175&gt;$G$2),"",IF($E$2="existant",VLOOKUP(B175,Existant!$A:$E,5,FALSE),IF($E$2="Neuf - non famille",VLOOKUP(B175,#REF!,5,FALSE),VLOOKUP(B175,Neuf!$A:$E,5,FALSE))))</f>
        <v/>
      </c>
      <c r="F175" t="str">
        <f>IF(OR(C175="",C175&gt;$G$2),"",IF($E$2="existant",VLOOKUP(B175,Existant!$A:$H,2,FALSE),IF($E$2="Neuf - non famille",VLOOKUP(B175,#REF!,7,FALSE),VLOOKUP(B175,Neuf!$A:$H,7,FALSE))))</f>
        <v/>
      </c>
      <c r="G175" s="35" t="str">
        <f>IF(OR(C175="",C175&gt;$G$2),"",IF($E$2="existant",VLOOKUP(B175,Existant!$A:$P,16,FALSE),IF($E$2="Neuf - non famille",VLOOKUP(B175,#REF!,16,FALSE),VLOOKUP(B175,Neuf!$A:$P,16,FALSE))))</f>
        <v/>
      </c>
      <c r="H175" s="34" t="str">
        <f>IF(OR(C175="",C175&gt;$G$2),"",IF($E$2="existant",VLOOKUP(B175,Existant!$A:$P,14,FALSE),IF($E$2="Neuf - non famille",VLOOKUP(B175,#REF!,14,FALSE),VLOOKUP(B175,Neuf!$A:$P,14,FALSE))))</f>
        <v/>
      </c>
    </row>
    <row r="176" spans="1:8" x14ac:dyDescent="0.2">
      <c r="A176" s="2">
        <f t="shared" ca="1" si="2"/>
        <v>102</v>
      </c>
      <c r="B176" s="2">
        <v>97</v>
      </c>
      <c r="C176" s="2">
        <f>IF(COUNTIF($B$4:B175,B176)&gt;0,"",MAX($C$4:C175)+1)</f>
        <v>110</v>
      </c>
      <c r="D176" t="str">
        <f>IF(OR(C176="",C176&gt;$G$2),"",IF($E$2="existant",VLOOKUP(B176,Existant!$A:$E,4,FALSE),IF($E$2="Neuf - non famille",VLOOKUP(B176,#REF!,4,FALSE),VLOOKUP(B176,Neuf!$A:$E,4,FALSE))))</f>
        <v/>
      </c>
      <c r="E176" t="str">
        <f>IF(OR(C176="",C176&gt;$G$2),"",IF($E$2="existant",VLOOKUP(B176,Existant!$A:$E,5,FALSE),IF($E$2="Neuf - non famille",VLOOKUP(B176,#REF!,5,FALSE),VLOOKUP(B176,Neuf!$A:$E,5,FALSE))))</f>
        <v/>
      </c>
      <c r="F176" t="str">
        <f>IF(OR(C176="",C176&gt;$G$2),"",IF($E$2="existant",VLOOKUP(B176,Existant!$A:$H,2,FALSE),IF($E$2="Neuf - non famille",VLOOKUP(B176,#REF!,7,FALSE),VLOOKUP(B176,Neuf!$A:$H,7,FALSE))))</f>
        <v/>
      </c>
      <c r="G176" s="35" t="str">
        <f>IF(OR(C176="",C176&gt;$G$2),"",IF($E$2="existant",VLOOKUP(B176,Existant!$A:$P,16,FALSE),IF($E$2="Neuf - non famille",VLOOKUP(B176,#REF!,16,FALSE),VLOOKUP(B176,Neuf!$A:$P,16,FALSE))))</f>
        <v/>
      </c>
      <c r="H176" s="34" t="str">
        <f>IF(OR(C176="",C176&gt;$G$2),"",IF($E$2="existant",VLOOKUP(B176,Existant!$A:$P,14,FALSE),IF($E$2="Neuf - non famille",VLOOKUP(B176,#REF!,14,FALSE),VLOOKUP(B176,Neuf!$A:$P,14,FALSE))))</f>
        <v/>
      </c>
    </row>
    <row r="177" spans="1:8" x14ac:dyDescent="0.2">
      <c r="A177" s="2">
        <f t="shared" ca="1" si="2"/>
        <v>124</v>
      </c>
      <c r="B177" s="2">
        <v>63</v>
      </c>
      <c r="C177" s="2">
        <f>IF(COUNTIF($B$4:B176,B177)&gt;0,"",MAX($C$4:C176)+1)</f>
        <v>111</v>
      </c>
      <c r="D177" t="str">
        <f>IF(OR(C177="",C177&gt;$G$2),"",IF($E$2="existant",VLOOKUP(B177,Existant!$A:$E,4,FALSE),IF($E$2="Neuf - non famille",VLOOKUP(B177,#REF!,4,FALSE),VLOOKUP(B177,Neuf!$A:$E,4,FALSE))))</f>
        <v/>
      </c>
      <c r="E177" t="str">
        <f>IF(OR(C177="",C177&gt;$G$2),"",IF($E$2="existant",VLOOKUP(B177,Existant!$A:$E,5,FALSE),IF($E$2="Neuf - non famille",VLOOKUP(B177,#REF!,5,FALSE),VLOOKUP(B177,Neuf!$A:$E,5,FALSE))))</f>
        <v/>
      </c>
      <c r="F177" t="str">
        <f>IF(OR(C177="",C177&gt;$G$2),"",IF($E$2="existant",VLOOKUP(B177,Existant!$A:$H,2,FALSE),IF($E$2="Neuf - non famille",VLOOKUP(B177,#REF!,7,FALSE),VLOOKUP(B177,Neuf!$A:$H,7,FALSE))))</f>
        <v/>
      </c>
      <c r="G177" s="35" t="str">
        <f>IF(OR(C177="",C177&gt;$G$2),"",IF($E$2="existant",VLOOKUP(B177,Existant!$A:$P,16,FALSE),IF($E$2="Neuf - non famille",VLOOKUP(B177,#REF!,16,FALSE),VLOOKUP(B177,Neuf!$A:$P,16,FALSE))))</f>
        <v/>
      </c>
      <c r="H177" s="34" t="str">
        <f>IF(OR(C177="",C177&gt;$G$2),"",IF($E$2="existant",VLOOKUP(B177,Existant!$A:$P,14,FALSE),IF($E$2="Neuf - non famille",VLOOKUP(B177,#REF!,14,FALSE),VLOOKUP(B177,Neuf!$A:$P,14,FALSE))))</f>
        <v/>
      </c>
    </row>
    <row r="178" spans="1:8" hidden="1" x14ac:dyDescent="0.2">
      <c r="A178" s="2">
        <f t="shared" ca="1" si="2"/>
        <v>167</v>
      </c>
      <c r="B178" s="2">
        <v>44</v>
      </c>
      <c r="C178" s="2" t="str">
        <f>IF(COUNTIF($B$4:B177,B178)&gt;0,"",MAX($C$4:C177)+1)</f>
        <v/>
      </c>
      <c r="D178" t="str">
        <f>IF(OR(C178="",C178&gt;$G$2),"",IF($E$2="existant",VLOOKUP(B178,Existant!$A:$E,4,FALSE),IF($E$2="Neuf - non famille",VLOOKUP(B178,#REF!,4,FALSE),VLOOKUP(B178,Neuf!$A:$E,4,FALSE))))</f>
        <v/>
      </c>
      <c r="E178" t="str">
        <f>IF(OR(C178="",C178&gt;$G$2),"",IF($E$2="existant",VLOOKUP(B178,Existant!$A:$E,5,FALSE),IF($E$2="Neuf - non famille",VLOOKUP(B178,#REF!,5,FALSE),VLOOKUP(B178,Neuf!$A:$E,5,FALSE))))</f>
        <v/>
      </c>
      <c r="F178" t="str">
        <f>IF(OR(C178="",C178&gt;$G$2),"",IF($E$2="existant",VLOOKUP(B178,Existant!$A:$H,2,FALSE),IF($E$2="Neuf - non famille",VLOOKUP(B178,#REF!,7,FALSE),VLOOKUP(B178,Neuf!$A:$H,7,FALSE))))</f>
        <v/>
      </c>
      <c r="G178" s="35" t="str">
        <f>IF(OR(C178="",C178&gt;$G$2),"",IF($E$2="existant",VLOOKUP(B178,Existant!$A:$P,16,FALSE),IF($E$2="Neuf - non famille",VLOOKUP(B178,#REF!,16,FALSE),VLOOKUP(B178,Neuf!$A:$P,16,FALSE))))</f>
        <v/>
      </c>
      <c r="H178" s="34" t="str">
        <f>IF(OR(C178="",C178&gt;$G$2),"",IF($E$2="existant",VLOOKUP(B178,Existant!$A:$P,14,FALSE),IF($E$2="Neuf - non famille",VLOOKUP(B178,#REF!,14,FALSE),VLOOKUP(B178,Neuf!$A:$P,14,FALSE))))</f>
        <v/>
      </c>
    </row>
    <row r="179" spans="1:8" hidden="1" x14ac:dyDescent="0.2">
      <c r="A179" s="2">
        <f t="shared" ca="1" si="2"/>
        <v>127</v>
      </c>
      <c r="B179" s="2">
        <v>44</v>
      </c>
      <c r="C179" s="2" t="str">
        <f>IF(COUNTIF($B$4:B178,B179)&gt;0,"",MAX($C$4:C178)+1)</f>
        <v/>
      </c>
      <c r="D179" t="str">
        <f>IF(OR(C179="",C179&gt;$G$2),"",IF($E$2="existant",VLOOKUP(B179,Existant!$A:$E,4,FALSE),IF($E$2="Neuf - non famille",VLOOKUP(B179,#REF!,4,FALSE),VLOOKUP(B179,Neuf!$A:$E,4,FALSE))))</f>
        <v/>
      </c>
      <c r="E179" t="str">
        <f>IF(OR(C179="",C179&gt;$G$2),"",IF($E$2="existant",VLOOKUP(B179,Existant!$A:$E,5,FALSE),IF($E$2="Neuf - non famille",VLOOKUP(B179,#REF!,5,FALSE),VLOOKUP(B179,Neuf!$A:$E,5,FALSE))))</f>
        <v/>
      </c>
      <c r="F179" t="str">
        <f>IF(OR(C179="",C179&gt;$G$2),"",IF($E$2="existant",VLOOKUP(B179,Existant!$A:$H,2,FALSE),IF($E$2="Neuf - non famille",VLOOKUP(B179,#REF!,7,FALSE),VLOOKUP(B179,Neuf!$A:$H,7,FALSE))))</f>
        <v/>
      </c>
      <c r="G179" s="35" t="str">
        <f>IF(OR(C179="",C179&gt;$G$2),"",IF($E$2="existant",VLOOKUP(B179,Existant!$A:$P,16,FALSE),IF($E$2="Neuf - non famille",VLOOKUP(B179,#REF!,16,FALSE),VLOOKUP(B179,Neuf!$A:$P,16,FALSE))))</f>
        <v/>
      </c>
      <c r="H179" s="34" t="str">
        <f>IF(OR(C179="",C179&gt;$G$2),"",IF($E$2="existant",VLOOKUP(B179,Existant!$A:$P,14,FALSE),IF($E$2="Neuf - non famille",VLOOKUP(B179,#REF!,14,FALSE),VLOOKUP(B179,Neuf!$A:$P,14,FALSE))))</f>
        <v/>
      </c>
    </row>
    <row r="180" spans="1:8" x14ac:dyDescent="0.2">
      <c r="A180" s="2">
        <f t="shared" ca="1" si="2"/>
        <v>88</v>
      </c>
      <c r="B180" s="2">
        <v>148</v>
      </c>
      <c r="C180" s="2">
        <f>IF(COUNTIF($B$4:B179,B180)&gt;0,"",MAX($C$4:C179)+1)</f>
        <v>112</v>
      </c>
      <c r="D180" t="str">
        <f>IF(OR(C180="",C180&gt;$G$2),"",IF($E$2="existant",VLOOKUP(B180,Existant!$A:$E,4,FALSE),IF($E$2="Neuf - non famille",VLOOKUP(B180,#REF!,4,FALSE),VLOOKUP(B180,Neuf!$A:$E,4,FALSE))))</f>
        <v/>
      </c>
      <c r="E180" t="str">
        <f>IF(OR(C180="",C180&gt;$G$2),"",IF($E$2="existant",VLOOKUP(B180,Existant!$A:$E,5,FALSE),IF($E$2="Neuf - non famille",VLOOKUP(B180,#REF!,5,FALSE),VLOOKUP(B180,Neuf!$A:$E,5,FALSE))))</f>
        <v/>
      </c>
      <c r="F180" t="str">
        <f>IF(OR(C180="",C180&gt;$G$2),"",IF($E$2="existant",VLOOKUP(B180,Existant!$A:$H,2,FALSE),IF($E$2="Neuf - non famille",VLOOKUP(B180,#REF!,7,FALSE),VLOOKUP(B180,Neuf!$A:$H,7,FALSE))))</f>
        <v/>
      </c>
      <c r="G180" s="35" t="str">
        <f>IF(OR(C180="",C180&gt;$G$2),"",IF($E$2="existant",VLOOKUP(B180,Existant!$A:$P,16,FALSE),IF($E$2="Neuf - non famille",VLOOKUP(B180,#REF!,16,FALSE),VLOOKUP(B180,Neuf!$A:$P,16,FALSE))))</f>
        <v/>
      </c>
      <c r="H180" s="34" t="str">
        <f>IF(OR(C180="",C180&gt;$G$2),"",IF($E$2="existant",VLOOKUP(B180,Existant!$A:$P,14,FALSE),IF($E$2="Neuf - non famille",VLOOKUP(B180,#REF!,14,FALSE),VLOOKUP(B180,Neuf!$A:$P,14,FALSE))))</f>
        <v/>
      </c>
    </row>
    <row r="181" spans="1:8" x14ac:dyDescent="0.2">
      <c r="A181" s="2">
        <f t="shared" ca="1" si="2"/>
        <v>49</v>
      </c>
      <c r="B181" s="2">
        <v>55</v>
      </c>
      <c r="C181" s="2">
        <f>IF(COUNTIF($B$4:B180,B181)&gt;0,"",MAX($C$4:C180)+1)</f>
        <v>113</v>
      </c>
      <c r="D181" t="str">
        <f>IF(OR(C181="",C181&gt;$G$2),"",IF($E$2="existant",VLOOKUP(B181,Existant!$A:$E,4,FALSE),IF($E$2="Neuf - non famille",VLOOKUP(B181,#REF!,4,FALSE),VLOOKUP(B181,Neuf!$A:$E,4,FALSE))))</f>
        <v/>
      </c>
      <c r="E181" t="str">
        <f>IF(OR(C181="",C181&gt;$G$2),"",IF($E$2="existant",VLOOKUP(B181,Existant!$A:$E,5,FALSE),IF($E$2="Neuf - non famille",VLOOKUP(B181,#REF!,5,FALSE),VLOOKUP(B181,Neuf!$A:$E,5,FALSE))))</f>
        <v/>
      </c>
      <c r="F181" t="str">
        <f>IF(OR(C181="",C181&gt;$G$2),"",IF($E$2="existant",VLOOKUP(B181,Existant!$A:$H,2,FALSE),IF($E$2="Neuf - non famille",VLOOKUP(B181,#REF!,7,FALSE),VLOOKUP(B181,Neuf!$A:$H,7,FALSE))))</f>
        <v/>
      </c>
      <c r="G181" s="35" t="str">
        <f>IF(OR(C181="",C181&gt;$G$2),"",IF($E$2="existant",VLOOKUP(B181,Existant!$A:$P,16,FALSE),IF($E$2="Neuf - non famille",VLOOKUP(B181,#REF!,16,FALSE),VLOOKUP(B181,Neuf!$A:$P,16,FALSE))))</f>
        <v/>
      </c>
      <c r="H181" s="34" t="str">
        <f>IF(OR(C181="",C181&gt;$G$2),"",IF($E$2="existant",VLOOKUP(B181,Existant!$A:$P,14,FALSE),IF($E$2="Neuf - non famille",VLOOKUP(B181,#REF!,14,FALSE),VLOOKUP(B181,Neuf!$A:$P,14,FALSE))))</f>
        <v/>
      </c>
    </row>
    <row r="182" spans="1:8" x14ac:dyDescent="0.2">
      <c r="A182" s="2">
        <f t="shared" ca="1" si="2"/>
        <v>69</v>
      </c>
      <c r="B182" s="2">
        <v>70</v>
      </c>
      <c r="C182" s="2">
        <f>IF(COUNTIF($B$4:B181,B182)&gt;0,"",MAX($C$4:C181)+1)</f>
        <v>114</v>
      </c>
      <c r="D182" t="str">
        <f>IF(OR(C182="",C182&gt;$G$2),"",IF($E$2="existant",VLOOKUP(B182,Existant!$A:$E,4,FALSE),IF($E$2="Neuf - non famille",VLOOKUP(B182,#REF!,4,FALSE),VLOOKUP(B182,Neuf!$A:$E,4,FALSE))))</f>
        <v/>
      </c>
      <c r="E182" t="str">
        <f>IF(OR(C182="",C182&gt;$G$2),"",IF($E$2="existant",VLOOKUP(B182,Existant!$A:$E,5,FALSE),IF($E$2="Neuf - non famille",VLOOKUP(B182,#REF!,5,FALSE),VLOOKUP(B182,Neuf!$A:$E,5,FALSE))))</f>
        <v/>
      </c>
      <c r="F182" t="str">
        <f>IF(OR(C182="",C182&gt;$G$2),"",IF($E$2="existant",VLOOKUP(B182,Existant!$A:$H,2,FALSE),IF($E$2="Neuf - non famille",VLOOKUP(B182,#REF!,7,FALSE),VLOOKUP(B182,Neuf!$A:$H,7,FALSE))))</f>
        <v/>
      </c>
      <c r="G182" s="35" t="str">
        <f>IF(OR(C182="",C182&gt;$G$2),"",IF($E$2="existant",VLOOKUP(B182,Existant!$A:$P,16,FALSE),IF($E$2="Neuf - non famille",VLOOKUP(B182,#REF!,16,FALSE),VLOOKUP(B182,Neuf!$A:$P,16,FALSE))))</f>
        <v/>
      </c>
      <c r="H182" s="34" t="str">
        <f>IF(OR(C182="",C182&gt;$G$2),"",IF($E$2="existant",VLOOKUP(B182,Existant!$A:$P,14,FALSE),IF($E$2="Neuf - non famille",VLOOKUP(B182,#REF!,14,FALSE),VLOOKUP(B182,Neuf!$A:$P,14,FALSE))))</f>
        <v/>
      </c>
    </row>
    <row r="183" spans="1:8" hidden="1" x14ac:dyDescent="0.2">
      <c r="A183" s="2">
        <f t="shared" ca="1" si="2"/>
        <v>160</v>
      </c>
      <c r="B183" s="2">
        <v>35</v>
      </c>
      <c r="C183" s="2" t="str">
        <f>IF(COUNTIF($B$4:B182,B183)&gt;0,"",MAX($C$4:C182)+1)</f>
        <v/>
      </c>
      <c r="D183" t="str">
        <f>IF(OR(C183="",C183&gt;$G$2),"",IF($E$2="existant",VLOOKUP(B183,Existant!$A:$E,4,FALSE),IF($E$2="Neuf - non famille",VLOOKUP(B183,#REF!,4,FALSE),VLOOKUP(B183,Neuf!$A:$E,4,FALSE))))</f>
        <v/>
      </c>
      <c r="E183" t="str">
        <f>IF(OR(C183="",C183&gt;$G$2),"",IF($E$2="existant",VLOOKUP(B183,Existant!$A:$E,5,FALSE),IF($E$2="Neuf - non famille",VLOOKUP(B183,#REF!,5,FALSE),VLOOKUP(B183,Neuf!$A:$E,5,FALSE))))</f>
        <v/>
      </c>
      <c r="F183" t="str">
        <f>IF(OR(C183="",C183&gt;$G$2),"",IF($E$2="existant",VLOOKUP(B183,Existant!$A:$H,2,FALSE),IF($E$2="Neuf - non famille",VLOOKUP(B183,#REF!,7,FALSE),VLOOKUP(B183,Neuf!$A:$H,7,FALSE))))</f>
        <v/>
      </c>
      <c r="G183" s="35" t="str">
        <f>IF(OR(C183="",C183&gt;$G$2),"",IF($E$2="existant",VLOOKUP(B183,Existant!$A:$P,16,FALSE),IF($E$2="Neuf - non famille",VLOOKUP(B183,#REF!,16,FALSE),VLOOKUP(B183,Neuf!$A:$P,16,FALSE))))</f>
        <v/>
      </c>
      <c r="H183" s="34" t="str">
        <f>IF(OR(C183="",C183&gt;$G$2),"",IF($E$2="existant",VLOOKUP(B183,Existant!$A:$P,14,FALSE),IF($E$2="Neuf - non famille",VLOOKUP(B183,#REF!,14,FALSE),VLOOKUP(B183,Neuf!$A:$P,14,FALSE))))</f>
        <v/>
      </c>
    </row>
    <row r="184" spans="1:8" hidden="1" x14ac:dyDescent="0.2">
      <c r="A184" s="2">
        <f t="shared" ca="1" si="2"/>
        <v>164</v>
      </c>
      <c r="B184" s="2">
        <v>60</v>
      </c>
      <c r="C184" s="2" t="str">
        <f>IF(COUNTIF($B$4:B183,B184)&gt;0,"",MAX($C$4:C183)+1)</f>
        <v/>
      </c>
      <c r="D184" t="str">
        <f>IF(OR(C184="",C184&gt;$G$2),"",IF($E$2="existant",VLOOKUP(B184,Existant!$A:$E,4,FALSE),IF($E$2="Neuf - non famille",VLOOKUP(B184,#REF!,4,FALSE),VLOOKUP(B184,Neuf!$A:$E,4,FALSE))))</f>
        <v/>
      </c>
      <c r="E184" t="str">
        <f>IF(OR(C184="",C184&gt;$G$2),"",IF($E$2="existant",VLOOKUP(B184,Existant!$A:$E,5,FALSE),IF($E$2="Neuf - non famille",VLOOKUP(B184,#REF!,5,FALSE),VLOOKUP(B184,Neuf!$A:$E,5,FALSE))))</f>
        <v/>
      </c>
      <c r="F184" t="str">
        <f>IF(OR(C184="",C184&gt;$G$2),"",IF($E$2="existant",VLOOKUP(B184,Existant!$A:$H,2,FALSE),IF($E$2="Neuf - non famille",VLOOKUP(B184,#REF!,7,FALSE),VLOOKUP(B184,Neuf!$A:$H,7,FALSE))))</f>
        <v/>
      </c>
      <c r="G184" s="35" t="str">
        <f>IF(OR(C184="",C184&gt;$G$2),"",IF($E$2="existant",VLOOKUP(B184,Existant!$A:$P,16,FALSE),IF($E$2="Neuf - non famille",VLOOKUP(B184,#REF!,16,FALSE),VLOOKUP(B184,Neuf!$A:$P,16,FALSE))))</f>
        <v/>
      </c>
      <c r="H184" s="34" t="str">
        <f>IF(OR(C184="",C184&gt;$G$2),"",IF($E$2="existant",VLOOKUP(B184,Existant!$A:$P,14,FALSE),IF($E$2="Neuf - non famille",VLOOKUP(B184,#REF!,14,FALSE),VLOOKUP(B184,Neuf!$A:$P,14,FALSE))))</f>
        <v/>
      </c>
    </row>
    <row r="185" spans="1:8" hidden="1" x14ac:dyDescent="0.2">
      <c r="A185" s="2">
        <f t="shared" ca="1" si="2"/>
        <v>66</v>
      </c>
      <c r="B185" s="2">
        <v>5</v>
      </c>
      <c r="C185" s="2" t="str">
        <f>IF(COUNTIF($B$4:B184,B185)&gt;0,"",MAX($C$4:C184)+1)</f>
        <v/>
      </c>
      <c r="D185" t="str">
        <f>IF(OR(C185="",C185&gt;$G$2),"",IF($E$2="existant",VLOOKUP(B185,Existant!$A:$E,4,FALSE),IF($E$2="Neuf - non famille",VLOOKUP(B185,#REF!,4,FALSE),VLOOKUP(B185,Neuf!$A:$E,4,FALSE))))</f>
        <v/>
      </c>
      <c r="E185" t="str">
        <f>IF(OR(C185="",C185&gt;$G$2),"",IF($E$2="existant",VLOOKUP(B185,Existant!$A:$E,5,FALSE),IF($E$2="Neuf - non famille",VLOOKUP(B185,#REF!,5,FALSE),VLOOKUP(B185,Neuf!$A:$E,5,FALSE))))</f>
        <v/>
      </c>
      <c r="F185" t="str">
        <f>IF(OR(C185="",C185&gt;$G$2),"",IF($E$2="existant",VLOOKUP(B185,Existant!$A:$H,2,FALSE),IF($E$2="Neuf - non famille",VLOOKUP(B185,#REF!,7,FALSE),VLOOKUP(B185,Neuf!$A:$H,7,FALSE))))</f>
        <v/>
      </c>
      <c r="G185" s="35" t="str">
        <f>IF(OR(C185="",C185&gt;$G$2),"",IF($E$2="existant",VLOOKUP(B185,Existant!$A:$P,16,FALSE),IF($E$2="Neuf - non famille",VLOOKUP(B185,#REF!,16,FALSE),VLOOKUP(B185,Neuf!$A:$P,16,FALSE))))</f>
        <v/>
      </c>
      <c r="H185" s="34" t="str">
        <f>IF(OR(C185="",C185&gt;$G$2),"",IF($E$2="existant",VLOOKUP(B185,Existant!$A:$P,14,FALSE),IF($E$2="Neuf - non famille",VLOOKUP(B185,#REF!,14,FALSE),VLOOKUP(B185,Neuf!$A:$P,14,FALSE))))</f>
        <v/>
      </c>
    </row>
    <row r="186" spans="1:8" hidden="1" x14ac:dyDescent="0.2">
      <c r="A186" s="2">
        <f t="shared" ca="1" si="2"/>
        <v>5</v>
      </c>
      <c r="B186" s="2">
        <v>43</v>
      </c>
      <c r="C186" s="2" t="str">
        <f>IF(COUNTIF($B$4:B185,B186)&gt;0,"",MAX($C$4:C185)+1)</f>
        <v/>
      </c>
      <c r="D186" t="str">
        <f>IF(OR(C186="",C186&gt;$G$2),"",IF($E$2="existant",VLOOKUP(B186,Existant!$A:$E,4,FALSE),IF($E$2="Neuf - non famille",VLOOKUP(B186,#REF!,4,FALSE),VLOOKUP(B186,Neuf!$A:$E,4,FALSE))))</f>
        <v/>
      </c>
      <c r="E186" t="str">
        <f>IF(OR(C186="",C186&gt;$G$2),"",IF($E$2="existant",VLOOKUP(B186,Existant!$A:$E,5,FALSE),IF($E$2="Neuf - non famille",VLOOKUP(B186,#REF!,5,FALSE),VLOOKUP(B186,Neuf!$A:$E,5,FALSE))))</f>
        <v/>
      </c>
      <c r="F186" t="str">
        <f>IF(OR(C186="",C186&gt;$G$2),"",IF($E$2="existant",VLOOKUP(B186,Existant!$A:$H,2,FALSE),IF($E$2="Neuf - non famille",VLOOKUP(B186,#REF!,7,FALSE),VLOOKUP(B186,Neuf!$A:$H,7,FALSE))))</f>
        <v/>
      </c>
      <c r="G186" s="35" t="str">
        <f>IF(OR(C186="",C186&gt;$G$2),"",IF($E$2="existant",VLOOKUP(B186,Existant!$A:$P,16,FALSE),IF($E$2="Neuf - non famille",VLOOKUP(B186,#REF!,16,FALSE),VLOOKUP(B186,Neuf!$A:$P,16,FALSE))))</f>
        <v/>
      </c>
      <c r="H186" s="34" t="str">
        <f>IF(OR(C186="",C186&gt;$G$2),"",IF($E$2="existant",VLOOKUP(B186,Existant!$A:$P,14,FALSE),IF($E$2="Neuf - non famille",VLOOKUP(B186,#REF!,14,FALSE),VLOOKUP(B186,Neuf!$A:$P,14,FALSE))))</f>
        <v/>
      </c>
    </row>
    <row r="187" spans="1:8" x14ac:dyDescent="0.2">
      <c r="A187" s="2">
        <f t="shared" ca="1" si="2"/>
        <v>109</v>
      </c>
      <c r="B187" s="2">
        <v>36</v>
      </c>
      <c r="C187" s="2">
        <f>IF(COUNTIF($B$4:B186,B187)&gt;0,"",MAX($C$4:C186)+1)</f>
        <v>115</v>
      </c>
      <c r="D187" t="str">
        <f>IF(OR(C187="",C187&gt;$G$2),"",IF($E$2="existant",VLOOKUP(B187,Existant!$A:$E,4,FALSE),IF($E$2="Neuf - non famille",VLOOKUP(B187,#REF!,4,FALSE),VLOOKUP(B187,Neuf!$A:$E,4,FALSE))))</f>
        <v/>
      </c>
      <c r="E187" t="str">
        <f>IF(OR(C187="",C187&gt;$G$2),"",IF($E$2="existant",VLOOKUP(B187,Existant!$A:$E,5,FALSE),IF($E$2="Neuf - non famille",VLOOKUP(B187,#REF!,5,FALSE),VLOOKUP(B187,Neuf!$A:$E,5,FALSE))))</f>
        <v/>
      </c>
      <c r="F187" t="str">
        <f>IF(OR(C187="",C187&gt;$G$2),"",IF($E$2="existant",VLOOKUP(B187,Existant!$A:$H,2,FALSE),IF($E$2="Neuf - non famille",VLOOKUP(B187,#REF!,7,FALSE),VLOOKUP(B187,Neuf!$A:$H,7,FALSE))))</f>
        <v/>
      </c>
      <c r="G187" s="35" t="str">
        <f>IF(OR(C187="",C187&gt;$G$2),"",IF($E$2="existant",VLOOKUP(B187,Existant!$A:$P,16,FALSE),IF($E$2="Neuf - non famille",VLOOKUP(B187,#REF!,16,FALSE),VLOOKUP(B187,Neuf!$A:$P,16,FALSE))))</f>
        <v/>
      </c>
      <c r="H187" s="34" t="str">
        <f>IF(OR(C187="",C187&gt;$G$2),"",IF($E$2="existant",VLOOKUP(B187,Existant!$A:$P,14,FALSE),IF($E$2="Neuf - non famille",VLOOKUP(B187,#REF!,14,FALSE),VLOOKUP(B187,Neuf!$A:$P,14,FALSE))))</f>
        <v/>
      </c>
    </row>
    <row r="188" spans="1:8" x14ac:dyDescent="0.2">
      <c r="A188" s="2">
        <f t="shared" ca="1" si="2"/>
        <v>131</v>
      </c>
      <c r="B188" s="2">
        <v>69</v>
      </c>
      <c r="C188" s="2">
        <f>IF(COUNTIF($B$4:B187,B188)&gt;0,"",MAX($C$4:C187)+1)</f>
        <v>116</v>
      </c>
      <c r="D188" t="str">
        <f>IF(OR(C188="",C188&gt;$G$2),"",IF($E$2="existant",VLOOKUP(B188,Existant!$A:$E,4,FALSE),IF($E$2="Neuf - non famille",VLOOKUP(B188,#REF!,4,FALSE),VLOOKUP(B188,Neuf!$A:$E,4,FALSE))))</f>
        <v/>
      </c>
      <c r="E188" t="str">
        <f>IF(OR(C188="",C188&gt;$G$2),"",IF($E$2="existant",VLOOKUP(B188,Existant!$A:$E,5,FALSE),IF($E$2="Neuf - non famille",VLOOKUP(B188,#REF!,5,FALSE),VLOOKUP(B188,Neuf!$A:$E,5,FALSE))))</f>
        <v/>
      </c>
      <c r="F188" t="str">
        <f>IF(OR(C188="",C188&gt;$G$2),"",IF($E$2="existant",VLOOKUP(B188,Existant!$A:$H,2,FALSE),IF($E$2="Neuf - non famille",VLOOKUP(B188,#REF!,7,FALSE),VLOOKUP(B188,Neuf!$A:$H,7,FALSE))))</f>
        <v/>
      </c>
      <c r="G188" s="35" t="str">
        <f>IF(OR(C188="",C188&gt;$G$2),"",IF($E$2="existant",VLOOKUP(B188,Existant!$A:$P,16,FALSE),IF($E$2="Neuf - non famille",VLOOKUP(B188,#REF!,16,FALSE),VLOOKUP(B188,Neuf!$A:$P,16,FALSE))))</f>
        <v/>
      </c>
      <c r="H188" s="34" t="str">
        <f>IF(OR(C188="",C188&gt;$G$2),"",IF($E$2="existant",VLOOKUP(B188,Existant!$A:$P,14,FALSE),IF($E$2="Neuf - non famille",VLOOKUP(B188,#REF!,14,FALSE),VLOOKUP(B188,Neuf!$A:$P,14,FALSE))))</f>
        <v/>
      </c>
    </row>
    <row r="189" spans="1:8" hidden="1" x14ac:dyDescent="0.2">
      <c r="A189" s="2">
        <f t="shared" ca="1" si="2"/>
        <v>59</v>
      </c>
      <c r="B189" s="2">
        <v>113</v>
      </c>
      <c r="C189" s="2" t="str">
        <f>IF(COUNTIF($B$4:B188,B189)&gt;0,"",MAX($C$4:C188)+1)</f>
        <v/>
      </c>
      <c r="D189" t="str">
        <f>IF(OR(C189="",C189&gt;$G$2),"",IF($E$2="existant",VLOOKUP(B189,Existant!$A:$E,4,FALSE),IF($E$2="Neuf - non famille",VLOOKUP(B189,#REF!,4,FALSE),VLOOKUP(B189,Neuf!$A:$E,4,FALSE))))</f>
        <v/>
      </c>
      <c r="E189" t="str">
        <f>IF(OR(C189="",C189&gt;$G$2),"",IF($E$2="existant",VLOOKUP(B189,Existant!$A:$E,5,FALSE),IF($E$2="Neuf - non famille",VLOOKUP(B189,#REF!,5,FALSE),VLOOKUP(B189,Neuf!$A:$E,5,FALSE))))</f>
        <v/>
      </c>
      <c r="F189" t="str">
        <f>IF(OR(C189="",C189&gt;$G$2),"",IF($E$2="existant",VLOOKUP(B189,Existant!$A:$H,2,FALSE),IF($E$2="Neuf - non famille",VLOOKUP(B189,#REF!,7,FALSE),VLOOKUP(B189,Neuf!$A:$H,7,FALSE))))</f>
        <v/>
      </c>
      <c r="G189" s="35" t="str">
        <f>IF(OR(C189="",C189&gt;$G$2),"",IF($E$2="existant",VLOOKUP(B189,Existant!$A:$P,16,FALSE),IF($E$2="Neuf - non famille",VLOOKUP(B189,#REF!,16,FALSE),VLOOKUP(B189,Neuf!$A:$P,16,FALSE))))</f>
        <v/>
      </c>
      <c r="H189" s="34" t="str">
        <f>IF(OR(C189="",C189&gt;$G$2),"",IF($E$2="existant",VLOOKUP(B189,Existant!$A:$P,14,FALSE),IF($E$2="Neuf - non famille",VLOOKUP(B189,#REF!,14,FALSE),VLOOKUP(B189,Neuf!$A:$P,14,FALSE))))</f>
        <v/>
      </c>
    </row>
    <row r="190" spans="1:8" hidden="1" x14ac:dyDescent="0.2">
      <c r="A190" s="2">
        <f t="shared" ca="1" si="2"/>
        <v>95</v>
      </c>
      <c r="B190" s="2">
        <v>125</v>
      </c>
      <c r="C190" s="2" t="str">
        <f>IF(COUNTIF($B$4:B189,B190)&gt;0,"",MAX($C$4:C189)+1)</f>
        <v/>
      </c>
      <c r="D190" t="str">
        <f>IF(OR(C190="",C190&gt;$G$2),"",IF($E$2="existant",VLOOKUP(B190,Existant!$A:$E,4,FALSE),IF($E$2="Neuf - non famille",VLOOKUP(B190,#REF!,4,FALSE),VLOOKUP(B190,Neuf!$A:$E,4,FALSE))))</f>
        <v/>
      </c>
      <c r="E190" t="str">
        <f>IF(OR(C190="",C190&gt;$G$2),"",IF($E$2="existant",VLOOKUP(B190,Existant!$A:$E,5,FALSE),IF($E$2="Neuf - non famille",VLOOKUP(B190,#REF!,5,FALSE),VLOOKUP(B190,Neuf!$A:$E,5,FALSE))))</f>
        <v/>
      </c>
      <c r="F190" t="str">
        <f>IF(OR(C190="",C190&gt;$G$2),"",IF($E$2="existant",VLOOKUP(B190,Existant!$A:$H,2,FALSE),IF($E$2="Neuf - non famille",VLOOKUP(B190,#REF!,7,FALSE),VLOOKUP(B190,Neuf!$A:$H,7,FALSE))))</f>
        <v/>
      </c>
      <c r="G190" s="35" t="str">
        <f>IF(OR(C190="",C190&gt;$G$2),"",IF($E$2="existant",VLOOKUP(B190,Existant!$A:$P,16,FALSE),IF($E$2="Neuf - non famille",VLOOKUP(B190,#REF!,16,FALSE),VLOOKUP(B190,Neuf!$A:$P,16,FALSE))))</f>
        <v/>
      </c>
      <c r="H190" s="34" t="str">
        <f>IF(OR(C190="",C190&gt;$G$2),"",IF($E$2="existant",VLOOKUP(B190,Existant!$A:$P,14,FALSE),IF($E$2="Neuf - non famille",VLOOKUP(B190,#REF!,14,FALSE),VLOOKUP(B190,Neuf!$A:$P,14,FALSE))))</f>
        <v/>
      </c>
    </row>
    <row r="191" spans="1:8" hidden="1" x14ac:dyDescent="0.2">
      <c r="A191" s="2">
        <f t="shared" ca="1" si="2"/>
        <v>44</v>
      </c>
      <c r="B191" s="2">
        <v>88</v>
      </c>
      <c r="C191" s="2" t="str">
        <f>IF(COUNTIF($B$4:B190,B191)&gt;0,"",MAX($C$4:C190)+1)</f>
        <v/>
      </c>
      <c r="D191" t="str">
        <f>IF(OR(C191="",C191&gt;$G$2),"",IF($E$2="existant",VLOOKUP(B191,Existant!$A:$E,4,FALSE),IF($E$2="Neuf - non famille",VLOOKUP(B191,#REF!,4,FALSE),VLOOKUP(B191,Neuf!$A:$E,4,FALSE))))</f>
        <v/>
      </c>
      <c r="E191" t="str">
        <f>IF(OR(C191="",C191&gt;$G$2),"",IF($E$2="existant",VLOOKUP(B191,Existant!$A:$E,5,FALSE),IF($E$2="Neuf - non famille",VLOOKUP(B191,#REF!,5,FALSE),VLOOKUP(B191,Neuf!$A:$E,5,FALSE))))</f>
        <v/>
      </c>
      <c r="F191" t="str">
        <f>IF(OR(C191="",C191&gt;$G$2),"",IF($E$2="existant",VLOOKUP(B191,Existant!$A:$H,2,FALSE),IF($E$2="Neuf - non famille",VLOOKUP(B191,#REF!,7,FALSE),VLOOKUP(B191,Neuf!$A:$H,7,FALSE))))</f>
        <v/>
      </c>
      <c r="G191" s="35" t="str">
        <f>IF(OR(C191="",C191&gt;$G$2),"",IF($E$2="existant",VLOOKUP(B191,Existant!$A:$P,16,FALSE),IF($E$2="Neuf - non famille",VLOOKUP(B191,#REF!,16,FALSE),VLOOKUP(B191,Neuf!$A:$P,16,FALSE))))</f>
        <v/>
      </c>
      <c r="H191" s="34" t="str">
        <f>IF(OR(C191="",C191&gt;$G$2),"",IF($E$2="existant",VLOOKUP(B191,Existant!$A:$P,14,FALSE),IF($E$2="Neuf - non famille",VLOOKUP(B191,#REF!,14,FALSE),VLOOKUP(B191,Neuf!$A:$P,14,FALSE))))</f>
        <v/>
      </c>
    </row>
    <row r="192" spans="1:8" hidden="1" x14ac:dyDescent="0.2">
      <c r="A192" s="2">
        <f t="shared" ca="1" si="2"/>
        <v>143</v>
      </c>
      <c r="B192" s="2">
        <v>36</v>
      </c>
      <c r="C192" s="2" t="str">
        <f>IF(COUNTIF($B$4:B191,B192)&gt;0,"",MAX($C$4:C191)+1)</f>
        <v/>
      </c>
      <c r="D192" t="str">
        <f>IF(OR(C192="",C192&gt;$G$2),"",IF($E$2="existant",VLOOKUP(B192,Existant!$A:$E,4,FALSE),IF($E$2="Neuf - non famille",VLOOKUP(B192,#REF!,4,FALSE),VLOOKUP(B192,Neuf!$A:$E,4,FALSE))))</f>
        <v/>
      </c>
      <c r="E192" t="str">
        <f>IF(OR(C192="",C192&gt;$G$2),"",IF($E$2="existant",VLOOKUP(B192,Existant!$A:$E,5,FALSE),IF($E$2="Neuf - non famille",VLOOKUP(B192,#REF!,5,FALSE),VLOOKUP(B192,Neuf!$A:$E,5,FALSE))))</f>
        <v/>
      </c>
      <c r="F192" t="str">
        <f>IF(OR(C192="",C192&gt;$G$2),"",IF($E$2="existant",VLOOKUP(B192,Existant!$A:$H,2,FALSE),IF($E$2="Neuf - non famille",VLOOKUP(B192,#REF!,7,FALSE),VLOOKUP(B192,Neuf!$A:$H,7,FALSE))))</f>
        <v/>
      </c>
      <c r="G192" s="35" t="str">
        <f>IF(OR(C192="",C192&gt;$G$2),"",IF($E$2="existant",VLOOKUP(B192,Existant!$A:$P,16,FALSE),IF($E$2="Neuf - non famille",VLOOKUP(B192,#REF!,16,FALSE),VLOOKUP(B192,Neuf!$A:$P,16,FALSE))))</f>
        <v/>
      </c>
      <c r="H192" s="34" t="str">
        <f>IF(OR(C192="",C192&gt;$G$2),"",IF($E$2="existant",VLOOKUP(B192,Existant!$A:$P,14,FALSE),IF($E$2="Neuf - non famille",VLOOKUP(B192,#REF!,14,FALSE),VLOOKUP(B192,Neuf!$A:$P,14,FALSE))))</f>
        <v/>
      </c>
    </row>
    <row r="193" spans="1:8" x14ac:dyDescent="0.2">
      <c r="A193" s="2">
        <f t="shared" ca="1" si="2"/>
        <v>84</v>
      </c>
      <c r="B193" s="2">
        <v>147</v>
      </c>
      <c r="C193" s="2">
        <f>IF(COUNTIF($B$4:B192,B193)&gt;0,"",MAX($C$4:C192)+1)</f>
        <v>117</v>
      </c>
      <c r="D193" t="str">
        <f>IF(OR(C193="",C193&gt;$G$2),"",IF($E$2="existant",VLOOKUP(B193,Existant!$A:$E,4,FALSE),IF($E$2="Neuf - non famille",VLOOKUP(B193,#REF!,4,FALSE),VLOOKUP(B193,Neuf!$A:$E,4,FALSE))))</f>
        <v/>
      </c>
      <c r="E193" t="str">
        <f>IF(OR(C193="",C193&gt;$G$2),"",IF($E$2="existant",VLOOKUP(B193,Existant!$A:$E,5,FALSE),IF($E$2="Neuf - non famille",VLOOKUP(B193,#REF!,5,FALSE),VLOOKUP(B193,Neuf!$A:$E,5,FALSE))))</f>
        <v/>
      </c>
      <c r="F193" t="str">
        <f>IF(OR(C193="",C193&gt;$G$2),"",IF($E$2="existant",VLOOKUP(B193,Existant!$A:$H,2,FALSE),IF($E$2="Neuf - non famille",VLOOKUP(B193,#REF!,7,FALSE),VLOOKUP(B193,Neuf!$A:$H,7,FALSE))))</f>
        <v/>
      </c>
      <c r="G193" s="35" t="str">
        <f>IF(OR(C193="",C193&gt;$G$2),"",IF($E$2="existant",VLOOKUP(B193,Existant!$A:$P,16,FALSE),IF($E$2="Neuf - non famille",VLOOKUP(B193,#REF!,16,FALSE),VLOOKUP(B193,Neuf!$A:$P,16,FALSE))))</f>
        <v/>
      </c>
      <c r="H193" s="34" t="str">
        <f>IF(OR(C193="",C193&gt;$G$2),"",IF($E$2="existant",VLOOKUP(B193,Existant!$A:$P,14,FALSE),IF($E$2="Neuf - non famille",VLOOKUP(B193,#REF!,14,FALSE),VLOOKUP(B193,Neuf!$A:$P,14,FALSE))))</f>
        <v/>
      </c>
    </row>
    <row r="194" spans="1:8" x14ac:dyDescent="0.2">
      <c r="A194" s="2">
        <f t="shared" ca="1" si="2"/>
        <v>28</v>
      </c>
      <c r="B194" s="2">
        <v>168</v>
      </c>
      <c r="C194" s="2">
        <f>IF(COUNTIF($B$4:B193,B194)&gt;0,"",MAX($C$4:C193)+1)</f>
        <v>118</v>
      </c>
      <c r="D194" t="str">
        <f>IF(OR(C194="",C194&gt;$G$2),"",IF($E$2="existant",VLOOKUP(B194,Existant!$A:$E,4,FALSE),IF($E$2="Neuf - non famille",VLOOKUP(B194,#REF!,4,FALSE),VLOOKUP(B194,Neuf!$A:$E,4,FALSE))))</f>
        <v/>
      </c>
      <c r="E194" t="str">
        <f>IF(OR(C194="",C194&gt;$G$2),"",IF($E$2="existant",VLOOKUP(B194,Existant!$A:$E,5,FALSE),IF($E$2="Neuf - non famille",VLOOKUP(B194,#REF!,5,FALSE),VLOOKUP(B194,Neuf!$A:$E,5,FALSE))))</f>
        <v/>
      </c>
      <c r="F194" t="str">
        <f>IF(OR(C194="",C194&gt;$G$2),"",IF($E$2="existant",VLOOKUP(B194,Existant!$A:$H,2,FALSE),IF($E$2="Neuf - non famille",VLOOKUP(B194,#REF!,7,FALSE),VLOOKUP(B194,Neuf!$A:$H,7,FALSE))))</f>
        <v/>
      </c>
      <c r="G194" s="35" t="str">
        <f>IF(OR(C194="",C194&gt;$G$2),"",IF($E$2="existant",VLOOKUP(B194,Existant!$A:$P,16,FALSE),IF($E$2="Neuf - non famille",VLOOKUP(B194,#REF!,16,FALSE),VLOOKUP(B194,Neuf!$A:$P,16,FALSE))))</f>
        <v/>
      </c>
      <c r="H194" s="34" t="str">
        <f>IF(OR(C194="",C194&gt;$G$2),"",IF($E$2="existant",VLOOKUP(B194,Existant!$A:$P,14,FALSE),IF($E$2="Neuf - non famille",VLOOKUP(B194,#REF!,14,FALSE),VLOOKUP(B194,Neuf!$A:$P,14,FALSE))))</f>
        <v/>
      </c>
    </row>
    <row r="195" spans="1:8" hidden="1" x14ac:dyDescent="0.2">
      <c r="A195" s="2">
        <f t="shared" ca="1" si="2"/>
        <v>65</v>
      </c>
      <c r="B195" s="2">
        <v>69</v>
      </c>
      <c r="C195" s="2" t="str">
        <f>IF(COUNTIF($B$4:B194,B195)&gt;0,"",MAX($C$4:C194)+1)</f>
        <v/>
      </c>
      <c r="D195" t="str">
        <f>IF(OR(C195="",C195&gt;$G$2),"",IF($E$2="existant",VLOOKUP(B195,Existant!$A:$E,4,FALSE),IF($E$2="Neuf - non famille",VLOOKUP(B195,#REF!,4,FALSE),VLOOKUP(B195,Neuf!$A:$E,4,FALSE))))</f>
        <v/>
      </c>
      <c r="E195" t="str">
        <f>IF(OR(C195="",C195&gt;$G$2),"",IF($E$2="existant",VLOOKUP(B195,Existant!$A:$E,5,FALSE),IF($E$2="Neuf - non famille",VLOOKUP(B195,#REF!,5,FALSE),VLOOKUP(B195,Neuf!$A:$E,5,FALSE))))</f>
        <v/>
      </c>
      <c r="F195" t="str">
        <f>IF(OR(C195="",C195&gt;$G$2),"",IF($E$2="existant",VLOOKUP(B195,Existant!$A:$H,2,FALSE),IF($E$2="Neuf - non famille",VLOOKUP(B195,#REF!,7,FALSE),VLOOKUP(B195,Neuf!$A:$H,7,FALSE))))</f>
        <v/>
      </c>
      <c r="G195" s="35" t="str">
        <f>IF(OR(C195="",C195&gt;$G$2),"",IF($E$2="existant",VLOOKUP(B195,Existant!$A:$P,16,FALSE),IF($E$2="Neuf - non famille",VLOOKUP(B195,#REF!,16,FALSE),VLOOKUP(B195,Neuf!$A:$P,16,FALSE))))</f>
        <v/>
      </c>
      <c r="H195" s="34" t="str">
        <f>IF(OR(C195="",C195&gt;$G$2),"",IF($E$2="existant",VLOOKUP(B195,Existant!$A:$P,14,FALSE),IF($E$2="Neuf - non famille",VLOOKUP(B195,#REF!,14,FALSE),VLOOKUP(B195,Neuf!$A:$P,14,FALSE))))</f>
        <v/>
      </c>
    </row>
    <row r="196" spans="1:8" hidden="1" x14ac:dyDescent="0.2">
      <c r="A196" s="2">
        <f t="shared" ca="1" si="2"/>
        <v>19</v>
      </c>
      <c r="B196" s="2">
        <v>9</v>
      </c>
      <c r="C196" s="2" t="str">
        <f>IF(COUNTIF($B$4:B195,B196)&gt;0,"",MAX($C$4:C195)+1)</f>
        <v/>
      </c>
      <c r="D196" t="str">
        <f>IF(OR(C196="",C196&gt;$G$2),"",IF($E$2="existant",VLOOKUP(B196,Existant!$A:$E,4,FALSE),IF($E$2="Neuf - non famille",VLOOKUP(B196,#REF!,4,FALSE),VLOOKUP(B196,Neuf!$A:$E,4,FALSE))))</f>
        <v/>
      </c>
      <c r="E196" t="str">
        <f>IF(OR(C196="",C196&gt;$G$2),"",IF($E$2="existant",VLOOKUP(B196,Existant!$A:$E,5,FALSE),IF($E$2="Neuf - non famille",VLOOKUP(B196,#REF!,5,FALSE),VLOOKUP(B196,Neuf!$A:$E,5,FALSE))))</f>
        <v/>
      </c>
      <c r="F196" t="str">
        <f>IF(OR(C196="",C196&gt;$G$2),"",IF($E$2="existant",VLOOKUP(B196,Existant!$A:$H,2,FALSE),IF($E$2="Neuf - non famille",VLOOKUP(B196,#REF!,7,FALSE),VLOOKUP(B196,Neuf!$A:$H,7,FALSE))))</f>
        <v/>
      </c>
      <c r="G196" s="35" t="str">
        <f>IF(OR(C196="",C196&gt;$G$2),"",IF($E$2="existant",VLOOKUP(B196,Existant!$A:$P,16,FALSE),IF($E$2="Neuf - non famille",VLOOKUP(B196,#REF!,16,FALSE),VLOOKUP(B196,Neuf!$A:$P,16,FALSE))))</f>
        <v/>
      </c>
      <c r="H196" s="34" t="str">
        <f>IF(OR(C196="",C196&gt;$G$2),"",IF($E$2="existant",VLOOKUP(B196,Existant!$A:$P,14,FALSE),IF($E$2="Neuf - non famille",VLOOKUP(B196,#REF!,14,FALSE),VLOOKUP(B196,Neuf!$A:$P,14,FALSE))))</f>
        <v/>
      </c>
    </row>
    <row r="197" spans="1:8" x14ac:dyDescent="0.2">
      <c r="A197" s="2">
        <f t="shared" ref="A197:A260" ca="1" si="3">RANDBETWEEN(1,$G$1)</f>
        <v>15</v>
      </c>
      <c r="B197" s="2">
        <v>163</v>
      </c>
      <c r="C197" s="2">
        <f>IF(COUNTIF($B$4:B196,B197)&gt;0,"",MAX($C$4:C196)+1)</f>
        <v>119</v>
      </c>
      <c r="D197" t="str">
        <f>IF(OR(C197="",C197&gt;$G$2),"",IF($E$2="existant",VLOOKUP(B197,Existant!$A:$E,4,FALSE),IF($E$2="Neuf - non famille",VLOOKUP(B197,#REF!,4,FALSE),VLOOKUP(B197,Neuf!$A:$E,4,FALSE))))</f>
        <v/>
      </c>
      <c r="E197" t="str">
        <f>IF(OR(C197="",C197&gt;$G$2),"",IF($E$2="existant",VLOOKUP(B197,Existant!$A:$E,5,FALSE),IF($E$2="Neuf - non famille",VLOOKUP(B197,#REF!,5,FALSE),VLOOKUP(B197,Neuf!$A:$E,5,FALSE))))</f>
        <v/>
      </c>
      <c r="F197" t="str">
        <f>IF(OR(C197="",C197&gt;$G$2),"",IF($E$2="existant",VLOOKUP(B197,Existant!$A:$H,2,FALSE),IF($E$2="Neuf - non famille",VLOOKUP(B197,#REF!,7,FALSE),VLOOKUP(B197,Neuf!$A:$H,7,FALSE))))</f>
        <v/>
      </c>
      <c r="G197" s="35" t="str">
        <f>IF(OR(C197="",C197&gt;$G$2),"",IF($E$2="existant",VLOOKUP(B197,Existant!$A:$P,16,FALSE),IF($E$2="Neuf - non famille",VLOOKUP(B197,#REF!,16,FALSE),VLOOKUP(B197,Neuf!$A:$P,16,FALSE))))</f>
        <v/>
      </c>
      <c r="H197" s="34" t="str">
        <f>IF(OR(C197="",C197&gt;$G$2),"",IF($E$2="existant",VLOOKUP(B197,Existant!$A:$P,14,FALSE),IF($E$2="Neuf - non famille",VLOOKUP(B197,#REF!,14,FALSE),VLOOKUP(B197,Neuf!$A:$P,14,FALSE))))</f>
        <v/>
      </c>
    </row>
    <row r="198" spans="1:8" hidden="1" x14ac:dyDescent="0.2">
      <c r="A198" s="2">
        <f t="shared" ca="1" si="3"/>
        <v>10</v>
      </c>
      <c r="B198" s="2">
        <v>86</v>
      </c>
      <c r="C198" s="2" t="str">
        <f>IF(COUNTIF($B$4:B197,B198)&gt;0,"",MAX($C$4:C197)+1)</f>
        <v/>
      </c>
      <c r="D198" t="str">
        <f>IF(OR(C198="",C198&gt;$G$2),"",IF($E$2="existant",VLOOKUP(B198,Existant!$A:$E,4,FALSE),IF($E$2="Neuf - non famille",VLOOKUP(B198,#REF!,4,FALSE),VLOOKUP(B198,Neuf!$A:$E,4,FALSE))))</f>
        <v/>
      </c>
      <c r="E198" t="str">
        <f>IF(OR(C198="",C198&gt;$G$2),"",IF($E$2="existant",VLOOKUP(B198,Existant!$A:$E,5,FALSE),IF($E$2="Neuf - non famille",VLOOKUP(B198,#REF!,5,FALSE),VLOOKUP(B198,Neuf!$A:$E,5,FALSE))))</f>
        <v/>
      </c>
      <c r="F198" t="str">
        <f>IF(OR(C198="",C198&gt;$G$2),"",IF($E$2="existant",VLOOKUP(B198,Existant!$A:$H,2,FALSE),IF($E$2="Neuf - non famille",VLOOKUP(B198,#REF!,7,FALSE),VLOOKUP(B198,Neuf!$A:$H,7,FALSE))))</f>
        <v/>
      </c>
      <c r="G198" s="35" t="str">
        <f>IF(OR(C198="",C198&gt;$G$2),"",IF($E$2="existant",VLOOKUP(B198,Existant!$A:$P,16,FALSE),IF($E$2="Neuf - non famille",VLOOKUP(B198,#REF!,16,FALSE),VLOOKUP(B198,Neuf!$A:$P,16,FALSE))))</f>
        <v/>
      </c>
      <c r="H198" s="34" t="str">
        <f>IF(OR(C198="",C198&gt;$G$2),"",IF($E$2="existant",VLOOKUP(B198,Existant!$A:$P,14,FALSE),IF($E$2="Neuf - non famille",VLOOKUP(B198,#REF!,14,FALSE),VLOOKUP(B198,Neuf!$A:$P,14,FALSE))))</f>
        <v/>
      </c>
    </row>
    <row r="199" spans="1:8" hidden="1" x14ac:dyDescent="0.2">
      <c r="A199" s="2">
        <f t="shared" ca="1" si="3"/>
        <v>31</v>
      </c>
      <c r="B199" s="2">
        <v>120</v>
      </c>
      <c r="C199" s="2" t="str">
        <f>IF(COUNTIF($B$4:B198,B199)&gt;0,"",MAX($C$4:C198)+1)</f>
        <v/>
      </c>
      <c r="D199" t="str">
        <f>IF(OR(C199="",C199&gt;$G$2),"",IF($E$2="existant",VLOOKUP(B199,Existant!$A:$E,4,FALSE),IF($E$2="Neuf - non famille",VLOOKUP(B199,#REF!,4,FALSE),VLOOKUP(B199,Neuf!$A:$E,4,FALSE))))</f>
        <v/>
      </c>
      <c r="E199" t="str">
        <f>IF(OR(C199="",C199&gt;$G$2),"",IF($E$2="existant",VLOOKUP(B199,Existant!$A:$E,5,FALSE),IF($E$2="Neuf - non famille",VLOOKUP(B199,#REF!,5,FALSE),VLOOKUP(B199,Neuf!$A:$E,5,FALSE))))</f>
        <v/>
      </c>
      <c r="F199" t="str">
        <f>IF(OR(C199="",C199&gt;$G$2),"",IF($E$2="existant",VLOOKUP(B199,Existant!$A:$H,2,FALSE),IF($E$2="Neuf - non famille",VLOOKUP(B199,#REF!,7,FALSE),VLOOKUP(B199,Neuf!$A:$H,7,FALSE))))</f>
        <v/>
      </c>
      <c r="G199" s="35" t="str">
        <f>IF(OR(C199="",C199&gt;$G$2),"",IF($E$2="existant",VLOOKUP(B199,Existant!$A:$P,16,FALSE),IF($E$2="Neuf - non famille",VLOOKUP(B199,#REF!,16,FALSE),VLOOKUP(B199,Neuf!$A:$P,16,FALSE))))</f>
        <v/>
      </c>
      <c r="H199" s="34" t="str">
        <f>IF(OR(C199="",C199&gt;$G$2),"",IF($E$2="existant",VLOOKUP(B199,Existant!$A:$P,14,FALSE),IF($E$2="Neuf - non famille",VLOOKUP(B199,#REF!,14,FALSE),VLOOKUP(B199,Neuf!$A:$P,14,FALSE))))</f>
        <v/>
      </c>
    </row>
    <row r="200" spans="1:8" hidden="1" x14ac:dyDescent="0.2">
      <c r="A200" s="2">
        <f t="shared" ca="1" si="3"/>
        <v>80</v>
      </c>
      <c r="B200" s="2">
        <v>6</v>
      </c>
      <c r="C200" s="2" t="str">
        <f>IF(COUNTIF($B$4:B199,B200)&gt;0,"",MAX($C$4:C199)+1)</f>
        <v/>
      </c>
      <c r="D200" t="str">
        <f>IF(OR(C200="",C200&gt;$G$2),"",IF($E$2="existant",VLOOKUP(B200,Existant!$A:$E,4,FALSE),IF($E$2="Neuf - non famille",VLOOKUP(B200,#REF!,4,FALSE),VLOOKUP(B200,Neuf!$A:$E,4,FALSE))))</f>
        <v/>
      </c>
      <c r="E200" t="str">
        <f>IF(OR(C200="",C200&gt;$G$2),"",IF($E$2="existant",VLOOKUP(B200,Existant!$A:$E,5,FALSE),IF($E$2="Neuf - non famille",VLOOKUP(B200,#REF!,5,FALSE),VLOOKUP(B200,Neuf!$A:$E,5,FALSE))))</f>
        <v/>
      </c>
      <c r="F200" t="str">
        <f>IF(OR(C200="",C200&gt;$G$2),"",IF($E$2="existant",VLOOKUP(B200,Existant!$A:$H,2,FALSE),IF($E$2="Neuf - non famille",VLOOKUP(B200,#REF!,7,FALSE),VLOOKUP(B200,Neuf!$A:$H,7,FALSE))))</f>
        <v/>
      </c>
      <c r="G200" s="35" t="str">
        <f>IF(OR(C200="",C200&gt;$G$2),"",IF($E$2="existant",VLOOKUP(B200,Existant!$A:$P,16,FALSE),IF($E$2="Neuf - non famille",VLOOKUP(B200,#REF!,16,FALSE),VLOOKUP(B200,Neuf!$A:$P,16,FALSE))))</f>
        <v/>
      </c>
      <c r="H200" s="34" t="str">
        <f>IF(OR(C200="",C200&gt;$G$2),"",IF($E$2="existant",VLOOKUP(B200,Existant!$A:$P,14,FALSE),IF($E$2="Neuf - non famille",VLOOKUP(B200,#REF!,14,FALSE),VLOOKUP(B200,Neuf!$A:$P,14,FALSE))))</f>
        <v/>
      </c>
    </row>
    <row r="201" spans="1:8" hidden="1" x14ac:dyDescent="0.2">
      <c r="A201" s="2">
        <f t="shared" ca="1" si="3"/>
        <v>73</v>
      </c>
      <c r="B201" s="2">
        <v>24</v>
      </c>
      <c r="C201" s="2" t="str">
        <f>IF(COUNTIF($B$4:B200,B201)&gt;0,"",MAX($C$4:C200)+1)</f>
        <v/>
      </c>
      <c r="D201" t="str">
        <f>IF(OR(C201="",C201&gt;$G$2),"",IF($E$2="existant",VLOOKUP(B201,Existant!$A:$E,4,FALSE),IF($E$2="Neuf - non famille",VLOOKUP(B201,#REF!,4,FALSE),VLOOKUP(B201,Neuf!$A:$E,4,FALSE))))</f>
        <v/>
      </c>
      <c r="E201" t="str">
        <f>IF(OR(C201="",C201&gt;$G$2),"",IF($E$2="existant",VLOOKUP(B201,Existant!$A:$E,5,FALSE),IF($E$2="Neuf - non famille",VLOOKUP(B201,#REF!,5,FALSE),VLOOKUP(B201,Neuf!$A:$E,5,FALSE))))</f>
        <v/>
      </c>
      <c r="F201" t="str">
        <f>IF(OR(C201="",C201&gt;$G$2),"",IF($E$2="existant",VLOOKUP(B201,Existant!$A:$H,2,FALSE),IF($E$2="Neuf - non famille",VLOOKUP(B201,#REF!,7,FALSE),VLOOKUP(B201,Neuf!$A:$H,7,FALSE))))</f>
        <v/>
      </c>
      <c r="G201" s="35" t="str">
        <f>IF(OR(C201="",C201&gt;$G$2),"",IF($E$2="existant",VLOOKUP(B201,Existant!$A:$P,16,FALSE),IF($E$2="Neuf - non famille",VLOOKUP(B201,#REF!,16,FALSE),VLOOKUP(B201,Neuf!$A:$P,16,FALSE))))</f>
        <v/>
      </c>
      <c r="H201" s="34" t="str">
        <f>IF(OR(C201="",C201&gt;$G$2),"",IF($E$2="existant",VLOOKUP(B201,Existant!$A:$P,14,FALSE),IF($E$2="Neuf - non famille",VLOOKUP(B201,#REF!,14,FALSE),VLOOKUP(B201,Neuf!$A:$P,14,FALSE))))</f>
        <v/>
      </c>
    </row>
    <row r="202" spans="1:8" hidden="1" x14ac:dyDescent="0.2">
      <c r="A202" s="2">
        <f t="shared" ca="1" si="3"/>
        <v>95</v>
      </c>
      <c r="B202" s="2">
        <v>42</v>
      </c>
      <c r="C202" s="2" t="str">
        <f>IF(COUNTIF($B$4:B201,B202)&gt;0,"",MAX($C$4:C201)+1)</f>
        <v/>
      </c>
      <c r="D202" t="str">
        <f>IF(OR(C202="",C202&gt;$G$2),"",IF($E$2="existant",VLOOKUP(B202,Existant!$A:$E,4,FALSE),IF($E$2="Neuf - non famille",VLOOKUP(B202,#REF!,4,FALSE),VLOOKUP(B202,Neuf!$A:$E,4,FALSE))))</f>
        <v/>
      </c>
      <c r="E202" t="str">
        <f>IF(OR(C202="",C202&gt;$G$2),"",IF($E$2="existant",VLOOKUP(B202,Existant!$A:$E,5,FALSE),IF($E$2="Neuf - non famille",VLOOKUP(B202,#REF!,5,FALSE),VLOOKUP(B202,Neuf!$A:$E,5,FALSE))))</f>
        <v/>
      </c>
      <c r="F202" t="str">
        <f>IF(OR(C202="",C202&gt;$G$2),"",IF($E$2="existant",VLOOKUP(B202,Existant!$A:$H,2,FALSE),IF($E$2="Neuf - non famille",VLOOKUP(B202,#REF!,7,FALSE),VLOOKUP(B202,Neuf!$A:$H,7,FALSE))))</f>
        <v/>
      </c>
      <c r="G202" s="35" t="str">
        <f>IF(OR(C202="",C202&gt;$G$2),"",IF($E$2="existant",VLOOKUP(B202,Existant!$A:$P,16,FALSE),IF($E$2="Neuf - non famille",VLOOKUP(B202,#REF!,16,FALSE),VLOOKUP(B202,Neuf!$A:$P,16,FALSE))))</f>
        <v/>
      </c>
      <c r="H202" s="34" t="str">
        <f>IF(OR(C202="",C202&gt;$G$2),"",IF($E$2="existant",VLOOKUP(B202,Existant!$A:$P,14,FALSE),IF($E$2="Neuf - non famille",VLOOKUP(B202,#REF!,14,FALSE),VLOOKUP(B202,Neuf!$A:$P,14,FALSE))))</f>
        <v/>
      </c>
    </row>
    <row r="203" spans="1:8" hidden="1" x14ac:dyDescent="0.2">
      <c r="A203" s="2">
        <f t="shared" ca="1" si="3"/>
        <v>123</v>
      </c>
      <c r="B203" s="2">
        <v>122</v>
      </c>
      <c r="C203" s="2" t="str">
        <f>IF(COUNTIF($B$4:B202,B203)&gt;0,"",MAX($C$4:C202)+1)</f>
        <v/>
      </c>
      <c r="D203" t="str">
        <f>IF(OR(C203="",C203&gt;$G$2),"",IF($E$2="existant",VLOOKUP(B203,Existant!$A:$E,4,FALSE),IF($E$2="Neuf - non famille",VLOOKUP(B203,#REF!,4,FALSE),VLOOKUP(B203,Neuf!$A:$E,4,FALSE))))</f>
        <v/>
      </c>
      <c r="E203" t="str">
        <f>IF(OR(C203="",C203&gt;$G$2),"",IF($E$2="existant",VLOOKUP(B203,Existant!$A:$E,5,FALSE),IF($E$2="Neuf - non famille",VLOOKUP(B203,#REF!,5,FALSE),VLOOKUP(B203,Neuf!$A:$E,5,FALSE))))</f>
        <v/>
      </c>
      <c r="F203" t="str">
        <f>IF(OR(C203="",C203&gt;$G$2),"",IF($E$2="existant",VLOOKUP(B203,Existant!$A:$H,2,FALSE),IF($E$2="Neuf - non famille",VLOOKUP(B203,#REF!,7,FALSE),VLOOKUP(B203,Neuf!$A:$H,7,FALSE))))</f>
        <v/>
      </c>
      <c r="G203" s="35" t="str">
        <f>IF(OR(C203="",C203&gt;$G$2),"",IF($E$2="existant",VLOOKUP(B203,Existant!$A:$P,16,FALSE),IF($E$2="Neuf - non famille",VLOOKUP(B203,#REF!,16,FALSE),VLOOKUP(B203,Neuf!$A:$P,16,FALSE))))</f>
        <v/>
      </c>
      <c r="H203" s="34" t="str">
        <f>IF(OR(C203="",C203&gt;$G$2),"",IF($E$2="existant",VLOOKUP(B203,Existant!$A:$P,14,FALSE),IF($E$2="Neuf - non famille",VLOOKUP(B203,#REF!,14,FALSE),VLOOKUP(B203,Neuf!$A:$P,14,FALSE))))</f>
        <v/>
      </c>
    </row>
    <row r="204" spans="1:8" hidden="1" x14ac:dyDescent="0.2">
      <c r="A204" s="2">
        <f t="shared" ca="1" si="3"/>
        <v>123</v>
      </c>
      <c r="B204" s="2">
        <v>138</v>
      </c>
      <c r="C204" s="2" t="str">
        <f>IF(COUNTIF($B$4:B203,B204)&gt;0,"",MAX($C$4:C203)+1)</f>
        <v/>
      </c>
      <c r="D204" t="str">
        <f>IF(OR(C204="",C204&gt;$G$2),"",IF($E$2="existant",VLOOKUP(B204,Existant!$A:$E,4,FALSE),IF($E$2="Neuf - non famille",VLOOKUP(B204,#REF!,4,FALSE),VLOOKUP(B204,Neuf!$A:$E,4,FALSE))))</f>
        <v/>
      </c>
      <c r="E204" t="str">
        <f>IF(OR(C204="",C204&gt;$G$2),"",IF($E$2="existant",VLOOKUP(B204,Existant!$A:$E,5,FALSE),IF($E$2="Neuf - non famille",VLOOKUP(B204,#REF!,5,FALSE),VLOOKUP(B204,Neuf!$A:$E,5,FALSE))))</f>
        <v/>
      </c>
      <c r="F204" t="str">
        <f>IF(OR(C204="",C204&gt;$G$2),"",IF($E$2="existant",VLOOKUP(B204,Existant!$A:$H,2,FALSE),IF($E$2="Neuf - non famille",VLOOKUP(B204,#REF!,7,FALSE),VLOOKUP(B204,Neuf!$A:$H,7,FALSE))))</f>
        <v/>
      </c>
      <c r="G204" s="35" t="str">
        <f>IF(OR(C204="",C204&gt;$G$2),"",IF($E$2="existant",VLOOKUP(B204,Existant!$A:$P,16,FALSE),IF($E$2="Neuf - non famille",VLOOKUP(B204,#REF!,16,FALSE),VLOOKUP(B204,Neuf!$A:$P,16,FALSE))))</f>
        <v/>
      </c>
      <c r="H204" s="34" t="str">
        <f>IF(OR(C204="",C204&gt;$G$2),"",IF($E$2="existant",VLOOKUP(B204,Existant!$A:$P,14,FALSE),IF($E$2="Neuf - non famille",VLOOKUP(B204,#REF!,14,FALSE),VLOOKUP(B204,Neuf!$A:$P,14,FALSE))))</f>
        <v/>
      </c>
    </row>
    <row r="205" spans="1:8" x14ac:dyDescent="0.2">
      <c r="A205" s="2">
        <f t="shared" ca="1" si="3"/>
        <v>94</v>
      </c>
      <c r="B205" s="2">
        <v>20</v>
      </c>
      <c r="C205" s="2">
        <f>IF(COUNTIF($B$4:B204,B205)&gt;0,"",MAX($C$4:C204)+1)</f>
        <v>120</v>
      </c>
      <c r="D205" t="str">
        <f>IF(OR(C205="",C205&gt;$G$2),"",IF($E$2="existant",VLOOKUP(B205,Existant!$A:$E,4,FALSE),IF($E$2="Neuf - non famille",VLOOKUP(B205,#REF!,4,FALSE),VLOOKUP(B205,Neuf!$A:$E,4,FALSE))))</f>
        <v/>
      </c>
      <c r="E205" t="str">
        <f>IF(OR(C205="",C205&gt;$G$2),"",IF($E$2="existant",VLOOKUP(B205,Existant!$A:$E,5,FALSE),IF($E$2="Neuf - non famille",VLOOKUP(B205,#REF!,5,FALSE),VLOOKUP(B205,Neuf!$A:$E,5,FALSE))))</f>
        <v/>
      </c>
      <c r="F205" t="str">
        <f>IF(OR(C205="",C205&gt;$G$2),"",IF($E$2="existant",VLOOKUP(B205,Existant!$A:$H,2,FALSE),IF($E$2="Neuf - non famille",VLOOKUP(B205,#REF!,7,FALSE),VLOOKUP(B205,Neuf!$A:$H,7,FALSE))))</f>
        <v/>
      </c>
      <c r="G205" s="35" t="str">
        <f>IF(OR(C205="",C205&gt;$G$2),"",IF($E$2="existant",VLOOKUP(B205,Existant!$A:$P,16,FALSE),IF($E$2="Neuf - non famille",VLOOKUP(B205,#REF!,16,FALSE),VLOOKUP(B205,Neuf!$A:$P,16,FALSE))))</f>
        <v/>
      </c>
      <c r="H205" s="34" t="str">
        <f>IF(OR(C205="",C205&gt;$G$2),"",IF($E$2="existant",VLOOKUP(B205,Existant!$A:$P,14,FALSE),IF($E$2="Neuf - non famille",VLOOKUP(B205,#REF!,14,FALSE),VLOOKUP(B205,Neuf!$A:$P,14,FALSE))))</f>
        <v/>
      </c>
    </row>
    <row r="206" spans="1:8" hidden="1" x14ac:dyDescent="0.2">
      <c r="A206" s="2">
        <f t="shared" ca="1" si="3"/>
        <v>100</v>
      </c>
      <c r="B206" s="2">
        <v>141</v>
      </c>
      <c r="C206" s="2" t="str">
        <f>IF(COUNTIF($B$4:B205,B206)&gt;0,"",MAX($C$4:C205)+1)</f>
        <v/>
      </c>
      <c r="D206" t="str">
        <f>IF(OR(C206="",C206&gt;$G$2),"",IF($E$2="existant",VLOOKUP(B206,Existant!$A:$E,4,FALSE),IF($E$2="Neuf - non famille",VLOOKUP(B206,#REF!,4,FALSE),VLOOKUP(B206,Neuf!$A:$E,4,FALSE))))</f>
        <v/>
      </c>
      <c r="E206" t="str">
        <f>IF(OR(C206="",C206&gt;$G$2),"",IF($E$2="existant",VLOOKUP(B206,Existant!$A:$E,5,FALSE),IF($E$2="Neuf - non famille",VLOOKUP(B206,#REF!,5,FALSE),VLOOKUP(B206,Neuf!$A:$E,5,FALSE))))</f>
        <v/>
      </c>
      <c r="F206" t="str">
        <f>IF(OR(C206="",C206&gt;$G$2),"",IF($E$2="existant",VLOOKUP(B206,Existant!$A:$H,2,FALSE),IF($E$2="Neuf - non famille",VLOOKUP(B206,#REF!,7,FALSE),VLOOKUP(B206,Neuf!$A:$H,7,FALSE))))</f>
        <v/>
      </c>
      <c r="G206" s="35" t="str">
        <f>IF(OR(C206="",C206&gt;$G$2),"",IF($E$2="existant",VLOOKUP(B206,Existant!$A:$P,16,FALSE),IF($E$2="Neuf - non famille",VLOOKUP(B206,#REF!,16,FALSE),VLOOKUP(B206,Neuf!$A:$P,16,FALSE))))</f>
        <v/>
      </c>
      <c r="H206" s="34" t="str">
        <f>IF(OR(C206="",C206&gt;$G$2),"",IF($E$2="existant",VLOOKUP(B206,Existant!$A:$P,14,FALSE),IF($E$2="Neuf - non famille",VLOOKUP(B206,#REF!,14,FALSE),VLOOKUP(B206,Neuf!$A:$P,14,FALSE))))</f>
        <v/>
      </c>
    </row>
    <row r="207" spans="1:8" hidden="1" x14ac:dyDescent="0.2">
      <c r="A207" s="2">
        <f t="shared" ca="1" si="3"/>
        <v>135</v>
      </c>
      <c r="B207" s="2">
        <v>43</v>
      </c>
      <c r="C207" s="2" t="str">
        <f>IF(COUNTIF($B$4:B206,B207)&gt;0,"",MAX($C$4:C206)+1)</f>
        <v/>
      </c>
      <c r="D207" t="str">
        <f>IF(OR(C207="",C207&gt;$G$2),"",IF($E$2="existant",VLOOKUP(B207,Existant!$A:$E,4,FALSE),IF($E$2="Neuf - non famille",VLOOKUP(B207,#REF!,4,FALSE),VLOOKUP(B207,Neuf!$A:$E,4,FALSE))))</f>
        <v/>
      </c>
      <c r="E207" t="str">
        <f>IF(OR(C207="",C207&gt;$G$2),"",IF($E$2="existant",VLOOKUP(B207,Existant!$A:$E,5,FALSE),IF($E$2="Neuf - non famille",VLOOKUP(B207,#REF!,5,FALSE),VLOOKUP(B207,Neuf!$A:$E,5,FALSE))))</f>
        <v/>
      </c>
      <c r="F207" t="str">
        <f>IF(OR(C207="",C207&gt;$G$2),"",IF($E$2="existant",VLOOKUP(B207,Existant!$A:$H,2,FALSE),IF($E$2="Neuf - non famille",VLOOKUP(B207,#REF!,7,FALSE),VLOOKUP(B207,Neuf!$A:$H,7,FALSE))))</f>
        <v/>
      </c>
      <c r="G207" s="35" t="str">
        <f>IF(OR(C207="",C207&gt;$G$2),"",IF($E$2="existant",VLOOKUP(B207,Existant!$A:$P,16,FALSE),IF($E$2="Neuf - non famille",VLOOKUP(B207,#REF!,16,FALSE),VLOOKUP(B207,Neuf!$A:$P,16,FALSE))))</f>
        <v/>
      </c>
      <c r="H207" s="34" t="str">
        <f>IF(OR(C207="",C207&gt;$G$2),"",IF($E$2="existant",VLOOKUP(B207,Existant!$A:$P,14,FALSE),IF($E$2="Neuf - non famille",VLOOKUP(B207,#REF!,14,FALSE),VLOOKUP(B207,Neuf!$A:$P,14,FALSE))))</f>
        <v/>
      </c>
    </row>
    <row r="208" spans="1:8" x14ac:dyDescent="0.2">
      <c r="A208" s="2">
        <f t="shared" ca="1" si="3"/>
        <v>127</v>
      </c>
      <c r="B208" s="2">
        <v>75</v>
      </c>
      <c r="C208" s="2">
        <f>IF(COUNTIF($B$4:B207,B208)&gt;0,"",MAX($C$4:C207)+1)</f>
        <v>121</v>
      </c>
      <c r="D208" t="str">
        <f>IF(OR(C208="",C208&gt;$G$2),"",IF($E$2="existant",VLOOKUP(B208,Existant!$A:$E,4,FALSE),IF($E$2="Neuf - non famille",VLOOKUP(B208,#REF!,4,FALSE),VLOOKUP(B208,Neuf!$A:$E,4,FALSE))))</f>
        <v/>
      </c>
      <c r="E208" t="str">
        <f>IF(OR(C208="",C208&gt;$G$2),"",IF($E$2="existant",VLOOKUP(B208,Existant!$A:$E,5,FALSE),IF($E$2="Neuf - non famille",VLOOKUP(B208,#REF!,5,FALSE),VLOOKUP(B208,Neuf!$A:$E,5,FALSE))))</f>
        <v/>
      </c>
      <c r="F208" t="str">
        <f>IF(OR(C208="",C208&gt;$G$2),"",IF($E$2="existant",VLOOKUP(B208,Existant!$A:$H,2,FALSE),IF($E$2="Neuf - non famille",VLOOKUP(B208,#REF!,7,FALSE),VLOOKUP(B208,Neuf!$A:$H,7,FALSE))))</f>
        <v/>
      </c>
      <c r="G208" s="35" t="str">
        <f>IF(OR(C208="",C208&gt;$G$2),"",IF($E$2="existant",VLOOKUP(B208,Existant!$A:$P,16,FALSE),IF($E$2="Neuf - non famille",VLOOKUP(B208,#REF!,16,FALSE),VLOOKUP(B208,Neuf!$A:$P,16,FALSE))))</f>
        <v/>
      </c>
      <c r="H208" s="34" t="str">
        <f>IF(OR(C208="",C208&gt;$G$2),"",IF($E$2="existant",VLOOKUP(B208,Existant!$A:$P,14,FALSE),IF($E$2="Neuf - non famille",VLOOKUP(B208,#REF!,14,FALSE),VLOOKUP(B208,Neuf!$A:$P,14,FALSE))))</f>
        <v/>
      </c>
    </row>
    <row r="209" spans="1:8" hidden="1" x14ac:dyDescent="0.2">
      <c r="A209" s="2">
        <f t="shared" ca="1" si="3"/>
        <v>110</v>
      </c>
      <c r="B209" s="2">
        <v>45</v>
      </c>
      <c r="C209" s="2" t="str">
        <f>IF(COUNTIF($B$4:B208,B209)&gt;0,"",MAX($C$4:C208)+1)</f>
        <v/>
      </c>
      <c r="D209" t="str">
        <f>IF(OR(C209="",C209&gt;$G$2),"",IF($E$2="existant",VLOOKUP(B209,Existant!$A:$E,4,FALSE),IF($E$2="Neuf - non famille",VLOOKUP(B209,#REF!,4,FALSE),VLOOKUP(B209,Neuf!$A:$E,4,FALSE))))</f>
        <v/>
      </c>
      <c r="E209" t="str">
        <f>IF(OR(C209="",C209&gt;$G$2),"",IF($E$2="existant",VLOOKUP(B209,Existant!$A:$E,5,FALSE),IF($E$2="Neuf - non famille",VLOOKUP(B209,#REF!,5,FALSE),VLOOKUP(B209,Neuf!$A:$E,5,FALSE))))</f>
        <v/>
      </c>
      <c r="F209" t="str">
        <f>IF(OR(C209="",C209&gt;$G$2),"",IF($E$2="existant",VLOOKUP(B209,Existant!$A:$H,2,FALSE),IF($E$2="Neuf - non famille",VLOOKUP(B209,#REF!,7,FALSE),VLOOKUP(B209,Neuf!$A:$H,7,FALSE))))</f>
        <v/>
      </c>
      <c r="G209" s="35" t="str">
        <f>IF(OR(C209="",C209&gt;$G$2),"",IF($E$2="existant",VLOOKUP(B209,Existant!$A:$P,16,FALSE),IF($E$2="Neuf - non famille",VLOOKUP(B209,#REF!,16,FALSE),VLOOKUP(B209,Neuf!$A:$P,16,FALSE))))</f>
        <v/>
      </c>
      <c r="H209" s="34" t="str">
        <f>IF(OR(C209="",C209&gt;$G$2),"",IF($E$2="existant",VLOOKUP(B209,Existant!$A:$P,14,FALSE),IF($E$2="Neuf - non famille",VLOOKUP(B209,#REF!,14,FALSE),VLOOKUP(B209,Neuf!$A:$P,14,FALSE))))</f>
        <v/>
      </c>
    </row>
    <row r="210" spans="1:8" hidden="1" x14ac:dyDescent="0.2">
      <c r="A210" s="2">
        <f t="shared" ca="1" si="3"/>
        <v>82</v>
      </c>
      <c r="B210" s="2">
        <v>105</v>
      </c>
      <c r="C210" s="2" t="str">
        <f>IF(COUNTIF($B$4:B209,B210)&gt;0,"",MAX($C$4:C209)+1)</f>
        <v/>
      </c>
      <c r="D210" t="str">
        <f>IF(OR(C210="",C210&gt;$G$2),"",IF($E$2="existant",VLOOKUP(B210,Existant!$A:$E,4,FALSE),IF($E$2="Neuf - non famille",VLOOKUP(B210,#REF!,4,FALSE),VLOOKUP(B210,Neuf!$A:$E,4,FALSE))))</f>
        <v/>
      </c>
      <c r="E210" t="str">
        <f>IF(OR(C210="",C210&gt;$G$2),"",IF($E$2="existant",VLOOKUP(B210,Existant!$A:$E,5,FALSE),IF($E$2="Neuf - non famille",VLOOKUP(B210,#REF!,5,FALSE),VLOOKUP(B210,Neuf!$A:$E,5,FALSE))))</f>
        <v/>
      </c>
      <c r="F210" t="str">
        <f>IF(OR(C210="",C210&gt;$G$2),"",IF($E$2="existant",VLOOKUP(B210,Existant!$A:$H,2,FALSE),IF($E$2="Neuf - non famille",VLOOKUP(B210,#REF!,7,FALSE),VLOOKUP(B210,Neuf!$A:$H,7,FALSE))))</f>
        <v/>
      </c>
      <c r="G210" s="35" t="str">
        <f>IF(OR(C210="",C210&gt;$G$2),"",IF($E$2="existant",VLOOKUP(B210,Existant!$A:$P,16,FALSE),IF($E$2="Neuf - non famille",VLOOKUP(B210,#REF!,16,FALSE),VLOOKUP(B210,Neuf!$A:$P,16,FALSE))))</f>
        <v/>
      </c>
      <c r="H210" s="34" t="str">
        <f>IF(OR(C210="",C210&gt;$G$2),"",IF($E$2="existant",VLOOKUP(B210,Existant!$A:$P,14,FALSE),IF($E$2="Neuf - non famille",VLOOKUP(B210,#REF!,14,FALSE),VLOOKUP(B210,Neuf!$A:$P,14,FALSE))))</f>
        <v/>
      </c>
    </row>
    <row r="211" spans="1:8" x14ac:dyDescent="0.2">
      <c r="A211" s="2">
        <f t="shared" ca="1" si="3"/>
        <v>35</v>
      </c>
      <c r="B211" s="2">
        <v>46</v>
      </c>
      <c r="C211" s="2">
        <f>IF(COUNTIF($B$4:B210,B211)&gt;0,"",MAX($C$4:C210)+1)</f>
        <v>122</v>
      </c>
      <c r="D211" t="str">
        <f>IF(OR(C211="",C211&gt;$G$2),"",IF($E$2="existant",VLOOKUP(B211,Existant!$A:$E,4,FALSE),IF($E$2="Neuf - non famille",VLOOKUP(B211,#REF!,4,FALSE),VLOOKUP(B211,Neuf!$A:$E,4,FALSE))))</f>
        <v/>
      </c>
      <c r="E211" t="str">
        <f>IF(OR(C211="",C211&gt;$G$2),"",IF($E$2="existant",VLOOKUP(B211,Existant!$A:$E,5,FALSE),IF($E$2="Neuf - non famille",VLOOKUP(B211,#REF!,5,FALSE),VLOOKUP(B211,Neuf!$A:$E,5,FALSE))))</f>
        <v/>
      </c>
      <c r="F211" t="str">
        <f>IF(OR(C211="",C211&gt;$G$2),"",IF($E$2="existant",VLOOKUP(B211,Existant!$A:$H,2,FALSE),IF($E$2="Neuf - non famille",VLOOKUP(B211,#REF!,7,FALSE),VLOOKUP(B211,Neuf!$A:$H,7,FALSE))))</f>
        <v/>
      </c>
      <c r="G211" s="35" t="str">
        <f>IF(OR(C211="",C211&gt;$G$2),"",IF($E$2="existant",VLOOKUP(B211,Existant!$A:$P,16,FALSE),IF($E$2="Neuf - non famille",VLOOKUP(B211,#REF!,16,FALSE),VLOOKUP(B211,Neuf!$A:$P,16,FALSE))))</f>
        <v/>
      </c>
      <c r="H211" s="34" t="str">
        <f>IF(OR(C211="",C211&gt;$G$2),"",IF($E$2="existant",VLOOKUP(B211,Existant!$A:$P,14,FALSE),IF($E$2="Neuf - non famille",VLOOKUP(B211,#REF!,14,FALSE),VLOOKUP(B211,Neuf!$A:$P,14,FALSE))))</f>
        <v/>
      </c>
    </row>
    <row r="212" spans="1:8" hidden="1" x14ac:dyDescent="0.2">
      <c r="A212" s="2">
        <f t="shared" ca="1" si="3"/>
        <v>150</v>
      </c>
      <c r="B212" s="2">
        <v>165</v>
      </c>
      <c r="C212" s="2" t="str">
        <f>IF(COUNTIF($B$4:B211,B212)&gt;0,"",MAX($C$4:C211)+1)</f>
        <v/>
      </c>
      <c r="D212" t="str">
        <f>IF(OR(C212="",C212&gt;$G$2),"",IF($E$2="existant",VLOOKUP(B212,Existant!$A:$E,4,FALSE),IF($E$2="Neuf - non famille",VLOOKUP(B212,#REF!,4,FALSE),VLOOKUP(B212,Neuf!$A:$E,4,FALSE))))</f>
        <v/>
      </c>
      <c r="E212" t="str">
        <f>IF(OR(C212="",C212&gt;$G$2),"",IF($E$2="existant",VLOOKUP(B212,Existant!$A:$E,5,FALSE),IF($E$2="Neuf - non famille",VLOOKUP(B212,#REF!,5,FALSE),VLOOKUP(B212,Neuf!$A:$E,5,FALSE))))</f>
        <v/>
      </c>
      <c r="F212" t="str">
        <f>IF(OR(C212="",C212&gt;$G$2),"",IF($E$2="existant",VLOOKUP(B212,Existant!$A:$H,2,FALSE),IF($E$2="Neuf - non famille",VLOOKUP(B212,#REF!,7,FALSE),VLOOKUP(B212,Neuf!$A:$H,7,FALSE))))</f>
        <v/>
      </c>
      <c r="G212" s="35" t="str">
        <f>IF(OR(C212="",C212&gt;$G$2),"",IF($E$2="existant",VLOOKUP(B212,Existant!$A:$P,16,FALSE),IF($E$2="Neuf - non famille",VLOOKUP(B212,#REF!,16,FALSE),VLOOKUP(B212,Neuf!$A:$P,16,FALSE))))</f>
        <v/>
      </c>
      <c r="H212" s="34" t="str">
        <f>IF(OR(C212="",C212&gt;$G$2),"",IF($E$2="existant",VLOOKUP(B212,Existant!$A:$P,14,FALSE),IF($E$2="Neuf - non famille",VLOOKUP(B212,#REF!,14,FALSE),VLOOKUP(B212,Neuf!$A:$P,14,FALSE))))</f>
        <v/>
      </c>
    </row>
    <row r="213" spans="1:8" hidden="1" x14ac:dyDescent="0.2">
      <c r="A213" s="2">
        <f t="shared" ca="1" si="3"/>
        <v>163</v>
      </c>
      <c r="B213" s="2">
        <v>162</v>
      </c>
      <c r="C213" s="2" t="str">
        <f>IF(COUNTIF($B$4:B212,B213)&gt;0,"",MAX($C$4:C212)+1)</f>
        <v/>
      </c>
      <c r="D213" t="str">
        <f>IF(OR(C213="",C213&gt;$G$2),"",IF($E$2="existant",VLOOKUP(B213,Existant!$A:$E,4,FALSE),IF($E$2="Neuf - non famille",VLOOKUP(B213,#REF!,4,FALSE),VLOOKUP(B213,Neuf!$A:$E,4,FALSE))))</f>
        <v/>
      </c>
      <c r="E213" t="str">
        <f>IF(OR(C213="",C213&gt;$G$2),"",IF($E$2="existant",VLOOKUP(B213,Existant!$A:$E,5,FALSE),IF($E$2="Neuf - non famille",VLOOKUP(B213,#REF!,5,FALSE),VLOOKUP(B213,Neuf!$A:$E,5,FALSE))))</f>
        <v/>
      </c>
      <c r="F213" t="str">
        <f>IF(OR(C213="",C213&gt;$G$2),"",IF($E$2="existant",VLOOKUP(B213,Existant!$A:$H,2,FALSE),IF($E$2="Neuf - non famille",VLOOKUP(B213,#REF!,7,FALSE),VLOOKUP(B213,Neuf!$A:$H,7,FALSE))))</f>
        <v/>
      </c>
      <c r="G213" s="35" t="str">
        <f>IF(OR(C213="",C213&gt;$G$2),"",IF($E$2="existant",VLOOKUP(B213,Existant!$A:$P,16,FALSE),IF($E$2="Neuf - non famille",VLOOKUP(B213,#REF!,16,FALSE),VLOOKUP(B213,Neuf!$A:$P,16,FALSE))))</f>
        <v/>
      </c>
      <c r="H213" s="34" t="str">
        <f>IF(OR(C213="",C213&gt;$G$2),"",IF($E$2="existant",VLOOKUP(B213,Existant!$A:$P,14,FALSE),IF($E$2="Neuf - non famille",VLOOKUP(B213,#REF!,14,FALSE),VLOOKUP(B213,Neuf!$A:$P,14,FALSE))))</f>
        <v/>
      </c>
    </row>
    <row r="214" spans="1:8" hidden="1" x14ac:dyDescent="0.2">
      <c r="A214" s="2">
        <f t="shared" ca="1" si="3"/>
        <v>16</v>
      </c>
      <c r="B214" s="2">
        <v>35</v>
      </c>
      <c r="C214" s="2" t="str">
        <f>IF(COUNTIF($B$4:B213,B214)&gt;0,"",MAX($C$4:C213)+1)</f>
        <v/>
      </c>
      <c r="D214" t="str">
        <f>IF(OR(C214="",C214&gt;$G$2),"",IF($E$2="existant",VLOOKUP(B214,Existant!$A:$E,4,FALSE),IF($E$2="Neuf - non famille",VLOOKUP(B214,#REF!,4,FALSE),VLOOKUP(B214,Neuf!$A:$E,4,FALSE))))</f>
        <v/>
      </c>
      <c r="E214" t="str">
        <f>IF(OR(C214="",C214&gt;$G$2),"",IF($E$2="existant",VLOOKUP(B214,Existant!$A:$E,5,FALSE),IF($E$2="Neuf - non famille",VLOOKUP(B214,#REF!,5,FALSE),VLOOKUP(B214,Neuf!$A:$E,5,FALSE))))</f>
        <v/>
      </c>
      <c r="F214" t="str">
        <f>IF(OR(C214="",C214&gt;$G$2),"",IF($E$2="existant",VLOOKUP(B214,Existant!$A:$H,2,FALSE),IF($E$2="Neuf - non famille",VLOOKUP(B214,#REF!,7,FALSE),VLOOKUP(B214,Neuf!$A:$H,7,FALSE))))</f>
        <v/>
      </c>
      <c r="G214" s="35" t="str">
        <f>IF(OR(C214="",C214&gt;$G$2),"",IF($E$2="existant",VLOOKUP(B214,Existant!$A:$P,16,FALSE),IF($E$2="Neuf - non famille",VLOOKUP(B214,#REF!,16,FALSE),VLOOKUP(B214,Neuf!$A:$P,16,FALSE))))</f>
        <v/>
      </c>
      <c r="H214" s="34" t="str">
        <f>IF(OR(C214="",C214&gt;$G$2),"",IF($E$2="existant",VLOOKUP(B214,Existant!$A:$P,14,FALSE),IF($E$2="Neuf - non famille",VLOOKUP(B214,#REF!,14,FALSE),VLOOKUP(B214,Neuf!$A:$P,14,FALSE))))</f>
        <v/>
      </c>
    </row>
    <row r="215" spans="1:8" hidden="1" x14ac:dyDescent="0.2">
      <c r="A215" s="2">
        <f t="shared" ca="1" si="3"/>
        <v>22</v>
      </c>
      <c r="B215" s="2">
        <v>163</v>
      </c>
      <c r="C215" s="2" t="str">
        <f>IF(COUNTIF($B$4:B214,B215)&gt;0,"",MAX($C$4:C214)+1)</f>
        <v/>
      </c>
      <c r="D215" t="str">
        <f>IF(OR(C215="",C215&gt;$G$2),"",IF($E$2="existant",VLOOKUP(B215,Existant!$A:$E,4,FALSE),IF($E$2="Neuf - non famille",VLOOKUP(B215,#REF!,4,FALSE),VLOOKUP(B215,Neuf!$A:$E,4,FALSE))))</f>
        <v/>
      </c>
      <c r="E215" t="str">
        <f>IF(OR(C215="",C215&gt;$G$2),"",IF($E$2="existant",VLOOKUP(B215,Existant!$A:$E,5,FALSE),IF($E$2="Neuf - non famille",VLOOKUP(B215,#REF!,5,FALSE),VLOOKUP(B215,Neuf!$A:$E,5,FALSE))))</f>
        <v/>
      </c>
      <c r="F215" t="str">
        <f>IF(OR(C215="",C215&gt;$G$2),"",IF($E$2="existant",VLOOKUP(B215,Existant!$A:$H,2,FALSE),IF($E$2="Neuf - non famille",VLOOKUP(B215,#REF!,7,FALSE),VLOOKUP(B215,Neuf!$A:$H,7,FALSE))))</f>
        <v/>
      </c>
      <c r="G215" s="35" t="str">
        <f>IF(OR(C215="",C215&gt;$G$2),"",IF($E$2="existant",VLOOKUP(B215,Existant!$A:$P,16,FALSE),IF($E$2="Neuf - non famille",VLOOKUP(B215,#REF!,16,FALSE),VLOOKUP(B215,Neuf!$A:$P,16,FALSE))))</f>
        <v/>
      </c>
      <c r="H215" s="34" t="str">
        <f>IF(OR(C215="",C215&gt;$G$2),"",IF($E$2="existant",VLOOKUP(B215,Existant!$A:$P,14,FALSE),IF($E$2="Neuf - non famille",VLOOKUP(B215,#REF!,14,FALSE),VLOOKUP(B215,Neuf!$A:$P,14,FALSE))))</f>
        <v/>
      </c>
    </row>
    <row r="216" spans="1:8" hidden="1" x14ac:dyDescent="0.2">
      <c r="A216" s="2">
        <f t="shared" ca="1" si="3"/>
        <v>4</v>
      </c>
      <c r="B216" s="2">
        <v>11</v>
      </c>
      <c r="C216" s="2" t="str">
        <f>IF(COUNTIF($B$4:B215,B216)&gt;0,"",MAX($C$4:C215)+1)</f>
        <v/>
      </c>
      <c r="D216" t="str">
        <f>IF(OR(C216="",C216&gt;$G$2),"",IF($E$2="existant",VLOOKUP(B216,Existant!$A:$E,4,FALSE),IF($E$2="Neuf - non famille",VLOOKUP(B216,#REF!,4,FALSE),VLOOKUP(B216,Neuf!$A:$E,4,FALSE))))</f>
        <v/>
      </c>
      <c r="E216" t="str">
        <f>IF(OR(C216="",C216&gt;$G$2),"",IF($E$2="existant",VLOOKUP(B216,Existant!$A:$E,5,FALSE),IF($E$2="Neuf - non famille",VLOOKUP(B216,#REF!,5,FALSE),VLOOKUP(B216,Neuf!$A:$E,5,FALSE))))</f>
        <v/>
      </c>
      <c r="F216" t="str">
        <f>IF(OR(C216="",C216&gt;$G$2),"",IF($E$2="existant",VLOOKUP(B216,Existant!$A:$H,2,FALSE),IF($E$2="Neuf - non famille",VLOOKUP(B216,#REF!,7,FALSE),VLOOKUP(B216,Neuf!$A:$H,7,FALSE))))</f>
        <v/>
      </c>
      <c r="G216" s="35" t="str">
        <f>IF(OR(C216="",C216&gt;$G$2),"",IF($E$2="existant",VLOOKUP(B216,Existant!$A:$P,16,FALSE),IF($E$2="Neuf - non famille",VLOOKUP(B216,#REF!,16,FALSE),VLOOKUP(B216,Neuf!$A:$P,16,FALSE))))</f>
        <v/>
      </c>
      <c r="H216" s="34" t="str">
        <f>IF(OR(C216="",C216&gt;$G$2),"",IF($E$2="existant",VLOOKUP(B216,Existant!$A:$P,14,FALSE),IF($E$2="Neuf - non famille",VLOOKUP(B216,#REF!,14,FALSE),VLOOKUP(B216,Neuf!$A:$P,14,FALSE))))</f>
        <v/>
      </c>
    </row>
    <row r="217" spans="1:8" x14ac:dyDescent="0.2">
      <c r="A217" s="2">
        <f t="shared" ca="1" si="3"/>
        <v>127</v>
      </c>
      <c r="B217" s="2">
        <v>87</v>
      </c>
      <c r="C217" s="2">
        <f>IF(COUNTIF($B$4:B216,B217)&gt;0,"",MAX($C$4:C216)+1)</f>
        <v>123</v>
      </c>
      <c r="D217" t="str">
        <f>IF(OR(C217="",C217&gt;$G$2),"",IF($E$2="existant",VLOOKUP(B217,Existant!$A:$E,4,FALSE),IF($E$2="Neuf - non famille",VLOOKUP(B217,#REF!,4,FALSE),VLOOKUP(B217,Neuf!$A:$E,4,FALSE))))</f>
        <v/>
      </c>
      <c r="E217" t="str">
        <f>IF(OR(C217="",C217&gt;$G$2),"",IF($E$2="existant",VLOOKUP(B217,Existant!$A:$E,5,FALSE),IF($E$2="Neuf - non famille",VLOOKUP(B217,#REF!,5,FALSE),VLOOKUP(B217,Neuf!$A:$E,5,FALSE))))</f>
        <v/>
      </c>
      <c r="F217" t="str">
        <f>IF(OR(C217="",C217&gt;$G$2),"",IF($E$2="existant",VLOOKUP(B217,Existant!$A:$H,2,FALSE),IF($E$2="Neuf - non famille",VLOOKUP(B217,#REF!,7,FALSE),VLOOKUP(B217,Neuf!$A:$H,7,FALSE))))</f>
        <v/>
      </c>
      <c r="G217" s="35" t="str">
        <f>IF(OR(C217="",C217&gt;$G$2),"",IF($E$2="existant",VLOOKUP(B217,Existant!$A:$P,16,FALSE),IF($E$2="Neuf - non famille",VLOOKUP(B217,#REF!,16,FALSE),VLOOKUP(B217,Neuf!$A:$P,16,FALSE))))</f>
        <v/>
      </c>
      <c r="H217" s="34" t="str">
        <f>IF(OR(C217="",C217&gt;$G$2),"",IF($E$2="existant",VLOOKUP(B217,Existant!$A:$P,14,FALSE),IF($E$2="Neuf - non famille",VLOOKUP(B217,#REF!,14,FALSE),VLOOKUP(B217,Neuf!$A:$P,14,FALSE))))</f>
        <v/>
      </c>
    </row>
    <row r="218" spans="1:8" x14ac:dyDescent="0.2">
      <c r="A218" s="2">
        <f t="shared" ca="1" si="3"/>
        <v>168</v>
      </c>
      <c r="B218" s="2">
        <v>144</v>
      </c>
      <c r="C218" s="2">
        <f>IF(COUNTIF($B$4:B217,B218)&gt;0,"",MAX($C$4:C217)+1)</f>
        <v>124</v>
      </c>
      <c r="D218" t="str">
        <f>IF(OR(C218="",C218&gt;$G$2),"",IF($E$2="existant",VLOOKUP(B218,Existant!$A:$E,4,FALSE),IF($E$2="Neuf - non famille",VLOOKUP(B218,#REF!,4,FALSE),VLOOKUP(B218,Neuf!$A:$E,4,FALSE))))</f>
        <v/>
      </c>
      <c r="E218" t="str">
        <f>IF(OR(C218="",C218&gt;$G$2),"",IF($E$2="existant",VLOOKUP(B218,Existant!$A:$E,5,FALSE),IF($E$2="Neuf - non famille",VLOOKUP(B218,#REF!,5,FALSE),VLOOKUP(B218,Neuf!$A:$E,5,FALSE))))</f>
        <v/>
      </c>
      <c r="F218" t="str">
        <f>IF(OR(C218="",C218&gt;$G$2),"",IF($E$2="existant",VLOOKUP(B218,Existant!$A:$H,2,FALSE),IF($E$2="Neuf - non famille",VLOOKUP(B218,#REF!,7,FALSE),VLOOKUP(B218,Neuf!$A:$H,7,FALSE))))</f>
        <v/>
      </c>
      <c r="G218" s="35" t="str">
        <f>IF(OR(C218="",C218&gt;$G$2),"",IF($E$2="existant",VLOOKUP(B218,Existant!$A:$P,16,FALSE),IF($E$2="Neuf - non famille",VLOOKUP(B218,#REF!,16,FALSE),VLOOKUP(B218,Neuf!$A:$P,16,FALSE))))</f>
        <v/>
      </c>
      <c r="H218" s="34" t="str">
        <f>IF(OR(C218="",C218&gt;$G$2),"",IF($E$2="existant",VLOOKUP(B218,Existant!$A:$P,14,FALSE),IF($E$2="Neuf - non famille",VLOOKUP(B218,#REF!,14,FALSE),VLOOKUP(B218,Neuf!$A:$P,14,FALSE))))</f>
        <v/>
      </c>
    </row>
    <row r="219" spans="1:8" hidden="1" x14ac:dyDescent="0.2">
      <c r="A219" s="2">
        <f t="shared" ca="1" si="3"/>
        <v>45</v>
      </c>
      <c r="B219" s="2">
        <v>146</v>
      </c>
      <c r="C219" s="2" t="str">
        <f>IF(COUNTIF($B$4:B218,B219)&gt;0,"",MAX($C$4:C218)+1)</f>
        <v/>
      </c>
      <c r="D219" t="str">
        <f>IF(OR(C219="",C219&gt;$G$2),"",IF($E$2="existant",VLOOKUP(B219,Existant!$A:$E,4,FALSE),IF($E$2="Neuf - non famille",VLOOKUP(B219,#REF!,4,FALSE),VLOOKUP(B219,Neuf!$A:$E,4,FALSE))))</f>
        <v/>
      </c>
      <c r="E219" t="str">
        <f>IF(OR(C219="",C219&gt;$G$2),"",IF($E$2="existant",VLOOKUP(B219,Existant!$A:$E,5,FALSE),IF($E$2="Neuf - non famille",VLOOKUP(B219,#REF!,5,FALSE),VLOOKUP(B219,Neuf!$A:$E,5,FALSE))))</f>
        <v/>
      </c>
      <c r="F219" t="str">
        <f>IF(OR(C219="",C219&gt;$G$2),"",IF($E$2="existant",VLOOKUP(B219,Existant!$A:$H,2,FALSE),IF($E$2="Neuf - non famille",VLOOKUP(B219,#REF!,7,FALSE),VLOOKUP(B219,Neuf!$A:$H,7,FALSE))))</f>
        <v/>
      </c>
      <c r="G219" s="35" t="str">
        <f>IF(OR(C219="",C219&gt;$G$2),"",IF($E$2="existant",VLOOKUP(B219,Existant!$A:$P,16,FALSE),IF($E$2="Neuf - non famille",VLOOKUP(B219,#REF!,16,FALSE),VLOOKUP(B219,Neuf!$A:$P,16,FALSE))))</f>
        <v/>
      </c>
      <c r="H219" s="34" t="str">
        <f>IF(OR(C219="",C219&gt;$G$2),"",IF($E$2="existant",VLOOKUP(B219,Existant!$A:$P,14,FALSE),IF($E$2="Neuf - non famille",VLOOKUP(B219,#REF!,14,FALSE),VLOOKUP(B219,Neuf!$A:$P,14,FALSE))))</f>
        <v/>
      </c>
    </row>
    <row r="220" spans="1:8" hidden="1" x14ac:dyDescent="0.2">
      <c r="A220" s="2">
        <f t="shared" ca="1" si="3"/>
        <v>57</v>
      </c>
      <c r="B220" s="2">
        <v>164</v>
      </c>
      <c r="C220" s="2" t="str">
        <f>IF(COUNTIF($B$4:B219,B220)&gt;0,"",MAX($C$4:C219)+1)</f>
        <v/>
      </c>
      <c r="D220" t="str">
        <f>IF(OR(C220="",C220&gt;$G$2),"",IF($E$2="existant",VLOOKUP(B220,Existant!$A:$E,4,FALSE),IF($E$2="Neuf - non famille",VLOOKUP(B220,#REF!,4,FALSE),VLOOKUP(B220,Neuf!$A:$E,4,FALSE))))</f>
        <v/>
      </c>
      <c r="E220" t="str">
        <f>IF(OR(C220="",C220&gt;$G$2),"",IF($E$2="existant",VLOOKUP(B220,Existant!$A:$E,5,FALSE),IF($E$2="Neuf - non famille",VLOOKUP(B220,#REF!,5,FALSE),VLOOKUP(B220,Neuf!$A:$E,5,FALSE))))</f>
        <v/>
      </c>
      <c r="F220" t="str">
        <f>IF(OR(C220="",C220&gt;$G$2),"",IF($E$2="existant",VLOOKUP(B220,Existant!$A:$H,2,FALSE),IF($E$2="Neuf - non famille",VLOOKUP(B220,#REF!,7,FALSE),VLOOKUP(B220,Neuf!$A:$H,7,FALSE))))</f>
        <v/>
      </c>
      <c r="G220" s="35" t="str">
        <f>IF(OR(C220="",C220&gt;$G$2),"",IF($E$2="existant",VLOOKUP(B220,Existant!$A:$P,16,FALSE),IF($E$2="Neuf - non famille",VLOOKUP(B220,#REF!,16,FALSE),VLOOKUP(B220,Neuf!$A:$P,16,FALSE))))</f>
        <v/>
      </c>
      <c r="H220" s="34" t="str">
        <f>IF(OR(C220="",C220&gt;$G$2),"",IF($E$2="existant",VLOOKUP(B220,Existant!$A:$P,14,FALSE),IF($E$2="Neuf - non famille",VLOOKUP(B220,#REF!,14,FALSE),VLOOKUP(B220,Neuf!$A:$P,14,FALSE))))</f>
        <v/>
      </c>
    </row>
    <row r="221" spans="1:8" hidden="1" x14ac:dyDescent="0.2">
      <c r="A221" s="2">
        <f t="shared" ca="1" si="3"/>
        <v>27</v>
      </c>
      <c r="B221" s="2">
        <v>158</v>
      </c>
      <c r="C221" s="2" t="str">
        <f>IF(COUNTIF($B$4:B220,B221)&gt;0,"",MAX($C$4:C220)+1)</f>
        <v/>
      </c>
      <c r="D221" t="str">
        <f>IF(OR(C221="",C221&gt;$G$2),"",IF($E$2="existant",VLOOKUP(B221,Existant!$A:$E,4,FALSE),IF($E$2="Neuf - non famille",VLOOKUP(B221,#REF!,4,FALSE),VLOOKUP(B221,Neuf!$A:$E,4,FALSE))))</f>
        <v/>
      </c>
      <c r="E221" t="str">
        <f>IF(OR(C221="",C221&gt;$G$2),"",IF($E$2="existant",VLOOKUP(B221,Existant!$A:$E,5,FALSE),IF($E$2="Neuf - non famille",VLOOKUP(B221,#REF!,5,FALSE),VLOOKUP(B221,Neuf!$A:$E,5,FALSE))))</f>
        <v/>
      </c>
      <c r="F221" t="str">
        <f>IF(OR(C221="",C221&gt;$G$2),"",IF($E$2="existant",VLOOKUP(B221,Existant!$A:$H,2,FALSE),IF($E$2="Neuf - non famille",VLOOKUP(B221,#REF!,7,FALSE),VLOOKUP(B221,Neuf!$A:$H,7,FALSE))))</f>
        <v/>
      </c>
      <c r="G221" s="35" t="str">
        <f>IF(OR(C221="",C221&gt;$G$2),"",IF($E$2="existant",VLOOKUP(B221,Existant!$A:$P,16,FALSE),IF($E$2="Neuf - non famille",VLOOKUP(B221,#REF!,16,FALSE),VLOOKUP(B221,Neuf!$A:$P,16,FALSE))))</f>
        <v/>
      </c>
      <c r="H221" s="34" t="str">
        <f>IF(OR(C221="",C221&gt;$G$2),"",IF($E$2="existant",VLOOKUP(B221,Existant!$A:$P,14,FALSE),IF($E$2="Neuf - non famille",VLOOKUP(B221,#REF!,14,FALSE),VLOOKUP(B221,Neuf!$A:$P,14,FALSE))))</f>
        <v/>
      </c>
    </row>
    <row r="222" spans="1:8" hidden="1" x14ac:dyDescent="0.2">
      <c r="A222" s="2">
        <f t="shared" ca="1" si="3"/>
        <v>155</v>
      </c>
      <c r="B222" s="2">
        <v>140</v>
      </c>
      <c r="C222" s="2" t="str">
        <f>IF(COUNTIF($B$4:B221,B222)&gt;0,"",MAX($C$4:C221)+1)</f>
        <v/>
      </c>
      <c r="D222" t="str">
        <f>IF(OR(C222="",C222&gt;$G$2),"",IF($E$2="existant",VLOOKUP(B222,Existant!$A:$E,4,FALSE),IF($E$2="Neuf - non famille",VLOOKUP(B222,#REF!,4,FALSE),VLOOKUP(B222,Neuf!$A:$E,4,FALSE))))</f>
        <v/>
      </c>
      <c r="E222" t="str">
        <f>IF(OR(C222="",C222&gt;$G$2),"",IF($E$2="existant",VLOOKUP(B222,Existant!$A:$E,5,FALSE),IF($E$2="Neuf - non famille",VLOOKUP(B222,#REF!,5,FALSE),VLOOKUP(B222,Neuf!$A:$E,5,FALSE))))</f>
        <v/>
      </c>
      <c r="F222" t="str">
        <f>IF(OR(C222="",C222&gt;$G$2),"",IF($E$2="existant",VLOOKUP(B222,Existant!$A:$H,2,FALSE),IF($E$2="Neuf - non famille",VLOOKUP(B222,#REF!,7,FALSE),VLOOKUP(B222,Neuf!$A:$H,7,FALSE))))</f>
        <v/>
      </c>
      <c r="G222" s="35" t="str">
        <f>IF(OR(C222="",C222&gt;$G$2),"",IF($E$2="existant",VLOOKUP(B222,Existant!$A:$P,16,FALSE),IF($E$2="Neuf - non famille",VLOOKUP(B222,#REF!,16,FALSE),VLOOKUP(B222,Neuf!$A:$P,16,FALSE))))</f>
        <v/>
      </c>
      <c r="H222" s="34" t="str">
        <f>IF(OR(C222="",C222&gt;$G$2),"",IF($E$2="existant",VLOOKUP(B222,Existant!$A:$P,14,FALSE),IF($E$2="Neuf - non famille",VLOOKUP(B222,#REF!,14,FALSE),VLOOKUP(B222,Neuf!$A:$P,14,FALSE))))</f>
        <v/>
      </c>
    </row>
    <row r="223" spans="1:8" hidden="1" x14ac:dyDescent="0.2">
      <c r="A223" s="2">
        <f t="shared" ca="1" si="3"/>
        <v>117</v>
      </c>
      <c r="B223" s="2">
        <v>113</v>
      </c>
      <c r="C223" s="2" t="str">
        <f>IF(COUNTIF($B$4:B222,B223)&gt;0,"",MAX($C$4:C222)+1)</f>
        <v/>
      </c>
      <c r="D223" t="str">
        <f>IF(OR(C223="",C223&gt;$G$2),"",IF($E$2="existant",VLOOKUP(B223,Existant!$A:$E,4,FALSE),IF($E$2="Neuf - non famille",VLOOKUP(B223,#REF!,4,FALSE),VLOOKUP(B223,Neuf!$A:$E,4,FALSE))))</f>
        <v/>
      </c>
      <c r="E223" t="str">
        <f>IF(OR(C223="",C223&gt;$G$2),"",IF($E$2="existant",VLOOKUP(B223,Existant!$A:$E,5,FALSE),IF($E$2="Neuf - non famille",VLOOKUP(B223,#REF!,5,FALSE),VLOOKUP(B223,Neuf!$A:$E,5,FALSE))))</f>
        <v/>
      </c>
      <c r="F223" t="str">
        <f>IF(OR(C223="",C223&gt;$G$2),"",IF($E$2="existant",VLOOKUP(B223,Existant!$A:$H,2,FALSE),IF($E$2="Neuf - non famille",VLOOKUP(B223,#REF!,7,FALSE),VLOOKUP(B223,Neuf!$A:$H,7,FALSE))))</f>
        <v/>
      </c>
      <c r="G223" s="35" t="str">
        <f>IF(OR(C223="",C223&gt;$G$2),"",IF($E$2="existant",VLOOKUP(B223,Existant!$A:$P,16,FALSE),IF($E$2="Neuf - non famille",VLOOKUP(B223,#REF!,16,FALSE),VLOOKUP(B223,Neuf!$A:$P,16,FALSE))))</f>
        <v/>
      </c>
      <c r="H223" s="34" t="str">
        <f>IF(OR(C223="",C223&gt;$G$2),"",IF($E$2="existant",VLOOKUP(B223,Existant!$A:$P,14,FALSE),IF($E$2="Neuf - non famille",VLOOKUP(B223,#REF!,14,FALSE),VLOOKUP(B223,Neuf!$A:$P,14,FALSE))))</f>
        <v/>
      </c>
    </row>
    <row r="224" spans="1:8" hidden="1" x14ac:dyDescent="0.2">
      <c r="A224" s="2">
        <f t="shared" ca="1" si="3"/>
        <v>121</v>
      </c>
      <c r="B224" s="2">
        <v>12</v>
      </c>
      <c r="C224" s="2" t="str">
        <f>IF(COUNTIF($B$4:B223,B224)&gt;0,"",MAX($C$4:C223)+1)</f>
        <v/>
      </c>
      <c r="D224" t="str">
        <f>IF(OR(C224="",C224&gt;$G$2),"",IF($E$2="existant",VLOOKUP(B224,Existant!$A:$E,4,FALSE),IF($E$2="Neuf - non famille",VLOOKUP(B224,#REF!,4,FALSE),VLOOKUP(B224,Neuf!$A:$E,4,FALSE))))</f>
        <v/>
      </c>
      <c r="E224" t="str">
        <f>IF(OR(C224="",C224&gt;$G$2),"",IF($E$2="existant",VLOOKUP(B224,Existant!$A:$E,5,FALSE),IF($E$2="Neuf - non famille",VLOOKUP(B224,#REF!,5,FALSE),VLOOKUP(B224,Neuf!$A:$E,5,FALSE))))</f>
        <v/>
      </c>
      <c r="F224" t="str">
        <f>IF(OR(C224="",C224&gt;$G$2),"",IF($E$2="existant",VLOOKUP(B224,Existant!$A:$H,2,FALSE),IF($E$2="Neuf - non famille",VLOOKUP(B224,#REF!,7,FALSE),VLOOKUP(B224,Neuf!$A:$H,7,FALSE))))</f>
        <v/>
      </c>
      <c r="G224" s="35" t="str">
        <f>IF(OR(C224="",C224&gt;$G$2),"",IF($E$2="existant",VLOOKUP(B224,Existant!$A:$P,16,FALSE),IF($E$2="Neuf - non famille",VLOOKUP(B224,#REF!,16,FALSE),VLOOKUP(B224,Neuf!$A:$P,16,FALSE))))</f>
        <v/>
      </c>
      <c r="H224" s="34" t="str">
        <f>IF(OR(C224="",C224&gt;$G$2),"",IF($E$2="existant",VLOOKUP(B224,Existant!$A:$P,14,FALSE),IF($E$2="Neuf - non famille",VLOOKUP(B224,#REF!,14,FALSE),VLOOKUP(B224,Neuf!$A:$P,14,FALSE))))</f>
        <v/>
      </c>
    </row>
    <row r="225" spans="1:8" hidden="1" x14ac:dyDescent="0.2">
      <c r="A225" s="2">
        <f t="shared" ca="1" si="3"/>
        <v>58</v>
      </c>
      <c r="B225" s="2">
        <v>110</v>
      </c>
      <c r="C225" s="2" t="str">
        <f>IF(COUNTIF($B$4:B224,B225)&gt;0,"",MAX($C$4:C224)+1)</f>
        <v/>
      </c>
      <c r="D225" t="str">
        <f>IF(OR(C225="",C225&gt;$G$2),"",IF($E$2="existant",VLOOKUP(B225,Existant!$A:$E,4,FALSE),IF($E$2="Neuf - non famille",VLOOKUP(B225,#REF!,4,FALSE),VLOOKUP(B225,Neuf!$A:$E,4,FALSE))))</f>
        <v/>
      </c>
      <c r="E225" t="str">
        <f>IF(OR(C225="",C225&gt;$G$2),"",IF($E$2="existant",VLOOKUP(B225,Existant!$A:$E,5,FALSE),IF($E$2="Neuf - non famille",VLOOKUP(B225,#REF!,5,FALSE),VLOOKUP(B225,Neuf!$A:$E,5,FALSE))))</f>
        <v/>
      </c>
      <c r="F225" t="str">
        <f>IF(OR(C225="",C225&gt;$G$2),"",IF($E$2="existant",VLOOKUP(B225,Existant!$A:$H,2,FALSE),IF($E$2="Neuf - non famille",VLOOKUP(B225,#REF!,7,FALSE),VLOOKUP(B225,Neuf!$A:$H,7,FALSE))))</f>
        <v/>
      </c>
      <c r="G225" s="35" t="str">
        <f>IF(OR(C225="",C225&gt;$G$2),"",IF($E$2="existant",VLOOKUP(B225,Existant!$A:$P,16,FALSE),IF($E$2="Neuf - non famille",VLOOKUP(B225,#REF!,16,FALSE),VLOOKUP(B225,Neuf!$A:$P,16,FALSE))))</f>
        <v/>
      </c>
      <c r="H225" s="34" t="str">
        <f>IF(OR(C225="",C225&gt;$G$2),"",IF($E$2="existant",VLOOKUP(B225,Existant!$A:$P,14,FALSE),IF($E$2="Neuf - non famille",VLOOKUP(B225,#REF!,14,FALSE),VLOOKUP(B225,Neuf!$A:$P,14,FALSE))))</f>
        <v/>
      </c>
    </row>
    <row r="226" spans="1:8" hidden="1" x14ac:dyDescent="0.2">
      <c r="A226" s="2">
        <f t="shared" ca="1" si="3"/>
        <v>126</v>
      </c>
      <c r="B226" s="2">
        <v>148</v>
      </c>
      <c r="C226" s="2" t="str">
        <f>IF(COUNTIF($B$4:B225,B226)&gt;0,"",MAX($C$4:C225)+1)</f>
        <v/>
      </c>
      <c r="D226" t="str">
        <f>IF(OR(C226="",C226&gt;$G$2),"",IF($E$2="existant",VLOOKUP(B226,Existant!$A:$E,4,FALSE),IF($E$2="Neuf - non famille",VLOOKUP(B226,#REF!,4,FALSE),VLOOKUP(B226,Neuf!$A:$E,4,FALSE))))</f>
        <v/>
      </c>
      <c r="E226" t="str">
        <f>IF(OR(C226="",C226&gt;$G$2),"",IF($E$2="existant",VLOOKUP(B226,Existant!$A:$E,5,FALSE),IF($E$2="Neuf - non famille",VLOOKUP(B226,#REF!,5,FALSE),VLOOKUP(B226,Neuf!$A:$E,5,FALSE))))</f>
        <v/>
      </c>
      <c r="F226" t="str">
        <f>IF(OR(C226="",C226&gt;$G$2),"",IF($E$2="existant",VLOOKUP(B226,Existant!$A:$H,2,FALSE),IF($E$2="Neuf - non famille",VLOOKUP(B226,#REF!,7,FALSE),VLOOKUP(B226,Neuf!$A:$H,7,FALSE))))</f>
        <v/>
      </c>
      <c r="G226" s="35" t="str">
        <f>IF(OR(C226="",C226&gt;$G$2),"",IF($E$2="existant",VLOOKUP(B226,Existant!$A:$P,16,FALSE),IF($E$2="Neuf - non famille",VLOOKUP(B226,#REF!,16,FALSE),VLOOKUP(B226,Neuf!$A:$P,16,FALSE))))</f>
        <v/>
      </c>
      <c r="H226" s="34" t="str">
        <f>IF(OR(C226="",C226&gt;$G$2),"",IF($E$2="existant",VLOOKUP(B226,Existant!$A:$P,14,FALSE),IF($E$2="Neuf - non famille",VLOOKUP(B226,#REF!,14,FALSE),VLOOKUP(B226,Neuf!$A:$P,14,FALSE))))</f>
        <v/>
      </c>
    </row>
    <row r="227" spans="1:8" hidden="1" x14ac:dyDescent="0.2">
      <c r="A227" s="2">
        <f t="shared" ca="1" si="3"/>
        <v>117</v>
      </c>
      <c r="B227" s="2">
        <v>81</v>
      </c>
      <c r="C227" s="2" t="str">
        <f>IF(COUNTIF($B$4:B226,B227)&gt;0,"",MAX($C$4:C226)+1)</f>
        <v/>
      </c>
      <c r="D227" t="str">
        <f>IF(OR(C227="",C227&gt;$G$2),"",IF($E$2="existant",VLOOKUP(B227,Existant!$A:$E,4,FALSE),IF($E$2="Neuf - non famille",VLOOKUP(B227,#REF!,4,FALSE),VLOOKUP(B227,Neuf!$A:$E,4,FALSE))))</f>
        <v/>
      </c>
      <c r="E227" t="str">
        <f>IF(OR(C227="",C227&gt;$G$2),"",IF($E$2="existant",VLOOKUP(B227,Existant!$A:$E,5,FALSE),IF($E$2="Neuf - non famille",VLOOKUP(B227,#REF!,5,FALSE),VLOOKUP(B227,Neuf!$A:$E,5,FALSE))))</f>
        <v/>
      </c>
      <c r="F227" t="str">
        <f>IF(OR(C227="",C227&gt;$G$2),"",IF($E$2="existant",VLOOKUP(B227,Existant!$A:$H,2,FALSE),IF($E$2="Neuf - non famille",VLOOKUP(B227,#REF!,7,FALSE),VLOOKUP(B227,Neuf!$A:$H,7,FALSE))))</f>
        <v/>
      </c>
      <c r="G227" s="35" t="str">
        <f>IF(OR(C227="",C227&gt;$G$2),"",IF($E$2="existant",VLOOKUP(B227,Existant!$A:$P,16,FALSE),IF($E$2="Neuf - non famille",VLOOKUP(B227,#REF!,16,FALSE),VLOOKUP(B227,Neuf!$A:$P,16,FALSE))))</f>
        <v/>
      </c>
      <c r="H227" s="34" t="str">
        <f>IF(OR(C227="",C227&gt;$G$2),"",IF($E$2="existant",VLOOKUP(B227,Existant!$A:$P,14,FALSE),IF($E$2="Neuf - non famille",VLOOKUP(B227,#REF!,14,FALSE),VLOOKUP(B227,Neuf!$A:$P,14,FALSE))))</f>
        <v/>
      </c>
    </row>
    <row r="228" spans="1:8" x14ac:dyDescent="0.2">
      <c r="A228" s="2">
        <f t="shared" ca="1" si="3"/>
        <v>13</v>
      </c>
      <c r="B228" s="2">
        <v>85</v>
      </c>
      <c r="C228" s="2">
        <f>IF(COUNTIF($B$4:B227,B228)&gt;0,"",MAX($C$4:C227)+1)</f>
        <v>125</v>
      </c>
      <c r="D228" t="str">
        <f>IF(OR(C228="",C228&gt;$G$2),"",IF($E$2="existant",VLOOKUP(B228,Existant!$A:$E,4,FALSE),IF($E$2="Neuf - non famille",VLOOKUP(B228,#REF!,4,FALSE),VLOOKUP(B228,Neuf!$A:$E,4,FALSE))))</f>
        <v/>
      </c>
      <c r="E228" t="str">
        <f>IF(OR(C228="",C228&gt;$G$2),"",IF($E$2="existant",VLOOKUP(B228,Existant!$A:$E,5,FALSE),IF($E$2="Neuf - non famille",VLOOKUP(B228,#REF!,5,FALSE),VLOOKUP(B228,Neuf!$A:$E,5,FALSE))))</f>
        <v/>
      </c>
      <c r="F228" t="str">
        <f>IF(OR(C228="",C228&gt;$G$2),"",IF($E$2="existant",VLOOKUP(B228,Existant!$A:$H,2,FALSE),IF($E$2="Neuf - non famille",VLOOKUP(B228,#REF!,7,FALSE),VLOOKUP(B228,Neuf!$A:$H,7,FALSE))))</f>
        <v/>
      </c>
      <c r="G228" s="35" t="str">
        <f>IF(OR(C228="",C228&gt;$G$2),"",IF($E$2="existant",VLOOKUP(B228,Existant!$A:$P,16,FALSE),IF($E$2="Neuf - non famille",VLOOKUP(B228,#REF!,16,FALSE),VLOOKUP(B228,Neuf!$A:$P,16,FALSE))))</f>
        <v/>
      </c>
      <c r="H228" s="34" t="str">
        <f>IF(OR(C228="",C228&gt;$G$2),"",IF($E$2="existant",VLOOKUP(B228,Existant!$A:$P,14,FALSE),IF($E$2="Neuf - non famille",VLOOKUP(B228,#REF!,14,FALSE),VLOOKUP(B228,Neuf!$A:$P,14,FALSE))))</f>
        <v/>
      </c>
    </row>
    <row r="229" spans="1:8" hidden="1" x14ac:dyDescent="0.2">
      <c r="A229" s="2">
        <f t="shared" ca="1" si="3"/>
        <v>141</v>
      </c>
      <c r="B229" s="2">
        <v>88</v>
      </c>
      <c r="C229" s="2" t="str">
        <f>IF(COUNTIF($B$4:B228,B229)&gt;0,"",MAX($C$4:C228)+1)</f>
        <v/>
      </c>
      <c r="D229" t="str">
        <f>IF(OR(C229="",C229&gt;$G$2),"",IF($E$2="existant",VLOOKUP(B229,Existant!$A:$E,4,FALSE),IF($E$2="Neuf - non famille",VLOOKUP(B229,#REF!,4,FALSE),VLOOKUP(B229,Neuf!$A:$E,4,FALSE))))</f>
        <v/>
      </c>
      <c r="E229" t="str">
        <f>IF(OR(C229="",C229&gt;$G$2),"",IF($E$2="existant",VLOOKUP(B229,Existant!$A:$E,5,FALSE),IF($E$2="Neuf - non famille",VLOOKUP(B229,#REF!,5,FALSE),VLOOKUP(B229,Neuf!$A:$E,5,FALSE))))</f>
        <v/>
      </c>
      <c r="F229" t="str">
        <f>IF(OR(C229="",C229&gt;$G$2),"",IF($E$2="existant",VLOOKUP(B229,Existant!$A:$H,2,FALSE),IF($E$2="Neuf - non famille",VLOOKUP(B229,#REF!,7,FALSE),VLOOKUP(B229,Neuf!$A:$H,7,FALSE))))</f>
        <v/>
      </c>
      <c r="G229" s="35" t="str">
        <f>IF(OR(C229="",C229&gt;$G$2),"",IF($E$2="existant",VLOOKUP(B229,Existant!$A:$P,16,FALSE),IF($E$2="Neuf - non famille",VLOOKUP(B229,#REF!,16,FALSE),VLOOKUP(B229,Neuf!$A:$P,16,FALSE))))</f>
        <v/>
      </c>
      <c r="H229" s="34" t="str">
        <f>IF(OR(C229="",C229&gt;$G$2),"",IF($E$2="existant",VLOOKUP(B229,Existant!$A:$P,14,FALSE),IF($E$2="Neuf - non famille",VLOOKUP(B229,#REF!,14,FALSE),VLOOKUP(B229,Neuf!$A:$P,14,FALSE))))</f>
        <v/>
      </c>
    </row>
    <row r="230" spans="1:8" hidden="1" x14ac:dyDescent="0.2">
      <c r="A230" s="2">
        <f t="shared" ca="1" si="3"/>
        <v>117</v>
      </c>
      <c r="B230" s="2">
        <v>122</v>
      </c>
      <c r="C230" s="2" t="str">
        <f>IF(COUNTIF($B$4:B229,B230)&gt;0,"",MAX($C$4:C229)+1)</f>
        <v/>
      </c>
      <c r="D230" t="str">
        <f>IF(OR(C230="",C230&gt;$G$2),"",IF($E$2="existant",VLOOKUP(B230,Existant!$A:$E,4,FALSE),IF($E$2="Neuf - non famille",VLOOKUP(B230,#REF!,4,FALSE),VLOOKUP(B230,Neuf!$A:$E,4,FALSE))))</f>
        <v/>
      </c>
      <c r="E230" t="str">
        <f>IF(OR(C230="",C230&gt;$G$2),"",IF($E$2="existant",VLOOKUP(B230,Existant!$A:$E,5,FALSE),IF($E$2="Neuf - non famille",VLOOKUP(B230,#REF!,5,FALSE),VLOOKUP(B230,Neuf!$A:$E,5,FALSE))))</f>
        <v/>
      </c>
      <c r="F230" t="str">
        <f>IF(OR(C230="",C230&gt;$G$2),"",IF($E$2="existant",VLOOKUP(B230,Existant!$A:$H,2,FALSE),IF($E$2="Neuf - non famille",VLOOKUP(B230,#REF!,7,FALSE),VLOOKUP(B230,Neuf!$A:$H,7,FALSE))))</f>
        <v/>
      </c>
      <c r="G230" s="35" t="str">
        <f>IF(OR(C230="",C230&gt;$G$2),"",IF($E$2="existant",VLOOKUP(B230,Existant!$A:$P,16,FALSE),IF($E$2="Neuf - non famille",VLOOKUP(B230,#REF!,16,FALSE),VLOOKUP(B230,Neuf!$A:$P,16,FALSE))))</f>
        <v/>
      </c>
      <c r="H230" s="34" t="str">
        <f>IF(OR(C230="",C230&gt;$G$2),"",IF($E$2="existant",VLOOKUP(B230,Existant!$A:$P,14,FALSE),IF($E$2="Neuf - non famille",VLOOKUP(B230,#REF!,14,FALSE),VLOOKUP(B230,Neuf!$A:$P,14,FALSE))))</f>
        <v/>
      </c>
    </row>
    <row r="231" spans="1:8" hidden="1" x14ac:dyDescent="0.2">
      <c r="A231" s="2">
        <f t="shared" ca="1" si="3"/>
        <v>56</v>
      </c>
      <c r="B231" s="2">
        <v>27</v>
      </c>
      <c r="C231" s="2" t="str">
        <f>IF(COUNTIF($B$4:B230,B231)&gt;0,"",MAX($C$4:C230)+1)</f>
        <v/>
      </c>
      <c r="D231" t="str">
        <f>IF(OR(C231="",C231&gt;$G$2),"",IF($E$2="existant",VLOOKUP(B231,Existant!$A:$E,4,FALSE),IF($E$2="Neuf - non famille",VLOOKUP(B231,#REF!,4,FALSE),VLOOKUP(B231,Neuf!$A:$E,4,FALSE))))</f>
        <v/>
      </c>
      <c r="E231" t="str">
        <f>IF(OR(C231="",C231&gt;$G$2),"",IF($E$2="existant",VLOOKUP(B231,Existant!$A:$E,5,FALSE),IF($E$2="Neuf - non famille",VLOOKUP(B231,#REF!,5,FALSE),VLOOKUP(B231,Neuf!$A:$E,5,FALSE))))</f>
        <v/>
      </c>
      <c r="F231" t="str">
        <f>IF(OR(C231="",C231&gt;$G$2),"",IF($E$2="existant",VLOOKUP(B231,Existant!$A:$H,2,FALSE),IF($E$2="Neuf - non famille",VLOOKUP(B231,#REF!,7,FALSE),VLOOKUP(B231,Neuf!$A:$H,7,FALSE))))</f>
        <v/>
      </c>
      <c r="G231" s="35" t="str">
        <f>IF(OR(C231="",C231&gt;$G$2),"",IF($E$2="existant",VLOOKUP(B231,Existant!$A:$P,16,FALSE),IF($E$2="Neuf - non famille",VLOOKUP(B231,#REF!,16,FALSE),VLOOKUP(B231,Neuf!$A:$P,16,FALSE))))</f>
        <v/>
      </c>
      <c r="H231" s="34" t="str">
        <f>IF(OR(C231="",C231&gt;$G$2),"",IF($E$2="existant",VLOOKUP(B231,Existant!$A:$P,14,FALSE),IF($E$2="Neuf - non famille",VLOOKUP(B231,#REF!,14,FALSE),VLOOKUP(B231,Neuf!$A:$P,14,FALSE))))</f>
        <v/>
      </c>
    </row>
    <row r="232" spans="1:8" hidden="1" x14ac:dyDescent="0.2">
      <c r="A232" s="2">
        <f t="shared" ca="1" si="3"/>
        <v>62</v>
      </c>
      <c r="B232" s="2">
        <v>105</v>
      </c>
      <c r="C232" s="2" t="str">
        <f>IF(COUNTIF($B$4:B231,B232)&gt;0,"",MAX($C$4:C231)+1)</f>
        <v/>
      </c>
      <c r="D232" t="str">
        <f>IF(OR(C232="",C232&gt;$G$2),"",IF($E$2="existant",VLOOKUP(B232,Existant!$A:$E,4,FALSE),IF($E$2="Neuf - non famille",VLOOKUP(B232,#REF!,4,FALSE),VLOOKUP(B232,Neuf!$A:$E,4,FALSE))))</f>
        <v/>
      </c>
      <c r="E232" t="str">
        <f>IF(OR(C232="",C232&gt;$G$2),"",IF($E$2="existant",VLOOKUP(B232,Existant!$A:$E,5,FALSE),IF($E$2="Neuf - non famille",VLOOKUP(B232,#REF!,5,FALSE),VLOOKUP(B232,Neuf!$A:$E,5,FALSE))))</f>
        <v/>
      </c>
      <c r="F232" t="str">
        <f>IF(OR(C232="",C232&gt;$G$2),"",IF($E$2="existant",VLOOKUP(B232,Existant!$A:$H,2,FALSE),IF($E$2="Neuf - non famille",VLOOKUP(B232,#REF!,7,FALSE),VLOOKUP(B232,Neuf!$A:$H,7,FALSE))))</f>
        <v/>
      </c>
      <c r="G232" s="35" t="str">
        <f>IF(OR(C232="",C232&gt;$G$2),"",IF($E$2="existant",VLOOKUP(B232,Existant!$A:$P,16,FALSE),IF($E$2="Neuf - non famille",VLOOKUP(B232,#REF!,16,FALSE),VLOOKUP(B232,Neuf!$A:$P,16,FALSE))))</f>
        <v/>
      </c>
      <c r="H232" s="34" t="str">
        <f>IF(OR(C232="",C232&gt;$G$2),"",IF($E$2="existant",VLOOKUP(B232,Existant!$A:$P,14,FALSE),IF($E$2="Neuf - non famille",VLOOKUP(B232,#REF!,14,FALSE),VLOOKUP(B232,Neuf!$A:$P,14,FALSE))))</f>
        <v/>
      </c>
    </row>
    <row r="233" spans="1:8" hidden="1" x14ac:dyDescent="0.2">
      <c r="A233" s="2">
        <f t="shared" ca="1" si="3"/>
        <v>71</v>
      </c>
      <c r="B233" s="2">
        <v>6</v>
      </c>
      <c r="C233" s="2" t="str">
        <f>IF(COUNTIF($B$4:B232,B233)&gt;0,"",MAX($C$4:C232)+1)</f>
        <v/>
      </c>
      <c r="D233" t="str">
        <f>IF(OR(C233="",C233&gt;$G$2),"",IF($E$2="existant",VLOOKUP(B233,Existant!$A:$E,4,FALSE),IF($E$2="Neuf - non famille",VLOOKUP(B233,#REF!,4,FALSE),VLOOKUP(B233,Neuf!$A:$E,4,FALSE))))</f>
        <v/>
      </c>
      <c r="E233" t="str">
        <f>IF(OR(C233="",C233&gt;$G$2),"",IF($E$2="existant",VLOOKUP(B233,Existant!$A:$E,5,FALSE),IF($E$2="Neuf - non famille",VLOOKUP(B233,#REF!,5,FALSE),VLOOKUP(B233,Neuf!$A:$E,5,FALSE))))</f>
        <v/>
      </c>
      <c r="F233" t="str">
        <f>IF(OR(C233="",C233&gt;$G$2),"",IF($E$2="existant",VLOOKUP(B233,Existant!$A:$H,2,FALSE),IF($E$2="Neuf - non famille",VLOOKUP(B233,#REF!,7,FALSE),VLOOKUP(B233,Neuf!$A:$H,7,FALSE))))</f>
        <v/>
      </c>
      <c r="G233" s="35" t="str">
        <f>IF(OR(C233="",C233&gt;$G$2),"",IF($E$2="existant",VLOOKUP(B233,Existant!$A:$P,16,FALSE),IF($E$2="Neuf - non famille",VLOOKUP(B233,#REF!,16,FALSE),VLOOKUP(B233,Neuf!$A:$P,16,FALSE))))</f>
        <v/>
      </c>
      <c r="H233" s="34" t="str">
        <f>IF(OR(C233="",C233&gt;$G$2),"",IF($E$2="existant",VLOOKUP(B233,Existant!$A:$P,14,FALSE),IF($E$2="Neuf - non famille",VLOOKUP(B233,#REF!,14,FALSE),VLOOKUP(B233,Neuf!$A:$P,14,FALSE))))</f>
        <v/>
      </c>
    </row>
    <row r="234" spans="1:8" hidden="1" x14ac:dyDescent="0.2">
      <c r="A234" s="2">
        <f t="shared" ca="1" si="3"/>
        <v>61</v>
      </c>
      <c r="B234" s="2">
        <v>126</v>
      </c>
      <c r="C234" s="2" t="str">
        <f>IF(COUNTIF($B$4:B233,B234)&gt;0,"",MAX($C$4:C233)+1)</f>
        <v/>
      </c>
      <c r="D234" t="str">
        <f>IF(OR(C234="",C234&gt;$G$2),"",IF($E$2="existant",VLOOKUP(B234,Existant!$A:$E,4,FALSE),IF($E$2="Neuf - non famille",VLOOKUP(B234,#REF!,4,FALSE),VLOOKUP(B234,Neuf!$A:$E,4,FALSE))))</f>
        <v/>
      </c>
      <c r="E234" t="str">
        <f>IF(OR(C234="",C234&gt;$G$2),"",IF($E$2="existant",VLOOKUP(B234,Existant!$A:$E,5,FALSE),IF($E$2="Neuf - non famille",VLOOKUP(B234,#REF!,5,FALSE),VLOOKUP(B234,Neuf!$A:$E,5,FALSE))))</f>
        <v/>
      </c>
      <c r="F234" t="str">
        <f>IF(OR(C234="",C234&gt;$G$2),"",IF($E$2="existant",VLOOKUP(B234,Existant!$A:$H,2,FALSE),IF($E$2="Neuf - non famille",VLOOKUP(B234,#REF!,7,FALSE),VLOOKUP(B234,Neuf!$A:$H,7,FALSE))))</f>
        <v/>
      </c>
      <c r="G234" s="35" t="str">
        <f>IF(OR(C234="",C234&gt;$G$2),"",IF($E$2="existant",VLOOKUP(B234,Existant!$A:$P,16,FALSE),IF($E$2="Neuf - non famille",VLOOKUP(B234,#REF!,16,FALSE),VLOOKUP(B234,Neuf!$A:$P,16,FALSE))))</f>
        <v/>
      </c>
      <c r="H234" s="34" t="str">
        <f>IF(OR(C234="",C234&gt;$G$2),"",IF($E$2="existant",VLOOKUP(B234,Existant!$A:$P,14,FALSE),IF($E$2="Neuf - non famille",VLOOKUP(B234,#REF!,14,FALSE),VLOOKUP(B234,Neuf!$A:$P,14,FALSE))))</f>
        <v/>
      </c>
    </row>
    <row r="235" spans="1:8" hidden="1" x14ac:dyDescent="0.2">
      <c r="A235" s="2">
        <f t="shared" ca="1" si="3"/>
        <v>52</v>
      </c>
      <c r="B235" s="2">
        <v>152</v>
      </c>
      <c r="C235" s="2" t="str">
        <f>IF(COUNTIF($B$4:B234,B235)&gt;0,"",MAX($C$4:C234)+1)</f>
        <v/>
      </c>
      <c r="D235" t="str">
        <f>IF(OR(C235="",C235&gt;$G$2),"",IF($E$2="existant",VLOOKUP(B235,Existant!$A:$E,4,FALSE),IF($E$2="Neuf - non famille",VLOOKUP(B235,#REF!,4,FALSE),VLOOKUP(B235,Neuf!$A:$E,4,FALSE))))</f>
        <v/>
      </c>
      <c r="E235" t="str">
        <f>IF(OR(C235="",C235&gt;$G$2),"",IF($E$2="existant",VLOOKUP(B235,Existant!$A:$E,5,FALSE),IF($E$2="Neuf - non famille",VLOOKUP(B235,#REF!,5,FALSE),VLOOKUP(B235,Neuf!$A:$E,5,FALSE))))</f>
        <v/>
      </c>
      <c r="F235" t="str">
        <f>IF(OR(C235="",C235&gt;$G$2),"",IF($E$2="existant",VLOOKUP(B235,Existant!$A:$H,2,FALSE),IF($E$2="Neuf - non famille",VLOOKUP(B235,#REF!,7,FALSE),VLOOKUP(B235,Neuf!$A:$H,7,FALSE))))</f>
        <v/>
      </c>
      <c r="G235" s="35" t="str">
        <f>IF(OR(C235="",C235&gt;$G$2),"",IF($E$2="existant",VLOOKUP(B235,Existant!$A:$P,16,FALSE),IF($E$2="Neuf - non famille",VLOOKUP(B235,#REF!,16,FALSE),VLOOKUP(B235,Neuf!$A:$P,16,FALSE))))</f>
        <v/>
      </c>
      <c r="H235" s="34" t="str">
        <f>IF(OR(C235="",C235&gt;$G$2),"",IF($E$2="existant",VLOOKUP(B235,Existant!$A:$P,14,FALSE),IF($E$2="Neuf - non famille",VLOOKUP(B235,#REF!,14,FALSE),VLOOKUP(B235,Neuf!$A:$P,14,FALSE))))</f>
        <v/>
      </c>
    </row>
    <row r="236" spans="1:8" x14ac:dyDescent="0.2">
      <c r="A236" s="2">
        <f t="shared" ca="1" si="3"/>
        <v>158</v>
      </c>
      <c r="B236" s="2">
        <v>94</v>
      </c>
      <c r="C236" s="2">
        <f>IF(COUNTIF($B$4:B235,B236)&gt;0,"",MAX($C$4:C235)+1)</f>
        <v>126</v>
      </c>
      <c r="D236" t="str">
        <f>IF(OR(C236="",C236&gt;$G$2),"",IF($E$2="existant",VLOOKUP(B236,Existant!$A:$E,4,FALSE),IF($E$2="Neuf - non famille",VLOOKUP(B236,#REF!,4,FALSE),VLOOKUP(B236,Neuf!$A:$E,4,FALSE))))</f>
        <v/>
      </c>
      <c r="E236" t="str">
        <f>IF(OR(C236="",C236&gt;$G$2),"",IF($E$2="existant",VLOOKUP(B236,Existant!$A:$E,5,FALSE),IF($E$2="Neuf - non famille",VLOOKUP(B236,#REF!,5,FALSE),VLOOKUP(B236,Neuf!$A:$E,5,FALSE))))</f>
        <v/>
      </c>
      <c r="F236" t="str">
        <f>IF(OR(C236="",C236&gt;$G$2),"",IF($E$2="existant",VLOOKUP(B236,Existant!$A:$H,2,FALSE),IF($E$2="Neuf - non famille",VLOOKUP(B236,#REF!,7,FALSE),VLOOKUP(B236,Neuf!$A:$H,7,FALSE))))</f>
        <v/>
      </c>
      <c r="G236" s="35" t="str">
        <f>IF(OR(C236="",C236&gt;$G$2),"",IF($E$2="existant",VLOOKUP(B236,Existant!$A:$P,16,FALSE),IF($E$2="Neuf - non famille",VLOOKUP(B236,#REF!,16,FALSE),VLOOKUP(B236,Neuf!$A:$P,16,FALSE))))</f>
        <v/>
      </c>
      <c r="H236" s="34" t="str">
        <f>IF(OR(C236="",C236&gt;$G$2),"",IF($E$2="existant",VLOOKUP(B236,Existant!$A:$P,14,FALSE),IF($E$2="Neuf - non famille",VLOOKUP(B236,#REF!,14,FALSE),VLOOKUP(B236,Neuf!$A:$P,14,FALSE))))</f>
        <v/>
      </c>
    </row>
    <row r="237" spans="1:8" hidden="1" x14ac:dyDescent="0.2">
      <c r="A237" s="2">
        <f t="shared" ca="1" si="3"/>
        <v>5</v>
      </c>
      <c r="B237" s="2">
        <v>113</v>
      </c>
      <c r="C237" s="2" t="str">
        <f>IF(COUNTIF($B$4:B236,B237)&gt;0,"",MAX($C$4:C236)+1)</f>
        <v/>
      </c>
      <c r="D237" t="str">
        <f>IF(OR(C237="",C237&gt;$G$2),"",IF($E$2="existant",VLOOKUP(B237,Existant!$A:$E,4,FALSE),IF($E$2="Neuf - non famille",VLOOKUP(B237,#REF!,4,FALSE),VLOOKUP(B237,Neuf!$A:$E,4,FALSE))))</f>
        <v/>
      </c>
      <c r="E237" t="str">
        <f>IF(OR(C237="",C237&gt;$G$2),"",IF($E$2="existant",VLOOKUP(B237,Existant!$A:$E,5,FALSE),IF($E$2="Neuf - non famille",VLOOKUP(B237,#REF!,5,FALSE),VLOOKUP(B237,Neuf!$A:$E,5,FALSE))))</f>
        <v/>
      </c>
      <c r="F237" t="str">
        <f>IF(OR(C237="",C237&gt;$G$2),"",IF($E$2="existant",VLOOKUP(B237,Existant!$A:$H,2,FALSE),IF($E$2="Neuf - non famille",VLOOKUP(B237,#REF!,7,FALSE),VLOOKUP(B237,Neuf!$A:$H,7,FALSE))))</f>
        <v/>
      </c>
      <c r="G237" s="35" t="str">
        <f>IF(OR(C237="",C237&gt;$G$2),"",IF($E$2="existant",VLOOKUP(B237,Existant!$A:$P,16,FALSE),IF($E$2="Neuf - non famille",VLOOKUP(B237,#REF!,16,FALSE),VLOOKUP(B237,Neuf!$A:$P,16,FALSE))))</f>
        <v/>
      </c>
      <c r="H237" s="34" t="str">
        <f>IF(OR(C237="",C237&gt;$G$2),"",IF($E$2="existant",VLOOKUP(B237,Existant!$A:$P,14,FALSE),IF($E$2="Neuf - non famille",VLOOKUP(B237,#REF!,14,FALSE),VLOOKUP(B237,Neuf!$A:$P,14,FALSE))))</f>
        <v/>
      </c>
    </row>
    <row r="238" spans="1:8" hidden="1" x14ac:dyDescent="0.2">
      <c r="A238" s="2">
        <f t="shared" ca="1" si="3"/>
        <v>118</v>
      </c>
      <c r="B238" s="2">
        <v>99</v>
      </c>
      <c r="C238" s="2" t="str">
        <f>IF(COUNTIF($B$4:B237,B238)&gt;0,"",MAX($C$4:C237)+1)</f>
        <v/>
      </c>
      <c r="D238" t="str">
        <f>IF(OR(C238="",C238&gt;$G$2),"",IF($E$2="existant",VLOOKUP(B238,Existant!$A:$E,4,FALSE),IF($E$2="Neuf - non famille",VLOOKUP(B238,#REF!,4,FALSE),VLOOKUP(B238,Neuf!$A:$E,4,FALSE))))</f>
        <v/>
      </c>
      <c r="E238" t="str">
        <f>IF(OR(C238="",C238&gt;$G$2),"",IF($E$2="existant",VLOOKUP(B238,Existant!$A:$E,5,FALSE),IF($E$2="Neuf - non famille",VLOOKUP(B238,#REF!,5,FALSE),VLOOKUP(B238,Neuf!$A:$E,5,FALSE))))</f>
        <v/>
      </c>
      <c r="F238" t="str">
        <f>IF(OR(C238="",C238&gt;$G$2),"",IF($E$2="existant",VLOOKUP(B238,Existant!$A:$H,2,FALSE),IF($E$2="Neuf - non famille",VLOOKUP(B238,#REF!,7,FALSE),VLOOKUP(B238,Neuf!$A:$H,7,FALSE))))</f>
        <v/>
      </c>
      <c r="G238" s="35" t="str">
        <f>IF(OR(C238="",C238&gt;$G$2),"",IF($E$2="existant",VLOOKUP(B238,Existant!$A:$P,16,FALSE),IF($E$2="Neuf - non famille",VLOOKUP(B238,#REF!,16,FALSE),VLOOKUP(B238,Neuf!$A:$P,16,FALSE))))</f>
        <v/>
      </c>
      <c r="H238" s="34" t="str">
        <f>IF(OR(C238="",C238&gt;$G$2),"",IF($E$2="existant",VLOOKUP(B238,Existant!$A:$P,14,FALSE),IF($E$2="Neuf - non famille",VLOOKUP(B238,#REF!,14,FALSE),VLOOKUP(B238,Neuf!$A:$P,14,FALSE))))</f>
        <v/>
      </c>
    </row>
    <row r="239" spans="1:8" hidden="1" x14ac:dyDescent="0.2">
      <c r="A239" s="2">
        <f t="shared" ca="1" si="3"/>
        <v>132</v>
      </c>
      <c r="B239" s="2">
        <v>40</v>
      </c>
      <c r="C239" s="2" t="str">
        <f>IF(COUNTIF($B$4:B238,B239)&gt;0,"",MAX($C$4:C238)+1)</f>
        <v/>
      </c>
      <c r="D239" t="str">
        <f>IF(OR(C239="",C239&gt;$G$2),"",IF($E$2="existant",VLOOKUP(B239,Existant!$A:$E,4,FALSE),IF($E$2="Neuf - non famille",VLOOKUP(B239,#REF!,4,FALSE),VLOOKUP(B239,Neuf!$A:$E,4,FALSE))))</f>
        <v/>
      </c>
      <c r="E239" t="str">
        <f>IF(OR(C239="",C239&gt;$G$2),"",IF($E$2="existant",VLOOKUP(B239,Existant!$A:$E,5,FALSE),IF($E$2="Neuf - non famille",VLOOKUP(B239,#REF!,5,FALSE),VLOOKUP(B239,Neuf!$A:$E,5,FALSE))))</f>
        <v/>
      </c>
      <c r="F239" t="str">
        <f>IF(OR(C239="",C239&gt;$G$2),"",IF($E$2="existant",VLOOKUP(B239,Existant!$A:$H,2,FALSE),IF($E$2="Neuf - non famille",VLOOKUP(B239,#REF!,7,FALSE),VLOOKUP(B239,Neuf!$A:$H,7,FALSE))))</f>
        <v/>
      </c>
      <c r="G239" s="35" t="str">
        <f>IF(OR(C239="",C239&gt;$G$2),"",IF($E$2="existant",VLOOKUP(B239,Existant!$A:$P,16,FALSE),IF($E$2="Neuf - non famille",VLOOKUP(B239,#REF!,16,FALSE),VLOOKUP(B239,Neuf!$A:$P,16,FALSE))))</f>
        <v/>
      </c>
      <c r="H239" s="34" t="str">
        <f>IF(OR(C239="",C239&gt;$G$2),"",IF($E$2="existant",VLOOKUP(B239,Existant!$A:$P,14,FALSE),IF($E$2="Neuf - non famille",VLOOKUP(B239,#REF!,14,FALSE),VLOOKUP(B239,Neuf!$A:$P,14,FALSE))))</f>
        <v/>
      </c>
    </row>
    <row r="240" spans="1:8" hidden="1" x14ac:dyDescent="0.2">
      <c r="A240" s="2">
        <f t="shared" ca="1" si="3"/>
        <v>29</v>
      </c>
      <c r="B240" s="2">
        <v>101</v>
      </c>
      <c r="C240" s="2" t="str">
        <f>IF(COUNTIF($B$4:B239,B240)&gt;0,"",MAX($C$4:C239)+1)</f>
        <v/>
      </c>
      <c r="D240" t="str">
        <f>IF(OR(C240="",C240&gt;$G$2),"",IF($E$2="existant",VLOOKUP(B240,Existant!$A:$E,4,FALSE),IF($E$2="Neuf - non famille",VLOOKUP(B240,#REF!,4,FALSE),VLOOKUP(B240,Neuf!$A:$E,4,FALSE))))</f>
        <v/>
      </c>
      <c r="E240" t="str">
        <f>IF(OR(C240="",C240&gt;$G$2),"",IF($E$2="existant",VLOOKUP(B240,Existant!$A:$E,5,FALSE),IF($E$2="Neuf - non famille",VLOOKUP(B240,#REF!,5,FALSE),VLOOKUP(B240,Neuf!$A:$E,5,FALSE))))</f>
        <v/>
      </c>
      <c r="F240" t="str">
        <f>IF(OR(C240="",C240&gt;$G$2),"",IF($E$2="existant",VLOOKUP(B240,Existant!$A:$H,2,FALSE),IF($E$2="Neuf - non famille",VLOOKUP(B240,#REF!,7,FALSE),VLOOKUP(B240,Neuf!$A:$H,7,FALSE))))</f>
        <v/>
      </c>
      <c r="G240" s="35" t="str">
        <f>IF(OR(C240="",C240&gt;$G$2),"",IF($E$2="existant",VLOOKUP(B240,Existant!$A:$P,16,FALSE),IF($E$2="Neuf - non famille",VLOOKUP(B240,#REF!,16,FALSE),VLOOKUP(B240,Neuf!$A:$P,16,FALSE))))</f>
        <v/>
      </c>
      <c r="H240" s="34" t="str">
        <f>IF(OR(C240="",C240&gt;$G$2),"",IF($E$2="existant",VLOOKUP(B240,Existant!$A:$P,14,FALSE),IF($E$2="Neuf - non famille",VLOOKUP(B240,#REF!,14,FALSE),VLOOKUP(B240,Neuf!$A:$P,14,FALSE))))</f>
        <v/>
      </c>
    </row>
    <row r="241" spans="1:8" hidden="1" x14ac:dyDescent="0.2">
      <c r="A241" s="2">
        <f t="shared" ca="1" si="3"/>
        <v>55</v>
      </c>
      <c r="B241" s="2">
        <v>51</v>
      </c>
      <c r="C241" s="2" t="str">
        <f>IF(COUNTIF($B$4:B240,B241)&gt;0,"",MAX($C$4:C240)+1)</f>
        <v/>
      </c>
      <c r="D241" t="str">
        <f>IF(OR(C241="",C241&gt;$G$2),"",IF($E$2="existant",VLOOKUP(B241,Existant!$A:$E,4,FALSE),IF($E$2="Neuf - non famille",VLOOKUP(B241,#REF!,4,FALSE),VLOOKUP(B241,Neuf!$A:$E,4,FALSE))))</f>
        <v/>
      </c>
      <c r="E241" t="str">
        <f>IF(OR(C241="",C241&gt;$G$2),"",IF($E$2="existant",VLOOKUP(B241,Existant!$A:$E,5,FALSE),IF($E$2="Neuf - non famille",VLOOKUP(B241,#REF!,5,FALSE),VLOOKUP(B241,Neuf!$A:$E,5,FALSE))))</f>
        <v/>
      </c>
      <c r="F241" t="str">
        <f>IF(OR(C241="",C241&gt;$G$2),"",IF($E$2="existant",VLOOKUP(B241,Existant!$A:$H,2,FALSE),IF($E$2="Neuf - non famille",VLOOKUP(B241,#REF!,7,FALSE),VLOOKUP(B241,Neuf!$A:$H,7,FALSE))))</f>
        <v/>
      </c>
      <c r="G241" s="35" t="str">
        <f>IF(OR(C241="",C241&gt;$G$2),"",IF($E$2="existant",VLOOKUP(B241,Existant!$A:$P,16,FALSE),IF($E$2="Neuf - non famille",VLOOKUP(B241,#REF!,16,FALSE),VLOOKUP(B241,Neuf!$A:$P,16,FALSE))))</f>
        <v/>
      </c>
      <c r="H241" s="34" t="str">
        <f>IF(OR(C241="",C241&gt;$G$2),"",IF($E$2="existant",VLOOKUP(B241,Existant!$A:$P,14,FALSE),IF($E$2="Neuf - non famille",VLOOKUP(B241,#REF!,14,FALSE),VLOOKUP(B241,Neuf!$A:$P,14,FALSE))))</f>
        <v/>
      </c>
    </row>
    <row r="242" spans="1:8" hidden="1" x14ac:dyDescent="0.2">
      <c r="A242" s="2">
        <f t="shared" ca="1" si="3"/>
        <v>104</v>
      </c>
      <c r="B242" s="2">
        <v>14</v>
      </c>
      <c r="C242" s="2" t="str">
        <f>IF(COUNTIF($B$4:B241,B242)&gt;0,"",MAX($C$4:C241)+1)</f>
        <v/>
      </c>
      <c r="D242" t="str">
        <f>IF(OR(C242="",C242&gt;$G$2),"",IF($E$2="existant",VLOOKUP(B242,Existant!$A:$E,4,FALSE),IF($E$2="Neuf - non famille",VLOOKUP(B242,#REF!,4,FALSE),VLOOKUP(B242,Neuf!$A:$E,4,FALSE))))</f>
        <v/>
      </c>
      <c r="E242" t="str">
        <f>IF(OR(C242="",C242&gt;$G$2),"",IF($E$2="existant",VLOOKUP(B242,Existant!$A:$E,5,FALSE),IF($E$2="Neuf - non famille",VLOOKUP(B242,#REF!,5,FALSE),VLOOKUP(B242,Neuf!$A:$E,5,FALSE))))</f>
        <v/>
      </c>
      <c r="F242" t="str">
        <f>IF(OR(C242="",C242&gt;$G$2),"",IF($E$2="existant",VLOOKUP(B242,Existant!$A:$H,2,FALSE),IF($E$2="Neuf - non famille",VLOOKUP(B242,#REF!,7,FALSE),VLOOKUP(B242,Neuf!$A:$H,7,FALSE))))</f>
        <v/>
      </c>
      <c r="G242" s="35" t="str">
        <f>IF(OR(C242="",C242&gt;$G$2),"",IF($E$2="existant",VLOOKUP(B242,Existant!$A:$P,16,FALSE),IF($E$2="Neuf - non famille",VLOOKUP(B242,#REF!,16,FALSE),VLOOKUP(B242,Neuf!$A:$P,16,FALSE))))</f>
        <v/>
      </c>
      <c r="H242" s="34" t="str">
        <f>IF(OR(C242="",C242&gt;$G$2),"",IF($E$2="existant",VLOOKUP(B242,Existant!$A:$P,14,FALSE),IF($E$2="Neuf - non famille",VLOOKUP(B242,#REF!,14,FALSE),VLOOKUP(B242,Neuf!$A:$P,14,FALSE))))</f>
        <v/>
      </c>
    </row>
    <row r="243" spans="1:8" hidden="1" x14ac:dyDescent="0.2">
      <c r="A243" s="2">
        <f t="shared" ca="1" si="3"/>
        <v>11</v>
      </c>
      <c r="B243" s="2">
        <v>78</v>
      </c>
      <c r="C243" s="2" t="str">
        <f>IF(COUNTIF($B$4:B242,B243)&gt;0,"",MAX($C$4:C242)+1)</f>
        <v/>
      </c>
      <c r="D243" t="str">
        <f>IF(OR(C243="",C243&gt;$G$2),"",IF($E$2="existant",VLOOKUP(B243,Existant!$A:$E,4,FALSE),IF($E$2="Neuf - non famille",VLOOKUP(B243,#REF!,4,FALSE),VLOOKUP(B243,Neuf!$A:$E,4,FALSE))))</f>
        <v/>
      </c>
      <c r="E243" t="str">
        <f>IF(OR(C243="",C243&gt;$G$2),"",IF($E$2="existant",VLOOKUP(B243,Existant!$A:$E,5,FALSE),IF($E$2="Neuf - non famille",VLOOKUP(B243,#REF!,5,FALSE),VLOOKUP(B243,Neuf!$A:$E,5,FALSE))))</f>
        <v/>
      </c>
      <c r="F243" t="str">
        <f>IF(OR(C243="",C243&gt;$G$2),"",IF($E$2="existant",VLOOKUP(B243,Existant!$A:$H,2,FALSE),IF($E$2="Neuf - non famille",VLOOKUP(B243,#REF!,7,FALSE),VLOOKUP(B243,Neuf!$A:$H,7,FALSE))))</f>
        <v/>
      </c>
      <c r="G243" s="35" t="str">
        <f>IF(OR(C243="",C243&gt;$G$2),"",IF($E$2="existant",VLOOKUP(B243,Existant!$A:$P,16,FALSE),IF($E$2="Neuf - non famille",VLOOKUP(B243,#REF!,16,FALSE),VLOOKUP(B243,Neuf!$A:$P,16,FALSE))))</f>
        <v/>
      </c>
      <c r="H243" s="34" t="str">
        <f>IF(OR(C243="",C243&gt;$G$2),"",IF($E$2="existant",VLOOKUP(B243,Existant!$A:$P,14,FALSE),IF($E$2="Neuf - non famille",VLOOKUP(B243,#REF!,14,FALSE),VLOOKUP(B243,Neuf!$A:$P,14,FALSE))))</f>
        <v/>
      </c>
    </row>
    <row r="244" spans="1:8" hidden="1" x14ac:dyDescent="0.2">
      <c r="A244" s="2">
        <f t="shared" ca="1" si="3"/>
        <v>133</v>
      </c>
      <c r="B244" s="2">
        <v>119</v>
      </c>
      <c r="C244" s="2" t="str">
        <f>IF(COUNTIF($B$4:B243,B244)&gt;0,"",MAX($C$4:C243)+1)</f>
        <v/>
      </c>
      <c r="D244" t="str">
        <f>IF(OR(C244="",C244&gt;$G$2),"",IF($E$2="existant",VLOOKUP(B244,Existant!$A:$E,4,FALSE),IF($E$2="Neuf - non famille",VLOOKUP(B244,#REF!,4,FALSE),VLOOKUP(B244,Neuf!$A:$E,4,FALSE))))</f>
        <v/>
      </c>
      <c r="E244" t="str">
        <f>IF(OR(C244="",C244&gt;$G$2),"",IF($E$2="existant",VLOOKUP(B244,Existant!$A:$E,5,FALSE),IF($E$2="Neuf - non famille",VLOOKUP(B244,#REF!,5,FALSE),VLOOKUP(B244,Neuf!$A:$E,5,FALSE))))</f>
        <v/>
      </c>
      <c r="F244" t="str">
        <f>IF(OR(C244="",C244&gt;$G$2),"",IF($E$2="existant",VLOOKUP(B244,Existant!$A:$H,2,FALSE),IF($E$2="Neuf - non famille",VLOOKUP(B244,#REF!,7,FALSE),VLOOKUP(B244,Neuf!$A:$H,7,FALSE))))</f>
        <v/>
      </c>
      <c r="G244" s="35" t="str">
        <f>IF(OR(C244="",C244&gt;$G$2),"",IF($E$2="existant",VLOOKUP(B244,Existant!$A:$P,16,FALSE),IF($E$2="Neuf - non famille",VLOOKUP(B244,#REF!,16,FALSE),VLOOKUP(B244,Neuf!$A:$P,16,FALSE))))</f>
        <v/>
      </c>
      <c r="H244" s="34" t="str">
        <f>IF(OR(C244="",C244&gt;$G$2),"",IF($E$2="existant",VLOOKUP(B244,Existant!$A:$P,14,FALSE),IF($E$2="Neuf - non famille",VLOOKUP(B244,#REF!,14,FALSE),VLOOKUP(B244,Neuf!$A:$P,14,FALSE))))</f>
        <v/>
      </c>
    </row>
    <row r="245" spans="1:8" hidden="1" x14ac:dyDescent="0.2">
      <c r="A245" s="2">
        <f t="shared" ca="1" si="3"/>
        <v>85</v>
      </c>
      <c r="B245" s="2">
        <v>165</v>
      </c>
      <c r="C245" s="2" t="str">
        <f>IF(COUNTIF($B$4:B244,B245)&gt;0,"",MAX($C$4:C244)+1)</f>
        <v/>
      </c>
      <c r="D245" t="str">
        <f>IF(OR(C245="",C245&gt;$G$2),"",IF($E$2="existant",VLOOKUP(B245,Existant!$A:$E,4,FALSE),IF($E$2="Neuf - non famille",VLOOKUP(B245,#REF!,4,FALSE),VLOOKUP(B245,Neuf!$A:$E,4,FALSE))))</f>
        <v/>
      </c>
      <c r="E245" t="str">
        <f>IF(OR(C245="",C245&gt;$G$2),"",IF($E$2="existant",VLOOKUP(B245,Existant!$A:$E,5,FALSE),IF($E$2="Neuf - non famille",VLOOKUP(B245,#REF!,5,FALSE),VLOOKUP(B245,Neuf!$A:$E,5,FALSE))))</f>
        <v/>
      </c>
      <c r="F245" t="str">
        <f>IF(OR(C245="",C245&gt;$G$2),"",IF($E$2="existant",VLOOKUP(B245,Existant!$A:$H,2,FALSE),IF($E$2="Neuf - non famille",VLOOKUP(B245,#REF!,7,FALSE),VLOOKUP(B245,Neuf!$A:$H,7,FALSE))))</f>
        <v/>
      </c>
      <c r="G245" s="35" t="str">
        <f>IF(OR(C245="",C245&gt;$G$2),"",IF($E$2="existant",VLOOKUP(B245,Existant!$A:$P,16,FALSE),IF($E$2="Neuf - non famille",VLOOKUP(B245,#REF!,16,FALSE),VLOOKUP(B245,Neuf!$A:$P,16,FALSE))))</f>
        <v/>
      </c>
      <c r="H245" s="34" t="str">
        <f>IF(OR(C245="",C245&gt;$G$2),"",IF($E$2="existant",VLOOKUP(B245,Existant!$A:$P,14,FALSE),IF($E$2="Neuf - non famille",VLOOKUP(B245,#REF!,14,FALSE),VLOOKUP(B245,Neuf!$A:$P,14,FALSE))))</f>
        <v/>
      </c>
    </row>
    <row r="246" spans="1:8" hidden="1" x14ac:dyDescent="0.2">
      <c r="A246" s="2">
        <f t="shared" ca="1" si="3"/>
        <v>25</v>
      </c>
      <c r="B246" s="2">
        <v>5</v>
      </c>
      <c r="C246" s="2" t="str">
        <f>IF(COUNTIF($B$4:B245,B246)&gt;0,"",MAX($C$4:C245)+1)</f>
        <v/>
      </c>
      <c r="D246" t="str">
        <f>IF(OR(C246="",C246&gt;$G$2),"",IF($E$2="existant",VLOOKUP(B246,Existant!$A:$E,4,FALSE),IF($E$2="Neuf - non famille",VLOOKUP(B246,#REF!,4,FALSE),VLOOKUP(B246,Neuf!$A:$E,4,FALSE))))</f>
        <v/>
      </c>
      <c r="E246" t="str">
        <f>IF(OR(C246="",C246&gt;$G$2),"",IF($E$2="existant",VLOOKUP(B246,Existant!$A:$E,5,FALSE),IF($E$2="Neuf - non famille",VLOOKUP(B246,#REF!,5,FALSE),VLOOKUP(B246,Neuf!$A:$E,5,FALSE))))</f>
        <v/>
      </c>
      <c r="F246" t="str">
        <f>IF(OR(C246="",C246&gt;$G$2),"",IF($E$2="existant",VLOOKUP(B246,Existant!$A:$H,2,FALSE),IF($E$2="Neuf - non famille",VLOOKUP(B246,#REF!,7,FALSE),VLOOKUP(B246,Neuf!$A:$H,7,FALSE))))</f>
        <v/>
      </c>
      <c r="G246" s="35" t="str">
        <f>IF(OR(C246="",C246&gt;$G$2),"",IF($E$2="existant",VLOOKUP(B246,Existant!$A:$P,16,FALSE),IF($E$2="Neuf - non famille",VLOOKUP(B246,#REF!,16,FALSE),VLOOKUP(B246,Neuf!$A:$P,16,FALSE))))</f>
        <v/>
      </c>
      <c r="H246" s="34" t="str">
        <f>IF(OR(C246="",C246&gt;$G$2),"",IF($E$2="existant",VLOOKUP(B246,Existant!$A:$P,14,FALSE),IF($E$2="Neuf - non famille",VLOOKUP(B246,#REF!,14,FALSE),VLOOKUP(B246,Neuf!$A:$P,14,FALSE))))</f>
        <v/>
      </c>
    </row>
    <row r="247" spans="1:8" hidden="1" x14ac:dyDescent="0.2">
      <c r="A247" s="2">
        <f t="shared" ca="1" si="3"/>
        <v>65</v>
      </c>
      <c r="B247" s="2">
        <v>24</v>
      </c>
      <c r="C247" s="2" t="str">
        <f>IF(COUNTIF($B$4:B246,B247)&gt;0,"",MAX($C$4:C246)+1)</f>
        <v/>
      </c>
      <c r="D247" t="str">
        <f>IF(OR(C247="",C247&gt;$G$2),"",IF($E$2="existant",VLOOKUP(B247,Existant!$A:$E,4,FALSE),IF($E$2="Neuf - non famille",VLOOKUP(B247,#REF!,4,FALSE),VLOOKUP(B247,Neuf!$A:$E,4,FALSE))))</f>
        <v/>
      </c>
      <c r="E247" t="str">
        <f>IF(OR(C247="",C247&gt;$G$2),"",IF($E$2="existant",VLOOKUP(B247,Existant!$A:$E,5,FALSE),IF($E$2="Neuf - non famille",VLOOKUP(B247,#REF!,5,FALSE),VLOOKUP(B247,Neuf!$A:$E,5,FALSE))))</f>
        <v/>
      </c>
      <c r="F247" t="str">
        <f>IF(OR(C247="",C247&gt;$G$2),"",IF($E$2="existant",VLOOKUP(B247,Existant!$A:$H,2,FALSE),IF($E$2="Neuf - non famille",VLOOKUP(B247,#REF!,7,FALSE),VLOOKUP(B247,Neuf!$A:$H,7,FALSE))))</f>
        <v/>
      </c>
      <c r="G247" s="35" t="str">
        <f>IF(OR(C247="",C247&gt;$G$2),"",IF($E$2="existant",VLOOKUP(B247,Existant!$A:$P,16,FALSE),IF($E$2="Neuf - non famille",VLOOKUP(B247,#REF!,16,FALSE),VLOOKUP(B247,Neuf!$A:$P,16,FALSE))))</f>
        <v/>
      </c>
      <c r="H247" s="34" t="str">
        <f>IF(OR(C247="",C247&gt;$G$2),"",IF($E$2="existant",VLOOKUP(B247,Existant!$A:$P,14,FALSE),IF($E$2="Neuf - non famille",VLOOKUP(B247,#REF!,14,FALSE),VLOOKUP(B247,Neuf!$A:$P,14,FALSE))))</f>
        <v/>
      </c>
    </row>
    <row r="248" spans="1:8" hidden="1" x14ac:dyDescent="0.2">
      <c r="A248" s="2">
        <f t="shared" ca="1" si="3"/>
        <v>44</v>
      </c>
      <c r="B248" s="2">
        <v>155</v>
      </c>
      <c r="C248" s="2" t="str">
        <f>IF(COUNTIF($B$4:B247,B248)&gt;0,"",MAX($C$4:C247)+1)</f>
        <v/>
      </c>
      <c r="D248" t="str">
        <f>IF(OR(C248="",C248&gt;$G$2),"",IF($E$2="existant",VLOOKUP(B248,Existant!$A:$E,4,FALSE),IF($E$2="Neuf - non famille",VLOOKUP(B248,#REF!,4,FALSE),VLOOKUP(B248,Neuf!$A:$E,4,FALSE))))</f>
        <v/>
      </c>
      <c r="E248" t="str">
        <f>IF(OR(C248="",C248&gt;$G$2),"",IF($E$2="existant",VLOOKUP(B248,Existant!$A:$E,5,FALSE),IF($E$2="Neuf - non famille",VLOOKUP(B248,#REF!,5,FALSE),VLOOKUP(B248,Neuf!$A:$E,5,FALSE))))</f>
        <v/>
      </c>
      <c r="F248" t="str">
        <f>IF(OR(C248="",C248&gt;$G$2),"",IF($E$2="existant",VLOOKUP(B248,Existant!$A:$H,2,FALSE),IF($E$2="Neuf - non famille",VLOOKUP(B248,#REF!,7,FALSE),VLOOKUP(B248,Neuf!$A:$H,7,FALSE))))</f>
        <v/>
      </c>
      <c r="G248" s="35" t="str">
        <f>IF(OR(C248="",C248&gt;$G$2),"",IF($E$2="existant",VLOOKUP(B248,Existant!$A:$P,16,FALSE),IF($E$2="Neuf - non famille",VLOOKUP(B248,#REF!,16,FALSE),VLOOKUP(B248,Neuf!$A:$P,16,FALSE))))</f>
        <v/>
      </c>
      <c r="H248" s="34" t="str">
        <f>IF(OR(C248="",C248&gt;$G$2),"",IF($E$2="existant",VLOOKUP(B248,Existant!$A:$P,14,FALSE),IF($E$2="Neuf - non famille",VLOOKUP(B248,#REF!,14,FALSE),VLOOKUP(B248,Neuf!$A:$P,14,FALSE))))</f>
        <v/>
      </c>
    </row>
    <row r="249" spans="1:8" hidden="1" x14ac:dyDescent="0.2">
      <c r="A249" s="2">
        <f t="shared" ca="1" si="3"/>
        <v>84</v>
      </c>
      <c r="B249" s="2">
        <v>119</v>
      </c>
      <c r="C249" s="2" t="str">
        <f>IF(COUNTIF($B$4:B248,B249)&gt;0,"",MAX($C$4:C248)+1)</f>
        <v/>
      </c>
      <c r="D249" t="str">
        <f>IF(OR(C249="",C249&gt;$G$2),"",IF($E$2="existant",VLOOKUP(B249,Existant!$A:$E,4,FALSE),IF($E$2="Neuf - non famille",VLOOKUP(B249,#REF!,4,FALSE),VLOOKUP(B249,Neuf!$A:$E,4,FALSE))))</f>
        <v/>
      </c>
      <c r="E249" t="str">
        <f>IF(OR(C249="",C249&gt;$G$2),"",IF($E$2="existant",VLOOKUP(B249,Existant!$A:$E,5,FALSE),IF($E$2="Neuf - non famille",VLOOKUP(B249,#REF!,5,FALSE),VLOOKUP(B249,Neuf!$A:$E,5,FALSE))))</f>
        <v/>
      </c>
      <c r="F249" t="str">
        <f>IF(OR(C249="",C249&gt;$G$2),"",IF($E$2="existant",VLOOKUP(B249,Existant!$A:$H,2,FALSE),IF($E$2="Neuf - non famille",VLOOKUP(B249,#REF!,7,FALSE),VLOOKUP(B249,Neuf!$A:$H,7,FALSE))))</f>
        <v/>
      </c>
      <c r="G249" s="35" t="str">
        <f>IF(OR(C249="",C249&gt;$G$2),"",IF($E$2="existant",VLOOKUP(B249,Existant!$A:$P,16,FALSE),IF($E$2="Neuf - non famille",VLOOKUP(B249,#REF!,16,FALSE),VLOOKUP(B249,Neuf!$A:$P,16,FALSE))))</f>
        <v/>
      </c>
      <c r="H249" s="34" t="str">
        <f>IF(OR(C249="",C249&gt;$G$2),"",IF($E$2="existant",VLOOKUP(B249,Existant!$A:$P,14,FALSE),IF($E$2="Neuf - non famille",VLOOKUP(B249,#REF!,14,FALSE),VLOOKUP(B249,Neuf!$A:$P,14,FALSE))))</f>
        <v/>
      </c>
    </row>
    <row r="250" spans="1:8" hidden="1" x14ac:dyDescent="0.2">
      <c r="A250" s="2">
        <f t="shared" ca="1" si="3"/>
        <v>45</v>
      </c>
      <c r="B250" s="2">
        <v>69</v>
      </c>
      <c r="C250" s="2" t="str">
        <f>IF(COUNTIF($B$4:B249,B250)&gt;0,"",MAX($C$4:C249)+1)</f>
        <v/>
      </c>
      <c r="D250" t="str">
        <f>IF(OR(C250="",C250&gt;$G$2),"",IF($E$2="existant",VLOOKUP(B250,Existant!$A:$E,4,FALSE),IF($E$2="Neuf - non famille",VLOOKUP(B250,#REF!,4,FALSE),VLOOKUP(B250,Neuf!$A:$E,4,FALSE))))</f>
        <v/>
      </c>
      <c r="E250" t="str">
        <f>IF(OR(C250="",C250&gt;$G$2),"",IF($E$2="existant",VLOOKUP(B250,Existant!$A:$E,5,FALSE),IF($E$2="Neuf - non famille",VLOOKUP(B250,#REF!,5,FALSE),VLOOKUP(B250,Neuf!$A:$E,5,FALSE))))</f>
        <v/>
      </c>
      <c r="F250" t="str">
        <f>IF(OR(C250="",C250&gt;$G$2),"",IF($E$2="existant",VLOOKUP(B250,Existant!$A:$H,2,FALSE),IF($E$2="Neuf - non famille",VLOOKUP(B250,#REF!,7,FALSE),VLOOKUP(B250,Neuf!$A:$H,7,FALSE))))</f>
        <v/>
      </c>
      <c r="G250" s="35" t="str">
        <f>IF(OR(C250="",C250&gt;$G$2),"",IF($E$2="existant",VLOOKUP(B250,Existant!$A:$P,16,FALSE),IF($E$2="Neuf - non famille",VLOOKUP(B250,#REF!,16,FALSE),VLOOKUP(B250,Neuf!$A:$P,16,FALSE))))</f>
        <v/>
      </c>
      <c r="H250" s="34" t="str">
        <f>IF(OR(C250="",C250&gt;$G$2),"",IF($E$2="existant",VLOOKUP(B250,Existant!$A:$P,14,FALSE),IF($E$2="Neuf - non famille",VLOOKUP(B250,#REF!,14,FALSE),VLOOKUP(B250,Neuf!$A:$P,14,FALSE))))</f>
        <v/>
      </c>
    </row>
    <row r="251" spans="1:8" hidden="1" x14ac:dyDescent="0.2">
      <c r="A251" s="2">
        <f t="shared" ca="1" si="3"/>
        <v>151</v>
      </c>
      <c r="B251" s="2">
        <v>158</v>
      </c>
      <c r="C251" s="2" t="str">
        <f>IF(COUNTIF($B$4:B250,B251)&gt;0,"",MAX($C$4:C250)+1)</f>
        <v/>
      </c>
      <c r="D251" t="str">
        <f>IF(OR(C251="",C251&gt;$G$2),"",IF($E$2="existant",VLOOKUP(B251,Existant!$A:$E,4,FALSE),IF($E$2="Neuf - non famille",VLOOKUP(B251,#REF!,4,FALSE),VLOOKUP(B251,Neuf!$A:$E,4,FALSE))))</f>
        <v/>
      </c>
      <c r="E251" t="str">
        <f>IF(OR(C251="",C251&gt;$G$2),"",IF($E$2="existant",VLOOKUP(B251,Existant!$A:$E,5,FALSE),IF($E$2="Neuf - non famille",VLOOKUP(B251,#REF!,5,FALSE),VLOOKUP(B251,Neuf!$A:$E,5,FALSE))))</f>
        <v/>
      </c>
      <c r="F251" t="str">
        <f>IF(OR(C251="",C251&gt;$G$2),"",IF($E$2="existant",VLOOKUP(B251,Existant!$A:$H,2,FALSE),IF($E$2="Neuf - non famille",VLOOKUP(B251,#REF!,7,FALSE),VLOOKUP(B251,Neuf!$A:$H,7,FALSE))))</f>
        <v/>
      </c>
      <c r="G251" s="35" t="str">
        <f>IF(OR(C251="",C251&gt;$G$2),"",IF($E$2="existant",VLOOKUP(B251,Existant!$A:$P,16,FALSE),IF($E$2="Neuf - non famille",VLOOKUP(B251,#REF!,16,FALSE),VLOOKUP(B251,Neuf!$A:$P,16,FALSE))))</f>
        <v/>
      </c>
      <c r="H251" s="34" t="str">
        <f>IF(OR(C251="",C251&gt;$G$2),"",IF($E$2="existant",VLOOKUP(B251,Existant!$A:$P,14,FALSE),IF($E$2="Neuf - non famille",VLOOKUP(B251,#REF!,14,FALSE),VLOOKUP(B251,Neuf!$A:$P,14,FALSE))))</f>
        <v/>
      </c>
    </row>
    <row r="252" spans="1:8" x14ac:dyDescent="0.2">
      <c r="A252" s="2">
        <f t="shared" ca="1" si="3"/>
        <v>123</v>
      </c>
      <c r="B252" s="2">
        <v>84</v>
      </c>
      <c r="C252" s="2">
        <f>IF(COUNTIF($B$4:B251,B252)&gt;0,"",MAX($C$4:C251)+1)</f>
        <v>127</v>
      </c>
      <c r="D252" t="str">
        <f>IF(OR(C252="",C252&gt;$G$2),"",IF($E$2="existant",VLOOKUP(B252,Existant!$A:$E,4,FALSE),IF($E$2="Neuf - non famille",VLOOKUP(B252,#REF!,4,FALSE),VLOOKUP(B252,Neuf!$A:$E,4,FALSE))))</f>
        <v/>
      </c>
      <c r="E252" t="str">
        <f>IF(OR(C252="",C252&gt;$G$2),"",IF($E$2="existant",VLOOKUP(B252,Existant!$A:$E,5,FALSE),IF($E$2="Neuf - non famille",VLOOKUP(B252,#REF!,5,FALSE),VLOOKUP(B252,Neuf!$A:$E,5,FALSE))))</f>
        <v/>
      </c>
      <c r="F252" t="str">
        <f>IF(OR(C252="",C252&gt;$G$2),"",IF($E$2="existant",VLOOKUP(B252,Existant!$A:$H,2,FALSE),IF($E$2="Neuf - non famille",VLOOKUP(B252,#REF!,7,FALSE),VLOOKUP(B252,Neuf!$A:$H,7,FALSE))))</f>
        <v/>
      </c>
      <c r="G252" s="35" t="str">
        <f>IF(OR(C252="",C252&gt;$G$2),"",IF($E$2="existant",VLOOKUP(B252,Existant!$A:$P,16,FALSE),IF($E$2="Neuf - non famille",VLOOKUP(B252,#REF!,16,FALSE),VLOOKUP(B252,Neuf!$A:$P,16,FALSE))))</f>
        <v/>
      </c>
      <c r="H252" s="34" t="str">
        <f>IF(OR(C252="",C252&gt;$G$2),"",IF($E$2="existant",VLOOKUP(B252,Existant!$A:$P,14,FALSE),IF($E$2="Neuf - non famille",VLOOKUP(B252,#REF!,14,FALSE),VLOOKUP(B252,Neuf!$A:$P,14,FALSE))))</f>
        <v/>
      </c>
    </row>
    <row r="253" spans="1:8" x14ac:dyDescent="0.2">
      <c r="A253" s="2">
        <f t="shared" ca="1" si="3"/>
        <v>94</v>
      </c>
      <c r="B253" s="2">
        <v>93</v>
      </c>
      <c r="C253" s="2">
        <f>IF(COUNTIF($B$4:B252,B253)&gt;0,"",MAX($C$4:C252)+1)</f>
        <v>128</v>
      </c>
      <c r="D253" t="str">
        <f>IF(OR(C253="",C253&gt;$G$2),"",IF($E$2="existant",VLOOKUP(B253,Existant!$A:$E,4,FALSE),IF($E$2="Neuf - non famille",VLOOKUP(B253,#REF!,4,FALSE),VLOOKUP(B253,Neuf!$A:$E,4,FALSE))))</f>
        <v/>
      </c>
      <c r="E253" t="str">
        <f>IF(OR(C253="",C253&gt;$G$2),"",IF($E$2="existant",VLOOKUP(B253,Existant!$A:$E,5,FALSE),IF($E$2="Neuf - non famille",VLOOKUP(B253,#REF!,5,FALSE),VLOOKUP(B253,Neuf!$A:$E,5,FALSE))))</f>
        <v/>
      </c>
      <c r="F253" t="str">
        <f>IF(OR(C253="",C253&gt;$G$2),"",IF($E$2="existant",VLOOKUP(B253,Existant!$A:$H,2,FALSE),IF($E$2="Neuf - non famille",VLOOKUP(B253,#REF!,7,FALSE),VLOOKUP(B253,Neuf!$A:$H,7,FALSE))))</f>
        <v/>
      </c>
      <c r="G253" s="35" t="str">
        <f>IF(OR(C253="",C253&gt;$G$2),"",IF($E$2="existant",VLOOKUP(B253,Existant!$A:$P,16,FALSE),IF($E$2="Neuf - non famille",VLOOKUP(B253,#REF!,16,FALSE),VLOOKUP(B253,Neuf!$A:$P,16,FALSE))))</f>
        <v/>
      </c>
      <c r="H253" s="34" t="str">
        <f>IF(OR(C253="",C253&gt;$G$2),"",IF($E$2="existant",VLOOKUP(B253,Existant!$A:$P,14,FALSE),IF($E$2="Neuf - non famille",VLOOKUP(B253,#REF!,14,FALSE),VLOOKUP(B253,Neuf!$A:$P,14,FALSE))))</f>
        <v/>
      </c>
    </row>
    <row r="254" spans="1:8" hidden="1" x14ac:dyDescent="0.2">
      <c r="A254" s="2">
        <f t="shared" ca="1" si="3"/>
        <v>122</v>
      </c>
      <c r="B254" s="2">
        <v>102</v>
      </c>
      <c r="C254" s="2" t="str">
        <f>IF(COUNTIF($B$4:B253,B254)&gt;0,"",MAX($C$4:C253)+1)</f>
        <v/>
      </c>
      <c r="D254" t="str">
        <f>IF(OR(C254="",C254&gt;$G$2),"",IF($E$2="existant",VLOOKUP(B254,Existant!$A:$E,4,FALSE),IF($E$2="Neuf - non famille",VLOOKUP(B254,#REF!,4,FALSE),VLOOKUP(B254,Neuf!$A:$E,4,FALSE))))</f>
        <v/>
      </c>
      <c r="E254" t="str">
        <f>IF(OR(C254="",C254&gt;$G$2),"",IF($E$2="existant",VLOOKUP(B254,Existant!$A:$E,5,FALSE),IF($E$2="Neuf - non famille",VLOOKUP(B254,#REF!,5,FALSE),VLOOKUP(B254,Neuf!$A:$E,5,FALSE))))</f>
        <v/>
      </c>
      <c r="F254" t="str">
        <f>IF(OR(C254="",C254&gt;$G$2),"",IF($E$2="existant",VLOOKUP(B254,Existant!$A:$H,2,FALSE),IF($E$2="Neuf - non famille",VLOOKUP(B254,#REF!,7,FALSE),VLOOKUP(B254,Neuf!$A:$H,7,FALSE))))</f>
        <v/>
      </c>
      <c r="G254" s="35" t="str">
        <f>IF(OR(C254="",C254&gt;$G$2),"",IF($E$2="existant",VLOOKUP(B254,Existant!$A:$P,16,FALSE),IF($E$2="Neuf - non famille",VLOOKUP(B254,#REF!,16,FALSE),VLOOKUP(B254,Neuf!$A:$P,16,FALSE))))</f>
        <v/>
      </c>
      <c r="H254" s="34" t="str">
        <f>IF(OR(C254="",C254&gt;$G$2),"",IF($E$2="existant",VLOOKUP(B254,Existant!$A:$P,14,FALSE),IF($E$2="Neuf - non famille",VLOOKUP(B254,#REF!,14,FALSE),VLOOKUP(B254,Neuf!$A:$P,14,FALSE))))</f>
        <v/>
      </c>
    </row>
    <row r="255" spans="1:8" hidden="1" x14ac:dyDescent="0.2">
      <c r="A255" s="2">
        <f t="shared" ca="1" si="3"/>
        <v>122</v>
      </c>
      <c r="B255" s="2">
        <v>51</v>
      </c>
      <c r="C255" s="2" t="str">
        <f>IF(COUNTIF($B$4:B254,B255)&gt;0,"",MAX($C$4:C254)+1)</f>
        <v/>
      </c>
      <c r="D255" t="str">
        <f>IF(OR(C255="",C255&gt;$G$2),"",IF($E$2="existant",VLOOKUP(B255,Existant!$A:$E,4,FALSE),IF($E$2="Neuf - non famille",VLOOKUP(B255,#REF!,4,FALSE),VLOOKUP(B255,Neuf!$A:$E,4,FALSE))))</f>
        <v/>
      </c>
      <c r="E255" t="str">
        <f>IF(OR(C255="",C255&gt;$G$2),"",IF($E$2="existant",VLOOKUP(B255,Existant!$A:$E,5,FALSE),IF($E$2="Neuf - non famille",VLOOKUP(B255,#REF!,5,FALSE),VLOOKUP(B255,Neuf!$A:$E,5,FALSE))))</f>
        <v/>
      </c>
      <c r="F255" t="str">
        <f>IF(OR(C255="",C255&gt;$G$2),"",IF($E$2="existant",VLOOKUP(B255,Existant!$A:$H,2,FALSE),IF($E$2="Neuf - non famille",VLOOKUP(B255,#REF!,7,FALSE),VLOOKUP(B255,Neuf!$A:$H,7,FALSE))))</f>
        <v/>
      </c>
      <c r="G255" s="35" t="str">
        <f>IF(OR(C255="",C255&gt;$G$2),"",IF($E$2="existant",VLOOKUP(B255,Existant!$A:$P,16,FALSE),IF($E$2="Neuf - non famille",VLOOKUP(B255,#REF!,16,FALSE),VLOOKUP(B255,Neuf!$A:$P,16,FALSE))))</f>
        <v/>
      </c>
      <c r="H255" s="34" t="str">
        <f>IF(OR(C255="",C255&gt;$G$2),"",IF($E$2="existant",VLOOKUP(B255,Existant!$A:$P,14,FALSE),IF($E$2="Neuf - non famille",VLOOKUP(B255,#REF!,14,FALSE),VLOOKUP(B255,Neuf!$A:$P,14,FALSE))))</f>
        <v/>
      </c>
    </row>
    <row r="256" spans="1:8" x14ac:dyDescent="0.2">
      <c r="A256" s="2">
        <f t="shared" ca="1" si="3"/>
        <v>106</v>
      </c>
      <c r="B256" s="2">
        <v>49</v>
      </c>
      <c r="C256" s="2">
        <f>IF(COUNTIF($B$4:B255,B256)&gt;0,"",MAX($C$4:C255)+1)</f>
        <v>129</v>
      </c>
      <c r="D256" t="str">
        <f>IF(OR(C256="",C256&gt;$G$2),"",IF($E$2="existant",VLOOKUP(B256,Existant!$A:$E,4,FALSE),IF($E$2="Neuf - non famille",VLOOKUP(B256,#REF!,4,FALSE),VLOOKUP(B256,Neuf!$A:$E,4,FALSE))))</f>
        <v/>
      </c>
      <c r="E256" t="str">
        <f>IF(OR(C256="",C256&gt;$G$2),"",IF($E$2="existant",VLOOKUP(B256,Existant!$A:$E,5,FALSE),IF($E$2="Neuf - non famille",VLOOKUP(B256,#REF!,5,FALSE),VLOOKUP(B256,Neuf!$A:$E,5,FALSE))))</f>
        <v/>
      </c>
      <c r="F256" t="str">
        <f>IF(OR(C256="",C256&gt;$G$2),"",IF($E$2="existant",VLOOKUP(B256,Existant!$A:$H,2,FALSE),IF($E$2="Neuf - non famille",VLOOKUP(B256,#REF!,7,FALSE),VLOOKUP(B256,Neuf!$A:$H,7,FALSE))))</f>
        <v/>
      </c>
      <c r="G256" s="35" t="str">
        <f>IF(OR(C256="",C256&gt;$G$2),"",IF($E$2="existant",VLOOKUP(B256,Existant!$A:$P,16,FALSE),IF($E$2="Neuf - non famille",VLOOKUP(B256,#REF!,16,FALSE),VLOOKUP(B256,Neuf!$A:$P,16,FALSE))))</f>
        <v/>
      </c>
      <c r="H256" s="34" t="str">
        <f>IF(OR(C256="",C256&gt;$G$2),"",IF($E$2="existant",VLOOKUP(B256,Existant!$A:$P,14,FALSE),IF($E$2="Neuf - non famille",VLOOKUP(B256,#REF!,14,FALSE),VLOOKUP(B256,Neuf!$A:$P,14,FALSE))))</f>
        <v/>
      </c>
    </row>
    <row r="257" spans="1:8" x14ac:dyDescent="0.2">
      <c r="A257" s="2">
        <f t="shared" ca="1" si="3"/>
        <v>127</v>
      </c>
      <c r="B257" s="2">
        <v>23</v>
      </c>
      <c r="C257" s="2">
        <f>IF(COUNTIF($B$4:B256,B257)&gt;0,"",MAX($C$4:C256)+1)</f>
        <v>130</v>
      </c>
      <c r="D257" t="str">
        <f>IF(OR(C257="",C257&gt;$G$2),"",IF($E$2="existant",VLOOKUP(B257,Existant!$A:$E,4,FALSE),IF($E$2="Neuf - non famille",VLOOKUP(B257,#REF!,4,FALSE),VLOOKUP(B257,Neuf!$A:$E,4,FALSE))))</f>
        <v/>
      </c>
      <c r="E257" t="str">
        <f>IF(OR(C257="",C257&gt;$G$2),"",IF($E$2="existant",VLOOKUP(B257,Existant!$A:$E,5,FALSE),IF($E$2="Neuf - non famille",VLOOKUP(B257,#REF!,5,FALSE),VLOOKUP(B257,Neuf!$A:$E,5,FALSE))))</f>
        <v/>
      </c>
      <c r="F257" t="str">
        <f>IF(OR(C257="",C257&gt;$G$2),"",IF($E$2="existant",VLOOKUP(B257,Existant!$A:$H,2,FALSE),IF($E$2="Neuf - non famille",VLOOKUP(B257,#REF!,7,FALSE),VLOOKUP(B257,Neuf!$A:$H,7,FALSE))))</f>
        <v/>
      </c>
      <c r="G257" s="35" t="str">
        <f>IF(OR(C257="",C257&gt;$G$2),"",IF($E$2="existant",VLOOKUP(B257,Existant!$A:$P,16,FALSE),IF($E$2="Neuf - non famille",VLOOKUP(B257,#REF!,16,FALSE),VLOOKUP(B257,Neuf!$A:$P,16,FALSE))))</f>
        <v/>
      </c>
      <c r="H257" s="34" t="str">
        <f>IF(OR(C257="",C257&gt;$G$2),"",IF($E$2="existant",VLOOKUP(B257,Existant!$A:$P,14,FALSE),IF($E$2="Neuf - non famille",VLOOKUP(B257,#REF!,14,FALSE),VLOOKUP(B257,Neuf!$A:$P,14,FALSE))))</f>
        <v/>
      </c>
    </row>
    <row r="258" spans="1:8" hidden="1" x14ac:dyDescent="0.2">
      <c r="A258" s="2">
        <f t="shared" ca="1" si="3"/>
        <v>148</v>
      </c>
      <c r="B258" s="2">
        <v>18</v>
      </c>
      <c r="C258" s="2" t="str">
        <f>IF(COUNTIF($B$4:B257,B258)&gt;0,"",MAX($C$4:C257)+1)</f>
        <v/>
      </c>
      <c r="D258" t="str">
        <f>IF(OR(C258="",C258&gt;$G$2),"",IF($E$2="existant",VLOOKUP(B258,Existant!$A:$E,4,FALSE),IF($E$2="Neuf - non famille",VLOOKUP(B258,#REF!,4,FALSE),VLOOKUP(B258,Neuf!$A:$E,4,FALSE))))</f>
        <v/>
      </c>
      <c r="E258" t="str">
        <f>IF(OR(C258="",C258&gt;$G$2),"",IF($E$2="existant",VLOOKUP(B258,Existant!$A:$E,5,FALSE),IF($E$2="Neuf - non famille",VLOOKUP(B258,#REF!,5,FALSE),VLOOKUP(B258,Neuf!$A:$E,5,FALSE))))</f>
        <v/>
      </c>
      <c r="F258" t="str">
        <f>IF(OR(C258="",C258&gt;$G$2),"",IF($E$2="existant",VLOOKUP(B258,Existant!$A:$H,2,FALSE),IF($E$2="Neuf - non famille",VLOOKUP(B258,#REF!,7,FALSE),VLOOKUP(B258,Neuf!$A:$H,7,FALSE))))</f>
        <v/>
      </c>
      <c r="G258" s="35" t="str">
        <f>IF(OR(C258="",C258&gt;$G$2),"",IF($E$2="existant",VLOOKUP(B258,Existant!$A:$P,16,FALSE),IF($E$2="Neuf - non famille",VLOOKUP(B258,#REF!,16,FALSE),VLOOKUP(B258,Neuf!$A:$P,16,FALSE))))</f>
        <v/>
      </c>
      <c r="H258" s="34" t="str">
        <f>IF(OR(C258="",C258&gt;$G$2),"",IF($E$2="existant",VLOOKUP(B258,Existant!$A:$P,14,FALSE),IF($E$2="Neuf - non famille",VLOOKUP(B258,#REF!,14,FALSE),VLOOKUP(B258,Neuf!$A:$P,14,FALSE))))</f>
        <v/>
      </c>
    </row>
    <row r="259" spans="1:8" hidden="1" x14ac:dyDescent="0.2">
      <c r="A259" s="2">
        <f t="shared" ca="1" si="3"/>
        <v>88</v>
      </c>
      <c r="B259" s="2">
        <v>29</v>
      </c>
      <c r="C259" s="2" t="str">
        <f>IF(COUNTIF($B$4:B258,B259)&gt;0,"",MAX($C$4:C258)+1)</f>
        <v/>
      </c>
      <c r="D259" t="str">
        <f>IF(OR(C259="",C259&gt;$G$2),"",IF($E$2="existant",VLOOKUP(B259,Existant!$A:$E,4,FALSE),IF($E$2="Neuf - non famille",VLOOKUP(B259,#REF!,4,FALSE),VLOOKUP(B259,Neuf!$A:$E,4,FALSE))))</f>
        <v/>
      </c>
      <c r="E259" t="str">
        <f>IF(OR(C259="",C259&gt;$G$2),"",IF($E$2="existant",VLOOKUP(B259,Existant!$A:$E,5,FALSE),IF($E$2="Neuf - non famille",VLOOKUP(B259,#REF!,5,FALSE),VLOOKUP(B259,Neuf!$A:$E,5,FALSE))))</f>
        <v/>
      </c>
      <c r="F259" t="str">
        <f>IF(OR(C259="",C259&gt;$G$2),"",IF($E$2="existant",VLOOKUP(B259,Existant!$A:$H,2,FALSE),IF($E$2="Neuf - non famille",VLOOKUP(B259,#REF!,7,FALSE),VLOOKUP(B259,Neuf!$A:$H,7,FALSE))))</f>
        <v/>
      </c>
      <c r="G259" s="35" t="str">
        <f>IF(OR(C259="",C259&gt;$G$2),"",IF($E$2="existant",VLOOKUP(B259,Existant!$A:$P,16,FALSE),IF($E$2="Neuf - non famille",VLOOKUP(B259,#REF!,16,FALSE),VLOOKUP(B259,Neuf!$A:$P,16,FALSE))))</f>
        <v/>
      </c>
      <c r="H259" s="34" t="str">
        <f>IF(OR(C259="",C259&gt;$G$2),"",IF($E$2="existant",VLOOKUP(B259,Existant!$A:$P,14,FALSE),IF($E$2="Neuf - non famille",VLOOKUP(B259,#REF!,14,FALSE),VLOOKUP(B259,Neuf!$A:$P,14,FALSE))))</f>
        <v/>
      </c>
    </row>
    <row r="260" spans="1:8" hidden="1" x14ac:dyDescent="0.2">
      <c r="A260" s="2">
        <f t="shared" ca="1" si="3"/>
        <v>39</v>
      </c>
      <c r="B260" s="2">
        <v>42</v>
      </c>
      <c r="C260" s="2" t="str">
        <f>IF(COUNTIF($B$4:B259,B260)&gt;0,"",MAX($C$4:C259)+1)</f>
        <v/>
      </c>
      <c r="D260" t="str">
        <f>IF(OR(C260="",C260&gt;$G$2),"",IF($E$2="existant",VLOOKUP(B260,Existant!$A:$E,4,FALSE),IF($E$2="Neuf - non famille",VLOOKUP(B260,#REF!,4,FALSE),VLOOKUP(B260,Neuf!$A:$E,4,FALSE))))</f>
        <v/>
      </c>
      <c r="E260" t="str">
        <f>IF(OR(C260="",C260&gt;$G$2),"",IF($E$2="existant",VLOOKUP(B260,Existant!$A:$E,5,FALSE),IF($E$2="Neuf - non famille",VLOOKUP(B260,#REF!,5,FALSE),VLOOKUP(B260,Neuf!$A:$E,5,FALSE))))</f>
        <v/>
      </c>
      <c r="F260" t="str">
        <f>IF(OR(C260="",C260&gt;$G$2),"",IF($E$2="existant",VLOOKUP(B260,Existant!$A:$H,2,FALSE),IF($E$2="Neuf - non famille",VLOOKUP(B260,#REF!,7,FALSE),VLOOKUP(B260,Neuf!$A:$H,7,FALSE))))</f>
        <v/>
      </c>
      <c r="G260" s="35" t="str">
        <f>IF(OR(C260="",C260&gt;$G$2),"",IF($E$2="existant",VLOOKUP(B260,Existant!$A:$P,16,FALSE),IF($E$2="Neuf - non famille",VLOOKUP(B260,#REF!,16,FALSE),VLOOKUP(B260,Neuf!$A:$P,16,FALSE))))</f>
        <v/>
      </c>
      <c r="H260" s="34" t="str">
        <f>IF(OR(C260="",C260&gt;$G$2),"",IF($E$2="existant",VLOOKUP(B260,Existant!$A:$P,14,FALSE),IF($E$2="Neuf - non famille",VLOOKUP(B260,#REF!,14,FALSE),VLOOKUP(B260,Neuf!$A:$P,14,FALSE))))</f>
        <v/>
      </c>
    </row>
    <row r="261" spans="1:8" hidden="1" x14ac:dyDescent="0.2">
      <c r="A261" s="2">
        <f t="shared" ref="A261:A324" ca="1" si="4">RANDBETWEEN(1,$G$1)</f>
        <v>155</v>
      </c>
      <c r="B261" s="2">
        <v>48</v>
      </c>
      <c r="C261" s="2" t="str">
        <f>IF(COUNTIF($B$4:B260,B261)&gt;0,"",MAX($C$4:C260)+1)</f>
        <v/>
      </c>
      <c r="D261" t="str">
        <f>IF(OR(C261="",C261&gt;$G$2),"",IF($E$2="existant",VLOOKUP(B261,Existant!$A:$E,4,FALSE),IF($E$2="Neuf - non famille",VLOOKUP(B261,#REF!,4,FALSE),VLOOKUP(B261,Neuf!$A:$E,4,FALSE))))</f>
        <v/>
      </c>
      <c r="E261" t="str">
        <f>IF(OR(C261="",C261&gt;$G$2),"",IF($E$2="existant",VLOOKUP(B261,Existant!$A:$E,5,FALSE),IF($E$2="Neuf - non famille",VLOOKUP(B261,#REF!,5,FALSE),VLOOKUP(B261,Neuf!$A:$E,5,FALSE))))</f>
        <v/>
      </c>
      <c r="F261" t="str">
        <f>IF(OR(C261="",C261&gt;$G$2),"",IF($E$2="existant",VLOOKUP(B261,Existant!$A:$H,2,FALSE),IF($E$2="Neuf - non famille",VLOOKUP(B261,#REF!,7,FALSE),VLOOKUP(B261,Neuf!$A:$H,7,FALSE))))</f>
        <v/>
      </c>
      <c r="G261" s="35" t="str">
        <f>IF(OR(C261="",C261&gt;$G$2),"",IF($E$2="existant",VLOOKUP(B261,Existant!$A:$P,16,FALSE),IF($E$2="Neuf - non famille",VLOOKUP(B261,#REF!,16,FALSE),VLOOKUP(B261,Neuf!$A:$P,16,FALSE))))</f>
        <v/>
      </c>
      <c r="H261" s="34" t="str">
        <f>IF(OR(C261="",C261&gt;$G$2),"",IF($E$2="existant",VLOOKUP(B261,Existant!$A:$P,14,FALSE),IF($E$2="Neuf - non famille",VLOOKUP(B261,#REF!,14,FALSE),VLOOKUP(B261,Neuf!$A:$P,14,FALSE))))</f>
        <v/>
      </c>
    </row>
    <row r="262" spans="1:8" hidden="1" x14ac:dyDescent="0.2">
      <c r="A262" s="2">
        <f t="shared" ca="1" si="4"/>
        <v>124</v>
      </c>
      <c r="B262" s="2">
        <v>16</v>
      </c>
      <c r="C262" s="2" t="str">
        <f>IF(COUNTIF($B$4:B261,B262)&gt;0,"",MAX($C$4:C261)+1)</f>
        <v/>
      </c>
      <c r="D262" t="str">
        <f>IF(OR(C262="",C262&gt;$G$2),"",IF($E$2="existant",VLOOKUP(B262,Existant!$A:$E,4,FALSE),IF($E$2="Neuf - non famille",VLOOKUP(B262,#REF!,4,FALSE),VLOOKUP(B262,Neuf!$A:$E,4,FALSE))))</f>
        <v/>
      </c>
      <c r="E262" t="str">
        <f>IF(OR(C262="",C262&gt;$G$2),"",IF($E$2="existant",VLOOKUP(B262,Existant!$A:$E,5,FALSE),IF($E$2="Neuf - non famille",VLOOKUP(B262,#REF!,5,FALSE),VLOOKUP(B262,Neuf!$A:$E,5,FALSE))))</f>
        <v/>
      </c>
      <c r="F262" t="str">
        <f>IF(OR(C262="",C262&gt;$G$2),"",IF($E$2="existant",VLOOKUP(B262,Existant!$A:$H,2,FALSE),IF($E$2="Neuf - non famille",VLOOKUP(B262,#REF!,7,FALSE),VLOOKUP(B262,Neuf!$A:$H,7,FALSE))))</f>
        <v/>
      </c>
      <c r="G262" s="35" t="str">
        <f>IF(OR(C262="",C262&gt;$G$2),"",IF($E$2="existant",VLOOKUP(B262,Existant!$A:$P,16,FALSE),IF($E$2="Neuf - non famille",VLOOKUP(B262,#REF!,16,FALSE),VLOOKUP(B262,Neuf!$A:$P,16,FALSE))))</f>
        <v/>
      </c>
      <c r="H262" s="34" t="str">
        <f>IF(OR(C262="",C262&gt;$G$2),"",IF($E$2="existant",VLOOKUP(B262,Existant!$A:$P,14,FALSE),IF($E$2="Neuf - non famille",VLOOKUP(B262,#REF!,14,FALSE),VLOOKUP(B262,Neuf!$A:$P,14,FALSE))))</f>
        <v/>
      </c>
    </row>
    <row r="263" spans="1:8" hidden="1" x14ac:dyDescent="0.2">
      <c r="A263" s="2">
        <f t="shared" ca="1" si="4"/>
        <v>124</v>
      </c>
      <c r="B263" s="2">
        <v>115</v>
      </c>
      <c r="C263" s="2" t="str">
        <f>IF(COUNTIF($B$4:B262,B263)&gt;0,"",MAX($C$4:C262)+1)</f>
        <v/>
      </c>
      <c r="D263" t="str">
        <f>IF(OR(C263="",C263&gt;$G$2),"",IF($E$2="existant",VLOOKUP(B263,Existant!$A:$E,4,FALSE),IF($E$2="Neuf - non famille",VLOOKUP(B263,#REF!,4,FALSE),VLOOKUP(B263,Neuf!$A:$E,4,FALSE))))</f>
        <v/>
      </c>
      <c r="E263" t="str">
        <f>IF(OR(C263="",C263&gt;$G$2),"",IF($E$2="existant",VLOOKUP(B263,Existant!$A:$E,5,FALSE),IF($E$2="Neuf - non famille",VLOOKUP(B263,#REF!,5,FALSE),VLOOKUP(B263,Neuf!$A:$E,5,FALSE))))</f>
        <v/>
      </c>
      <c r="F263" t="str">
        <f>IF(OR(C263="",C263&gt;$G$2),"",IF($E$2="existant",VLOOKUP(B263,Existant!$A:$H,2,FALSE),IF($E$2="Neuf - non famille",VLOOKUP(B263,#REF!,7,FALSE),VLOOKUP(B263,Neuf!$A:$H,7,FALSE))))</f>
        <v/>
      </c>
      <c r="G263" s="35" t="str">
        <f>IF(OR(C263="",C263&gt;$G$2),"",IF($E$2="existant",VLOOKUP(B263,Existant!$A:$P,16,FALSE),IF($E$2="Neuf - non famille",VLOOKUP(B263,#REF!,16,FALSE),VLOOKUP(B263,Neuf!$A:$P,16,FALSE))))</f>
        <v/>
      </c>
      <c r="H263" s="34" t="str">
        <f>IF(OR(C263="",C263&gt;$G$2),"",IF($E$2="existant",VLOOKUP(B263,Existant!$A:$P,14,FALSE),IF($E$2="Neuf - non famille",VLOOKUP(B263,#REF!,14,FALSE),VLOOKUP(B263,Neuf!$A:$P,14,FALSE))))</f>
        <v/>
      </c>
    </row>
    <row r="264" spans="1:8" x14ac:dyDescent="0.2">
      <c r="A264" s="2">
        <f t="shared" ca="1" si="4"/>
        <v>131</v>
      </c>
      <c r="B264" s="2">
        <v>111</v>
      </c>
      <c r="C264" s="2">
        <f>IF(COUNTIF($B$4:B263,B264)&gt;0,"",MAX($C$4:C263)+1)</f>
        <v>131</v>
      </c>
      <c r="D264" t="str">
        <f>IF(OR(C264="",C264&gt;$G$2),"",IF($E$2="existant",VLOOKUP(B264,Existant!$A:$E,4,FALSE),IF($E$2="Neuf - non famille",VLOOKUP(B264,#REF!,4,FALSE),VLOOKUP(B264,Neuf!$A:$E,4,FALSE))))</f>
        <v/>
      </c>
      <c r="E264" t="str">
        <f>IF(OR(C264="",C264&gt;$G$2),"",IF($E$2="existant",VLOOKUP(B264,Existant!$A:$E,5,FALSE),IF($E$2="Neuf - non famille",VLOOKUP(B264,#REF!,5,FALSE),VLOOKUP(B264,Neuf!$A:$E,5,FALSE))))</f>
        <v/>
      </c>
      <c r="F264" t="str">
        <f>IF(OR(C264="",C264&gt;$G$2),"",IF($E$2="existant",VLOOKUP(B264,Existant!$A:$H,2,FALSE),IF($E$2="Neuf - non famille",VLOOKUP(B264,#REF!,7,FALSE),VLOOKUP(B264,Neuf!$A:$H,7,FALSE))))</f>
        <v/>
      </c>
      <c r="G264" s="35" t="str">
        <f>IF(OR(C264="",C264&gt;$G$2),"",IF($E$2="existant",VLOOKUP(B264,Existant!$A:$P,16,FALSE),IF($E$2="Neuf - non famille",VLOOKUP(B264,#REF!,16,FALSE),VLOOKUP(B264,Neuf!$A:$P,16,FALSE))))</f>
        <v/>
      </c>
      <c r="H264" s="34" t="str">
        <f>IF(OR(C264="",C264&gt;$G$2),"",IF($E$2="existant",VLOOKUP(B264,Existant!$A:$P,14,FALSE),IF($E$2="Neuf - non famille",VLOOKUP(B264,#REF!,14,FALSE),VLOOKUP(B264,Neuf!$A:$P,14,FALSE))))</f>
        <v/>
      </c>
    </row>
    <row r="265" spans="1:8" hidden="1" x14ac:dyDescent="0.2">
      <c r="A265" s="2">
        <f t="shared" ca="1" si="4"/>
        <v>39</v>
      </c>
      <c r="B265" s="2">
        <v>151</v>
      </c>
      <c r="C265" s="2" t="str">
        <f>IF(COUNTIF($B$4:B264,B265)&gt;0,"",MAX($C$4:C264)+1)</f>
        <v/>
      </c>
      <c r="D265" t="str">
        <f>IF(OR(C265="",C265&gt;$G$2),"",IF($E$2="existant",VLOOKUP(B265,Existant!$A:$E,4,FALSE),IF($E$2="Neuf - non famille",VLOOKUP(B265,#REF!,4,FALSE),VLOOKUP(B265,Neuf!$A:$E,4,FALSE))))</f>
        <v/>
      </c>
      <c r="E265" t="str">
        <f>IF(OR(C265="",C265&gt;$G$2),"",IF($E$2="existant",VLOOKUP(B265,Existant!$A:$E,5,FALSE),IF($E$2="Neuf - non famille",VLOOKUP(B265,#REF!,5,FALSE),VLOOKUP(B265,Neuf!$A:$E,5,FALSE))))</f>
        <v/>
      </c>
      <c r="F265" t="str">
        <f>IF(OR(C265="",C265&gt;$G$2),"",IF($E$2="existant",VLOOKUP(B265,Existant!$A:$H,2,FALSE),IF($E$2="Neuf - non famille",VLOOKUP(B265,#REF!,7,FALSE),VLOOKUP(B265,Neuf!$A:$H,7,FALSE))))</f>
        <v/>
      </c>
      <c r="G265" s="35" t="str">
        <f>IF(OR(C265="",C265&gt;$G$2),"",IF($E$2="existant",VLOOKUP(B265,Existant!$A:$P,16,FALSE),IF($E$2="Neuf - non famille",VLOOKUP(B265,#REF!,16,FALSE),VLOOKUP(B265,Neuf!$A:$P,16,FALSE))))</f>
        <v/>
      </c>
      <c r="H265" s="34" t="str">
        <f>IF(OR(C265="",C265&gt;$G$2),"",IF($E$2="existant",VLOOKUP(B265,Existant!$A:$P,14,FALSE),IF($E$2="Neuf - non famille",VLOOKUP(B265,#REF!,14,FALSE),VLOOKUP(B265,Neuf!$A:$P,14,FALSE))))</f>
        <v/>
      </c>
    </row>
    <row r="266" spans="1:8" x14ac:dyDescent="0.2">
      <c r="A266" s="2">
        <f t="shared" ca="1" si="4"/>
        <v>130</v>
      </c>
      <c r="B266" s="2">
        <v>50</v>
      </c>
      <c r="C266" s="2">
        <f>IF(COUNTIF($B$4:B265,B266)&gt;0,"",MAX($C$4:C265)+1)</f>
        <v>132</v>
      </c>
      <c r="D266" t="str">
        <f>IF(OR(C266="",C266&gt;$G$2),"",IF($E$2="existant",VLOOKUP(B266,Existant!$A:$E,4,FALSE),IF($E$2="Neuf - non famille",VLOOKUP(B266,#REF!,4,FALSE),VLOOKUP(B266,Neuf!$A:$E,4,FALSE))))</f>
        <v/>
      </c>
      <c r="E266" t="str">
        <f>IF(OR(C266="",C266&gt;$G$2),"",IF($E$2="existant",VLOOKUP(B266,Existant!$A:$E,5,FALSE),IF($E$2="Neuf - non famille",VLOOKUP(B266,#REF!,5,FALSE),VLOOKUP(B266,Neuf!$A:$E,5,FALSE))))</f>
        <v/>
      </c>
      <c r="F266" t="str">
        <f>IF(OR(C266="",C266&gt;$G$2),"",IF($E$2="existant",VLOOKUP(B266,Existant!$A:$H,2,FALSE),IF($E$2="Neuf - non famille",VLOOKUP(B266,#REF!,7,FALSE),VLOOKUP(B266,Neuf!$A:$H,7,FALSE))))</f>
        <v/>
      </c>
      <c r="G266" s="35" t="str">
        <f>IF(OR(C266="",C266&gt;$G$2),"",IF($E$2="existant",VLOOKUP(B266,Existant!$A:$P,16,FALSE),IF($E$2="Neuf - non famille",VLOOKUP(B266,#REF!,16,FALSE),VLOOKUP(B266,Neuf!$A:$P,16,FALSE))))</f>
        <v/>
      </c>
      <c r="H266" s="34" t="str">
        <f>IF(OR(C266="",C266&gt;$G$2),"",IF($E$2="existant",VLOOKUP(B266,Existant!$A:$P,14,FALSE),IF($E$2="Neuf - non famille",VLOOKUP(B266,#REF!,14,FALSE),VLOOKUP(B266,Neuf!$A:$P,14,FALSE))))</f>
        <v/>
      </c>
    </row>
    <row r="267" spans="1:8" hidden="1" x14ac:dyDescent="0.2">
      <c r="A267" s="2">
        <f t="shared" ca="1" si="4"/>
        <v>2</v>
      </c>
      <c r="B267" s="2">
        <v>147</v>
      </c>
      <c r="C267" s="2" t="str">
        <f>IF(COUNTIF($B$4:B266,B267)&gt;0,"",MAX($C$4:C266)+1)</f>
        <v/>
      </c>
      <c r="D267" t="str">
        <f>IF(OR(C267="",C267&gt;$G$2),"",IF($E$2="existant",VLOOKUP(B267,Existant!$A:$E,4,FALSE),IF($E$2="Neuf - non famille",VLOOKUP(B267,#REF!,4,FALSE),VLOOKUP(B267,Neuf!$A:$E,4,FALSE))))</f>
        <v/>
      </c>
      <c r="E267" t="str">
        <f>IF(OR(C267="",C267&gt;$G$2),"",IF($E$2="existant",VLOOKUP(B267,Existant!$A:$E,5,FALSE),IF($E$2="Neuf - non famille",VLOOKUP(B267,#REF!,5,FALSE),VLOOKUP(B267,Neuf!$A:$E,5,FALSE))))</f>
        <v/>
      </c>
      <c r="F267" t="str">
        <f>IF(OR(C267="",C267&gt;$G$2),"",IF($E$2="existant",VLOOKUP(B267,Existant!$A:$H,2,FALSE),IF($E$2="Neuf - non famille",VLOOKUP(B267,#REF!,7,FALSE),VLOOKUP(B267,Neuf!$A:$H,7,FALSE))))</f>
        <v/>
      </c>
      <c r="G267" s="35" t="str">
        <f>IF(OR(C267="",C267&gt;$G$2),"",IF($E$2="existant",VLOOKUP(B267,Existant!$A:$P,16,FALSE),IF($E$2="Neuf - non famille",VLOOKUP(B267,#REF!,16,FALSE),VLOOKUP(B267,Neuf!$A:$P,16,FALSE))))</f>
        <v/>
      </c>
      <c r="H267" s="34" t="str">
        <f>IF(OR(C267="",C267&gt;$G$2),"",IF($E$2="existant",VLOOKUP(B267,Existant!$A:$P,14,FALSE),IF($E$2="Neuf - non famille",VLOOKUP(B267,#REF!,14,FALSE),VLOOKUP(B267,Neuf!$A:$P,14,FALSE))))</f>
        <v/>
      </c>
    </row>
    <row r="268" spans="1:8" x14ac:dyDescent="0.2">
      <c r="A268" s="2">
        <f t="shared" ca="1" si="4"/>
        <v>64</v>
      </c>
      <c r="B268" s="2">
        <v>103</v>
      </c>
      <c r="C268" s="2">
        <f>IF(COUNTIF($B$4:B267,B268)&gt;0,"",MAX($C$4:C267)+1)</f>
        <v>133</v>
      </c>
      <c r="D268" t="str">
        <f>IF(OR(C268="",C268&gt;$G$2),"",IF($E$2="existant",VLOOKUP(B268,Existant!$A:$E,4,FALSE),IF($E$2="Neuf - non famille",VLOOKUP(B268,#REF!,4,FALSE),VLOOKUP(B268,Neuf!$A:$E,4,FALSE))))</f>
        <v/>
      </c>
      <c r="E268" t="str">
        <f>IF(OR(C268="",C268&gt;$G$2),"",IF($E$2="existant",VLOOKUP(B268,Existant!$A:$E,5,FALSE),IF($E$2="Neuf - non famille",VLOOKUP(B268,#REF!,5,FALSE),VLOOKUP(B268,Neuf!$A:$E,5,FALSE))))</f>
        <v/>
      </c>
      <c r="F268" t="str">
        <f>IF(OR(C268="",C268&gt;$G$2),"",IF($E$2="existant",VLOOKUP(B268,Existant!$A:$H,2,FALSE),IF($E$2="Neuf - non famille",VLOOKUP(B268,#REF!,7,FALSE),VLOOKUP(B268,Neuf!$A:$H,7,FALSE))))</f>
        <v/>
      </c>
      <c r="G268" s="35" t="str">
        <f>IF(OR(C268="",C268&gt;$G$2),"",IF($E$2="existant",VLOOKUP(B268,Existant!$A:$P,16,FALSE),IF($E$2="Neuf - non famille",VLOOKUP(B268,#REF!,16,FALSE),VLOOKUP(B268,Neuf!$A:$P,16,FALSE))))</f>
        <v/>
      </c>
      <c r="H268" s="34" t="str">
        <f>IF(OR(C268="",C268&gt;$G$2),"",IF($E$2="existant",VLOOKUP(B268,Existant!$A:$P,14,FALSE),IF($E$2="Neuf - non famille",VLOOKUP(B268,#REF!,14,FALSE),VLOOKUP(B268,Neuf!$A:$P,14,FALSE))))</f>
        <v/>
      </c>
    </row>
    <row r="269" spans="1:8" hidden="1" x14ac:dyDescent="0.2">
      <c r="A269" s="2">
        <f t="shared" ca="1" si="4"/>
        <v>123</v>
      </c>
      <c r="B269" s="2">
        <v>140</v>
      </c>
      <c r="C269" s="2" t="str">
        <f>IF(COUNTIF($B$4:B268,B269)&gt;0,"",MAX($C$4:C268)+1)</f>
        <v/>
      </c>
      <c r="D269" t="str">
        <f>IF(OR(C269="",C269&gt;$G$2),"",IF($E$2="existant",VLOOKUP(B269,Existant!$A:$E,4,FALSE),IF($E$2="Neuf - non famille",VLOOKUP(B269,#REF!,4,FALSE),VLOOKUP(B269,Neuf!$A:$E,4,FALSE))))</f>
        <v/>
      </c>
      <c r="E269" t="str">
        <f>IF(OR(C269="",C269&gt;$G$2),"",IF($E$2="existant",VLOOKUP(B269,Existant!$A:$E,5,FALSE),IF($E$2="Neuf - non famille",VLOOKUP(B269,#REF!,5,FALSE),VLOOKUP(B269,Neuf!$A:$E,5,FALSE))))</f>
        <v/>
      </c>
      <c r="F269" t="str">
        <f>IF(OR(C269="",C269&gt;$G$2),"",IF($E$2="existant",VLOOKUP(B269,Existant!$A:$H,2,FALSE),IF($E$2="Neuf - non famille",VLOOKUP(B269,#REF!,7,FALSE),VLOOKUP(B269,Neuf!$A:$H,7,FALSE))))</f>
        <v/>
      </c>
      <c r="G269" s="35" t="str">
        <f>IF(OR(C269="",C269&gt;$G$2),"",IF($E$2="existant",VLOOKUP(B269,Existant!$A:$P,16,FALSE),IF($E$2="Neuf - non famille",VLOOKUP(B269,#REF!,16,FALSE),VLOOKUP(B269,Neuf!$A:$P,16,FALSE))))</f>
        <v/>
      </c>
      <c r="H269" s="34" t="str">
        <f>IF(OR(C269="",C269&gt;$G$2),"",IF($E$2="existant",VLOOKUP(B269,Existant!$A:$P,14,FALSE),IF($E$2="Neuf - non famille",VLOOKUP(B269,#REF!,14,FALSE),VLOOKUP(B269,Neuf!$A:$P,14,FALSE))))</f>
        <v/>
      </c>
    </row>
    <row r="270" spans="1:8" hidden="1" x14ac:dyDescent="0.2">
      <c r="A270" s="2">
        <f t="shared" ca="1" si="4"/>
        <v>44</v>
      </c>
      <c r="B270" s="2">
        <v>90</v>
      </c>
      <c r="C270" s="2" t="str">
        <f>IF(COUNTIF($B$4:B269,B270)&gt;0,"",MAX($C$4:C269)+1)</f>
        <v/>
      </c>
      <c r="D270" t="str">
        <f>IF(OR(C270="",C270&gt;$G$2),"",IF($E$2="existant",VLOOKUP(B270,Existant!$A:$E,4,FALSE),IF($E$2="Neuf - non famille",VLOOKUP(B270,#REF!,4,FALSE),VLOOKUP(B270,Neuf!$A:$E,4,FALSE))))</f>
        <v/>
      </c>
      <c r="E270" t="str">
        <f>IF(OR(C270="",C270&gt;$G$2),"",IF($E$2="existant",VLOOKUP(B270,Existant!$A:$E,5,FALSE),IF($E$2="Neuf - non famille",VLOOKUP(B270,#REF!,5,FALSE),VLOOKUP(B270,Neuf!$A:$E,5,FALSE))))</f>
        <v/>
      </c>
      <c r="F270" t="str">
        <f>IF(OR(C270="",C270&gt;$G$2),"",IF($E$2="existant",VLOOKUP(B270,Existant!$A:$H,2,FALSE),IF($E$2="Neuf - non famille",VLOOKUP(B270,#REF!,7,FALSE),VLOOKUP(B270,Neuf!$A:$H,7,FALSE))))</f>
        <v/>
      </c>
      <c r="G270" s="35" t="str">
        <f>IF(OR(C270="",C270&gt;$G$2),"",IF($E$2="existant",VLOOKUP(B270,Existant!$A:$P,16,FALSE),IF($E$2="Neuf - non famille",VLOOKUP(B270,#REF!,16,FALSE),VLOOKUP(B270,Neuf!$A:$P,16,FALSE))))</f>
        <v/>
      </c>
      <c r="H270" s="34" t="str">
        <f>IF(OR(C270="",C270&gt;$G$2),"",IF($E$2="existant",VLOOKUP(B270,Existant!$A:$P,14,FALSE),IF($E$2="Neuf - non famille",VLOOKUP(B270,#REF!,14,FALSE),VLOOKUP(B270,Neuf!$A:$P,14,FALSE))))</f>
        <v/>
      </c>
    </row>
    <row r="271" spans="1:8" hidden="1" x14ac:dyDescent="0.2">
      <c r="A271" s="2">
        <f t="shared" ca="1" si="4"/>
        <v>98</v>
      </c>
      <c r="B271" s="2">
        <v>139</v>
      </c>
      <c r="C271" s="2" t="str">
        <f>IF(COUNTIF($B$4:B270,B271)&gt;0,"",MAX($C$4:C270)+1)</f>
        <v/>
      </c>
      <c r="D271" t="str">
        <f>IF(OR(C271="",C271&gt;$G$2),"",IF($E$2="existant",VLOOKUP(B271,Existant!$A:$E,4,FALSE),IF($E$2="Neuf - non famille",VLOOKUP(B271,#REF!,4,FALSE),VLOOKUP(B271,Neuf!$A:$E,4,FALSE))))</f>
        <v/>
      </c>
      <c r="E271" t="str">
        <f>IF(OR(C271="",C271&gt;$G$2),"",IF($E$2="existant",VLOOKUP(B271,Existant!$A:$E,5,FALSE),IF($E$2="Neuf - non famille",VLOOKUP(B271,#REF!,5,FALSE),VLOOKUP(B271,Neuf!$A:$E,5,FALSE))))</f>
        <v/>
      </c>
      <c r="F271" t="str">
        <f>IF(OR(C271="",C271&gt;$G$2),"",IF($E$2="existant",VLOOKUP(B271,Existant!$A:$H,2,FALSE),IF($E$2="Neuf - non famille",VLOOKUP(B271,#REF!,7,FALSE),VLOOKUP(B271,Neuf!$A:$H,7,FALSE))))</f>
        <v/>
      </c>
      <c r="G271" s="35" t="str">
        <f>IF(OR(C271="",C271&gt;$G$2),"",IF($E$2="existant",VLOOKUP(B271,Existant!$A:$P,16,FALSE),IF($E$2="Neuf - non famille",VLOOKUP(B271,#REF!,16,FALSE),VLOOKUP(B271,Neuf!$A:$P,16,FALSE))))</f>
        <v/>
      </c>
      <c r="H271" s="34" t="str">
        <f>IF(OR(C271="",C271&gt;$G$2),"",IF($E$2="existant",VLOOKUP(B271,Existant!$A:$P,14,FALSE),IF($E$2="Neuf - non famille",VLOOKUP(B271,#REF!,14,FALSE),VLOOKUP(B271,Neuf!$A:$P,14,FALSE))))</f>
        <v/>
      </c>
    </row>
    <row r="272" spans="1:8" hidden="1" x14ac:dyDescent="0.2">
      <c r="A272" s="2">
        <f t="shared" ca="1" si="4"/>
        <v>76</v>
      </c>
      <c r="B272" s="2">
        <v>60</v>
      </c>
      <c r="C272" s="2" t="str">
        <f>IF(COUNTIF($B$4:B271,B272)&gt;0,"",MAX($C$4:C271)+1)</f>
        <v/>
      </c>
      <c r="D272" t="str">
        <f>IF(OR(C272="",C272&gt;$G$2),"",IF($E$2="existant",VLOOKUP(B272,Existant!$A:$E,4,FALSE),IF($E$2="Neuf - non famille",VLOOKUP(B272,#REF!,4,FALSE),VLOOKUP(B272,Neuf!$A:$E,4,FALSE))))</f>
        <v/>
      </c>
      <c r="E272" t="str">
        <f>IF(OR(C272="",C272&gt;$G$2),"",IF($E$2="existant",VLOOKUP(B272,Existant!$A:$E,5,FALSE),IF($E$2="Neuf - non famille",VLOOKUP(B272,#REF!,5,FALSE),VLOOKUP(B272,Neuf!$A:$E,5,FALSE))))</f>
        <v/>
      </c>
      <c r="F272" t="str">
        <f>IF(OR(C272="",C272&gt;$G$2),"",IF($E$2="existant",VLOOKUP(B272,Existant!$A:$H,2,FALSE),IF($E$2="Neuf - non famille",VLOOKUP(B272,#REF!,7,FALSE),VLOOKUP(B272,Neuf!$A:$H,7,FALSE))))</f>
        <v/>
      </c>
      <c r="G272" s="35" t="str">
        <f>IF(OR(C272="",C272&gt;$G$2),"",IF($E$2="existant",VLOOKUP(B272,Existant!$A:$P,16,FALSE),IF($E$2="Neuf - non famille",VLOOKUP(B272,#REF!,16,FALSE),VLOOKUP(B272,Neuf!$A:$P,16,FALSE))))</f>
        <v/>
      </c>
      <c r="H272" s="34" t="str">
        <f>IF(OR(C272="",C272&gt;$G$2),"",IF($E$2="existant",VLOOKUP(B272,Existant!$A:$P,14,FALSE),IF($E$2="Neuf - non famille",VLOOKUP(B272,#REF!,14,FALSE),VLOOKUP(B272,Neuf!$A:$P,14,FALSE))))</f>
        <v/>
      </c>
    </row>
    <row r="273" spans="1:8" hidden="1" x14ac:dyDescent="0.2">
      <c r="A273" s="2">
        <f t="shared" ca="1" si="4"/>
        <v>66</v>
      </c>
      <c r="B273" s="2">
        <v>98</v>
      </c>
      <c r="C273" s="2" t="str">
        <f>IF(COUNTIF($B$4:B272,B273)&gt;0,"",MAX($C$4:C272)+1)</f>
        <v/>
      </c>
      <c r="D273" t="str">
        <f>IF(OR(C273="",C273&gt;$G$2),"",IF($E$2="existant",VLOOKUP(B273,Existant!$A:$E,4,FALSE),IF($E$2="Neuf - non famille",VLOOKUP(B273,#REF!,4,FALSE),VLOOKUP(B273,Neuf!$A:$E,4,FALSE))))</f>
        <v/>
      </c>
      <c r="E273" t="str">
        <f>IF(OR(C273="",C273&gt;$G$2),"",IF($E$2="existant",VLOOKUP(B273,Existant!$A:$E,5,FALSE),IF($E$2="Neuf - non famille",VLOOKUP(B273,#REF!,5,FALSE),VLOOKUP(B273,Neuf!$A:$E,5,FALSE))))</f>
        <v/>
      </c>
      <c r="F273" t="str">
        <f>IF(OR(C273="",C273&gt;$G$2),"",IF($E$2="existant",VLOOKUP(B273,Existant!$A:$H,2,FALSE),IF($E$2="Neuf - non famille",VLOOKUP(B273,#REF!,7,FALSE),VLOOKUP(B273,Neuf!$A:$H,7,FALSE))))</f>
        <v/>
      </c>
      <c r="G273" s="35" t="str">
        <f>IF(OR(C273="",C273&gt;$G$2),"",IF($E$2="existant",VLOOKUP(B273,Existant!$A:$P,16,FALSE),IF($E$2="Neuf - non famille",VLOOKUP(B273,#REF!,16,FALSE),VLOOKUP(B273,Neuf!$A:$P,16,FALSE))))</f>
        <v/>
      </c>
      <c r="H273" s="34" t="str">
        <f>IF(OR(C273="",C273&gt;$G$2),"",IF($E$2="existant",VLOOKUP(B273,Existant!$A:$P,14,FALSE),IF($E$2="Neuf - non famille",VLOOKUP(B273,#REF!,14,FALSE),VLOOKUP(B273,Neuf!$A:$P,14,FALSE))))</f>
        <v/>
      </c>
    </row>
    <row r="274" spans="1:8" hidden="1" x14ac:dyDescent="0.2">
      <c r="A274" s="2">
        <f t="shared" ca="1" si="4"/>
        <v>66</v>
      </c>
      <c r="B274" s="2">
        <v>27</v>
      </c>
      <c r="C274" s="2" t="str">
        <f>IF(COUNTIF($B$4:B273,B274)&gt;0,"",MAX($C$4:C273)+1)</f>
        <v/>
      </c>
      <c r="D274" t="str">
        <f>IF(OR(C274="",C274&gt;$G$2),"",IF($E$2="existant",VLOOKUP(B274,Existant!$A:$E,4,FALSE),IF($E$2="Neuf - non famille",VLOOKUP(B274,#REF!,4,FALSE),VLOOKUP(B274,Neuf!$A:$E,4,FALSE))))</f>
        <v/>
      </c>
      <c r="E274" t="str">
        <f>IF(OR(C274="",C274&gt;$G$2),"",IF($E$2="existant",VLOOKUP(B274,Existant!$A:$E,5,FALSE),IF($E$2="Neuf - non famille",VLOOKUP(B274,#REF!,5,FALSE),VLOOKUP(B274,Neuf!$A:$E,5,FALSE))))</f>
        <v/>
      </c>
      <c r="F274" t="str">
        <f>IF(OR(C274="",C274&gt;$G$2),"",IF($E$2="existant",VLOOKUP(B274,Existant!$A:$H,2,FALSE),IF($E$2="Neuf - non famille",VLOOKUP(B274,#REF!,7,FALSE),VLOOKUP(B274,Neuf!$A:$H,7,FALSE))))</f>
        <v/>
      </c>
      <c r="G274" s="35" t="str">
        <f>IF(OR(C274="",C274&gt;$G$2),"",IF($E$2="existant",VLOOKUP(B274,Existant!$A:$P,16,FALSE),IF($E$2="Neuf - non famille",VLOOKUP(B274,#REF!,16,FALSE),VLOOKUP(B274,Neuf!$A:$P,16,FALSE))))</f>
        <v/>
      </c>
      <c r="H274" s="34" t="str">
        <f>IF(OR(C274="",C274&gt;$G$2),"",IF($E$2="existant",VLOOKUP(B274,Existant!$A:$P,14,FALSE),IF($E$2="Neuf - non famille",VLOOKUP(B274,#REF!,14,FALSE),VLOOKUP(B274,Neuf!$A:$P,14,FALSE))))</f>
        <v/>
      </c>
    </row>
    <row r="275" spans="1:8" x14ac:dyDescent="0.2">
      <c r="A275" s="2">
        <f t="shared" ca="1" si="4"/>
        <v>166</v>
      </c>
      <c r="B275" s="2">
        <v>17</v>
      </c>
      <c r="C275" s="2">
        <f>IF(COUNTIF($B$4:B274,B275)&gt;0,"",MAX($C$4:C274)+1)</f>
        <v>134</v>
      </c>
      <c r="D275" t="str">
        <f>IF(OR(C275="",C275&gt;$G$2),"",IF($E$2="existant",VLOOKUP(B275,Existant!$A:$E,4,FALSE),IF($E$2="Neuf - non famille",VLOOKUP(B275,#REF!,4,FALSE),VLOOKUP(B275,Neuf!$A:$E,4,FALSE))))</f>
        <v/>
      </c>
      <c r="E275" t="str">
        <f>IF(OR(C275="",C275&gt;$G$2),"",IF($E$2="existant",VLOOKUP(B275,Existant!$A:$E,5,FALSE),IF($E$2="Neuf - non famille",VLOOKUP(B275,#REF!,5,FALSE),VLOOKUP(B275,Neuf!$A:$E,5,FALSE))))</f>
        <v/>
      </c>
      <c r="F275" t="str">
        <f>IF(OR(C275="",C275&gt;$G$2),"",IF($E$2="existant",VLOOKUP(B275,Existant!$A:$H,2,FALSE),IF($E$2="Neuf - non famille",VLOOKUP(B275,#REF!,7,FALSE),VLOOKUP(B275,Neuf!$A:$H,7,FALSE))))</f>
        <v/>
      </c>
      <c r="G275" s="35" t="str">
        <f>IF(OR(C275="",C275&gt;$G$2),"",IF($E$2="existant",VLOOKUP(B275,Existant!$A:$P,16,FALSE),IF($E$2="Neuf - non famille",VLOOKUP(B275,#REF!,16,FALSE),VLOOKUP(B275,Neuf!$A:$P,16,FALSE))))</f>
        <v/>
      </c>
      <c r="H275" s="34" t="str">
        <f>IF(OR(C275="",C275&gt;$G$2),"",IF($E$2="existant",VLOOKUP(B275,Existant!$A:$P,14,FALSE),IF($E$2="Neuf - non famille",VLOOKUP(B275,#REF!,14,FALSE),VLOOKUP(B275,Neuf!$A:$P,14,FALSE))))</f>
        <v/>
      </c>
    </row>
    <row r="276" spans="1:8" hidden="1" x14ac:dyDescent="0.2">
      <c r="A276" s="2">
        <f t="shared" ca="1" si="4"/>
        <v>80</v>
      </c>
      <c r="B276" s="2">
        <v>5</v>
      </c>
      <c r="C276" s="2" t="str">
        <f>IF(COUNTIF($B$4:B275,B276)&gt;0,"",MAX($C$4:C275)+1)</f>
        <v/>
      </c>
      <c r="D276" t="str">
        <f>IF(OR(C276="",C276&gt;$G$2),"",IF($E$2="existant",VLOOKUP(B276,Existant!$A:$E,4,FALSE),IF($E$2="Neuf - non famille",VLOOKUP(B276,#REF!,4,FALSE),VLOOKUP(B276,Neuf!$A:$E,4,FALSE))))</f>
        <v/>
      </c>
      <c r="E276" t="str">
        <f>IF(OR(C276="",C276&gt;$G$2),"",IF($E$2="existant",VLOOKUP(B276,Existant!$A:$E,5,FALSE),IF($E$2="Neuf - non famille",VLOOKUP(B276,#REF!,5,FALSE),VLOOKUP(B276,Neuf!$A:$E,5,FALSE))))</f>
        <v/>
      </c>
      <c r="F276" t="str">
        <f>IF(OR(C276="",C276&gt;$G$2),"",IF($E$2="existant",VLOOKUP(B276,Existant!$A:$H,2,FALSE),IF($E$2="Neuf - non famille",VLOOKUP(B276,#REF!,7,FALSE),VLOOKUP(B276,Neuf!$A:$H,7,FALSE))))</f>
        <v/>
      </c>
      <c r="G276" s="35" t="str">
        <f>IF(OR(C276="",C276&gt;$G$2),"",IF($E$2="existant",VLOOKUP(B276,Existant!$A:$P,16,FALSE),IF($E$2="Neuf - non famille",VLOOKUP(B276,#REF!,16,FALSE),VLOOKUP(B276,Neuf!$A:$P,16,FALSE))))</f>
        <v/>
      </c>
      <c r="H276" s="34" t="str">
        <f>IF(OR(C276="",C276&gt;$G$2),"",IF($E$2="existant",VLOOKUP(B276,Existant!$A:$P,14,FALSE),IF($E$2="Neuf - non famille",VLOOKUP(B276,#REF!,14,FALSE),VLOOKUP(B276,Neuf!$A:$P,14,FALSE))))</f>
        <v/>
      </c>
    </row>
    <row r="277" spans="1:8" hidden="1" x14ac:dyDescent="0.2">
      <c r="A277" s="2">
        <f t="shared" ca="1" si="4"/>
        <v>167</v>
      </c>
      <c r="B277" s="2">
        <v>60</v>
      </c>
      <c r="C277" s="2" t="str">
        <f>IF(COUNTIF($B$4:B276,B277)&gt;0,"",MAX($C$4:C276)+1)</f>
        <v/>
      </c>
      <c r="D277" t="str">
        <f>IF(OR(C277="",C277&gt;$G$2),"",IF($E$2="existant",VLOOKUP(B277,Existant!$A:$E,4,FALSE),IF($E$2="Neuf - non famille",VLOOKUP(B277,#REF!,4,FALSE),VLOOKUP(B277,Neuf!$A:$E,4,FALSE))))</f>
        <v/>
      </c>
      <c r="E277" t="str">
        <f>IF(OR(C277="",C277&gt;$G$2),"",IF($E$2="existant",VLOOKUP(B277,Existant!$A:$E,5,FALSE),IF($E$2="Neuf - non famille",VLOOKUP(B277,#REF!,5,FALSE),VLOOKUP(B277,Neuf!$A:$E,5,FALSE))))</f>
        <v/>
      </c>
      <c r="F277" t="str">
        <f>IF(OR(C277="",C277&gt;$G$2),"",IF($E$2="existant",VLOOKUP(B277,Existant!$A:$H,2,FALSE),IF($E$2="Neuf - non famille",VLOOKUP(B277,#REF!,7,FALSE),VLOOKUP(B277,Neuf!$A:$H,7,FALSE))))</f>
        <v/>
      </c>
      <c r="G277" s="35" t="str">
        <f>IF(OR(C277="",C277&gt;$G$2),"",IF($E$2="existant",VLOOKUP(B277,Existant!$A:$P,16,FALSE),IF($E$2="Neuf - non famille",VLOOKUP(B277,#REF!,16,FALSE),VLOOKUP(B277,Neuf!$A:$P,16,FALSE))))</f>
        <v/>
      </c>
      <c r="H277" s="34" t="str">
        <f>IF(OR(C277="",C277&gt;$G$2),"",IF($E$2="existant",VLOOKUP(B277,Existant!$A:$P,14,FALSE),IF($E$2="Neuf - non famille",VLOOKUP(B277,#REF!,14,FALSE),VLOOKUP(B277,Neuf!$A:$P,14,FALSE))))</f>
        <v/>
      </c>
    </row>
    <row r="278" spans="1:8" x14ac:dyDescent="0.2">
      <c r="A278" s="2">
        <f t="shared" ca="1" si="4"/>
        <v>153</v>
      </c>
      <c r="B278" s="2">
        <v>37</v>
      </c>
      <c r="C278" s="2">
        <f>IF(COUNTIF($B$4:B277,B278)&gt;0,"",MAX($C$4:C277)+1)</f>
        <v>135</v>
      </c>
      <c r="D278" t="str">
        <f>IF(OR(C278="",C278&gt;$G$2),"",IF($E$2="existant",VLOOKUP(B278,Existant!$A:$E,4,FALSE),IF($E$2="Neuf - non famille",VLOOKUP(B278,#REF!,4,FALSE),VLOOKUP(B278,Neuf!$A:$E,4,FALSE))))</f>
        <v/>
      </c>
      <c r="E278" t="str">
        <f>IF(OR(C278="",C278&gt;$G$2),"",IF($E$2="existant",VLOOKUP(B278,Existant!$A:$E,5,FALSE),IF($E$2="Neuf - non famille",VLOOKUP(B278,#REF!,5,FALSE),VLOOKUP(B278,Neuf!$A:$E,5,FALSE))))</f>
        <v/>
      </c>
      <c r="F278" t="str">
        <f>IF(OR(C278="",C278&gt;$G$2),"",IF($E$2="existant",VLOOKUP(B278,Existant!$A:$H,2,FALSE),IF($E$2="Neuf - non famille",VLOOKUP(B278,#REF!,7,FALSE),VLOOKUP(B278,Neuf!$A:$H,7,FALSE))))</f>
        <v/>
      </c>
      <c r="G278" s="35" t="str">
        <f>IF(OR(C278="",C278&gt;$G$2),"",IF($E$2="existant",VLOOKUP(B278,Existant!$A:$P,16,FALSE),IF($E$2="Neuf - non famille",VLOOKUP(B278,#REF!,16,FALSE),VLOOKUP(B278,Neuf!$A:$P,16,FALSE))))</f>
        <v/>
      </c>
      <c r="H278" s="34" t="str">
        <f>IF(OR(C278="",C278&gt;$G$2),"",IF($E$2="existant",VLOOKUP(B278,Existant!$A:$P,14,FALSE),IF($E$2="Neuf - non famille",VLOOKUP(B278,#REF!,14,FALSE),VLOOKUP(B278,Neuf!$A:$P,14,FALSE))))</f>
        <v/>
      </c>
    </row>
    <row r="279" spans="1:8" hidden="1" x14ac:dyDescent="0.2">
      <c r="A279" s="2">
        <f t="shared" ca="1" si="4"/>
        <v>53</v>
      </c>
      <c r="B279" s="2">
        <v>79</v>
      </c>
      <c r="C279" s="2" t="str">
        <f>IF(COUNTIF($B$4:B278,B279)&gt;0,"",MAX($C$4:C278)+1)</f>
        <v/>
      </c>
      <c r="D279" t="str">
        <f>IF(OR(C279="",C279&gt;$G$2),"",IF($E$2="existant",VLOOKUP(B279,Existant!$A:$E,4,FALSE),IF($E$2="Neuf - non famille",VLOOKUP(B279,#REF!,4,FALSE),VLOOKUP(B279,Neuf!$A:$E,4,FALSE))))</f>
        <v/>
      </c>
      <c r="E279" t="str">
        <f>IF(OR(C279="",C279&gt;$G$2),"",IF($E$2="existant",VLOOKUP(B279,Existant!$A:$E,5,FALSE),IF($E$2="Neuf - non famille",VLOOKUP(B279,#REF!,5,FALSE),VLOOKUP(B279,Neuf!$A:$E,5,FALSE))))</f>
        <v/>
      </c>
      <c r="F279" t="str">
        <f>IF(OR(C279="",C279&gt;$G$2),"",IF($E$2="existant",VLOOKUP(B279,Existant!$A:$H,2,FALSE),IF($E$2="Neuf - non famille",VLOOKUP(B279,#REF!,7,FALSE),VLOOKUP(B279,Neuf!$A:$H,7,FALSE))))</f>
        <v/>
      </c>
      <c r="G279" s="35" t="str">
        <f>IF(OR(C279="",C279&gt;$G$2),"",IF($E$2="existant",VLOOKUP(B279,Existant!$A:$P,16,FALSE),IF($E$2="Neuf - non famille",VLOOKUP(B279,#REF!,16,FALSE),VLOOKUP(B279,Neuf!$A:$P,16,FALSE))))</f>
        <v/>
      </c>
      <c r="H279" s="34" t="str">
        <f>IF(OR(C279="",C279&gt;$G$2),"",IF($E$2="existant",VLOOKUP(B279,Existant!$A:$P,14,FALSE),IF($E$2="Neuf - non famille",VLOOKUP(B279,#REF!,14,FALSE),VLOOKUP(B279,Neuf!$A:$P,14,FALSE))))</f>
        <v/>
      </c>
    </row>
    <row r="280" spans="1:8" hidden="1" x14ac:dyDescent="0.2">
      <c r="A280" s="2">
        <f t="shared" ca="1" si="4"/>
        <v>18</v>
      </c>
      <c r="B280" s="2">
        <v>131</v>
      </c>
      <c r="C280" s="2" t="str">
        <f>IF(COUNTIF($B$4:B279,B280)&gt;0,"",MAX($C$4:C279)+1)</f>
        <v/>
      </c>
      <c r="D280" t="str">
        <f>IF(OR(C280="",C280&gt;$G$2),"",IF($E$2="existant",VLOOKUP(B280,Existant!$A:$E,4,FALSE),IF($E$2="Neuf - non famille",VLOOKUP(B280,#REF!,4,FALSE),VLOOKUP(B280,Neuf!$A:$E,4,FALSE))))</f>
        <v/>
      </c>
      <c r="E280" t="str">
        <f>IF(OR(C280="",C280&gt;$G$2),"",IF($E$2="existant",VLOOKUP(B280,Existant!$A:$E,5,FALSE),IF($E$2="Neuf - non famille",VLOOKUP(B280,#REF!,5,FALSE),VLOOKUP(B280,Neuf!$A:$E,5,FALSE))))</f>
        <v/>
      </c>
      <c r="F280" t="str">
        <f>IF(OR(C280="",C280&gt;$G$2),"",IF($E$2="existant",VLOOKUP(B280,Existant!$A:$H,2,FALSE),IF($E$2="Neuf - non famille",VLOOKUP(B280,#REF!,7,FALSE),VLOOKUP(B280,Neuf!$A:$H,7,FALSE))))</f>
        <v/>
      </c>
      <c r="G280" s="35" t="str">
        <f>IF(OR(C280="",C280&gt;$G$2),"",IF($E$2="existant",VLOOKUP(B280,Existant!$A:$P,16,FALSE),IF($E$2="Neuf - non famille",VLOOKUP(B280,#REF!,16,FALSE),VLOOKUP(B280,Neuf!$A:$P,16,FALSE))))</f>
        <v/>
      </c>
      <c r="H280" s="34" t="str">
        <f>IF(OR(C280="",C280&gt;$G$2),"",IF($E$2="existant",VLOOKUP(B280,Existant!$A:$P,14,FALSE),IF($E$2="Neuf - non famille",VLOOKUP(B280,#REF!,14,FALSE),VLOOKUP(B280,Neuf!$A:$P,14,FALSE))))</f>
        <v/>
      </c>
    </row>
    <row r="281" spans="1:8" x14ac:dyDescent="0.2">
      <c r="A281" s="2">
        <f t="shared" ca="1" si="4"/>
        <v>135</v>
      </c>
      <c r="B281" s="2">
        <v>59</v>
      </c>
      <c r="C281" s="2">
        <f>IF(COUNTIF($B$4:B280,B281)&gt;0,"",MAX($C$4:C280)+1)</f>
        <v>136</v>
      </c>
      <c r="D281" t="str">
        <f>IF(OR(C281="",C281&gt;$G$2),"",IF($E$2="existant",VLOOKUP(B281,Existant!$A:$E,4,FALSE),IF($E$2="Neuf - non famille",VLOOKUP(B281,#REF!,4,FALSE),VLOOKUP(B281,Neuf!$A:$E,4,FALSE))))</f>
        <v/>
      </c>
      <c r="E281" t="str">
        <f>IF(OR(C281="",C281&gt;$G$2),"",IF($E$2="existant",VLOOKUP(B281,Existant!$A:$E,5,FALSE),IF($E$2="Neuf - non famille",VLOOKUP(B281,#REF!,5,FALSE),VLOOKUP(B281,Neuf!$A:$E,5,FALSE))))</f>
        <v/>
      </c>
      <c r="F281" t="str">
        <f>IF(OR(C281="",C281&gt;$G$2),"",IF($E$2="existant",VLOOKUP(B281,Existant!$A:$H,2,FALSE),IF($E$2="Neuf - non famille",VLOOKUP(B281,#REF!,7,FALSE),VLOOKUP(B281,Neuf!$A:$H,7,FALSE))))</f>
        <v/>
      </c>
      <c r="G281" s="35" t="str">
        <f>IF(OR(C281="",C281&gt;$G$2),"",IF($E$2="existant",VLOOKUP(B281,Existant!$A:$P,16,FALSE),IF($E$2="Neuf - non famille",VLOOKUP(B281,#REF!,16,FALSE),VLOOKUP(B281,Neuf!$A:$P,16,FALSE))))</f>
        <v/>
      </c>
      <c r="H281" s="34" t="str">
        <f>IF(OR(C281="",C281&gt;$G$2),"",IF($E$2="existant",VLOOKUP(B281,Existant!$A:$P,14,FALSE),IF($E$2="Neuf - non famille",VLOOKUP(B281,#REF!,14,FALSE),VLOOKUP(B281,Neuf!$A:$P,14,FALSE))))</f>
        <v/>
      </c>
    </row>
    <row r="282" spans="1:8" hidden="1" x14ac:dyDescent="0.2">
      <c r="A282" s="2">
        <f t="shared" ca="1" si="4"/>
        <v>65</v>
      </c>
      <c r="B282" s="2">
        <v>63</v>
      </c>
      <c r="C282" s="2" t="str">
        <f>IF(COUNTIF($B$4:B281,B282)&gt;0,"",MAX($C$4:C281)+1)</f>
        <v/>
      </c>
      <c r="D282" t="str">
        <f>IF(OR(C282="",C282&gt;$G$2),"",IF($E$2="existant",VLOOKUP(B282,Existant!$A:$E,4,FALSE),IF($E$2="Neuf - non famille",VLOOKUP(B282,#REF!,4,FALSE),VLOOKUP(B282,Neuf!$A:$E,4,FALSE))))</f>
        <v/>
      </c>
      <c r="E282" t="str">
        <f>IF(OR(C282="",C282&gt;$G$2),"",IF($E$2="existant",VLOOKUP(B282,Existant!$A:$E,5,FALSE),IF($E$2="Neuf - non famille",VLOOKUP(B282,#REF!,5,FALSE),VLOOKUP(B282,Neuf!$A:$E,5,FALSE))))</f>
        <v/>
      </c>
      <c r="F282" t="str">
        <f>IF(OR(C282="",C282&gt;$G$2),"",IF($E$2="existant",VLOOKUP(B282,Existant!$A:$H,2,FALSE),IF($E$2="Neuf - non famille",VLOOKUP(B282,#REF!,7,FALSE),VLOOKUP(B282,Neuf!$A:$H,7,FALSE))))</f>
        <v/>
      </c>
      <c r="G282" s="35" t="str">
        <f>IF(OR(C282="",C282&gt;$G$2),"",IF($E$2="existant",VLOOKUP(B282,Existant!$A:$P,16,FALSE),IF($E$2="Neuf - non famille",VLOOKUP(B282,#REF!,16,FALSE),VLOOKUP(B282,Neuf!$A:$P,16,FALSE))))</f>
        <v/>
      </c>
      <c r="H282" s="34" t="str">
        <f>IF(OR(C282="",C282&gt;$G$2),"",IF($E$2="existant",VLOOKUP(B282,Existant!$A:$P,14,FALSE),IF($E$2="Neuf - non famille",VLOOKUP(B282,#REF!,14,FALSE),VLOOKUP(B282,Neuf!$A:$P,14,FALSE))))</f>
        <v/>
      </c>
    </row>
    <row r="283" spans="1:8" hidden="1" x14ac:dyDescent="0.2">
      <c r="A283" s="2">
        <f t="shared" ca="1" si="4"/>
        <v>12</v>
      </c>
      <c r="B283" s="2">
        <v>90</v>
      </c>
      <c r="C283" s="2" t="str">
        <f>IF(COUNTIF($B$4:B282,B283)&gt;0,"",MAX($C$4:C282)+1)</f>
        <v/>
      </c>
      <c r="D283" t="str">
        <f>IF(OR(C283="",C283&gt;$G$2),"",IF($E$2="existant",VLOOKUP(B283,Existant!$A:$E,4,FALSE),IF($E$2="Neuf - non famille",VLOOKUP(B283,#REF!,4,FALSE),VLOOKUP(B283,Neuf!$A:$E,4,FALSE))))</f>
        <v/>
      </c>
      <c r="E283" t="str">
        <f>IF(OR(C283="",C283&gt;$G$2),"",IF($E$2="existant",VLOOKUP(B283,Existant!$A:$E,5,FALSE),IF($E$2="Neuf - non famille",VLOOKUP(B283,#REF!,5,FALSE),VLOOKUP(B283,Neuf!$A:$E,5,FALSE))))</f>
        <v/>
      </c>
      <c r="F283" t="str">
        <f>IF(OR(C283="",C283&gt;$G$2),"",IF($E$2="existant",VLOOKUP(B283,Existant!$A:$H,2,FALSE),IF($E$2="Neuf - non famille",VLOOKUP(B283,#REF!,7,FALSE),VLOOKUP(B283,Neuf!$A:$H,7,FALSE))))</f>
        <v/>
      </c>
      <c r="G283" s="35" t="str">
        <f>IF(OR(C283="",C283&gt;$G$2),"",IF($E$2="existant",VLOOKUP(B283,Existant!$A:$P,16,FALSE),IF($E$2="Neuf - non famille",VLOOKUP(B283,#REF!,16,FALSE),VLOOKUP(B283,Neuf!$A:$P,16,FALSE))))</f>
        <v/>
      </c>
      <c r="H283" s="34" t="str">
        <f>IF(OR(C283="",C283&gt;$G$2),"",IF($E$2="existant",VLOOKUP(B283,Existant!$A:$P,14,FALSE),IF($E$2="Neuf - non famille",VLOOKUP(B283,#REF!,14,FALSE),VLOOKUP(B283,Neuf!$A:$P,14,FALSE))))</f>
        <v/>
      </c>
    </row>
    <row r="284" spans="1:8" hidden="1" x14ac:dyDescent="0.2">
      <c r="A284" s="2">
        <f t="shared" ca="1" si="4"/>
        <v>134</v>
      </c>
      <c r="B284" s="2">
        <v>115</v>
      </c>
      <c r="C284" s="2" t="str">
        <f>IF(COUNTIF($B$4:B283,B284)&gt;0,"",MAX($C$4:C283)+1)</f>
        <v/>
      </c>
      <c r="D284" t="str">
        <f>IF(OR(C284="",C284&gt;$G$2),"",IF($E$2="existant",VLOOKUP(B284,Existant!$A:$E,4,FALSE),IF($E$2="Neuf - non famille",VLOOKUP(B284,#REF!,4,FALSE),VLOOKUP(B284,Neuf!$A:$E,4,FALSE))))</f>
        <v/>
      </c>
      <c r="E284" t="str">
        <f>IF(OR(C284="",C284&gt;$G$2),"",IF($E$2="existant",VLOOKUP(B284,Existant!$A:$E,5,FALSE),IF($E$2="Neuf - non famille",VLOOKUP(B284,#REF!,5,FALSE),VLOOKUP(B284,Neuf!$A:$E,5,FALSE))))</f>
        <v/>
      </c>
      <c r="F284" t="str">
        <f>IF(OR(C284="",C284&gt;$G$2),"",IF($E$2="existant",VLOOKUP(B284,Existant!$A:$H,2,FALSE),IF($E$2="Neuf - non famille",VLOOKUP(B284,#REF!,7,FALSE),VLOOKUP(B284,Neuf!$A:$H,7,FALSE))))</f>
        <v/>
      </c>
      <c r="G284" s="35" t="str">
        <f>IF(OR(C284="",C284&gt;$G$2),"",IF($E$2="existant",VLOOKUP(B284,Existant!$A:$P,16,FALSE),IF($E$2="Neuf - non famille",VLOOKUP(B284,#REF!,16,FALSE),VLOOKUP(B284,Neuf!$A:$P,16,FALSE))))</f>
        <v/>
      </c>
      <c r="H284" s="34" t="str">
        <f>IF(OR(C284="",C284&gt;$G$2),"",IF($E$2="existant",VLOOKUP(B284,Existant!$A:$P,14,FALSE),IF($E$2="Neuf - non famille",VLOOKUP(B284,#REF!,14,FALSE),VLOOKUP(B284,Neuf!$A:$P,14,FALSE))))</f>
        <v/>
      </c>
    </row>
    <row r="285" spans="1:8" hidden="1" x14ac:dyDescent="0.2">
      <c r="A285" s="2">
        <f t="shared" ca="1" si="4"/>
        <v>160</v>
      </c>
      <c r="B285" s="2">
        <v>87</v>
      </c>
      <c r="C285" s="2" t="str">
        <f>IF(COUNTIF($B$4:B284,B285)&gt;0,"",MAX($C$4:C284)+1)</f>
        <v/>
      </c>
      <c r="D285" t="str">
        <f>IF(OR(C285="",C285&gt;$G$2),"",IF($E$2="existant",VLOOKUP(B285,Existant!$A:$E,4,FALSE),IF($E$2="Neuf - non famille",VLOOKUP(B285,#REF!,4,FALSE),VLOOKUP(B285,Neuf!$A:$E,4,FALSE))))</f>
        <v/>
      </c>
      <c r="E285" t="str">
        <f>IF(OR(C285="",C285&gt;$G$2),"",IF($E$2="existant",VLOOKUP(B285,Existant!$A:$E,5,FALSE),IF($E$2="Neuf - non famille",VLOOKUP(B285,#REF!,5,FALSE),VLOOKUP(B285,Neuf!$A:$E,5,FALSE))))</f>
        <v/>
      </c>
      <c r="F285" t="str">
        <f>IF(OR(C285="",C285&gt;$G$2),"",IF($E$2="existant",VLOOKUP(B285,Existant!$A:$H,2,FALSE),IF($E$2="Neuf - non famille",VLOOKUP(B285,#REF!,7,FALSE),VLOOKUP(B285,Neuf!$A:$H,7,FALSE))))</f>
        <v/>
      </c>
      <c r="G285" s="35" t="str">
        <f>IF(OR(C285="",C285&gt;$G$2),"",IF($E$2="existant",VLOOKUP(B285,Existant!$A:$P,16,FALSE),IF($E$2="Neuf - non famille",VLOOKUP(B285,#REF!,16,FALSE),VLOOKUP(B285,Neuf!$A:$P,16,FALSE))))</f>
        <v/>
      </c>
      <c r="H285" s="34" t="str">
        <f>IF(OR(C285="",C285&gt;$G$2),"",IF($E$2="existant",VLOOKUP(B285,Existant!$A:$P,14,FALSE),IF($E$2="Neuf - non famille",VLOOKUP(B285,#REF!,14,FALSE),VLOOKUP(B285,Neuf!$A:$P,14,FALSE))))</f>
        <v/>
      </c>
    </row>
    <row r="286" spans="1:8" x14ac:dyDescent="0.2">
      <c r="A286" s="2">
        <f t="shared" ca="1" si="4"/>
        <v>63</v>
      </c>
      <c r="B286" s="2">
        <v>123</v>
      </c>
      <c r="C286" s="2">
        <f>IF(COUNTIF($B$4:B285,B286)&gt;0,"",MAX($C$4:C285)+1)</f>
        <v>137</v>
      </c>
      <c r="D286" t="str">
        <f>IF(OR(C286="",C286&gt;$G$2),"",IF($E$2="existant",VLOOKUP(B286,Existant!$A:$E,4,FALSE),IF($E$2="Neuf - non famille",VLOOKUP(B286,#REF!,4,FALSE),VLOOKUP(B286,Neuf!$A:$E,4,FALSE))))</f>
        <v/>
      </c>
      <c r="E286" t="str">
        <f>IF(OR(C286="",C286&gt;$G$2),"",IF($E$2="existant",VLOOKUP(B286,Existant!$A:$E,5,FALSE),IF($E$2="Neuf - non famille",VLOOKUP(B286,#REF!,5,FALSE),VLOOKUP(B286,Neuf!$A:$E,5,FALSE))))</f>
        <v/>
      </c>
      <c r="F286" t="str">
        <f>IF(OR(C286="",C286&gt;$G$2),"",IF($E$2="existant",VLOOKUP(B286,Existant!$A:$H,2,FALSE),IF($E$2="Neuf - non famille",VLOOKUP(B286,#REF!,7,FALSE),VLOOKUP(B286,Neuf!$A:$H,7,FALSE))))</f>
        <v/>
      </c>
      <c r="G286" s="35" t="str">
        <f>IF(OR(C286="",C286&gt;$G$2),"",IF($E$2="existant",VLOOKUP(B286,Existant!$A:$P,16,FALSE),IF($E$2="Neuf - non famille",VLOOKUP(B286,#REF!,16,FALSE),VLOOKUP(B286,Neuf!$A:$P,16,FALSE))))</f>
        <v/>
      </c>
      <c r="H286" s="34" t="str">
        <f>IF(OR(C286="",C286&gt;$G$2),"",IF($E$2="existant",VLOOKUP(B286,Existant!$A:$P,14,FALSE),IF($E$2="Neuf - non famille",VLOOKUP(B286,#REF!,14,FALSE),VLOOKUP(B286,Neuf!$A:$P,14,FALSE))))</f>
        <v/>
      </c>
    </row>
    <row r="287" spans="1:8" x14ac:dyDescent="0.2">
      <c r="A287" s="2">
        <f t="shared" ca="1" si="4"/>
        <v>101</v>
      </c>
      <c r="B287" s="2">
        <v>28</v>
      </c>
      <c r="C287" s="2">
        <f>IF(COUNTIF($B$4:B286,B287)&gt;0,"",MAX($C$4:C286)+1)</f>
        <v>138</v>
      </c>
      <c r="D287" t="str">
        <f>IF(OR(C287="",C287&gt;$G$2),"",IF($E$2="existant",VLOOKUP(B287,Existant!$A:$E,4,FALSE),IF($E$2="Neuf - non famille",VLOOKUP(B287,#REF!,4,FALSE),VLOOKUP(B287,Neuf!$A:$E,4,FALSE))))</f>
        <v/>
      </c>
      <c r="E287" t="str">
        <f>IF(OR(C287="",C287&gt;$G$2),"",IF($E$2="existant",VLOOKUP(B287,Existant!$A:$E,5,FALSE),IF($E$2="Neuf - non famille",VLOOKUP(B287,#REF!,5,FALSE),VLOOKUP(B287,Neuf!$A:$E,5,FALSE))))</f>
        <v/>
      </c>
      <c r="F287" t="str">
        <f>IF(OR(C287="",C287&gt;$G$2),"",IF($E$2="existant",VLOOKUP(B287,Existant!$A:$H,2,FALSE),IF($E$2="Neuf - non famille",VLOOKUP(B287,#REF!,7,FALSE),VLOOKUP(B287,Neuf!$A:$H,7,FALSE))))</f>
        <v/>
      </c>
      <c r="G287" s="35" t="str">
        <f>IF(OR(C287="",C287&gt;$G$2),"",IF($E$2="existant",VLOOKUP(B287,Existant!$A:$P,16,FALSE),IF($E$2="Neuf - non famille",VLOOKUP(B287,#REF!,16,FALSE),VLOOKUP(B287,Neuf!$A:$P,16,FALSE))))</f>
        <v/>
      </c>
      <c r="H287" s="34" t="str">
        <f>IF(OR(C287="",C287&gt;$G$2),"",IF($E$2="existant",VLOOKUP(B287,Existant!$A:$P,14,FALSE),IF($E$2="Neuf - non famille",VLOOKUP(B287,#REF!,14,FALSE),VLOOKUP(B287,Neuf!$A:$P,14,FALSE))))</f>
        <v/>
      </c>
    </row>
    <row r="288" spans="1:8" x14ac:dyDescent="0.2">
      <c r="A288" s="2">
        <f t="shared" ca="1" si="4"/>
        <v>35</v>
      </c>
      <c r="B288" s="2">
        <v>107</v>
      </c>
      <c r="C288" s="2">
        <f>IF(COUNTIF($B$4:B287,B288)&gt;0,"",MAX($C$4:C287)+1)</f>
        <v>139</v>
      </c>
      <c r="D288" t="str">
        <f>IF(OR(C288="",C288&gt;$G$2),"",IF($E$2="existant",VLOOKUP(B288,Existant!$A:$E,4,FALSE),IF($E$2="Neuf - non famille",VLOOKUP(B288,#REF!,4,FALSE),VLOOKUP(B288,Neuf!$A:$E,4,FALSE))))</f>
        <v/>
      </c>
      <c r="E288" t="str">
        <f>IF(OR(C288="",C288&gt;$G$2),"",IF($E$2="existant",VLOOKUP(B288,Existant!$A:$E,5,FALSE),IF($E$2="Neuf - non famille",VLOOKUP(B288,#REF!,5,FALSE),VLOOKUP(B288,Neuf!$A:$E,5,FALSE))))</f>
        <v/>
      </c>
      <c r="F288" t="str">
        <f>IF(OR(C288="",C288&gt;$G$2),"",IF($E$2="existant",VLOOKUP(B288,Existant!$A:$H,2,FALSE),IF($E$2="Neuf - non famille",VLOOKUP(B288,#REF!,7,FALSE),VLOOKUP(B288,Neuf!$A:$H,7,FALSE))))</f>
        <v/>
      </c>
      <c r="G288" s="35" t="str">
        <f>IF(OR(C288="",C288&gt;$G$2),"",IF($E$2="existant",VLOOKUP(B288,Existant!$A:$P,16,FALSE),IF($E$2="Neuf - non famille",VLOOKUP(B288,#REF!,16,FALSE),VLOOKUP(B288,Neuf!$A:$P,16,FALSE))))</f>
        <v/>
      </c>
      <c r="H288" s="34" t="str">
        <f>IF(OR(C288="",C288&gt;$G$2),"",IF($E$2="existant",VLOOKUP(B288,Existant!$A:$P,14,FALSE),IF($E$2="Neuf - non famille",VLOOKUP(B288,#REF!,14,FALSE),VLOOKUP(B288,Neuf!$A:$P,14,FALSE))))</f>
        <v/>
      </c>
    </row>
    <row r="289" spans="1:8" hidden="1" x14ac:dyDescent="0.2">
      <c r="A289" s="2">
        <f t="shared" ca="1" si="4"/>
        <v>23</v>
      </c>
      <c r="B289" s="2">
        <v>156</v>
      </c>
      <c r="C289" s="2" t="str">
        <f>IF(COUNTIF($B$4:B288,B289)&gt;0,"",MAX($C$4:C288)+1)</f>
        <v/>
      </c>
      <c r="D289" t="str">
        <f>IF(OR(C289="",C289&gt;$G$2),"",IF($E$2="existant",VLOOKUP(B289,Existant!$A:$E,4,FALSE),IF($E$2="Neuf - non famille",VLOOKUP(B289,#REF!,4,FALSE),VLOOKUP(B289,Neuf!$A:$E,4,FALSE))))</f>
        <v/>
      </c>
      <c r="E289" t="str">
        <f>IF(OR(C289="",C289&gt;$G$2),"",IF($E$2="existant",VLOOKUP(B289,Existant!$A:$E,5,FALSE),IF($E$2="Neuf - non famille",VLOOKUP(B289,#REF!,5,FALSE),VLOOKUP(B289,Neuf!$A:$E,5,FALSE))))</f>
        <v/>
      </c>
      <c r="F289" t="str">
        <f>IF(OR(C289="",C289&gt;$G$2),"",IF($E$2="existant",VLOOKUP(B289,Existant!$A:$H,2,FALSE),IF($E$2="Neuf - non famille",VLOOKUP(B289,#REF!,7,FALSE),VLOOKUP(B289,Neuf!$A:$H,7,FALSE))))</f>
        <v/>
      </c>
      <c r="G289" s="35" t="str">
        <f>IF(OR(C289="",C289&gt;$G$2),"",IF($E$2="existant",VLOOKUP(B289,Existant!$A:$P,16,FALSE),IF($E$2="Neuf - non famille",VLOOKUP(B289,#REF!,16,FALSE),VLOOKUP(B289,Neuf!$A:$P,16,FALSE))))</f>
        <v/>
      </c>
      <c r="H289" s="34" t="str">
        <f>IF(OR(C289="",C289&gt;$G$2),"",IF($E$2="existant",VLOOKUP(B289,Existant!$A:$P,14,FALSE),IF($E$2="Neuf - non famille",VLOOKUP(B289,#REF!,14,FALSE),VLOOKUP(B289,Neuf!$A:$P,14,FALSE))))</f>
        <v/>
      </c>
    </row>
    <row r="290" spans="1:8" hidden="1" x14ac:dyDescent="0.2">
      <c r="A290" s="2">
        <f t="shared" ca="1" si="4"/>
        <v>76</v>
      </c>
      <c r="B290" s="2">
        <v>7</v>
      </c>
      <c r="C290" s="2" t="str">
        <f>IF(COUNTIF($B$4:B289,B290)&gt;0,"",MAX($C$4:C289)+1)</f>
        <v/>
      </c>
      <c r="D290" t="str">
        <f>IF(OR(C290="",C290&gt;$G$2),"",IF($E$2="existant",VLOOKUP(B290,Existant!$A:$E,4,FALSE),IF($E$2="Neuf - non famille",VLOOKUP(B290,#REF!,4,FALSE),VLOOKUP(B290,Neuf!$A:$E,4,FALSE))))</f>
        <v/>
      </c>
      <c r="E290" t="str">
        <f>IF(OR(C290="",C290&gt;$G$2),"",IF($E$2="existant",VLOOKUP(B290,Existant!$A:$E,5,FALSE),IF($E$2="Neuf - non famille",VLOOKUP(B290,#REF!,5,FALSE),VLOOKUP(B290,Neuf!$A:$E,5,FALSE))))</f>
        <v/>
      </c>
      <c r="F290" t="str">
        <f>IF(OR(C290="",C290&gt;$G$2),"",IF($E$2="existant",VLOOKUP(B290,Existant!$A:$H,2,FALSE),IF($E$2="Neuf - non famille",VLOOKUP(B290,#REF!,7,FALSE),VLOOKUP(B290,Neuf!$A:$H,7,FALSE))))</f>
        <v/>
      </c>
      <c r="G290" s="35" t="str">
        <f>IF(OR(C290="",C290&gt;$G$2),"",IF($E$2="existant",VLOOKUP(B290,Existant!$A:$P,16,FALSE),IF($E$2="Neuf - non famille",VLOOKUP(B290,#REF!,16,FALSE),VLOOKUP(B290,Neuf!$A:$P,16,FALSE))))</f>
        <v/>
      </c>
      <c r="H290" s="34" t="str">
        <f>IF(OR(C290="",C290&gt;$G$2),"",IF($E$2="existant",VLOOKUP(B290,Existant!$A:$P,14,FALSE),IF($E$2="Neuf - non famille",VLOOKUP(B290,#REF!,14,FALSE),VLOOKUP(B290,Neuf!$A:$P,14,FALSE))))</f>
        <v/>
      </c>
    </row>
    <row r="291" spans="1:8" hidden="1" x14ac:dyDescent="0.2">
      <c r="A291" s="2">
        <f t="shared" ca="1" si="4"/>
        <v>149</v>
      </c>
      <c r="B291" s="2">
        <v>98</v>
      </c>
      <c r="C291" s="2" t="str">
        <f>IF(COUNTIF($B$4:B290,B291)&gt;0,"",MAX($C$4:C290)+1)</f>
        <v/>
      </c>
      <c r="D291" t="str">
        <f>IF(OR(C291="",C291&gt;$G$2),"",IF($E$2="existant",VLOOKUP(B291,Existant!$A:$E,4,FALSE),IF($E$2="Neuf - non famille",VLOOKUP(B291,#REF!,4,FALSE),VLOOKUP(B291,Neuf!$A:$E,4,FALSE))))</f>
        <v/>
      </c>
      <c r="E291" t="str">
        <f>IF(OR(C291="",C291&gt;$G$2),"",IF($E$2="existant",VLOOKUP(B291,Existant!$A:$E,5,FALSE),IF($E$2="Neuf - non famille",VLOOKUP(B291,#REF!,5,FALSE),VLOOKUP(B291,Neuf!$A:$E,5,FALSE))))</f>
        <v/>
      </c>
      <c r="F291" t="str">
        <f>IF(OR(C291="",C291&gt;$G$2),"",IF($E$2="existant",VLOOKUP(B291,Existant!$A:$H,2,FALSE),IF($E$2="Neuf - non famille",VLOOKUP(B291,#REF!,7,FALSE),VLOOKUP(B291,Neuf!$A:$H,7,FALSE))))</f>
        <v/>
      </c>
      <c r="G291" s="35" t="str">
        <f>IF(OR(C291="",C291&gt;$G$2),"",IF($E$2="existant",VLOOKUP(B291,Existant!$A:$P,16,FALSE),IF($E$2="Neuf - non famille",VLOOKUP(B291,#REF!,16,FALSE),VLOOKUP(B291,Neuf!$A:$P,16,FALSE))))</f>
        <v/>
      </c>
      <c r="H291" s="34" t="str">
        <f>IF(OR(C291="",C291&gt;$G$2),"",IF($E$2="existant",VLOOKUP(B291,Existant!$A:$P,14,FALSE),IF($E$2="Neuf - non famille",VLOOKUP(B291,#REF!,14,FALSE),VLOOKUP(B291,Neuf!$A:$P,14,FALSE))))</f>
        <v/>
      </c>
    </row>
    <row r="292" spans="1:8" hidden="1" x14ac:dyDescent="0.2">
      <c r="A292" s="2">
        <f t="shared" ca="1" si="4"/>
        <v>1</v>
      </c>
      <c r="B292" s="2">
        <v>13</v>
      </c>
      <c r="C292" s="2" t="str">
        <f>IF(COUNTIF($B$4:B291,B292)&gt;0,"",MAX($C$4:C291)+1)</f>
        <v/>
      </c>
      <c r="D292" t="str">
        <f>IF(OR(C292="",C292&gt;$G$2),"",IF($E$2="existant",VLOOKUP(B292,Existant!$A:$E,4,FALSE),IF($E$2="Neuf - non famille",VLOOKUP(B292,#REF!,4,FALSE),VLOOKUP(B292,Neuf!$A:$E,4,FALSE))))</f>
        <v/>
      </c>
      <c r="E292" t="str">
        <f>IF(OR(C292="",C292&gt;$G$2),"",IF($E$2="existant",VLOOKUP(B292,Existant!$A:$E,5,FALSE),IF($E$2="Neuf - non famille",VLOOKUP(B292,#REF!,5,FALSE),VLOOKUP(B292,Neuf!$A:$E,5,FALSE))))</f>
        <v/>
      </c>
      <c r="F292" t="str">
        <f>IF(OR(C292="",C292&gt;$G$2),"",IF($E$2="existant",VLOOKUP(B292,Existant!$A:$H,2,FALSE),IF($E$2="Neuf - non famille",VLOOKUP(B292,#REF!,7,FALSE),VLOOKUP(B292,Neuf!$A:$H,7,FALSE))))</f>
        <v/>
      </c>
      <c r="G292" s="35" t="str">
        <f>IF(OR(C292="",C292&gt;$G$2),"",IF($E$2="existant",VLOOKUP(B292,Existant!$A:$P,16,FALSE),IF($E$2="Neuf - non famille",VLOOKUP(B292,#REF!,16,FALSE),VLOOKUP(B292,Neuf!$A:$P,16,FALSE))))</f>
        <v/>
      </c>
      <c r="H292" s="34" t="str">
        <f>IF(OR(C292="",C292&gt;$G$2),"",IF($E$2="existant",VLOOKUP(B292,Existant!$A:$P,14,FALSE),IF($E$2="Neuf - non famille",VLOOKUP(B292,#REF!,14,FALSE),VLOOKUP(B292,Neuf!$A:$P,14,FALSE))))</f>
        <v/>
      </c>
    </row>
    <row r="293" spans="1:8" hidden="1" x14ac:dyDescent="0.2">
      <c r="A293" s="2">
        <f t="shared" ca="1" si="4"/>
        <v>87</v>
      </c>
      <c r="B293" s="2">
        <v>107</v>
      </c>
      <c r="C293" s="2" t="str">
        <f>IF(COUNTIF($B$4:B292,B293)&gt;0,"",MAX($C$4:C292)+1)</f>
        <v/>
      </c>
      <c r="D293" t="str">
        <f>IF(OR(C293="",C293&gt;$G$2),"",IF($E$2="existant",VLOOKUP(B293,Existant!$A:$E,4,FALSE),IF($E$2="Neuf - non famille",VLOOKUP(B293,#REF!,4,FALSE),VLOOKUP(B293,Neuf!$A:$E,4,FALSE))))</f>
        <v/>
      </c>
      <c r="E293" t="str">
        <f>IF(OR(C293="",C293&gt;$G$2),"",IF($E$2="existant",VLOOKUP(B293,Existant!$A:$E,5,FALSE),IF($E$2="Neuf - non famille",VLOOKUP(B293,#REF!,5,FALSE),VLOOKUP(B293,Neuf!$A:$E,5,FALSE))))</f>
        <v/>
      </c>
      <c r="F293" t="str">
        <f>IF(OR(C293="",C293&gt;$G$2),"",IF($E$2="existant",VLOOKUP(B293,Existant!$A:$H,2,FALSE),IF($E$2="Neuf - non famille",VLOOKUP(B293,#REF!,7,FALSE),VLOOKUP(B293,Neuf!$A:$H,7,FALSE))))</f>
        <v/>
      </c>
      <c r="G293" s="35" t="str">
        <f>IF(OR(C293="",C293&gt;$G$2),"",IF($E$2="existant",VLOOKUP(B293,Existant!$A:$P,16,FALSE),IF($E$2="Neuf - non famille",VLOOKUP(B293,#REF!,16,FALSE),VLOOKUP(B293,Neuf!$A:$P,16,FALSE))))</f>
        <v/>
      </c>
      <c r="H293" s="34" t="str">
        <f>IF(OR(C293="",C293&gt;$G$2),"",IF($E$2="existant",VLOOKUP(B293,Existant!$A:$P,14,FALSE),IF($E$2="Neuf - non famille",VLOOKUP(B293,#REF!,14,FALSE),VLOOKUP(B293,Neuf!$A:$P,14,FALSE))))</f>
        <v/>
      </c>
    </row>
    <row r="294" spans="1:8" x14ac:dyDescent="0.2">
      <c r="A294" s="2">
        <f t="shared" ca="1" si="4"/>
        <v>111</v>
      </c>
      <c r="B294" s="2">
        <v>127</v>
      </c>
      <c r="C294" s="2">
        <f>IF(COUNTIF($B$4:B293,B294)&gt;0,"",MAX($C$4:C293)+1)</f>
        <v>140</v>
      </c>
      <c r="D294" t="str">
        <f>IF(OR(C294="",C294&gt;$G$2),"",IF($E$2="existant",VLOOKUP(B294,Existant!$A:$E,4,FALSE),IF($E$2="Neuf - non famille",VLOOKUP(B294,#REF!,4,FALSE),VLOOKUP(B294,Neuf!$A:$E,4,FALSE))))</f>
        <v/>
      </c>
      <c r="E294" t="str">
        <f>IF(OR(C294="",C294&gt;$G$2),"",IF($E$2="existant",VLOOKUP(B294,Existant!$A:$E,5,FALSE),IF($E$2="Neuf - non famille",VLOOKUP(B294,#REF!,5,FALSE),VLOOKUP(B294,Neuf!$A:$E,5,FALSE))))</f>
        <v/>
      </c>
      <c r="F294" t="str">
        <f>IF(OR(C294="",C294&gt;$G$2),"",IF($E$2="existant",VLOOKUP(B294,Existant!$A:$H,2,FALSE),IF($E$2="Neuf - non famille",VLOOKUP(B294,#REF!,7,FALSE),VLOOKUP(B294,Neuf!$A:$H,7,FALSE))))</f>
        <v/>
      </c>
      <c r="G294" s="35" t="str">
        <f>IF(OR(C294="",C294&gt;$G$2),"",IF($E$2="existant",VLOOKUP(B294,Existant!$A:$P,16,FALSE),IF($E$2="Neuf - non famille",VLOOKUP(B294,#REF!,16,FALSE),VLOOKUP(B294,Neuf!$A:$P,16,FALSE))))</f>
        <v/>
      </c>
      <c r="H294" s="34" t="str">
        <f>IF(OR(C294="",C294&gt;$G$2),"",IF($E$2="existant",VLOOKUP(B294,Existant!$A:$P,14,FALSE),IF($E$2="Neuf - non famille",VLOOKUP(B294,#REF!,14,FALSE),VLOOKUP(B294,Neuf!$A:$P,14,FALSE))))</f>
        <v/>
      </c>
    </row>
    <row r="295" spans="1:8" hidden="1" x14ac:dyDescent="0.2">
      <c r="A295" s="2">
        <f t="shared" ca="1" si="4"/>
        <v>88</v>
      </c>
      <c r="B295" s="2">
        <v>93</v>
      </c>
      <c r="C295" s="2" t="str">
        <f>IF(COUNTIF($B$4:B294,B295)&gt;0,"",MAX($C$4:C294)+1)</f>
        <v/>
      </c>
      <c r="D295" t="str">
        <f>IF(OR(C295="",C295&gt;$G$2),"",IF($E$2="existant",VLOOKUP(B295,Existant!$A:$E,4,FALSE),IF($E$2="Neuf - non famille",VLOOKUP(B295,#REF!,4,FALSE),VLOOKUP(B295,Neuf!$A:$E,4,FALSE))))</f>
        <v/>
      </c>
      <c r="E295" t="str">
        <f>IF(OR(C295="",C295&gt;$G$2),"",IF($E$2="existant",VLOOKUP(B295,Existant!$A:$E,5,FALSE),IF($E$2="Neuf - non famille",VLOOKUP(B295,#REF!,5,FALSE),VLOOKUP(B295,Neuf!$A:$E,5,FALSE))))</f>
        <v/>
      </c>
      <c r="F295" t="str">
        <f>IF(OR(C295="",C295&gt;$G$2),"",IF($E$2="existant",VLOOKUP(B295,Existant!$A:$H,2,FALSE),IF($E$2="Neuf - non famille",VLOOKUP(B295,#REF!,7,FALSE),VLOOKUP(B295,Neuf!$A:$H,7,FALSE))))</f>
        <v/>
      </c>
      <c r="G295" s="35" t="str">
        <f>IF(OR(C295="",C295&gt;$G$2),"",IF($E$2="existant",VLOOKUP(B295,Existant!$A:$P,16,FALSE),IF($E$2="Neuf - non famille",VLOOKUP(B295,#REF!,16,FALSE),VLOOKUP(B295,Neuf!$A:$P,16,FALSE))))</f>
        <v/>
      </c>
      <c r="H295" s="34" t="str">
        <f>IF(OR(C295="",C295&gt;$G$2),"",IF($E$2="existant",VLOOKUP(B295,Existant!$A:$P,14,FALSE),IF($E$2="Neuf - non famille",VLOOKUP(B295,#REF!,14,FALSE),VLOOKUP(B295,Neuf!$A:$P,14,FALSE))))</f>
        <v/>
      </c>
    </row>
    <row r="296" spans="1:8" hidden="1" x14ac:dyDescent="0.2">
      <c r="A296" s="2">
        <f t="shared" ca="1" si="4"/>
        <v>114</v>
      </c>
      <c r="B296" s="2">
        <v>65</v>
      </c>
      <c r="C296" s="2" t="str">
        <f>IF(COUNTIF($B$4:B295,B296)&gt;0,"",MAX($C$4:C295)+1)</f>
        <v/>
      </c>
      <c r="D296" t="str">
        <f>IF(OR(C296="",C296&gt;$G$2),"",IF($E$2="existant",VLOOKUP(B296,Existant!$A:$E,4,FALSE),IF($E$2="Neuf - non famille",VLOOKUP(B296,#REF!,4,FALSE),VLOOKUP(B296,Neuf!$A:$E,4,FALSE))))</f>
        <v/>
      </c>
      <c r="E296" t="str">
        <f>IF(OR(C296="",C296&gt;$G$2),"",IF($E$2="existant",VLOOKUP(B296,Existant!$A:$E,5,FALSE),IF($E$2="Neuf - non famille",VLOOKUP(B296,#REF!,5,FALSE),VLOOKUP(B296,Neuf!$A:$E,5,FALSE))))</f>
        <v/>
      </c>
      <c r="F296" t="str">
        <f>IF(OR(C296="",C296&gt;$G$2),"",IF($E$2="existant",VLOOKUP(B296,Existant!$A:$H,2,FALSE),IF($E$2="Neuf - non famille",VLOOKUP(B296,#REF!,7,FALSE),VLOOKUP(B296,Neuf!$A:$H,7,FALSE))))</f>
        <v/>
      </c>
      <c r="G296" s="35" t="str">
        <f>IF(OR(C296="",C296&gt;$G$2),"",IF($E$2="existant",VLOOKUP(B296,Existant!$A:$P,16,FALSE),IF($E$2="Neuf - non famille",VLOOKUP(B296,#REF!,16,FALSE),VLOOKUP(B296,Neuf!$A:$P,16,FALSE))))</f>
        <v/>
      </c>
      <c r="H296" s="34" t="str">
        <f>IF(OR(C296="",C296&gt;$G$2),"",IF($E$2="existant",VLOOKUP(B296,Existant!$A:$P,14,FALSE),IF($E$2="Neuf - non famille",VLOOKUP(B296,#REF!,14,FALSE),VLOOKUP(B296,Neuf!$A:$P,14,FALSE))))</f>
        <v/>
      </c>
    </row>
    <row r="297" spans="1:8" hidden="1" x14ac:dyDescent="0.2">
      <c r="A297" s="2">
        <f t="shared" ca="1" si="4"/>
        <v>86</v>
      </c>
      <c r="B297" s="2">
        <v>127</v>
      </c>
      <c r="C297" s="2" t="str">
        <f>IF(COUNTIF($B$4:B296,B297)&gt;0,"",MAX($C$4:C296)+1)</f>
        <v/>
      </c>
      <c r="D297" t="str">
        <f>IF(OR(C297="",C297&gt;$G$2),"",IF($E$2="existant",VLOOKUP(B297,Existant!$A:$E,4,FALSE),IF($E$2="Neuf - non famille",VLOOKUP(B297,#REF!,4,FALSE),VLOOKUP(B297,Neuf!$A:$E,4,FALSE))))</f>
        <v/>
      </c>
      <c r="E297" t="str">
        <f>IF(OR(C297="",C297&gt;$G$2),"",IF($E$2="existant",VLOOKUP(B297,Existant!$A:$E,5,FALSE),IF($E$2="Neuf - non famille",VLOOKUP(B297,#REF!,5,FALSE),VLOOKUP(B297,Neuf!$A:$E,5,FALSE))))</f>
        <v/>
      </c>
      <c r="F297" t="str">
        <f>IF(OR(C297="",C297&gt;$G$2),"",IF($E$2="existant",VLOOKUP(B297,Existant!$A:$H,2,FALSE),IF($E$2="Neuf - non famille",VLOOKUP(B297,#REF!,7,FALSE),VLOOKUP(B297,Neuf!$A:$H,7,FALSE))))</f>
        <v/>
      </c>
      <c r="G297" s="35" t="str">
        <f>IF(OR(C297="",C297&gt;$G$2),"",IF($E$2="existant",VLOOKUP(B297,Existant!$A:$P,16,FALSE),IF($E$2="Neuf - non famille",VLOOKUP(B297,#REF!,16,FALSE),VLOOKUP(B297,Neuf!$A:$P,16,FALSE))))</f>
        <v/>
      </c>
      <c r="H297" s="34" t="str">
        <f>IF(OR(C297="",C297&gt;$G$2),"",IF($E$2="existant",VLOOKUP(B297,Existant!$A:$P,14,FALSE),IF($E$2="Neuf - non famille",VLOOKUP(B297,#REF!,14,FALSE),VLOOKUP(B297,Neuf!$A:$P,14,FALSE))))</f>
        <v/>
      </c>
    </row>
    <row r="298" spans="1:8" hidden="1" x14ac:dyDescent="0.2">
      <c r="A298" s="2">
        <f t="shared" ca="1" si="4"/>
        <v>106</v>
      </c>
      <c r="B298" s="2">
        <v>65</v>
      </c>
      <c r="C298" s="2" t="str">
        <f>IF(COUNTIF($B$4:B297,B298)&gt;0,"",MAX($C$4:C297)+1)</f>
        <v/>
      </c>
      <c r="D298" t="str">
        <f>IF(OR(C298="",C298&gt;$G$2),"",IF($E$2="existant",VLOOKUP(B298,Existant!$A:$E,4,FALSE),IF($E$2="Neuf - non famille",VLOOKUP(B298,#REF!,4,FALSE),VLOOKUP(B298,Neuf!$A:$E,4,FALSE))))</f>
        <v/>
      </c>
      <c r="E298" t="str">
        <f>IF(OR(C298="",C298&gt;$G$2),"",IF($E$2="existant",VLOOKUP(B298,Existant!$A:$E,5,FALSE),IF($E$2="Neuf - non famille",VLOOKUP(B298,#REF!,5,FALSE),VLOOKUP(B298,Neuf!$A:$E,5,FALSE))))</f>
        <v/>
      </c>
      <c r="F298" t="str">
        <f>IF(OR(C298="",C298&gt;$G$2),"",IF($E$2="existant",VLOOKUP(B298,Existant!$A:$H,2,FALSE),IF($E$2="Neuf - non famille",VLOOKUP(B298,#REF!,7,FALSE),VLOOKUP(B298,Neuf!$A:$H,7,FALSE))))</f>
        <v/>
      </c>
      <c r="G298" s="35" t="str">
        <f>IF(OR(C298="",C298&gt;$G$2),"",IF($E$2="existant",VLOOKUP(B298,Existant!$A:$P,16,FALSE),IF($E$2="Neuf - non famille",VLOOKUP(B298,#REF!,16,FALSE),VLOOKUP(B298,Neuf!$A:$P,16,FALSE))))</f>
        <v/>
      </c>
      <c r="H298" s="34" t="str">
        <f>IF(OR(C298="",C298&gt;$G$2),"",IF($E$2="existant",VLOOKUP(B298,Existant!$A:$P,14,FALSE),IF($E$2="Neuf - non famille",VLOOKUP(B298,#REF!,14,FALSE),VLOOKUP(B298,Neuf!$A:$P,14,FALSE))))</f>
        <v/>
      </c>
    </row>
    <row r="299" spans="1:8" hidden="1" x14ac:dyDescent="0.2">
      <c r="A299" s="2">
        <f t="shared" ca="1" si="4"/>
        <v>23</v>
      </c>
      <c r="B299" s="2">
        <v>149</v>
      </c>
      <c r="C299" s="2" t="str">
        <f>IF(COUNTIF($B$4:B298,B299)&gt;0,"",MAX($C$4:C298)+1)</f>
        <v/>
      </c>
      <c r="D299" t="str">
        <f>IF(OR(C299="",C299&gt;$G$2),"",IF($E$2="existant",VLOOKUP(B299,Existant!$A:$E,4,FALSE),IF($E$2="Neuf - non famille",VLOOKUP(B299,#REF!,4,FALSE),VLOOKUP(B299,Neuf!$A:$E,4,FALSE))))</f>
        <v/>
      </c>
      <c r="E299" t="str">
        <f>IF(OR(C299="",C299&gt;$G$2),"",IF($E$2="existant",VLOOKUP(B299,Existant!$A:$E,5,FALSE),IF($E$2="Neuf - non famille",VLOOKUP(B299,#REF!,5,FALSE),VLOOKUP(B299,Neuf!$A:$E,5,FALSE))))</f>
        <v/>
      </c>
      <c r="F299" t="str">
        <f>IF(OR(C299="",C299&gt;$G$2),"",IF($E$2="existant",VLOOKUP(B299,Existant!$A:$H,2,FALSE),IF($E$2="Neuf - non famille",VLOOKUP(B299,#REF!,7,FALSE),VLOOKUP(B299,Neuf!$A:$H,7,FALSE))))</f>
        <v/>
      </c>
      <c r="G299" s="35" t="str">
        <f>IF(OR(C299="",C299&gt;$G$2),"",IF($E$2="existant",VLOOKUP(B299,Existant!$A:$P,16,FALSE),IF($E$2="Neuf - non famille",VLOOKUP(B299,#REF!,16,FALSE),VLOOKUP(B299,Neuf!$A:$P,16,FALSE))))</f>
        <v/>
      </c>
      <c r="H299" s="34" t="str">
        <f>IF(OR(C299="",C299&gt;$G$2),"",IF($E$2="existant",VLOOKUP(B299,Existant!$A:$P,14,FALSE),IF($E$2="Neuf - non famille",VLOOKUP(B299,#REF!,14,FALSE),VLOOKUP(B299,Neuf!$A:$P,14,FALSE))))</f>
        <v/>
      </c>
    </row>
    <row r="300" spans="1:8" hidden="1" x14ac:dyDescent="0.2">
      <c r="A300" s="2">
        <f t="shared" ca="1" si="4"/>
        <v>95</v>
      </c>
      <c r="B300" s="2">
        <v>123</v>
      </c>
      <c r="C300" s="2" t="str">
        <f>IF(COUNTIF($B$4:B299,B300)&gt;0,"",MAX($C$4:C299)+1)</f>
        <v/>
      </c>
      <c r="D300" t="str">
        <f>IF(OR(C300="",C300&gt;$G$2),"",IF($E$2="existant",VLOOKUP(B300,Existant!$A:$E,4,FALSE),IF($E$2="Neuf - non famille",VLOOKUP(B300,#REF!,4,FALSE),VLOOKUP(B300,Neuf!$A:$E,4,FALSE))))</f>
        <v/>
      </c>
      <c r="E300" t="str">
        <f>IF(OR(C300="",C300&gt;$G$2),"",IF($E$2="existant",VLOOKUP(B300,Existant!$A:$E,5,FALSE),IF($E$2="Neuf - non famille",VLOOKUP(B300,#REF!,5,FALSE),VLOOKUP(B300,Neuf!$A:$E,5,FALSE))))</f>
        <v/>
      </c>
      <c r="F300" t="str">
        <f>IF(OR(C300="",C300&gt;$G$2),"",IF($E$2="existant",VLOOKUP(B300,Existant!$A:$H,2,FALSE),IF($E$2="Neuf - non famille",VLOOKUP(B300,#REF!,7,FALSE),VLOOKUP(B300,Neuf!$A:$H,7,FALSE))))</f>
        <v/>
      </c>
      <c r="G300" s="35" t="str">
        <f>IF(OR(C300="",C300&gt;$G$2),"",IF($E$2="existant",VLOOKUP(B300,Existant!$A:$P,16,FALSE),IF($E$2="Neuf - non famille",VLOOKUP(B300,#REF!,16,FALSE),VLOOKUP(B300,Neuf!$A:$P,16,FALSE))))</f>
        <v/>
      </c>
      <c r="H300" s="34" t="str">
        <f>IF(OR(C300="",C300&gt;$G$2),"",IF($E$2="existant",VLOOKUP(B300,Existant!$A:$P,14,FALSE),IF($E$2="Neuf - non famille",VLOOKUP(B300,#REF!,14,FALSE),VLOOKUP(B300,Neuf!$A:$P,14,FALSE))))</f>
        <v/>
      </c>
    </row>
    <row r="301" spans="1:8" hidden="1" x14ac:dyDescent="0.2">
      <c r="A301" s="2">
        <f t="shared" ca="1" si="4"/>
        <v>33</v>
      </c>
      <c r="B301" s="2">
        <v>5</v>
      </c>
      <c r="C301" s="2" t="str">
        <f>IF(COUNTIF($B$4:B300,B301)&gt;0,"",MAX($C$4:C300)+1)</f>
        <v/>
      </c>
      <c r="D301" t="str">
        <f>IF(OR(C301="",C301&gt;$G$2),"",IF($E$2="existant",VLOOKUP(B301,Existant!$A:$E,4,FALSE),IF($E$2="Neuf - non famille",VLOOKUP(B301,#REF!,4,FALSE),VLOOKUP(B301,Neuf!$A:$E,4,FALSE))))</f>
        <v/>
      </c>
      <c r="E301" t="str">
        <f>IF(OR(C301="",C301&gt;$G$2),"",IF($E$2="existant",VLOOKUP(B301,Existant!$A:$E,5,FALSE),IF($E$2="Neuf - non famille",VLOOKUP(B301,#REF!,5,FALSE),VLOOKUP(B301,Neuf!$A:$E,5,FALSE))))</f>
        <v/>
      </c>
      <c r="F301" t="str">
        <f>IF(OR(C301="",C301&gt;$G$2),"",IF($E$2="existant",VLOOKUP(B301,Existant!$A:$H,2,FALSE),IF($E$2="Neuf - non famille",VLOOKUP(B301,#REF!,7,FALSE),VLOOKUP(B301,Neuf!$A:$H,7,FALSE))))</f>
        <v/>
      </c>
      <c r="G301" s="35" t="str">
        <f>IF(OR(C301="",C301&gt;$G$2),"",IF($E$2="existant",VLOOKUP(B301,Existant!$A:$P,16,FALSE),IF($E$2="Neuf - non famille",VLOOKUP(B301,#REF!,16,FALSE),VLOOKUP(B301,Neuf!$A:$P,16,FALSE))))</f>
        <v/>
      </c>
      <c r="H301" s="34" t="str">
        <f>IF(OR(C301="",C301&gt;$G$2),"",IF($E$2="existant",VLOOKUP(B301,Existant!$A:$P,14,FALSE),IF($E$2="Neuf - non famille",VLOOKUP(B301,#REF!,14,FALSE),VLOOKUP(B301,Neuf!$A:$P,14,FALSE))))</f>
        <v/>
      </c>
    </row>
    <row r="302" spans="1:8" hidden="1" x14ac:dyDescent="0.2">
      <c r="A302" s="2">
        <f t="shared" ca="1" si="4"/>
        <v>128</v>
      </c>
      <c r="B302" s="2">
        <v>164</v>
      </c>
      <c r="C302" s="2" t="str">
        <f>IF(COUNTIF($B$4:B301,B302)&gt;0,"",MAX($C$4:C301)+1)</f>
        <v/>
      </c>
      <c r="D302" t="str">
        <f>IF(OR(C302="",C302&gt;$G$2),"",IF($E$2="existant",VLOOKUP(B302,Existant!$A:$E,4,FALSE),IF($E$2="Neuf - non famille",VLOOKUP(B302,#REF!,4,FALSE),VLOOKUP(B302,Neuf!$A:$E,4,FALSE))))</f>
        <v/>
      </c>
      <c r="E302" t="str">
        <f>IF(OR(C302="",C302&gt;$G$2),"",IF($E$2="existant",VLOOKUP(B302,Existant!$A:$E,5,FALSE),IF($E$2="Neuf - non famille",VLOOKUP(B302,#REF!,5,FALSE),VLOOKUP(B302,Neuf!$A:$E,5,FALSE))))</f>
        <v/>
      </c>
      <c r="F302" t="str">
        <f>IF(OR(C302="",C302&gt;$G$2),"",IF($E$2="existant",VLOOKUP(B302,Existant!$A:$H,2,FALSE),IF($E$2="Neuf - non famille",VLOOKUP(B302,#REF!,7,FALSE),VLOOKUP(B302,Neuf!$A:$H,7,FALSE))))</f>
        <v/>
      </c>
      <c r="G302" s="35" t="str">
        <f>IF(OR(C302="",C302&gt;$G$2),"",IF($E$2="existant",VLOOKUP(B302,Existant!$A:$P,16,FALSE),IF($E$2="Neuf - non famille",VLOOKUP(B302,#REF!,16,FALSE),VLOOKUP(B302,Neuf!$A:$P,16,FALSE))))</f>
        <v/>
      </c>
      <c r="H302" s="34" t="str">
        <f>IF(OR(C302="",C302&gt;$G$2),"",IF($E$2="existant",VLOOKUP(B302,Existant!$A:$P,14,FALSE),IF($E$2="Neuf - non famille",VLOOKUP(B302,#REF!,14,FALSE),VLOOKUP(B302,Neuf!$A:$P,14,FALSE))))</f>
        <v/>
      </c>
    </row>
    <row r="303" spans="1:8" hidden="1" x14ac:dyDescent="0.2">
      <c r="A303" s="2">
        <f t="shared" ca="1" si="4"/>
        <v>5</v>
      </c>
      <c r="B303" s="2">
        <v>122</v>
      </c>
      <c r="C303" s="2" t="str">
        <f>IF(COUNTIF($B$4:B302,B303)&gt;0,"",MAX($C$4:C302)+1)</f>
        <v/>
      </c>
      <c r="D303" t="str">
        <f>IF(OR(C303="",C303&gt;$G$2),"",IF($E$2="existant",VLOOKUP(B303,Existant!$A:$E,4,FALSE),IF($E$2="Neuf - non famille",VLOOKUP(B303,#REF!,4,FALSE),VLOOKUP(B303,Neuf!$A:$E,4,FALSE))))</f>
        <v/>
      </c>
      <c r="E303" t="str">
        <f>IF(OR(C303="",C303&gt;$G$2),"",IF($E$2="existant",VLOOKUP(B303,Existant!$A:$E,5,FALSE),IF($E$2="Neuf - non famille",VLOOKUP(B303,#REF!,5,FALSE),VLOOKUP(B303,Neuf!$A:$E,5,FALSE))))</f>
        <v/>
      </c>
      <c r="F303" t="str">
        <f>IF(OR(C303="",C303&gt;$G$2),"",IF($E$2="existant",VLOOKUP(B303,Existant!$A:$H,2,FALSE),IF($E$2="Neuf - non famille",VLOOKUP(B303,#REF!,7,FALSE),VLOOKUP(B303,Neuf!$A:$H,7,FALSE))))</f>
        <v/>
      </c>
      <c r="G303" s="35" t="str">
        <f>IF(OR(C303="",C303&gt;$G$2),"",IF($E$2="existant",VLOOKUP(B303,Existant!$A:$P,16,FALSE),IF($E$2="Neuf - non famille",VLOOKUP(B303,#REF!,16,FALSE),VLOOKUP(B303,Neuf!$A:$P,16,FALSE))))</f>
        <v/>
      </c>
      <c r="H303" s="34" t="str">
        <f>IF(OR(C303="",C303&gt;$G$2),"",IF($E$2="existant",VLOOKUP(B303,Existant!$A:$P,14,FALSE),IF($E$2="Neuf - non famille",VLOOKUP(B303,#REF!,14,FALSE),VLOOKUP(B303,Neuf!$A:$P,14,FALSE))))</f>
        <v/>
      </c>
    </row>
    <row r="304" spans="1:8" x14ac:dyDescent="0.2">
      <c r="A304" s="2">
        <f t="shared" ca="1" si="4"/>
        <v>68</v>
      </c>
      <c r="B304" s="2">
        <v>62</v>
      </c>
      <c r="C304" s="2">
        <f>IF(COUNTIF($B$4:B303,B304)&gt;0,"",MAX($C$4:C303)+1)</f>
        <v>141</v>
      </c>
      <c r="D304" t="str">
        <f>IF(OR(C304="",C304&gt;$G$2),"",IF($E$2="existant",VLOOKUP(B304,Existant!$A:$E,4,FALSE),IF($E$2="Neuf - non famille",VLOOKUP(B304,#REF!,4,FALSE),VLOOKUP(B304,Neuf!$A:$E,4,FALSE))))</f>
        <v/>
      </c>
      <c r="E304" t="str">
        <f>IF(OR(C304="",C304&gt;$G$2),"",IF($E$2="existant",VLOOKUP(B304,Existant!$A:$E,5,FALSE),IF($E$2="Neuf - non famille",VLOOKUP(B304,#REF!,5,FALSE),VLOOKUP(B304,Neuf!$A:$E,5,FALSE))))</f>
        <v/>
      </c>
      <c r="F304" t="str">
        <f>IF(OR(C304="",C304&gt;$G$2),"",IF($E$2="existant",VLOOKUP(B304,Existant!$A:$H,2,FALSE),IF($E$2="Neuf - non famille",VLOOKUP(B304,#REF!,7,FALSE),VLOOKUP(B304,Neuf!$A:$H,7,FALSE))))</f>
        <v/>
      </c>
      <c r="G304" s="35" t="str">
        <f>IF(OR(C304="",C304&gt;$G$2),"",IF($E$2="existant",VLOOKUP(B304,Existant!$A:$P,16,FALSE),IF($E$2="Neuf - non famille",VLOOKUP(B304,#REF!,16,FALSE),VLOOKUP(B304,Neuf!$A:$P,16,FALSE))))</f>
        <v/>
      </c>
      <c r="H304" s="34" t="str">
        <f>IF(OR(C304="",C304&gt;$G$2),"",IF($E$2="existant",VLOOKUP(B304,Existant!$A:$P,14,FALSE),IF($E$2="Neuf - non famille",VLOOKUP(B304,#REF!,14,FALSE),VLOOKUP(B304,Neuf!$A:$P,14,FALSE))))</f>
        <v/>
      </c>
    </row>
    <row r="305" spans="1:8" hidden="1" x14ac:dyDescent="0.2">
      <c r="A305" s="2">
        <f t="shared" ca="1" si="4"/>
        <v>32</v>
      </c>
      <c r="B305" s="2">
        <v>84</v>
      </c>
      <c r="C305" s="2" t="str">
        <f>IF(COUNTIF($B$4:B304,B305)&gt;0,"",MAX($C$4:C304)+1)</f>
        <v/>
      </c>
      <c r="D305" t="str">
        <f>IF(OR(C305="",C305&gt;$G$2),"",IF($E$2="existant",VLOOKUP(B305,Existant!$A:$E,4,FALSE),IF($E$2="Neuf - non famille",VLOOKUP(B305,#REF!,4,FALSE),VLOOKUP(B305,Neuf!$A:$E,4,FALSE))))</f>
        <v/>
      </c>
      <c r="E305" t="str">
        <f>IF(OR(C305="",C305&gt;$G$2),"",IF($E$2="existant",VLOOKUP(B305,Existant!$A:$E,5,FALSE),IF($E$2="Neuf - non famille",VLOOKUP(B305,#REF!,5,FALSE),VLOOKUP(B305,Neuf!$A:$E,5,FALSE))))</f>
        <v/>
      </c>
      <c r="F305" t="str">
        <f>IF(OR(C305="",C305&gt;$G$2),"",IF($E$2="existant",VLOOKUP(B305,Existant!$A:$H,2,FALSE),IF($E$2="Neuf - non famille",VLOOKUP(B305,#REF!,7,FALSE),VLOOKUP(B305,Neuf!$A:$H,7,FALSE))))</f>
        <v/>
      </c>
      <c r="G305" s="35" t="str">
        <f>IF(OR(C305="",C305&gt;$G$2),"",IF($E$2="existant",VLOOKUP(B305,Existant!$A:$P,16,FALSE),IF($E$2="Neuf - non famille",VLOOKUP(B305,#REF!,16,FALSE),VLOOKUP(B305,Neuf!$A:$P,16,FALSE))))</f>
        <v/>
      </c>
      <c r="H305" s="34" t="str">
        <f>IF(OR(C305="",C305&gt;$G$2),"",IF($E$2="existant",VLOOKUP(B305,Existant!$A:$P,14,FALSE),IF($E$2="Neuf - non famille",VLOOKUP(B305,#REF!,14,FALSE),VLOOKUP(B305,Neuf!$A:$P,14,FALSE))))</f>
        <v/>
      </c>
    </row>
    <row r="306" spans="1:8" x14ac:dyDescent="0.2">
      <c r="A306" s="2">
        <f t="shared" ca="1" si="4"/>
        <v>149</v>
      </c>
      <c r="B306" s="2">
        <v>166</v>
      </c>
      <c r="C306" s="2">
        <f>IF(COUNTIF($B$4:B305,B306)&gt;0,"",MAX($C$4:C305)+1)</f>
        <v>142</v>
      </c>
      <c r="D306" t="str">
        <f>IF(OR(C306="",C306&gt;$G$2),"",IF($E$2="existant",VLOOKUP(B306,Existant!$A:$E,4,FALSE),IF($E$2="Neuf - non famille",VLOOKUP(B306,#REF!,4,FALSE),VLOOKUP(B306,Neuf!$A:$E,4,FALSE))))</f>
        <v/>
      </c>
      <c r="E306" t="str">
        <f>IF(OR(C306="",C306&gt;$G$2),"",IF($E$2="existant",VLOOKUP(B306,Existant!$A:$E,5,FALSE),IF($E$2="Neuf - non famille",VLOOKUP(B306,#REF!,5,FALSE),VLOOKUP(B306,Neuf!$A:$E,5,FALSE))))</f>
        <v/>
      </c>
      <c r="F306" t="str">
        <f>IF(OR(C306="",C306&gt;$G$2),"",IF($E$2="existant",VLOOKUP(B306,Existant!$A:$H,2,FALSE),IF($E$2="Neuf - non famille",VLOOKUP(B306,#REF!,7,FALSE),VLOOKUP(B306,Neuf!$A:$H,7,FALSE))))</f>
        <v/>
      </c>
      <c r="G306" s="35" t="str">
        <f>IF(OR(C306="",C306&gt;$G$2),"",IF($E$2="existant",VLOOKUP(B306,Existant!$A:$P,16,FALSE),IF($E$2="Neuf - non famille",VLOOKUP(B306,#REF!,16,FALSE),VLOOKUP(B306,Neuf!$A:$P,16,FALSE))))</f>
        <v/>
      </c>
      <c r="H306" s="34" t="str">
        <f>IF(OR(C306="",C306&gt;$G$2),"",IF($E$2="existant",VLOOKUP(B306,Existant!$A:$P,14,FALSE),IF($E$2="Neuf - non famille",VLOOKUP(B306,#REF!,14,FALSE),VLOOKUP(B306,Neuf!$A:$P,14,FALSE))))</f>
        <v/>
      </c>
    </row>
    <row r="307" spans="1:8" hidden="1" x14ac:dyDescent="0.2">
      <c r="A307" s="2">
        <f t="shared" ca="1" si="4"/>
        <v>116</v>
      </c>
      <c r="B307" s="2">
        <v>27</v>
      </c>
      <c r="C307" s="2" t="str">
        <f>IF(COUNTIF($B$4:B306,B307)&gt;0,"",MAX($C$4:C306)+1)</f>
        <v/>
      </c>
      <c r="D307" t="str">
        <f>IF(OR(C307="",C307&gt;$G$2),"",IF($E$2="existant",VLOOKUP(B307,Existant!$A:$E,4,FALSE),IF($E$2="Neuf - non famille",VLOOKUP(B307,#REF!,4,FALSE),VLOOKUP(B307,Neuf!$A:$E,4,FALSE))))</f>
        <v/>
      </c>
      <c r="E307" t="str">
        <f>IF(OR(C307="",C307&gt;$G$2),"",IF($E$2="existant",VLOOKUP(B307,Existant!$A:$E,5,FALSE),IF($E$2="Neuf - non famille",VLOOKUP(B307,#REF!,5,FALSE),VLOOKUP(B307,Neuf!$A:$E,5,FALSE))))</f>
        <v/>
      </c>
      <c r="F307" t="str">
        <f>IF(OR(C307="",C307&gt;$G$2),"",IF($E$2="existant",VLOOKUP(B307,Existant!$A:$H,2,FALSE),IF($E$2="Neuf - non famille",VLOOKUP(B307,#REF!,7,FALSE),VLOOKUP(B307,Neuf!$A:$H,7,FALSE))))</f>
        <v/>
      </c>
      <c r="G307" s="35" t="str">
        <f>IF(OR(C307="",C307&gt;$G$2),"",IF($E$2="existant",VLOOKUP(B307,Existant!$A:$P,16,FALSE),IF($E$2="Neuf - non famille",VLOOKUP(B307,#REF!,16,FALSE),VLOOKUP(B307,Neuf!$A:$P,16,FALSE))))</f>
        <v/>
      </c>
      <c r="H307" s="34" t="str">
        <f>IF(OR(C307="",C307&gt;$G$2),"",IF($E$2="existant",VLOOKUP(B307,Existant!$A:$P,14,FALSE),IF($E$2="Neuf - non famille",VLOOKUP(B307,#REF!,14,FALSE),VLOOKUP(B307,Neuf!$A:$P,14,FALSE))))</f>
        <v/>
      </c>
    </row>
    <row r="308" spans="1:8" x14ac:dyDescent="0.2">
      <c r="A308" s="2">
        <f t="shared" ca="1" si="4"/>
        <v>101</v>
      </c>
      <c r="B308" s="2">
        <v>58</v>
      </c>
      <c r="C308" s="2">
        <f>IF(COUNTIF($B$4:B307,B308)&gt;0,"",MAX($C$4:C307)+1)</f>
        <v>143</v>
      </c>
      <c r="D308" t="str">
        <f>IF(OR(C308="",C308&gt;$G$2),"",IF($E$2="existant",VLOOKUP(B308,Existant!$A:$E,4,FALSE),IF($E$2="Neuf - non famille",VLOOKUP(B308,#REF!,4,FALSE),VLOOKUP(B308,Neuf!$A:$E,4,FALSE))))</f>
        <v/>
      </c>
      <c r="E308" t="str">
        <f>IF(OR(C308="",C308&gt;$G$2),"",IF($E$2="existant",VLOOKUP(B308,Existant!$A:$E,5,FALSE),IF($E$2="Neuf - non famille",VLOOKUP(B308,#REF!,5,FALSE),VLOOKUP(B308,Neuf!$A:$E,5,FALSE))))</f>
        <v/>
      </c>
      <c r="F308" t="str">
        <f>IF(OR(C308="",C308&gt;$G$2),"",IF($E$2="existant",VLOOKUP(B308,Existant!$A:$H,2,FALSE),IF($E$2="Neuf - non famille",VLOOKUP(B308,#REF!,7,FALSE),VLOOKUP(B308,Neuf!$A:$H,7,FALSE))))</f>
        <v/>
      </c>
      <c r="G308" s="35" t="str">
        <f>IF(OR(C308="",C308&gt;$G$2),"",IF($E$2="existant",VLOOKUP(B308,Existant!$A:$P,16,FALSE),IF($E$2="Neuf - non famille",VLOOKUP(B308,#REF!,16,FALSE),VLOOKUP(B308,Neuf!$A:$P,16,FALSE))))</f>
        <v/>
      </c>
      <c r="H308" s="34" t="str">
        <f>IF(OR(C308="",C308&gt;$G$2),"",IF($E$2="existant",VLOOKUP(B308,Existant!$A:$P,14,FALSE),IF($E$2="Neuf - non famille",VLOOKUP(B308,#REF!,14,FALSE),VLOOKUP(B308,Neuf!$A:$P,14,FALSE))))</f>
        <v/>
      </c>
    </row>
    <row r="309" spans="1:8" hidden="1" x14ac:dyDescent="0.2">
      <c r="A309" s="2">
        <f t="shared" ca="1" si="4"/>
        <v>146</v>
      </c>
      <c r="B309" s="2">
        <v>51</v>
      </c>
      <c r="C309" s="2" t="str">
        <f>IF(COUNTIF($B$4:B308,B309)&gt;0,"",MAX($C$4:C308)+1)</f>
        <v/>
      </c>
      <c r="D309" t="str">
        <f>IF(OR(C309="",C309&gt;$G$2),"",IF($E$2="existant",VLOOKUP(B309,Existant!$A:$E,4,FALSE),IF($E$2="Neuf - non famille",VLOOKUP(B309,#REF!,4,FALSE),VLOOKUP(B309,Neuf!$A:$E,4,FALSE))))</f>
        <v/>
      </c>
      <c r="E309" t="str">
        <f>IF(OR(C309="",C309&gt;$G$2),"",IF($E$2="existant",VLOOKUP(B309,Existant!$A:$E,5,FALSE),IF($E$2="Neuf - non famille",VLOOKUP(B309,#REF!,5,FALSE),VLOOKUP(B309,Neuf!$A:$E,5,FALSE))))</f>
        <v/>
      </c>
      <c r="F309" t="str">
        <f>IF(OR(C309="",C309&gt;$G$2),"",IF($E$2="existant",VLOOKUP(B309,Existant!$A:$H,2,FALSE),IF($E$2="Neuf - non famille",VLOOKUP(B309,#REF!,7,FALSE),VLOOKUP(B309,Neuf!$A:$H,7,FALSE))))</f>
        <v/>
      </c>
      <c r="G309" s="35" t="str">
        <f>IF(OR(C309="",C309&gt;$G$2),"",IF($E$2="existant",VLOOKUP(B309,Existant!$A:$P,16,FALSE),IF($E$2="Neuf - non famille",VLOOKUP(B309,#REF!,16,FALSE),VLOOKUP(B309,Neuf!$A:$P,16,FALSE))))</f>
        <v/>
      </c>
      <c r="H309" s="34" t="str">
        <f>IF(OR(C309="",C309&gt;$G$2),"",IF($E$2="existant",VLOOKUP(B309,Existant!$A:$P,14,FALSE),IF($E$2="Neuf - non famille",VLOOKUP(B309,#REF!,14,FALSE),VLOOKUP(B309,Neuf!$A:$P,14,FALSE))))</f>
        <v/>
      </c>
    </row>
    <row r="310" spans="1:8" hidden="1" x14ac:dyDescent="0.2">
      <c r="A310" s="2">
        <f t="shared" ca="1" si="4"/>
        <v>14</v>
      </c>
      <c r="B310" s="2">
        <v>42</v>
      </c>
      <c r="C310" s="2" t="str">
        <f>IF(COUNTIF($B$4:B309,B310)&gt;0,"",MAX($C$4:C309)+1)</f>
        <v/>
      </c>
      <c r="D310" t="str">
        <f>IF(OR(C310="",C310&gt;$G$2),"",IF($E$2="existant",VLOOKUP(B310,Existant!$A:$E,4,FALSE),IF($E$2="Neuf - non famille",VLOOKUP(B310,#REF!,4,FALSE),VLOOKUP(B310,Neuf!$A:$E,4,FALSE))))</f>
        <v/>
      </c>
      <c r="E310" t="str">
        <f>IF(OR(C310="",C310&gt;$G$2),"",IF($E$2="existant",VLOOKUP(B310,Existant!$A:$E,5,FALSE),IF($E$2="Neuf - non famille",VLOOKUP(B310,#REF!,5,FALSE),VLOOKUP(B310,Neuf!$A:$E,5,FALSE))))</f>
        <v/>
      </c>
      <c r="F310" t="str">
        <f>IF(OR(C310="",C310&gt;$G$2),"",IF($E$2="existant",VLOOKUP(B310,Existant!$A:$H,2,FALSE),IF($E$2="Neuf - non famille",VLOOKUP(B310,#REF!,7,FALSE),VLOOKUP(B310,Neuf!$A:$H,7,FALSE))))</f>
        <v/>
      </c>
      <c r="G310" s="35" t="str">
        <f>IF(OR(C310="",C310&gt;$G$2),"",IF($E$2="existant",VLOOKUP(B310,Existant!$A:$P,16,FALSE),IF($E$2="Neuf - non famille",VLOOKUP(B310,#REF!,16,FALSE),VLOOKUP(B310,Neuf!$A:$P,16,FALSE))))</f>
        <v/>
      </c>
      <c r="H310" s="34" t="str">
        <f>IF(OR(C310="",C310&gt;$G$2),"",IF($E$2="existant",VLOOKUP(B310,Existant!$A:$P,14,FALSE),IF($E$2="Neuf - non famille",VLOOKUP(B310,#REF!,14,FALSE),VLOOKUP(B310,Neuf!$A:$P,14,FALSE))))</f>
        <v/>
      </c>
    </row>
    <row r="311" spans="1:8" hidden="1" x14ac:dyDescent="0.2">
      <c r="A311" s="2">
        <f t="shared" ca="1" si="4"/>
        <v>107</v>
      </c>
      <c r="B311" s="2">
        <v>49</v>
      </c>
      <c r="C311" s="2" t="str">
        <f>IF(COUNTIF($B$4:B310,B311)&gt;0,"",MAX($C$4:C310)+1)</f>
        <v/>
      </c>
      <c r="D311" t="str">
        <f>IF(OR(C311="",C311&gt;$G$2),"",IF($E$2="existant",VLOOKUP(B311,Existant!$A:$E,4,FALSE),IF($E$2="Neuf - non famille",VLOOKUP(B311,#REF!,4,FALSE),VLOOKUP(B311,Neuf!$A:$E,4,FALSE))))</f>
        <v/>
      </c>
      <c r="E311" t="str">
        <f>IF(OR(C311="",C311&gt;$G$2),"",IF($E$2="existant",VLOOKUP(B311,Existant!$A:$E,5,FALSE),IF($E$2="Neuf - non famille",VLOOKUP(B311,#REF!,5,FALSE),VLOOKUP(B311,Neuf!$A:$E,5,FALSE))))</f>
        <v/>
      </c>
      <c r="F311" t="str">
        <f>IF(OR(C311="",C311&gt;$G$2),"",IF($E$2="existant",VLOOKUP(B311,Existant!$A:$H,2,FALSE),IF($E$2="Neuf - non famille",VLOOKUP(B311,#REF!,7,FALSE),VLOOKUP(B311,Neuf!$A:$H,7,FALSE))))</f>
        <v/>
      </c>
      <c r="G311" s="35" t="str">
        <f>IF(OR(C311="",C311&gt;$G$2),"",IF($E$2="existant",VLOOKUP(B311,Existant!$A:$P,16,FALSE),IF($E$2="Neuf - non famille",VLOOKUP(B311,#REF!,16,FALSE),VLOOKUP(B311,Neuf!$A:$P,16,FALSE))))</f>
        <v/>
      </c>
      <c r="H311" s="34" t="str">
        <f>IF(OR(C311="",C311&gt;$G$2),"",IF($E$2="existant",VLOOKUP(B311,Existant!$A:$P,14,FALSE),IF($E$2="Neuf - non famille",VLOOKUP(B311,#REF!,14,FALSE),VLOOKUP(B311,Neuf!$A:$P,14,FALSE))))</f>
        <v/>
      </c>
    </row>
    <row r="312" spans="1:8" hidden="1" x14ac:dyDescent="0.2">
      <c r="A312" s="2">
        <f t="shared" ca="1" si="4"/>
        <v>87</v>
      </c>
      <c r="B312" s="2">
        <v>50</v>
      </c>
      <c r="C312" s="2" t="str">
        <f>IF(COUNTIF($B$4:B311,B312)&gt;0,"",MAX($C$4:C311)+1)</f>
        <v/>
      </c>
      <c r="D312" t="str">
        <f>IF(OR(C312="",C312&gt;$G$2),"",IF($E$2="existant",VLOOKUP(B312,Existant!$A:$E,4,FALSE),IF($E$2="Neuf - non famille",VLOOKUP(B312,#REF!,4,FALSE),VLOOKUP(B312,Neuf!$A:$E,4,FALSE))))</f>
        <v/>
      </c>
      <c r="E312" t="str">
        <f>IF(OR(C312="",C312&gt;$G$2),"",IF($E$2="existant",VLOOKUP(B312,Existant!$A:$E,5,FALSE),IF($E$2="Neuf - non famille",VLOOKUP(B312,#REF!,5,FALSE),VLOOKUP(B312,Neuf!$A:$E,5,FALSE))))</f>
        <v/>
      </c>
      <c r="F312" t="str">
        <f>IF(OR(C312="",C312&gt;$G$2),"",IF($E$2="existant",VLOOKUP(B312,Existant!$A:$H,2,FALSE),IF($E$2="Neuf - non famille",VLOOKUP(B312,#REF!,7,FALSE),VLOOKUP(B312,Neuf!$A:$H,7,FALSE))))</f>
        <v/>
      </c>
      <c r="G312" s="35" t="str">
        <f>IF(OR(C312="",C312&gt;$G$2),"",IF($E$2="existant",VLOOKUP(B312,Existant!$A:$P,16,FALSE),IF($E$2="Neuf - non famille",VLOOKUP(B312,#REF!,16,FALSE),VLOOKUP(B312,Neuf!$A:$P,16,FALSE))))</f>
        <v/>
      </c>
      <c r="H312" s="34" t="str">
        <f>IF(OR(C312="",C312&gt;$G$2),"",IF($E$2="existant",VLOOKUP(B312,Existant!$A:$P,14,FALSE),IF($E$2="Neuf - non famille",VLOOKUP(B312,#REF!,14,FALSE),VLOOKUP(B312,Neuf!$A:$P,14,FALSE))))</f>
        <v/>
      </c>
    </row>
    <row r="313" spans="1:8" hidden="1" x14ac:dyDescent="0.2">
      <c r="A313" s="2">
        <f t="shared" ca="1" si="4"/>
        <v>16</v>
      </c>
      <c r="B313" s="2">
        <v>143</v>
      </c>
      <c r="C313" s="2" t="str">
        <f>IF(COUNTIF($B$4:B312,B313)&gt;0,"",MAX($C$4:C312)+1)</f>
        <v/>
      </c>
      <c r="D313" t="str">
        <f>IF(OR(C313="",C313&gt;$G$2),"",IF($E$2="existant",VLOOKUP(B313,Existant!$A:$E,4,FALSE),IF($E$2="Neuf - non famille",VLOOKUP(B313,#REF!,4,FALSE),VLOOKUP(B313,Neuf!$A:$E,4,FALSE))))</f>
        <v/>
      </c>
      <c r="E313" t="str">
        <f>IF(OR(C313="",C313&gt;$G$2),"",IF($E$2="existant",VLOOKUP(B313,Existant!$A:$E,5,FALSE),IF($E$2="Neuf - non famille",VLOOKUP(B313,#REF!,5,FALSE),VLOOKUP(B313,Neuf!$A:$E,5,FALSE))))</f>
        <v/>
      </c>
      <c r="F313" t="str">
        <f>IF(OR(C313="",C313&gt;$G$2),"",IF($E$2="existant",VLOOKUP(B313,Existant!$A:$H,2,FALSE),IF($E$2="Neuf - non famille",VLOOKUP(B313,#REF!,7,FALSE),VLOOKUP(B313,Neuf!$A:$H,7,FALSE))))</f>
        <v/>
      </c>
      <c r="G313" s="35" t="str">
        <f>IF(OR(C313="",C313&gt;$G$2),"",IF($E$2="existant",VLOOKUP(B313,Existant!$A:$P,16,FALSE),IF($E$2="Neuf - non famille",VLOOKUP(B313,#REF!,16,FALSE),VLOOKUP(B313,Neuf!$A:$P,16,FALSE))))</f>
        <v/>
      </c>
      <c r="H313" s="34" t="str">
        <f>IF(OR(C313="",C313&gt;$G$2),"",IF($E$2="existant",VLOOKUP(B313,Existant!$A:$P,14,FALSE),IF($E$2="Neuf - non famille",VLOOKUP(B313,#REF!,14,FALSE),VLOOKUP(B313,Neuf!$A:$P,14,FALSE))))</f>
        <v/>
      </c>
    </row>
    <row r="314" spans="1:8" hidden="1" x14ac:dyDescent="0.2">
      <c r="A314" s="2">
        <f t="shared" ca="1" si="4"/>
        <v>16</v>
      </c>
      <c r="B314" s="2">
        <v>25</v>
      </c>
      <c r="C314" s="2" t="str">
        <f>IF(COUNTIF($B$4:B313,B314)&gt;0,"",MAX($C$4:C313)+1)</f>
        <v/>
      </c>
      <c r="D314" t="str">
        <f>IF(OR(C314="",C314&gt;$G$2),"",IF($E$2="existant",VLOOKUP(B314,Existant!$A:$E,4,FALSE),IF($E$2="Neuf - non famille",VLOOKUP(B314,#REF!,4,FALSE),VLOOKUP(B314,Neuf!$A:$E,4,FALSE))))</f>
        <v/>
      </c>
      <c r="E314" t="str">
        <f>IF(OR(C314="",C314&gt;$G$2),"",IF($E$2="existant",VLOOKUP(B314,Existant!$A:$E,5,FALSE),IF($E$2="Neuf - non famille",VLOOKUP(B314,#REF!,5,FALSE),VLOOKUP(B314,Neuf!$A:$E,5,FALSE))))</f>
        <v/>
      </c>
      <c r="F314" t="str">
        <f>IF(OR(C314="",C314&gt;$G$2),"",IF($E$2="existant",VLOOKUP(B314,Existant!$A:$H,2,FALSE),IF($E$2="Neuf - non famille",VLOOKUP(B314,#REF!,7,FALSE),VLOOKUP(B314,Neuf!$A:$H,7,FALSE))))</f>
        <v/>
      </c>
      <c r="G314" s="35" t="str">
        <f>IF(OR(C314="",C314&gt;$G$2),"",IF($E$2="existant",VLOOKUP(B314,Existant!$A:$P,16,FALSE),IF($E$2="Neuf - non famille",VLOOKUP(B314,#REF!,16,FALSE),VLOOKUP(B314,Neuf!$A:$P,16,FALSE))))</f>
        <v/>
      </c>
      <c r="H314" s="34" t="str">
        <f>IF(OR(C314="",C314&gt;$G$2),"",IF($E$2="existant",VLOOKUP(B314,Existant!$A:$P,14,FALSE),IF($E$2="Neuf - non famille",VLOOKUP(B314,#REF!,14,FALSE),VLOOKUP(B314,Neuf!$A:$P,14,FALSE))))</f>
        <v/>
      </c>
    </row>
    <row r="315" spans="1:8" hidden="1" x14ac:dyDescent="0.2">
      <c r="A315" s="2">
        <f t="shared" ca="1" si="4"/>
        <v>94</v>
      </c>
      <c r="B315" s="2">
        <v>13</v>
      </c>
      <c r="C315" s="2" t="str">
        <f>IF(COUNTIF($B$4:B314,B315)&gt;0,"",MAX($C$4:C314)+1)</f>
        <v/>
      </c>
      <c r="D315" t="str">
        <f>IF(OR(C315="",C315&gt;$G$2),"",IF($E$2="existant",VLOOKUP(B315,Existant!$A:$E,4,FALSE),IF($E$2="Neuf - non famille",VLOOKUP(B315,#REF!,4,FALSE),VLOOKUP(B315,Neuf!$A:$E,4,FALSE))))</f>
        <v/>
      </c>
      <c r="E315" t="str">
        <f>IF(OR(C315="",C315&gt;$G$2),"",IF($E$2="existant",VLOOKUP(B315,Existant!$A:$E,5,FALSE),IF($E$2="Neuf - non famille",VLOOKUP(B315,#REF!,5,FALSE),VLOOKUP(B315,Neuf!$A:$E,5,FALSE))))</f>
        <v/>
      </c>
      <c r="F315" t="str">
        <f>IF(OR(C315="",C315&gt;$G$2),"",IF($E$2="existant",VLOOKUP(B315,Existant!$A:$H,2,FALSE),IF($E$2="Neuf - non famille",VLOOKUP(B315,#REF!,7,FALSE),VLOOKUP(B315,Neuf!$A:$H,7,FALSE))))</f>
        <v/>
      </c>
      <c r="G315" s="35" t="str">
        <f>IF(OR(C315="",C315&gt;$G$2),"",IF($E$2="existant",VLOOKUP(B315,Existant!$A:$P,16,FALSE),IF($E$2="Neuf - non famille",VLOOKUP(B315,#REF!,16,FALSE),VLOOKUP(B315,Neuf!$A:$P,16,FALSE))))</f>
        <v/>
      </c>
      <c r="H315" s="34" t="str">
        <f>IF(OR(C315="",C315&gt;$G$2),"",IF($E$2="existant",VLOOKUP(B315,Existant!$A:$P,14,FALSE),IF($E$2="Neuf - non famille",VLOOKUP(B315,#REF!,14,FALSE),VLOOKUP(B315,Neuf!$A:$P,14,FALSE))))</f>
        <v/>
      </c>
    </row>
    <row r="316" spans="1:8" x14ac:dyDescent="0.2">
      <c r="A316" s="2">
        <f t="shared" ca="1" si="4"/>
        <v>52</v>
      </c>
      <c r="B316" s="2">
        <v>134</v>
      </c>
      <c r="C316" s="2">
        <f>IF(COUNTIF($B$4:B315,B316)&gt;0,"",MAX($C$4:C315)+1)</f>
        <v>144</v>
      </c>
      <c r="D316" t="str">
        <f>IF(OR(C316="",C316&gt;$G$2),"",IF($E$2="existant",VLOOKUP(B316,Existant!$A:$E,4,FALSE),IF($E$2="Neuf - non famille",VLOOKUP(B316,#REF!,4,FALSE),VLOOKUP(B316,Neuf!$A:$E,4,FALSE))))</f>
        <v/>
      </c>
      <c r="E316" t="str">
        <f>IF(OR(C316="",C316&gt;$G$2),"",IF($E$2="existant",VLOOKUP(B316,Existant!$A:$E,5,FALSE),IF($E$2="Neuf - non famille",VLOOKUP(B316,#REF!,5,FALSE),VLOOKUP(B316,Neuf!$A:$E,5,FALSE))))</f>
        <v/>
      </c>
      <c r="F316" t="str">
        <f>IF(OR(C316="",C316&gt;$G$2),"",IF($E$2="existant",VLOOKUP(B316,Existant!$A:$H,2,FALSE),IF($E$2="Neuf - non famille",VLOOKUP(B316,#REF!,7,FALSE),VLOOKUP(B316,Neuf!$A:$H,7,FALSE))))</f>
        <v/>
      </c>
      <c r="G316" s="35" t="str">
        <f>IF(OR(C316="",C316&gt;$G$2),"",IF($E$2="existant",VLOOKUP(B316,Existant!$A:$P,16,FALSE),IF($E$2="Neuf - non famille",VLOOKUP(B316,#REF!,16,FALSE),VLOOKUP(B316,Neuf!$A:$P,16,FALSE))))</f>
        <v/>
      </c>
      <c r="H316" s="34" t="str">
        <f>IF(OR(C316="",C316&gt;$G$2),"",IF($E$2="existant",VLOOKUP(B316,Existant!$A:$P,14,FALSE),IF($E$2="Neuf - non famille",VLOOKUP(B316,#REF!,14,FALSE),VLOOKUP(B316,Neuf!$A:$P,14,FALSE))))</f>
        <v/>
      </c>
    </row>
    <row r="317" spans="1:8" hidden="1" x14ac:dyDescent="0.2">
      <c r="A317" s="2">
        <f t="shared" ca="1" si="4"/>
        <v>23</v>
      </c>
      <c r="B317" s="2">
        <v>95</v>
      </c>
      <c r="C317" s="2" t="str">
        <f>IF(COUNTIF($B$4:B316,B317)&gt;0,"",MAX($C$4:C316)+1)</f>
        <v/>
      </c>
      <c r="D317" t="str">
        <f>IF(OR(C317="",C317&gt;$G$2),"",IF($E$2="existant",VLOOKUP(B317,Existant!$A:$E,4,FALSE),IF($E$2="Neuf - non famille",VLOOKUP(B317,#REF!,4,FALSE),VLOOKUP(B317,Neuf!$A:$E,4,FALSE))))</f>
        <v/>
      </c>
      <c r="E317" t="str">
        <f>IF(OR(C317="",C317&gt;$G$2),"",IF($E$2="existant",VLOOKUP(B317,Existant!$A:$E,5,FALSE),IF($E$2="Neuf - non famille",VLOOKUP(B317,#REF!,5,FALSE),VLOOKUP(B317,Neuf!$A:$E,5,FALSE))))</f>
        <v/>
      </c>
      <c r="F317" t="str">
        <f>IF(OR(C317="",C317&gt;$G$2),"",IF($E$2="existant",VLOOKUP(B317,Existant!$A:$H,2,FALSE),IF($E$2="Neuf - non famille",VLOOKUP(B317,#REF!,7,FALSE),VLOOKUP(B317,Neuf!$A:$H,7,FALSE))))</f>
        <v/>
      </c>
      <c r="G317" s="35" t="str">
        <f>IF(OR(C317="",C317&gt;$G$2),"",IF($E$2="existant",VLOOKUP(B317,Existant!$A:$P,16,FALSE),IF($E$2="Neuf - non famille",VLOOKUP(B317,#REF!,16,FALSE),VLOOKUP(B317,Neuf!$A:$P,16,FALSE))))</f>
        <v/>
      </c>
      <c r="H317" s="34" t="str">
        <f>IF(OR(C317="",C317&gt;$G$2),"",IF($E$2="existant",VLOOKUP(B317,Existant!$A:$P,14,FALSE),IF($E$2="Neuf - non famille",VLOOKUP(B317,#REF!,14,FALSE),VLOOKUP(B317,Neuf!$A:$P,14,FALSE))))</f>
        <v/>
      </c>
    </row>
    <row r="318" spans="1:8" hidden="1" x14ac:dyDescent="0.2">
      <c r="A318" s="2">
        <f t="shared" ca="1" si="4"/>
        <v>102</v>
      </c>
      <c r="B318" s="2">
        <v>21</v>
      </c>
      <c r="C318" s="2" t="str">
        <f>IF(COUNTIF($B$4:B317,B318)&gt;0,"",MAX($C$4:C317)+1)</f>
        <v/>
      </c>
      <c r="D318" t="str">
        <f>IF(OR(C318="",C318&gt;$G$2),"",IF($E$2="existant",VLOOKUP(B318,Existant!$A:$E,4,FALSE),IF($E$2="Neuf - non famille",VLOOKUP(B318,#REF!,4,FALSE),VLOOKUP(B318,Neuf!$A:$E,4,FALSE))))</f>
        <v/>
      </c>
      <c r="E318" t="str">
        <f>IF(OR(C318="",C318&gt;$G$2),"",IF($E$2="existant",VLOOKUP(B318,Existant!$A:$E,5,FALSE),IF($E$2="Neuf - non famille",VLOOKUP(B318,#REF!,5,FALSE),VLOOKUP(B318,Neuf!$A:$E,5,FALSE))))</f>
        <v/>
      </c>
      <c r="F318" t="str">
        <f>IF(OR(C318="",C318&gt;$G$2),"",IF($E$2="existant",VLOOKUP(B318,Existant!$A:$H,2,FALSE),IF($E$2="Neuf - non famille",VLOOKUP(B318,#REF!,7,FALSE),VLOOKUP(B318,Neuf!$A:$H,7,FALSE))))</f>
        <v/>
      </c>
      <c r="G318" s="35" t="str">
        <f>IF(OR(C318="",C318&gt;$G$2),"",IF($E$2="existant",VLOOKUP(B318,Existant!$A:$P,16,FALSE),IF($E$2="Neuf - non famille",VLOOKUP(B318,#REF!,16,FALSE),VLOOKUP(B318,Neuf!$A:$P,16,FALSE))))</f>
        <v/>
      </c>
      <c r="H318" s="34" t="str">
        <f>IF(OR(C318="",C318&gt;$G$2),"",IF($E$2="existant",VLOOKUP(B318,Existant!$A:$P,14,FALSE),IF($E$2="Neuf - non famille",VLOOKUP(B318,#REF!,14,FALSE),VLOOKUP(B318,Neuf!$A:$P,14,FALSE))))</f>
        <v/>
      </c>
    </row>
    <row r="319" spans="1:8" hidden="1" x14ac:dyDescent="0.2">
      <c r="A319" s="2">
        <f t="shared" ca="1" si="4"/>
        <v>122</v>
      </c>
      <c r="B319" s="2">
        <v>94</v>
      </c>
      <c r="C319" s="2" t="str">
        <f>IF(COUNTIF($B$4:B318,B319)&gt;0,"",MAX($C$4:C318)+1)</f>
        <v/>
      </c>
      <c r="D319" t="str">
        <f>IF(OR(C319="",C319&gt;$G$2),"",IF($E$2="existant",VLOOKUP(B319,Existant!$A:$E,4,FALSE),IF($E$2="Neuf - non famille",VLOOKUP(B319,#REF!,4,FALSE),VLOOKUP(B319,Neuf!$A:$E,4,FALSE))))</f>
        <v/>
      </c>
      <c r="E319" t="str">
        <f>IF(OR(C319="",C319&gt;$G$2),"",IF($E$2="existant",VLOOKUP(B319,Existant!$A:$E,5,FALSE),IF($E$2="Neuf - non famille",VLOOKUP(B319,#REF!,5,FALSE),VLOOKUP(B319,Neuf!$A:$E,5,FALSE))))</f>
        <v/>
      </c>
      <c r="F319" t="str">
        <f>IF(OR(C319="",C319&gt;$G$2),"",IF($E$2="existant",VLOOKUP(B319,Existant!$A:$H,2,FALSE),IF($E$2="Neuf - non famille",VLOOKUP(B319,#REF!,7,FALSE),VLOOKUP(B319,Neuf!$A:$H,7,FALSE))))</f>
        <v/>
      </c>
      <c r="G319" s="35" t="str">
        <f>IF(OR(C319="",C319&gt;$G$2),"",IF($E$2="existant",VLOOKUP(B319,Existant!$A:$P,16,FALSE),IF($E$2="Neuf - non famille",VLOOKUP(B319,#REF!,16,FALSE),VLOOKUP(B319,Neuf!$A:$P,16,FALSE))))</f>
        <v/>
      </c>
      <c r="H319" s="34" t="str">
        <f>IF(OR(C319="",C319&gt;$G$2),"",IF($E$2="existant",VLOOKUP(B319,Existant!$A:$P,14,FALSE),IF($E$2="Neuf - non famille",VLOOKUP(B319,#REF!,14,FALSE),VLOOKUP(B319,Neuf!$A:$P,14,FALSE))))</f>
        <v/>
      </c>
    </row>
    <row r="320" spans="1:8" hidden="1" x14ac:dyDescent="0.2">
      <c r="A320" s="2">
        <f t="shared" ca="1" si="4"/>
        <v>150</v>
      </c>
      <c r="B320" s="2">
        <v>123</v>
      </c>
      <c r="C320" s="2" t="str">
        <f>IF(COUNTIF($B$4:B319,B320)&gt;0,"",MAX($C$4:C319)+1)</f>
        <v/>
      </c>
      <c r="D320" t="str">
        <f>IF(OR(C320="",C320&gt;$G$2),"",IF($E$2="existant",VLOOKUP(B320,Existant!$A:$E,4,FALSE),IF($E$2="Neuf - non famille",VLOOKUP(B320,#REF!,4,FALSE),VLOOKUP(B320,Neuf!$A:$E,4,FALSE))))</f>
        <v/>
      </c>
      <c r="E320" t="str">
        <f>IF(OR(C320="",C320&gt;$G$2),"",IF($E$2="existant",VLOOKUP(B320,Existant!$A:$E,5,FALSE),IF($E$2="Neuf - non famille",VLOOKUP(B320,#REF!,5,FALSE),VLOOKUP(B320,Neuf!$A:$E,5,FALSE))))</f>
        <v/>
      </c>
      <c r="F320" t="str">
        <f>IF(OR(C320="",C320&gt;$G$2),"",IF($E$2="existant",VLOOKUP(B320,Existant!$A:$H,2,FALSE),IF($E$2="Neuf - non famille",VLOOKUP(B320,#REF!,7,FALSE),VLOOKUP(B320,Neuf!$A:$H,7,FALSE))))</f>
        <v/>
      </c>
      <c r="G320" s="35" t="str">
        <f>IF(OR(C320="",C320&gt;$G$2),"",IF($E$2="existant",VLOOKUP(B320,Existant!$A:$P,16,FALSE),IF($E$2="Neuf - non famille",VLOOKUP(B320,#REF!,16,FALSE),VLOOKUP(B320,Neuf!$A:$P,16,FALSE))))</f>
        <v/>
      </c>
      <c r="H320" s="34" t="str">
        <f>IF(OR(C320="",C320&gt;$G$2),"",IF($E$2="existant",VLOOKUP(B320,Existant!$A:$P,14,FALSE),IF($E$2="Neuf - non famille",VLOOKUP(B320,#REF!,14,FALSE),VLOOKUP(B320,Neuf!$A:$P,14,FALSE))))</f>
        <v/>
      </c>
    </row>
    <row r="321" spans="1:8" hidden="1" x14ac:dyDescent="0.2">
      <c r="A321" s="2">
        <f t="shared" ca="1" si="4"/>
        <v>27</v>
      </c>
      <c r="B321" s="2">
        <v>25</v>
      </c>
      <c r="C321" s="2" t="str">
        <f>IF(COUNTIF($B$4:B320,B321)&gt;0,"",MAX($C$4:C320)+1)</f>
        <v/>
      </c>
      <c r="D321" t="str">
        <f>IF(OR(C321="",C321&gt;$G$2),"",IF($E$2="existant",VLOOKUP(B321,Existant!$A:$E,4,FALSE),IF($E$2="Neuf - non famille",VLOOKUP(B321,#REF!,4,FALSE),VLOOKUP(B321,Neuf!$A:$E,4,FALSE))))</f>
        <v/>
      </c>
      <c r="E321" t="str">
        <f>IF(OR(C321="",C321&gt;$G$2),"",IF($E$2="existant",VLOOKUP(B321,Existant!$A:$E,5,FALSE),IF($E$2="Neuf - non famille",VLOOKUP(B321,#REF!,5,FALSE),VLOOKUP(B321,Neuf!$A:$E,5,FALSE))))</f>
        <v/>
      </c>
      <c r="F321" t="str">
        <f>IF(OR(C321="",C321&gt;$G$2),"",IF($E$2="existant",VLOOKUP(B321,Existant!$A:$H,2,FALSE),IF($E$2="Neuf - non famille",VLOOKUP(B321,#REF!,7,FALSE),VLOOKUP(B321,Neuf!$A:$H,7,FALSE))))</f>
        <v/>
      </c>
      <c r="G321" s="35" t="str">
        <f>IF(OR(C321="",C321&gt;$G$2),"",IF($E$2="existant",VLOOKUP(B321,Existant!$A:$P,16,FALSE),IF($E$2="Neuf - non famille",VLOOKUP(B321,#REF!,16,FALSE),VLOOKUP(B321,Neuf!$A:$P,16,FALSE))))</f>
        <v/>
      </c>
      <c r="H321" s="34" t="str">
        <f>IF(OR(C321="",C321&gt;$G$2),"",IF($E$2="existant",VLOOKUP(B321,Existant!$A:$P,14,FALSE),IF($E$2="Neuf - non famille",VLOOKUP(B321,#REF!,14,FALSE),VLOOKUP(B321,Neuf!$A:$P,14,FALSE))))</f>
        <v/>
      </c>
    </row>
    <row r="322" spans="1:8" hidden="1" x14ac:dyDescent="0.2">
      <c r="A322" s="2">
        <f t="shared" ca="1" si="4"/>
        <v>113</v>
      </c>
      <c r="B322" s="2">
        <v>10</v>
      </c>
      <c r="C322" s="2" t="str">
        <f>IF(COUNTIF($B$4:B321,B322)&gt;0,"",MAX($C$4:C321)+1)</f>
        <v/>
      </c>
      <c r="D322" t="str">
        <f>IF(OR(C322="",C322&gt;$G$2),"",IF($E$2="existant",VLOOKUP(B322,Existant!$A:$E,4,FALSE),IF($E$2="Neuf - non famille",VLOOKUP(B322,#REF!,4,FALSE),VLOOKUP(B322,Neuf!$A:$E,4,FALSE))))</f>
        <v/>
      </c>
      <c r="E322" t="str">
        <f>IF(OR(C322="",C322&gt;$G$2),"",IF($E$2="existant",VLOOKUP(B322,Existant!$A:$E,5,FALSE),IF($E$2="Neuf - non famille",VLOOKUP(B322,#REF!,5,FALSE),VLOOKUP(B322,Neuf!$A:$E,5,FALSE))))</f>
        <v/>
      </c>
      <c r="F322" t="str">
        <f>IF(OR(C322="",C322&gt;$G$2),"",IF($E$2="existant",VLOOKUP(B322,Existant!$A:$H,2,FALSE),IF($E$2="Neuf - non famille",VLOOKUP(B322,#REF!,7,FALSE),VLOOKUP(B322,Neuf!$A:$H,7,FALSE))))</f>
        <v/>
      </c>
      <c r="G322" s="35" t="str">
        <f>IF(OR(C322="",C322&gt;$G$2),"",IF($E$2="existant",VLOOKUP(B322,Existant!$A:$P,16,FALSE),IF($E$2="Neuf - non famille",VLOOKUP(B322,#REF!,16,FALSE),VLOOKUP(B322,Neuf!$A:$P,16,FALSE))))</f>
        <v/>
      </c>
      <c r="H322" s="34" t="str">
        <f>IF(OR(C322="",C322&gt;$G$2),"",IF($E$2="existant",VLOOKUP(B322,Existant!$A:$P,14,FALSE),IF($E$2="Neuf - non famille",VLOOKUP(B322,#REF!,14,FALSE),VLOOKUP(B322,Neuf!$A:$P,14,FALSE))))</f>
        <v/>
      </c>
    </row>
    <row r="323" spans="1:8" hidden="1" x14ac:dyDescent="0.2">
      <c r="A323" s="2">
        <f t="shared" ca="1" si="4"/>
        <v>168</v>
      </c>
      <c r="B323" s="2">
        <v>105</v>
      </c>
      <c r="C323" s="2" t="str">
        <f>IF(COUNTIF($B$4:B322,B323)&gt;0,"",MAX($C$4:C322)+1)</f>
        <v/>
      </c>
      <c r="D323" t="str">
        <f>IF(OR(C323="",C323&gt;$G$2),"",IF($E$2="existant",VLOOKUP(B323,Existant!$A:$E,4,FALSE),IF($E$2="Neuf - non famille",VLOOKUP(B323,#REF!,4,FALSE),VLOOKUP(B323,Neuf!$A:$E,4,FALSE))))</f>
        <v/>
      </c>
      <c r="E323" t="str">
        <f>IF(OR(C323="",C323&gt;$G$2),"",IF($E$2="existant",VLOOKUP(B323,Existant!$A:$E,5,FALSE),IF($E$2="Neuf - non famille",VLOOKUP(B323,#REF!,5,FALSE),VLOOKUP(B323,Neuf!$A:$E,5,FALSE))))</f>
        <v/>
      </c>
      <c r="F323" t="str">
        <f>IF(OR(C323="",C323&gt;$G$2),"",IF($E$2="existant",VLOOKUP(B323,Existant!$A:$H,2,FALSE),IF($E$2="Neuf - non famille",VLOOKUP(B323,#REF!,7,FALSE),VLOOKUP(B323,Neuf!$A:$H,7,FALSE))))</f>
        <v/>
      </c>
      <c r="G323" s="35" t="str">
        <f>IF(OR(C323="",C323&gt;$G$2),"",IF($E$2="existant",VLOOKUP(B323,Existant!$A:$P,16,FALSE),IF($E$2="Neuf - non famille",VLOOKUP(B323,#REF!,16,FALSE),VLOOKUP(B323,Neuf!$A:$P,16,FALSE))))</f>
        <v/>
      </c>
      <c r="H323" s="34" t="str">
        <f>IF(OR(C323="",C323&gt;$G$2),"",IF($E$2="existant",VLOOKUP(B323,Existant!$A:$P,14,FALSE),IF($E$2="Neuf - non famille",VLOOKUP(B323,#REF!,14,FALSE),VLOOKUP(B323,Neuf!$A:$P,14,FALSE))))</f>
        <v/>
      </c>
    </row>
    <row r="324" spans="1:8" x14ac:dyDescent="0.2">
      <c r="A324" s="2">
        <f t="shared" ca="1" si="4"/>
        <v>26</v>
      </c>
      <c r="B324" s="2">
        <v>96</v>
      </c>
      <c r="C324" s="2">
        <f>IF(COUNTIF($B$4:B323,B324)&gt;0,"",MAX($C$4:C323)+1)</f>
        <v>145</v>
      </c>
      <c r="D324" t="str">
        <f>IF(OR(C324="",C324&gt;$G$2),"",IF($E$2="existant",VLOOKUP(B324,Existant!$A:$E,4,FALSE),IF($E$2="Neuf - non famille",VLOOKUP(B324,#REF!,4,FALSE),VLOOKUP(B324,Neuf!$A:$E,4,FALSE))))</f>
        <v/>
      </c>
      <c r="E324" t="str">
        <f>IF(OR(C324="",C324&gt;$G$2),"",IF($E$2="existant",VLOOKUP(B324,Existant!$A:$E,5,FALSE),IF($E$2="Neuf - non famille",VLOOKUP(B324,#REF!,5,FALSE),VLOOKUP(B324,Neuf!$A:$E,5,FALSE))))</f>
        <v/>
      </c>
      <c r="F324" t="str">
        <f>IF(OR(C324="",C324&gt;$G$2),"",IF($E$2="existant",VLOOKUP(B324,Existant!$A:$H,2,FALSE),IF($E$2="Neuf - non famille",VLOOKUP(B324,#REF!,7,FALSE),VLOOKUP(B324,Neuf!$A:$H,7,FALSE))))</f>
        <v/>
      </c>
      <c r="G324" s="35" t="str">
        <f>IF(OR(C324="",C324&gt;$G$2),"",IF($E$2="existant",VLOOKUP(B324,Existant!$A:$P,16,FALSE),IF($E$2="Neuf - non famille",VLOOKUP(B324,#REF!,16,FALSE),VLOOKUP(B324,Neuf!$A:$P,16,FALSE))))</f>
        <v/>
      </c>
      <c r="H324" s="34" t="str">
        <f>IF(OR(C324="",C324&gt;$G$2),"",IF($E$2="existant",VLOOKUP(B324,Existant!$A:$P,14,FALSE),IF($E$2="Neuf - non famille",VLOOKUP(B324,#REF!,14,FALSE),VLOOKUP(B324,Neuf!$A:$P,14,FALSE))))</f>
        <v/>
      </c>
    </row>
    <row r="325" spans="1:8" x14ac:dyDescent="0.2">
      <c r="A325" s="2">
        <f t="shared" ref="A325:A388" ca="1" si="5">RANDBETWEEN(1,$G$1)</f>
        <v>47</v>
      </c>
      <c r="B325" s="2">
        <v>8</v>
      </c>
      <c r="C325" s="2">
        <f>IF(COUNTIF($B$4:B324,B325)&gt;0,"",MAX($C$4:C324)+1)</f>
        <v>146</v>
      </c>
      <c r="D325" t="str">
        <f>IF(OR(C325="",C325&gt;$G$2),"",IF($E$2="existant",VLOOKUP(B325,Existant!$A:$E,4,FALSE),IF($E$2="Neuf - non famille",VLOOKUP(B325,#REF!,4,FALSE),VLOOKUP(B325,Neuf!$A:$E,4,FALSE))))</f>
        <v/>
      </c>
      <c r="E325" t="str">
        <f>IF(OR(C325="",C325&gt;$G$2),"",IF($E$2="existant",VLOOKUP(B325,Existant!$A:$E,5,FALSE),IF($E$2="Neuf - non famille",VLOOKUP(B325,#REF!,5,FALSE),VLOOKUP(B325,Neuf!$A:$E,5,FALSE))))</f>
        <v/>
      </c>
      <c r="F325" t="str">
        <f>IF(OR(C325="",C325&gt;$G$2),"",IF($E$2="existant",VLOOKUP(B325,Existant!$A:$H,2,FALSE),IF($E$2="Neuf - non famille",VLOOKUP(B325,#REF!,7,FALSE),VLOOKUP(B325,Neuf!$A:$H,7,FALSE))))</f>
        <v/>
      </c>
      <c r="G325" s="35" t="str">
        <f>IF(OR(C325="",C325&gt;$G$2),"",IF($E$2="existant",VLOOKUP(B325,Existant!$A:$P,16,FALSE),IF($E$2="Neuf - non famille",VLOOKUP(B325,#REF!,16,FALSE),VLOOKUP(B325,Neuf!$A:$P,16,FALSE))))</f>
        <v/>
      </c>
      <c r="H325" s="34" t="str">
        <f>IF(OR(C325="",C325&gt;$G$2),"",IF($E$2="existant",VLOOKUP(B325,Existant!$A:$P,14,FALSE),IF($E$2="Neuf - non famille",VLOOKUP(B325,#REF!,14,FALSE),VLOOKUP(B325,Neuf!$A:$P,14,FALSE))))</f>
        <v/>
      </c>
    </row>
    <row r="326" spans="1:8" hidden="1" x14ac:dyDescent="0.2">
      <c r="A326" s="2">
        <f t="shared" ca="1" si="5"/>
        <v>21</v>
      </c>
      <c r="B326" s="2">
        <v>99</v>
      </c>
      <c r="C326" s="2" t="str">
        <f>IF(COUNTIF($B$4:B325,B326)&gt;0,"",MAX($C$4:C325)+1)</f>
        <v/>
      </c>
      <c r="D326" t="str">
        <f>IF(OR(C326="",C326&gt;$G$2),"",IF($E$2="existant",VLOOKUP(B326,Existant!$A:$E,4,FALSE),IF($E$2="Neuf - non famille",VLOOKUP(B326,#REF!,4,FALSE),VLOOKUP(B326,Neuf!$A:$E,4,FALSE))))</f>
        <v/>
      </c>
      <c r="E326" t="str">
        <f>IF(OR(C326="",C326&gt;$G$2),"",IF($E$2="existant",VLOOKUP(B326,Existant!$A:$E,5,FALSE),IF($E$2="Neuf - non famille",VLOOKUP(B326,#REF!,5,FALSE),VLOOKUP(B326,Neuf!$A:$E,5,FALSE))))</f>
        <v/>
      </c>
      <c r="F326" t="str">
        <f>IF(OR(C326="",C326&gt;$G$2),"",IF($E$2="existant",VLOOKUP(B326,Existant!$A:$H,2,FALSE),IF($E$2="Neuf - non famille",VLOOKUP(B326,#REF!,7,FALSE),VLOOKUP(B326,Neuf!$A:$H,7,FALSE))))</f>
        <v/>
      </c>
      <c r="G326" s="35" t="str">
        <f>IF(OR(C326="",C326&gt;$G$2),"",IF($E$2="existant",VLOOKUP(B326,Existant!$A:$P,16,FALSE),IF($E$2="Neuf - non famille",VLOOKUP(B326,#REF!,16,FALSE),VLOOKUP(B326,Neuf!$A:$P,16,FALSE))))</f>
        <v/>
      </c>
      <c r="H326" s="34" t="str">
        <f>IF(OR(C326="",C326&gt;$G$2),"",IF($E$2="existant",VLOOKUP(B326,Existant!$A:$P,14,FALSE),IF($E$2="Neuf - non famille",VLOOKUP(B326,#REF!,14,FALSE),VLOOKUP(B326,Neuf!$A:$P,14,FALSE))))</f>
        <v/>
      </c>
    </row>
    <row r="327" spans="1:8" hidden="1" x14ac:dyDescent="0.2">
      <c r="A327" s="2">
        <f t="shared" ca="1" si="5"/>
        <v>156</v>
      </c>
      <c r="B327" s="2">
        <v>28</v>
      </c>
      <c r="C327" s="2" t="str">
        <f>IF(COUNTIF($B$4:B326,B327)&gt;0,"",MAX($C$4:C326)+1)</f>
        <v/>
      </c>
      <c r="D327" t="str">
        <f>IF(OR(C327="",C327&gt;$G$2),"",IF($E$2="existant",VLOOKUP(B327,Existant!$A:$E,4,FALSE),IF($E$2="Neuf - non famille",VLOOKUP(B327,#REF!,4,FALSE),VLOOKUP(B327,Neuf!$A:$E,4,FALSE))))</f>
        <v/>
      </c>
      <c r="E327" t="str">
        <f>IF(OR(C327="",C327&gt;$G$2),"",IF($E$2="existant",VLOOKUP(B327,Existant!$A:$E,5,FALSE),IF($E$2="Neuf - non famille",VLOOKUP(B327,#REF!,5,FALSE),VLOOKUP(B327,Neuf!$A:$E,5,FALSE))))</f>
        <v/>
      </c>
      <c r="F327" t="str">
        <f>IF(OR(C327="",C327&gt;$G$2),"",IF($E$2="existant",VLOOKUP(B327,Existant!$A:$H,2,FALSE),IF($E$2="Neuf - non famille",VLOOKUP(B327,#REF!,7,FALSE),VLOOKUP(B327,Neuf!$A:$H,7,FALSE))))</f>
        <v/>
      </c>
      <c r="G327" s="35" t="str">
        <f>IF(OR(C327="",C327&gt;$G$2),"",IF($E$2="existant",VLOOKUP(B327,Existant!$A:$P,16,FALSE),IF($E$2="Neuf - non famille",VLOOKUP(B327,#REF!,16,FALSE),VLOOKUP(B327,Neuf!$A:$P,16,FALSE))))</f>
        <v/>
      </c>
      <c r="H327" s="34" t="str">
        <f>IF(OR(C327="",C327&gt;$G$2),"",IF($E$2="existant",VLOOKUP(B327,Existant!$A:$P,14,FALSE),IF($E$2="Neuf - non famille",VLOOKUP(B327,#REF!,14,FALSE),VLOOKUP(B327,Neuf!$A:$P,14,FALSE))))</f>
        <v/>
      </c>
    </row>
    <row r="328" spans="1:8" x14ac:dyDescent="0.2">
      <c r="A328" s="2">
        <f t="shared" ca="1" si="5"/>
        <v>19</v>
      </c>
      <c r="B328" s="2">
        <v>76</v>
      </c>
      <c r="C328" s="2">
        <f>IF(COUNTIF($B$4:B327,B328)&gt;0,"",MAX($C$4:C327)+1)</f>
        <v>147</v>
      </c>
      <c r="D328" t="str">
        <f>IF(OR(C328="",C328&gt;$G$2),"",IF($E$2="existant",VLOOKUP(B328,Existant!$A:$E,4,FALSE),IF($E$2="Neuf - non famille",VLOOKUP(B328,#REF!,4,FALSE),VLOOKUP(B328,Neuf!$A:$E,4,FALSE))))</f>
        <v/>
      </c>
      <c r="E328" t="str">
        <f>IF(OR(C328="",C328&gt;$G$2),"",IF($E$2="existant",VLOOKUP(B328,Existant!$A:$E,5,FALSE),IF($E$2="Neuf - non famille",VLOOKUP(B328,#REF!,5,FALSE),VLOOKUP(B328,Neuf!$A:$E,5,FALSE))))</f>
        <v/>
      </c>
      <c r="F328" t="str">
        <f>IF(OR(C328="",C328&gt;$G$2),"",IF($E$2="existant",VLOOKUP(B328,Existant!$A:$H,2,FALSE),IF($E$2="Neuf - non famille",VLOOKUP(B328,#REF!,7,FALSE),VLOOKUP(B328,Neuf!$A:$H,7,FALSE))))</f>
        <v/>
      </c>
      <c r="G328" s="35" t="str">
        <f>IF(OR(C328="",C328&gt;$G$2),"",IF($E$2="existant",VLOOKUP(B328,Existant!$A:$P,16,FALSE),IF($E$2="Neuf - non famille",VLOOKUP(B328,#REF!,16,FALSE),VLOOKUP(B328,Neuf!$A:$P,16,FALSE))))</f>
        <v/>
      </c>
      <c r="H328" s="34" t="str">
        <f>IF(OR(C328="",C328&gt;$G$2),"",IF($E$2="existant",VLOOKUP(B328,Existant!$A:$P,14,FALSE),IF($E$2="Neuf - non famille",VLOOKUP(B328,#REF!,14,FALSE),VLOOKUP(B328,Neuf!$A:$P,14,FALSE))))</f>
        <v/>
      </c>
    </row>
    <row r="329" spans="1:8" x14ac:dyDescent="0.2">
      <c r="A329" s="2">
        <f t="shared" ca="1" si="5"/>
        <v>4</v>
      </c>
      <c r="B329" s="2">
        <v>104</v>
      </c>
      <c r="C329" s="2">
        <f>IF(COUNTIF($B$4:B328,B329)&gt;0,"",MAX($C$4:C328)+1)</f>
        <v>148</v>
      </c>
      <c r="D329" t="str">
        <f>IF(OR(C329="",C329&gt;$G$2),"",IF($E$2="existant",VLOOKUP(B329,Existant!$A:$E,4,FALSE),IF($E$2="Neuf - non famille",VLOOKUP(B329,#REF!,4,FALSE),VLOOKUP(B329,Neuf!$A:$E,4,FALSE))))</f>
        <v/>
      </c>
      <c r="E329" t="str">
        <f>IF(OR(C329="",C329&gt;$G$2),"",IF($E$2="existant",VLOOKUP(B329,Existant!$A:$E,5,FALSE),IF($E$2="Neuf - non famille",VLOOKUP(B329,#REF!,5,FALSE),VLOOKUP(B329,Neuf!$A:$E,5,FALSE))))</f>
        <v/>
      </c>
      <c r="F329" t="str">
        <f>IF(OR(C329="",C329&gt;$G$2),"",IF($E$2="existant",VLOOKUP(B329,Existant!$A:$H,2,FALSE),IF($E$2="Neuf - non famille",VLOOKUP(B329,#REF!,7,FALSE),VLOOKUP(B329,Neuf!$A:$H,7,FALSE))))</f>
        <v/>
      </c>
      <c r="G329" s="35" t="str">
        <f>IF(OR(C329="",C329&gt;$G$2),"",IF($E$2="existant",VLOOKUP(B329,Existant!$A:$P,16,FALSE),IF($E$2="Neuf - non famille",VLOOKUP(B329,#REF!,16,FALSE),VLOOKUP(B329,Neuf!$A:$P,16,FALSE))))</f>
        <v/>
      </c>
      <c r="H329" s="34" t="str">
        <f>IF(OR(C329="",C329&gt;$G$2),"",IF($E$2="existant",VLOOKUP(B329,Existant!$A:$P,14,FALSE),IF($E$2="Neuf - non famille",VLOOKUP(B329,#REF!,14,FALSE),VLOOKUP(B329,Neuf!$A:$P,14,FALSE))))</f>
        <v/>
      </c>
    </row>
    <row r="330" spans="1:8" hidden="1" x14ac:dyDescent="0.2">
      <c r="A330" s="2">
        <f t="shared" ca="1" si="5"/>
        <v>84</v>
      </c>
      <c r="B330" s="2">
        <v>162</v>
      </c>
      <c r="C330" s="2" t="str">
        <f>IF(COUNTIF($B$4:B329,B330)&gt;0,"",MAX($C$4:C329)+1)</f>
        <v/>
      </c>
      <c r="D330" t="str">
        <f>IF(OR(C330="",C330&gt;$G$2),"",IF($E$2="existant",VLOOKUP(B330,Existant!$A:$E,4,FALSE),IF($E$2="Neuf - non famille",VLOOKUP(B330,#REF!,4,FALSE),VLOOKUP(B330,Neuf!$A:$E,4,FALSE))))</f>
        <v/>
      </c>
      <c r="E330" t="str">
        <f>IF(OR(C330="",C330&gt;$G$2),"",IF($E$2="existant",VLOOKUP(B330,Existant!$A:$E,5,FALSE),IF($E$2="Neuf - non famille",VLOOKUP(B330,#REF!,5,FALSE),VLOOKUP(B330,Neuf!$A:$E,5,FALSE))))</f>
        <v/>
      </c>
      <c r="F330" t="str">
        <f>IF(OR(C330="",C330&gt;$G$2),"",IF($E$2="existant",VLOOKUP(B330,Existant!$A:$H,2,FALSE),IF($E$2="Neuf - non famille",VLOOKUP(B330,#REF!,7,FALSE),VLOOKUP(B330,Neuf!$A:$H,7,FALSE))))</f>
        <v/>
      </c>
      <c r="G330" s="35" t="str">
        <f>IF(OR(C330="",C330&gt;$G$2),"",IF($E$2="existant",VLOOKUP(B330,Existant!$A:$P,16,FALSE),IF($E$2="Neuf - non famille",VLOOKUP(B330,#REF!,16,FALSE),VLOOKUP(B330,Neuf!$A:$P,16,FALSE))))</f>
        <v/>
      </c>
      <c r="H330" s="34" t="str">
        <f>IF(OR(C330="",C330&gt;$G$2),"",IF($E$2="existant",VLOOKUP(B330,Existant!$A:$P,14,FALSE),IF($E$2="Neuf - non famille",VLOOKUP(B330,#REF!,14,FALSE),VLOOKUP(B330,Neuf!$A:$P,14,FALSE))))</f>
        <v/>
      </c>
    </row>
    <row r="331" spans="1:8" x14ac:dyDescent="0.2">
      <c r="A331" s="2">
        <f t="shared" ca="1" si="5"/>
        <v>29</v>
      </c>
      <c r="B331" s="2">
        <v>137</v>
      </c>
      <c r="C331" s="2">
        <f>IF(COUNTIF($B$4:B330,B331)&gt;0,"",MAX($C$4:C330)+1)</f>
        <v>149</v>
      </c>
      <c r="D331" t="str">
        <f>IF(OR(C331="",C331&gt;$G$2),"",IF($E$2="existant",VLOOKUP(B331,Existant!$A:$E,4,FALSE),IF($E$2="Neuf - non famille",VLOOKUP(B331,#REF!,4,FALSE),VLOOKUP(B331,Neuf!$A:$E,4,FALSE))))</f>
        <v/>
      </c>
      <c r="E331" t="str">
        <f>IF(OR(C331="",C331&gt;$G$2),"",IF($E$2="existant",VLOOKUP(B331,Existant!$A:$E,5,FALSE),IF($E$2="Neuf - non famille",VLOOKUP(B331,#REF!,5,FALSE),VLOOKUP(B331,Neuf!$A:$E,5,FALSE))))</f>
        <v/>
      </c>
      <c r="F331" t="str">
        <f>IF(OR(C331="",C331&gt;$G$2),"",IF($E$2="existant",VLOOKUP(B331,Existant!$A:$H,2,FALSE),IF($E$2="Neuf - non famille",VLOOKUP(B331,#REF!,7,FALSE),VLOOKUP(B331,Neuf!$A:$H,7,FALSE))))</f>
        <v/>
      </c>
      <c r="G331" s="35" t="str">
        <f>IF(OR(C331="",C331&gt;$G$2),"",IF($E$2="existant",VLOOKUP(B331,Existant!$A:$P,16,FALSE),IF($E$2="Neuf - non famille",VLOOKUP(B331,#REF!,16,FALSE),VLOOKUP(B331,Neuf!$A:$P,16,FALSE))))</f>
        <v/>
      </c>
      <c r="H331" s="34" t="str">
        <f>IF(OR(C331="",C331&gt;$G$2),"",IF($E$2="existant",VLOOKUP(B331,Existant!$A:$P,14,FALSE),IF($E$2="Neuf - non famille",VLOOKUP(B331,#REF!,14,FALSE),VLOOKUP(B331,Neuf!$A:$P,14,FALSE))))</f>
        <v/>
      </c>
    </row>
    <row r="332" spans="1:8" hidden="1" x14ac:dyDescent="0.2">
      <c r="A332" s="2">
        <f t="shared" ca="1" si="5"/>
        <v>54</v>
      </c>
      <c r="B332" s="2">
        <v>13</v>
      </c>
      <c r="C332" s="2" t="str">
        <f>IF(COUNTIF($B$4:B331,B332)&gt;0,"",MAX($C$4:C331)+1)</f>
        <v/>
      </c>
      <c r="D332" t="str">
        <f>IF(OR(C332="",C332&gt;$G$2),"",IF($E$2="existant",VLOOKUP(B332,Existant!$A:$E,4,FALSE),IF($E$2="Neuf - non famille",VLOOKUP(B332,#REF!,4,FALSE),VLOOKUP(B332,Neuf!$A:$E,4,FALSE))))</f>
        <v/>
      </c>
      <c r="E332" t="str">
        <f>IF(OR(C332="",C332&gt;$G$2),"",IF($E$2="existant",VLOOKUP(B332,Existant!$A:$E,5,FALSE),IF($E$2="Neuf - non famille",VLOOKUP(B332,#REF!,5,FALSE),VLOOKUP(B332,Neuf!$A:$E,5,FALSE))))</f>
        <v/>
      </c>
      <c r="F332" t="str">
        <f>IF(OR(C332="",C332&gt;$G$2),"",IF($E$2="existant",VLOOKUP(B332,Existant!$A:$H,2,FALSE),IF($E$2="Neuf - non famille",VLOOKUP(B332,#REF!,7,FALSE),VLOOKUP(B332,Neuf!$A:$H,7,FALSE))))</f>
        <v/>
      </c>
      <c r="G332" s="35" t="str">
        <f>IF(OR(C332="",C332&gt;$G$2),"",IF($E$2="existant",VLOOKUP(B332,Existant!$A:$P,16,FALSE),IF($E$2="Neuf - non famille",VLOOKUP(B332,#REF!,16,FALSE),VLOOKUP(B332,Neuf!$A:$P,16,FALSE))))</f>
        <v/>
      </c>
      <c r="H332" s="34" t="str">
        <f>IF(OR(C332="",C332&gt;$G$2),"",IF($E$2="existant",VLOOKUP(B332,Existant!$A:$P,14,FALSE),IF($E$2="Neuf - non famille",VLOOKUP(B332,#REF!,14,FALSE),VLOOKUP(B332,Neuf!$A:$P,14,FALSE))))</f>
        <v/>
      </c>
    </row>
    <row r="333" spans="1:8" x14ac:dyDescent="0.2">
      <c r="A333" s="2">
        <f t="shared" ca="1" si="5"/>
        <v>1</v>
      </c>
      <c r="B333" s="2">
        <v>73</v>
      </c>
      <c r="C333" s="2">
        <f>IF(COUNTIF($B$4:B332,B333)&gt;0,"",MAX($C$4:C332)+1)</f>
        <v>150</v>
      </c>
      <c r="D333" t="str">
        <f>IF(OR(C333="",C333&gt;$G$2),"",IF($E$2="existant",VLOOKUP(B333,Existant!$A:$E,4,FALSE),IF($E$2="Neuf - non famille",VLOOKUP(B333,#REF!,4,FALSE),VLOOKUP(B333,Neuf!$A:$E,4,FALSE))))</f>
        <v/>
      </c>
      <c r="E333" t="str">
        <f>IF(OR(C333="",C333&gt;$G$2),"",IF($E$2="existant",VLOOKUP(B333,Existant!$A:$E,5,FALSE),IF($E$2="Neuf - non famille",VLOOKUP(B333,#REF!,5,FALSE),VLOOKUP(B333,Neuf!$A:$E,5,FALSE))))</f>
        <v/>
      </c>
      <c r="F333" t="str">
        <f>IF(OR(C333="",C333&gt;$G$2),"",IF($E$2="existant",VLOOKUP(B333,Existant!$A:$H,2,FALSE),IF($E$2="Neuf - non famille",VLOOKUP(B333,#REF!,7,FALSE),VLOOKUP(B333,Neuf!$A:$H,7,FALSE))))</f>
        <v/>
      </c>
      <c r="G333" s="35" t="str">
        <f>IF(OR(C333="",C333&gt;$G$2),"",IF($E$2="existant",VLOOKUP(B333,Existant!$A:$P,16,FALSE),IF($E$2="Neuf - non famille",VLOOKUP(B333,#REF!,16,FALSE),VLOOKUP(B333,Neuf!$A:$P,16,FALSE))))</f>
        <v/>
      </c>
      <c r="H333" s="34" t="str">
        <f>IF(OR(C333="",C333&gt;$G$2),"",IF($E$2="existant",VLOOKUP(B333,Existant!$A:$P,14,FALSE),IF($E$2="Neuf - non famille",VLOOKUP(B333,#REF!,14,FALSE),VLOOKUP(B333,Neuf!$A:$P,14,FALSE))))</f>
        <v/>
      </c>
    </row>
    <row r="334" spans="1:8" hidden="1" x14ac:dyDescent="0.2">
      <c r="A334" s="2">
        <f t="shared" ca="1" si="5"/>
        <v>49</v>
      </c>
      <c r="B334" s="2">
        <v>114</v>
      </c>
      <c r="C334" s="2" t="str">
        <f>IF(COUNTIF($B$4:B333,B334)&gt;0,"",MAX($C$4:C333)+1)</f>
        <v/>
      </c>
      <c r="D334" t="str">
        <f>IF(OR(C334="",C334&gt;$G$2),"",IF($E$2="existant",VLOOKUP(B334,Existant!$A:$E,4,FALSE),IF($E$2="Neuf - non famille",VLOOKUP(B334,#REF!,4,FALSE),VLOOKUP(B334,Neuf!$A:$E,4,FALSE))))</f>
        <v/>
      </c>
      <c r="E334" t="str">
        <f>IF(OR(C334="",C334&gt;$G$2),"",IF($E$2="existant",VLOOKUP(B334,Existant!$A:$E,5,FALSE),IF($E$2="Neuf - non famille",VLOOKUP(B334,#REF!,5,FALSE),VLOOKUP(B334,Neuf!$A:$E,5,FALSE))))</f>
        <v/>
      </c>
      <c r="F334" t="str">
        <f>IF(OR(C334="",C334&gt;$G$2),"",IF($E$2="existant",VLOOKUP(B334,Existant!$A:$H,2,FALSE),IF($E$2="Neuf - non famille",VLOOKUP(B334,#REF!,7,FALSE),VLOOKUP(B334,Neuf!$A:$H,7,FALSE))))</f>
        <v/>
      </c>
      <c r="G334" s="35" t="str">
        <f>IF(OR(C334="",C334&gt;$G$2),"",IF($E$2="existant",VLOOKUP(B334,Existant!$A:$P,16,FALSE),IF($E$2="Neuf - non famille",VLOOKUP(B334,#REF!,16,FALSE),VLOOKUP(B334,Neuf!$A:$P,16,FALSE))))</f>
        <v/>
      </c>
      <c r="H334" s="34" t="str">
        <f>IF(OR(C334="",C334&gt;$G$2),"",IF($E$2="existant",VLOOKUP(B334,Existant!$A:$P,14,FALSE),IF($E$2="Neuf - non famille",VLOOKUP(B334,#REF!,14,FALSE),VLOOKUP(B334,Neuf!$A:$P,14,FALSE))))</f>
        <v/>
      </c>
    </row>
    <row r="335" spans="1:8" hidden="1" x14ac:dyDescent="0.2">
      <c r="A335" s="2">
        <f t="shared" ca="1" si="5"/>
        <v>133</v>
      </c>
      <c r="B335" s="2">
        <v>56</v>
      </c>
      <c r="C335" s="2" t="str">
        <f>IF(COUNTIF($B$4:B334,B335)&gt;0,"",MAX($C$4:C334)+1)</f>
        <v/>
      </c>
      <c r="D335" t="str">
        <f>IF(OR(C335="",C335&gt;$G$2),"",IF($E$2="existant",VLOOKUP(B335,Existant!$A:$E,4,FALSE),IF($E$2="Neuf - non famille",VLOOKUP(B335,#REF!,4,FALSE),VLOOKUP(B335,Neuf!$A:$E,4,FALSE))))</f>
        <v/>
      </c>
      <c r="E335" t="str">
        <f>IF(OR(C335="",C335&gt;$G$2),"",IF($E$2="existant",VLOOKUP(B335,Existant!$A:$E,5,FALSE),IF($E$2="Neuf - non famille",VLOOKUP(B335,#REF!,5,FALSE),VLOOKUP(B335,Neuf!$A:$E,5,FALSE))))</f>
        <v/>
      </c>
      <c r="F335" t="str">
        <f>IF(OR(C335="",C335&gt;$G$2),"",IF($E$2="existant",VLOOKUP(B335,Existant!$A:$H,2,FALSE),IF($E$2="Neuf - non famille",VLOOKUP(B335,#REF!,7,FALSE),VLOOKUP(B335,Neuf!$A:$H,7,FALSE))))</f>
        <v/>
      </c>
      <c r="G335" s="35" t="str">
        <f>IF(OR(C335="",C335&gt;$G$2),"",IF($E$2="existant",VLOOKUP(B335,Existant!$A:$P,16,FALSE),IF($E$2="Neuf - non famille",VLOOKUP(B335,#REF!,16,FALSE),VLOOKUP(B335,Neuf!$A:$P,16,FALSE))))</f>
        <v/>
      </c>
      <c r="H335" s="34" t="str">
        <f>IF(OR(C335="",C335&gt;$G$2),"",IF($E$2="existant",VLOOKUP(B335,Existant!$A:$P,14,FALSE),IF($E$2="Neuf - non famille",VLOOKUP(B335,#REF!,14,FALSE),VLOOKUP(B335,Neuf!$A:$P,14,FALSE))))</f>
        <v/>
      </c>
    </row>
    <row r="336" spans="1:8" hidden="1" x14ac:dyDescent="0.2">
      <c r="A336" s="2">
        <f t="shared" ca="1" si="5"/>
        <v>11</v>
      </c>
      <c r="B336" s="2">
        <v>83</v>
      </c>
      <c r="C336" s="2" t="str">
        <f>IF(COUNTIF($B$4:B335,B336)&gt;0,"",MAX($C$4:C335)+1)</f>
        <v/>
      </c>
      <c r="D336" t="str">
        <f>IF(OR(C336="",C336&gt;$G$2),"",IF($E$2="existant",VLOOKUP(B336,Existant!$A:$E,4,FALSE),IF($E$2="Neuf - non famille",VLOOKUP(B336,#REF!,4,FALSE),VLOOKUP(B336,Neuf!$A:$E,4,FALSE))))</f>
        <v/>
      </c>
      <c r="E336" t="str">
        <f>IF(OR(C336="",C336&gt;$G$2),"",IF($E$2="existant",VLOOKUP(B336,Existant!$A:$E,5,FALSE),IF($E$2="Neuf - non famille",VLOOKUP(B336,#REF!,5,FALSE),VLOOKUP(B336,Neuf!$A:$E,5,FALSE))))</f>
        <v/>
      </c>
      <c r="F336" t="str">
        <f>IF(OR(C336="",C336&gt;$G$2),"",IF($E$2="existant",VLOOKUP(B336,Existant!$A:$H,2,FALSE),IF($E$2="Neuf - non famille",VLOOKUP(B336,#REF!,7,FALSE),VLOOKUP(B336,Neuf!$A:$H,7,FALSE))))</f>
        <v/>
      </c>
      <c r="G336" s="35" t="str">
        <f>IF(OR(C336="",C336&gt;$G$2),"",IF($E$2="existant",VLOOKUP(B336,Existant!$A:$P,16,FALSE),IF($E$2="Neuf - non famille",VLOOKUP(B336,#REF!,16,FALSE),VLOOKUP(B336,Neuf!$A:$P,16,FALSE))))</f>
        <v/>
      </c>
      <c r="H336" s="34" t="str">
        <f>IF(OR(C336="",C336&gt;$G$2),"",IF($E$2="existant",VLOOKUP(B336,Existant!$A:$P,14,FALSE),IF($E$2="Neuf - non famille",VLOOKUP(B336,#REF!,14,FALSE),VLOOKUP(B336,Neuf!$A:$P,14,FALSE))))</f>
        <v/>
      </c>
    </row>
    <row r="337" spans="1:8" hidden="1" x14ac:dyDescent="0.2">
      <c r="A337" s="2">
        <f t="shared" ca="1" si="5"/>
        <v>57</v>
      </c>
      <c r="B337" s="2">
        <v>121</v>
      </c>
      <c r="C337" s="2" t="str">
        <f>IF(COUNTIF($B$4:B336,B337)&gt;0,"",MAX($C$4:C336)+1)</f>
        <v/>
      </c>
      <c r="D337" t="str">
        <f>IF(OR(C337="",C337&gt;$G$2),"",IF($E$2="existant",VLOOKUP(B337,Existant!$A:$E,4,FALSE),IF($E$2="Neuf - non famille",VLOOKUP(B337,#REF!,4,FALSE),VLOOKUP(B337,Neuf!$A:$E,4,FALSE))))</f>
        <v/>
      </c>
      <c r="E337" t="str">
        <f>IF(OR(C337="",C337&gt;$G$2),"",IF($E$2="existant",VLOOKUP(B337,Existant!$A:$E,5,FALSE),IF($E$2="Neuf - non famille",VLOOKUP(B337,#REF!,5,FALSE),VLOOKUP(B337,Neuf!$A:$E,5,FALSE))))</f>
        <v/>
      </c>
      <c r="F337" t="str">
        <f>IF(OR(C337="",C337&gt;$G$2),"",IF($E$2="existant",VLOOKUP(B337,Existant!$A:$H,2,FALSE),IF($E$2="Neuf - non famille",VLOOKUP(B337,#REF!,7,FALSE),VLOOKUP(B337,Neuf!$A:$H,7,FALSE))))</f>
        <v/>
      </c>
      <c r="G337" s="35" t="str">
        <f>IF(OR(C337="",C337&gt;$G$2),"",IF($E$2="existant",VLOOKUP(B337,Existant!$A:$P,16,FALSE),IF($E$2="Neuf - non famille",VLOOKUP(B337,#REF!,16,FALSE),VLOOKUP(B337,Neuf!$A:$P,16,FALSE))))</f>
        <v/>
      </c>
      <c r="H337" s="34" t="str">
        <f>IF(OR(C337="",C337&gt;$G$2),"",IF($E$2="existant",VLOOKUP(B337,Existant!$A:$P,14,FALSE),IF($E$2="Neuf - non famille",VLOOKUP(B337,#REF!,14,FALSE),VLOOKUP(B337,Neuf!$A:$P,14,FALSE))))</f>
        <v/>
      </c>
    </row>
    <row r="338" spans="1:8" hidden="1" x14ac:dyDescent="0.2">
      <c r="A338" s="2">
        <f t="shared" ca="1" si="5"/>
        <v>114</v>
      </c>
      <c r="B338" s="2">
        <v>133</v>
      </c>
      <c r="C338" s="2" t="str">
        <f>IF(COUNTIF($B$4:B337,B338)&gt;0,"",MAX($C$4:C337)+1)</f>
        <v/>
      </c>
      <c r="D338" t="str">
        <f>IF(OR(C338="",C338&gt;$G$2),"",IF($E$2="existant",VLOOKUP(B338,Existant!$A:$E,4,FALSE),IF($E$2="Neuf - non famille",VLOOKUP(B338,#REF!,4,FALSE),VLOOKUP(B338,Neuf!$A:$E,4,FALSE))))</f>
        <v/>
      </c>
      <c r="E338" t="str">
        <f>IF(OR(C338="",C338&gt;$G$2),"",IF($E$2="existant",VLOOKUP(B338,Existant!$A:$E,5,FALSE),IF($E$2="Neuf - non famille",VLOOKUP(B338,#REF!,5,FALSE),VLOOKUP(B338,Neuf!$A:$E,5,FALSE))))</f>
        <v/>
      </c>
      <c r="F338" t="str">
        <f>IF(OR(C338="",C338&gt;$G$2),"",IF($E$2="existant",VLOOKUP(B338,Existant!$A:$H,2,FALSE),IF($E$2="Neuf - non famille",VLOOKUP(B338,#REF!,7,FALSE),VLOOKUP(B338,Neuf!$A:$H,7,FALSE))))</f>
        <v/>
      </c>
      <c r="G338" s="35" t="str">
        <f>IF(OR(C338="",C338&gt;$G$2),"",IF($E$2="existant",VLOOKUP(B338,Existant!$A:$P,16,FALSE),IF($E$2="Neuf - non famille",VLOOKUP(B338,#REF!,16,FALSE),VLOOKUP(B338,Neuf!$A:$P,16,FALSE))))</f>
        <v/>
      </c>
      <c r="H338" s="34" t="str">
        <f>IF(OR(C338="",C338&gt;$G$2),"",IF($E$2="existant",VLOOKUP(B338,Existant!$A:$P,14,FALSE),IF($E$2="Neuf - non famille",VLOOKUP(B338,#REF!,14,FALSE),VLOOKUP(B338,Neuf!$A:$P,14,FALSE))))</f>
        <v/>
      </c>
    </row>
    <row r="339" spans="1:8" hidden="1" x14ac:dyDescent="0.2">
      <c r="A339" s="2">
        <f t="shared" ca="1" si="5"/>
        <v>52</v>
      </c>
      <c r="B339" s="2">
        <v>152</v>
      </c>
      <c r="C339" s="2" t="str">
        <f>IF(COUNTIF($B$4:B338,B339)&gt;0,"",MAX($C$4:C338)+1)</f>
        <v/>
      </c>
      <c r="D339" t="str">
        <f>IF(OR(C339="",C339&gt;$G$2),"",IF($E$2="existant",VLOOKUP(B339,Existant!$A:$E,4,FALSE),IF($E$2="Neuf - non famille",VLOOKUP(B339,#REF!,4,FALSE),VLOOKUP(B339,Neuf!$A:$E,4,FALSE))))</f>
        <v/>
      </c>
      <c r="E339" t="str">
        <f>IF(OR(C339="",C339&gt;$G$2),"",IF($E$2="existant",VLOOKUP(B339,Existant!$A:$E,5,FALSE),IF($E$2="Neuf - non famille",VLOOKUP(B339,#REF!,5,FALSE),VLOOKUP(B339,Neuf!$A:$E,5,FALSE))))</f>
        <v/>
      </c>
      <c r="F339" t="str">
        <f>IF(OR(C339="",C339&gt;$G$2),"",IF($E$2="existant",VLOOKUP(B339,Existant!$A:$H,2,FALSE),IF($E$2="Neuf - non famille",VLOOKUP(B339,#REF!,7,FALSE),VLOOKUP(B339,Neuf!$A:$H,7,FALSE))))</f>
        <v/>
      </c>
      <c r="G339" s="35" t="str">
        <f>IF(OR(C339="",C339&gt;$G$2),"",IF($E$2="existant",VLOOKUP(B339,Existant!$A:$P,16,FALSE),IF($E$2="Neuf - non famille",VLOOKUP(B339,#REF!,16,FALSE),VLOOKUP(B339,Neuf!$A:$P,16,FALSE))))</f>
        <v/>
      </c>
      <c r="H339" s="34" t="str">
        <f>IF(OR(C339="",C339&gt;$G$2),"",IF($E$2="existant",VLOOKUP(B339,Existant!$A:$P,14,FALSE),IF($E$2="Neuf - non famille",VLOOKUP(B339,#REF!,14,FALSE),VLOOKUP(B339,Neuf!$A:$P,14,FALSE))))</f>
        <v/>
      </c>
    </row>
    <row r="340" spans="1:8" hidden="1" x14ac:dyDescent="0.2">
      <c r="A340" s="2">
        <f t="shared" ca="1" si="5"/>
        <v>116</v>
      </c>
      <c r="B340" s="2">
        <v>62</v>
      </c>
      <c r="C340" s="2" t="str">
        <f>IF(COUNTIF($B$4:B339,B340)&gt;0,"",MAX($C$4:C339)+1)</f>
        <v/>
      </c>
      <c r="D340" t="str">
        <f>IF(OR(C340="",C340&gt;$G$2),"",IF($E$2="existant",VLOOKUP(B340,Existant!$A:$E,4,FALSE),IF($E$2="Neuf - non famille",VLOOKUP(B340,#REF!,4,FALSE),VLOOKUP(B340,Neuf!$A:$E,4,FALSE))))</f>
        <v/>
      </c>
      <c r="E340" t="str">
        <f>IF(OR(C340="",C340&gt;$G$2),"",IF($E$2="existant",VLOOKUP(B340,Existant!$A:$E,5,FALSE),IF($E$2="Neuf - non famille",VLOOKUP(B340,#REF!,5,FALSE),VLOOKUP(B340,Neuf!$A:$E,5,FALSE))))</f>
        <v/>
      </c>
      <c r="F340" t="str">
        <f>IF(OR(C340="",C340&gt;$G$2),"",IF($E$2="existant",VLOOKUP(B340,Existant!$A:$H,2,FALSE),IF($E$2="Neuf - non famille",VLOOKUP(B340,#REF!,7,FALSE),VLOOKUP(B340,Neuf!$A:$H,7,FALSE))))</f>
        <v/>
      </c>
      <c r="G340" s="35" t="str">
        <f>IF(OR(C340="",C340&gt;$G$2),"",IF($E$2="existant",VLOOKUP(B340,Existant!$A:$P,16,FALSE),IF($E$2="Neuf - non famille",VLOOKUP(B340,#REF!,16,FALSE),VLOOKUP(B340,Neuf!$A:$P,16,FALSE))))</f>
        <v/>
      </c>
      <c r="H340" s="34" t="str">
        <f>IF(OR(C340="",C340&gt;$G$2),"",IF($E$2="existant",VLOOKUP(B340,Existant!$A:$P,14,FALSE),IF($E$2="Neuf - non famille",VLOOKUP(B340,#REF!,14,FALSE),VLOOKUP(B340,Neuf!$A:$P,14,FALSE))))</f>
        <v/>
      </c>
    </row>
    <row r="341" spans="1:8" hidden="1" x14ac:dyDescent="0.2">
      <c r="A341" s="2">
        <f t="shared" ca="1" si="5"/>
        <v>167</v>
      </c>
      <c r="B341" s="2">
        <v>98</v>
      </c>
      <c r="C341" s="2" t="str">
        <f>IF(COUNTIF($B$4:B340,B341)&gt;0,"",MAX($C$4:C340)+1)</f>
        <v/>
      </c>
      <c r="D341" t="str">
        <f>IF(OR(C341="",C341&gt;$G$2),"",IF($E$2="existant",VLOOKUP(B341,Existant!$A:$E,4,FALSE),IF($E$2="Neuf - non famille",VLOOKUP(B341,#REF!,4,FALSE),VLOOKUP(B341,Neuf!$A:$E,4,FALSE))))</f>
        <v/>
      </c>
      <c r="E341" t="str">
        <f>IF(OR(C341="",C341&gt;$G$2),"",IF($E$2="existant",VLOOKUP(B341,Existant!$A:$E,5,FALSE),IF($E$2="Neuf - non famille",VLOOKUP(B341,#REF!,5,FALSE),VLOOKUP(B341,Neuf!$A:$E,5,FALSE))))</f>
        <v/>
      </c>
      <c r="F341" t="str">
        <f>IF(OR(C341="",C341&gt;$G$2),"",IF($E$2="existant",VLOOKUP(B341,Existant!$A:$H,2,FALSE),IF($E$2="Neuf - non famille",VLOOKUP(B341,#REF!,7,FALSE),VLOOKUP(B341,Neuf!$A:$H,7,FALSE))))</f>
        <v/>
      </c>
      <c r="G341" s="35" t="str">
        <f>IF(OR(C341="",C341&gt;$G$2),"",IF($E$2="existant",VLOOKUP(B341,Existant!$A:$P,16,FALSE),IF($E$2="Neuf - non famille",VLOOKUP(B341,#REF!,16,FALSE),VLOOKUP(B341,Neuf!$A:$P,16,FALSE))))</f>
        <v/>
      </c>
      <c r="H341" s="34" t="str">
        <f>IF(OR(C341="",C341&gt;$G$2),"",IF($E$2="existant",VLOOKUP(B341,Existant!$A:$P,14,FALSE),IF($E$2="Neuf - non famille",VLOOKUP(B341,#REF!,14,FALSE),VLOOKUP(B341,Neuf!$A:$P,14,FALSE))))</f>
        <v/>
      </c>
    </row>
    <row r="342" spans="1:8" hidden="1" x14ac:dyDescent="0.2">
      <c r="A342" s="2">
        <f t="shared" ca="1" si="5"/>
        <v>148</v>
      </c>
      <c r="B342" s="2">
        <v>18</v>
      </c>
      <c r="C342" s="2" t="str">
        <f>IF(COUNTIF($B$4:B341,B342)&gt;0,"",MAX($C$4:C341)+1)</f>
        <v/>
      </c>
      <c r="D342" t="str">
        <f>IF(OR(C342="",C342&gt;$G$2),"",IF($E$2="existant",VLOOKUP(B342,Existant!$A:$E,4,FALSE),IF($E$2="Neuf - non famille",VLOOKUP(B342,#REF!,4,FALSE),VLOOKUP(B342,Neuf!$A:$E,4,FALSE))))</f>
        <v/>
      </c>
      <c r="E342" t="str">
        <f>IF(OR(C342="",C342&gt;$G$2),"",IF($E$2="existant",VLOOKUP(B342,Existant!$A:$E,5,FALSE),IF($E$2="Neuf - non famille",VLOOKUP(B342,#REF!,5,FALSE),VLOOKUP(B342,Neuf!$A:$E,5,FALSE))))</f>
        <v/>
      </c>
      <c r="F342" t="str">
        <f>IF(OR(C342="",C342&gt;$G$2),"",IF($E$2="existant",VLOOKUP(B342,Existant!$A:$H,2,FALSE),IF($E$2="Neuf - non famille",VLOOKUP(B342,#REF!,7,FALSE),VLOOKUP(B342,Neuf!$A:$H,7,FALSE))))</f>
        <v/>
      </c>
      <c r="G342" s="35" t="str">
        <f>IF(OR(C342="",C342&gt;$G$2),"",IF($E$2="existant",VLOOKUP(B342,Existant!$A:$P,16,FALSE),IF($E$2="Neuf - non famille",VLOOKUP(B342,#REF!,16,FALSE),VLOOKUP(B342,Neuf!$A:$P,16,FALSE))))</f>
        <v/>
      </c>
      <c r="H342" s="34" t="str">
        <f>IF(OR(C342="",C342&gt;$G$2),"",IF($E$2="existant",VLOOKUP(B342,Existant!$A:$P,14,FALSE),IF($E$2="Neuf - non famille",VLOOKUP(B342,#REF!,14,FALSE),VLOOKUP(B342,Neuf!$A:$P,14,FALSE))))</f>
        <v/>
      </c>
    </row>
    <row r="343" spans="1:8" hidden="1" x14ac:dyDescent="0.2">
      <c r="A343" s="2">
        <f t="shared" ca="1" si="5"/>
        <v>109</v>
      </c>
      <c r="B343" s="2">
        <v>167</v>
      </c>
      <c r="C343" s="2" t="str">
        <f>IF(COUNTIF($B$4:B342,B343)&gt;0,"",MAX($C$4:C342)+1)</f>
        <v/>
      </c>
      <c r="D343" t="str">
        <f>IF(OR(C343="",C343&gt;$G$2),"",IF($E$2="existant",VLOOKUP(B343,Existant!$A:$E,4,FALSE),IF($E$2="Neuf - non famille",VLOOKUP(B343,#REF!,4,FALSE),VLOOKUP(B343,Neuf!$A:$E,4,FALSE))))</f>
        <v/>
      </c>
      <c r="E343" t="str">
        <f>IF(OR(C343="",C343&gt;$G$2),"",IF($E$2="existant",VLOOKUP(B343,Existant!$A:$E,5,FALSE),IF($E$2="Neuf - non famille",VLOOKUP(B343,#REF!,5,FALSE),VLOOKUP(B343,Neuf!$A:$E,5,FALSE))))</f>
        <v/>
      </c>
      <c r="F343" t="str">
        <f>IF(OR(C343="",C343&gt;$G$2),"",IF($E$2="existant",VLOOKUP(B343,Existant!$A:$H,2,FALSE),IF($E$2="Neuf - non famille",VLOOKUP(B343,#REF!,7,FALSE),VLOOKUP(B343,Neuf!$A:$H,7,FALSE))))</f>
        <v/>
      </c>
      <c r="G343" s="35" t="str">
        <f>IF(OR(C343="",C343&gt;$G$2),"",IF($E$2="existant",VLOOKUP(B343,Existant!$A:$P,16,FALSE),IF($E$2="Neuf - non famille",VLOOKUP(B343,#REF!,16,FALSE),VLOOKUP(B343,Neuf!$A:$P,16,FALSE))))</f>
        <v/>
      </c>
      <c r="H343" s="34" t="str">
        <f>IF(OR(C343="",C343&gt;$G$2),"",IF($E$2="existant",VLOOKUP(B343,Existant!$A:$P,14,FALSE),IF($E$2="Neuf - non famille",VLOOKUP(B343,#REF!,14,FALSE),VLOOKUP(B343,Neuf!$A:$P,14,FALSE))))</f>
        <v/>
      </c>
    </row>
    <row r="344" spans="1:8" hidden="1" x14ac:dyDescent="0.2">
      <c r="A344" s="2">
        <f t="shared" ca="1" si="5"/>
        <v>143</v>
      </c>
      <c r="B344" s="2">
        <v>88</v>
      </c>
      <c r="C344" s="2" t="str">
        <f>IF(COUNTIF($B$4:B343,B344)&gt;0,"",MAX($C$4:C343)+1)</f>
        <v/>
      </c>
      <c r="D344" t="str">
        <f>IF(OR(C344="",C344&gt;$G$2),"",IF($E$2="existant",VLOOKUP(B344,Existant!$A:$E,4,FALSE),IF($E$2="Neuf - non famille",VLOOKUP(B344,#REF!,4,FALSE),VLOOKUP(B344,Neuf!$A:$E,4,FALSE))))</f>
        <v/>
      </c>
      <c r="E344" t="str">
        <f>IF(OR(C344="",C344&gt;$G$2),"",IF($E$2="existant",VLOOKUP(B344,Existant!$A:$E,5,FALSE),IF($E$2="Neuf - non famille",VLOOKUP(B344,#REF!,5,FALSE),VLOOKUP(B344,Neuf!$A:$E,5,FALSE))))</f>
        <v/>
      </c>
      <c r="F344" t="str">
        <f>IF(OR(C344="",C344&gt;$G$2),"",IF($E$2="existant",VLOOKUP(B344,Existant!$A:$H,2,FALSE),IF($E$2="Neuf - non famille",VLOOKUP(B344,#REF!,7,FALSE),VLOOKUP(B344,Neuf!$A:$H,7,FALSE))))</f>
        <v/>
      </c>
      <c r="G344" s="35" t="str">
        <f>IF(OR(C344="",C344&gt;$G$2),"",IF($E$2="existant",VLOOKUP(B344,Existant!$A:$P,16,FALSE),IF($E$2="Neuf - non famille",VLOOKUP(B344,#REF!,16,FALSE),VLOOKUP(B344,Neuf!$A:$P,16,FALSE))))</f>
        <v/>
      </c>
      <c r="H344" s="34" t="str">
        <f>IF(OR(C344="",C344&gt;$G$2),"",IF($E$2="existant",VLOOKUP(B344,Existant!$A:$P,14,FALSE),IF($E$2="Neuf - non famille",VLOOKUP(B344,#REF!,14,FALSE),VLOOKUP(B344,Neuf!$A:$P,14,FALSE))))</f>
        <v/>
      </c>
    </row>
    <row r="345" spans="1:8" hidden="1" x14ac:dyDescent="0.2">
      <c r="A345" s="2">
        <f t="shared" ca="1" si="5"/>
        <v>39</v>
      </c>
      <c r="B345" s="2">
        <v>13</v>
      </c>
      <c r="C345" s="2" t="str">
        <f>IF(COUNTIF($B$4:B344,B345)&gt;0,"",MAX($C$4:C344)+1)</f>
        <v/>
      </c>
      <c r="D345" t="str">
        <f>IF(OR(C345="",C345&gt;$G$2),"",IF($E$2="existant",VLOOKUP(B345,Existant!$A:$E,4,FALSE),IF($E$2="Neuf - non famille",VLOOKUP(B345,#REF!,4,FALSE),VLOOKUP(B345,Neuf!$A:$E,4,FALSE))))</f>
        <v/>
      </c>
      <c r="E345" t="str">
        <f>IF(OR(C345="",C345&gt;$G$2),"",IF($E$2="existant",VLOOKUP(B345,Existant!$A:$E,5,FALSE),IF($E$2="Neuf - non famille",VLOOKUP(B345,#REF!,5,FALSE),VLOOKUP(B345,Neuf!$A:$E,5,FALSE))))</f>
        <v/>
      </c>
      <c r="F345" t="str">
        <f>IF(OR(C345="",C345&gt;$G$2),"",IF($E$2="existant",VLOOKUP(B345,Existant!$A:$H,2,FALSE),IF($E$2="Neuf - non famille",VLOOKUP(B345,#REF!,7,FALSE),VLOOKUP(B345,Neuf!$A:$H,7,FALSE))))</f>
        <v/>
      </c>
      <c r="G345" s="35" t="str">
        <f>IF(OR(C345="",C345&gt;$G$2),"",IF($E$2="existant",VLOOKUP(B345,Existant!$A:$P,16,FALSE),IF($E$2="Neuf - non famille",VLOOKUP(B345,#REF!,16,FALSE),VLOOKUP(B345,Neuf!$A:$P,16,FALSE))))</f>
        <v/>
      </c>
      <c r="H345" s="34" t="str">
        <f>IF(OR(C345="",C345&gt;$G$2),"",IF($E$2="existant",VLOOKUP(B345,Existant!$A:$P,14,FALSE),IF($E$2="Neuf - non famille",VLOOKUP(B345,#REF!,14,FALSE),VLOOKUP(B345,Neuf!$A:$P,14,FALSE))))</f>
        <v/>
      </c>
    </row>
    <row r="346" spans="1:8" hidden="1" x14ac:dyDescent="0.2">
      <c r="A346" s="2">
        <f t="shared" ca="1" si="5"/>
        <v>63</v>
      </c>
      <c r="B346" s="2">
        <v>89</v>
      </c>
      <c r="C346" s="2" t="str">
        <f>IF(COUNTIF($B$4:B345,B346)&gt;0,"",MAX($C$4:C345)+1)</f>
        <v/>
      </c>
      <c r="D346" t="str">
        <f>IF(OR(C346="",C346&gt;$G$2),"",IF($E$2="existant",VLOOKUP(B346,Existant!$A:$E,4,FALSE),IF($E$2="Neuf - non famille",VLOOKUP(B346,#REF!,4,FALSE),VLOOKUP(B346,Neuf!$A:$E,4,FALSE))))</f>
        <v/>
      </c>
      <c r="E346" t="str">
        <f>IF(OR(C346="",C346&gt;$G$2),"",IF($E$2="existant",VLOOKUP(B346,Existant!$A:$E,5,FALSE),IF($E$2="Neuf - non famille",VLOOKUP(B346,#REF!,5,FALSE),VLOOKUP(B346,Neuf!$A:$E,5,FALSE))))</f>
        <v/>
      </c>
      <c r="F346" t="str">
        <f>IF(OR(C346="",C346&gt;$G$2),"",IF($E$2="existant",VLOOKUP(B346,Existant!$A:$H,2,FALSE),IF($E$2="Neuf - non famille",VLOOKUP(B346,#REF!,7,FALSE),VLOOKUP(B346,Neuf!$A:$H,7,FALSE))))</f>
        <v/>
      </c>
      <c r="G346" s="35" t="str">
        <f>IF(OR(C346="",C346&gt;$G$2),"",IF($E$2="existant",VLOOKUP(B346,Existant!$A:$P,16,FALSE),IF($E$2="Neuf - non famille",VLOOKUP(B346,#REF!,16,FALSE),VLOOKUP(B346,Neuf!$A:$P,16,FALSE))))</f>
        <v/>
      </c>
      <c r="H346" s="34" t="str">
        <f>IF(OR(C346="",C346&gt;$G$2),"",IF($E$2="existant",VLOOKUP(B346,Existant!$A:$P,14,FALSE),IF($E$2="Neuf - non famille",VLOOKUP(B346,#REF!,14,FALSE),VLOOKUP(B346,Neuf!$A:$P,14,FALSE))))</f>
        <v/>
      </c>
    </row>
    <row r="347" spans="1:8" hidden="1" x14ac:dyDescent="0.2">
      <c r="A347" s="2">
        <f t="shared" ca="1" si="5"/>
        <v>77</v>
      </c>
      <c r="B347" s="2">
        <v>74</v>
      </c>
      <c r="C347" s="2" t="str">
        <f>IF(COUNTIF($B$4:B346,B347)&gt;0,"",MAX($C$4:C346)+1)</f>
        <v/>
      </c>
      <c r="D347" t="str">
        <f>IF(OR(C347="",C347&gt;$G$2),"",IF($E$2="existant",VLOOKUP(B347,Existant!$A:$E,4,FALSE),IF($E$2="Neuf - non famille",VLOOKUP(B347,#REF!,4,FALSE),VLOOKUP(B347,Neuf!$A:$E,4,FALSE))))</f>
        <v/>
      </c>
      <c r="E347" t="str">
        <f>IF(OR(C347="",C347&gt;$G$2),"",IF($E$2="existant",VLOOKUP(B347,Existant!$A:$E,5,FALSE),IF($E$2="Neuf - non famille",VLOOKUP(B347,#REF!,5,FALSE),VLOOKUP(B347,Neuf!$A:$E,5,FALSE))))</f>
        <v/>
      </c>
      <c r="F347" t="str">
        <f>IF(OR(C347="",C347&gt;$G$2),"",IF($E$2="existant",VLOOKUP(B347,Existant!$A:$H,2,FALSE),IF($E$2="Neuf - non famille",VLOOKUP(B347,#REF!,7,FALSE),VLOOKUP(B347,Neuf!$A:$H,7,FALSE))))</f>
        <v/>
      </c>
      <c r="G347" s="35" t="str">
        <f>IF(OR(C347="",C347&gt;$G$2),"",IF($E$2="existant",VLOOKUP(B347,Existant!$A:$P,16,FALSE),IF($E$2="Neuf - non famille",VLOOKUP(B347,#REF!,16,FALSE),VLOOKUP(B347,Neuf!$A:$P,16,FALSE))))</f>
        <v/>
      </c>
      <c r="H347" s="34" t="str">
        <f>IF(OR(C347="",C347&gt;$G$2),"",IF($E$2="existant",VLOOKUP(B347,Existant!$A:$P,14,FALSE),IF($E$2="Neuf - non famille",VLOOKUP(B347,#REF!,14,FALSE),VLOOKUP(B347,Neuf!$A:$P,14,FALSE))))</f>
        <v/>
      </c>
    </row>
    <row r="348" spans="1:8" hidden="1" x14ac:dyDescent="0.2">
      <c r="A348" s="2">
        <f t="shared" ca="1" si="5"/>
        <v>74</v>
      </c>
      <c r="B348" s="2">
        <v>60</v>
      </c>
      <c r="C348" s="2" t="str">
        <f>IF(COUNTIF($B$4:B347,B348)&gt;0,"",MAX($C$4:C347)+1)</f>
        <v/>
      </c>
      <c r="D348" t="str">
        <f>IF(OR(C348="",C348&gt;$G$2),"",IF($E$2="existant",VLOOKUP(B348,Existant!$A:$E,4,FALSE),IF($E$2="Neuf - non famille",VLOOKUP(B348,#REF!,4,FALSE),VLOOKUP(B348,Neuf!$A:$E,4,FALSE))))</f>
        <v/>
      </c>
      <c r="E348" t="str">
        <f>IF(OR(C348="",C348&gt;$G$2),"",IF($E$2="existant",VLOOKUP(B348,Existant!$A:$E,5,FALSE),IF($E$2="Neuf - non famille",VLOOKUP(B348,#REF!,5,FALSE),VLOOKUP(B348,Neuf!$A:$E,5,FALSE))))</f>
        <v/>
      </c>
      <c r="F348" t="str">
        <f>IF(OR(C348="",C348&gt;$G$2),"",IF($E$2="existant",VLOOKUP(B348,Existant!$A:$H,2,FALSE),IF($E$2="Neuf - non famille",VLOOKUP(B348,#REF!,7,FALSE),VLOOKUP(B348,Neuf!$A:$H,7,FALSE))))</f>
        <v/>
      </c>
      <c r="G348" s="35" t="str">
        <f>IF(OR(C348="",C348&gt;$G$2),"",IF($E$2="existant",VLOOKUP(B348,Existant!$A:$P,16,FALSE),IF($E$2="Neuf - non famille",VLOOKUP(B348,#REF!,16,FALSE),VLOOKUP(B348,Neuf!$A:$P,16,FALSE))))</f>
        <v/>
      </c>
      <c r="H348" s="34" t="str">
        <f>IF(OR(C348="",C348&gt;$G$2),"",IF($E$2="existant",VLOOKUP(B348,Existant!$A:$P,14,FALSE),IF($E$2="Neuf - non famille",VLOOKUP(B348,#REF!,14,FALSE),VLOOKUP(B348,Neuf!$A:$P,14,FALSE))))</f>
        <v/>
      </c>
    </row>
    <row r="349" spans="1:8" hidden="1" x14ac:dyDescent="0.2">
      <c r="A349" s="2">
        <f t="shared" ca="1" si="5"/>
        <v>94</v>
      </c>
      <c r="B349" s="2">
        <v>72</v>
      </c>
      <c r="C349" s="2" t="str">
        <f>IF(COUNTIF($B$4:B348,B349)&gt;0,"",MAX($C$4:C348)+1)</f>
        <v/>
      </c>
      <c r="D349" t="str">
        <f>IF(OR(C349="",C349&gt;$G$2),"",IF($E$2="existant",VLOOKUP(B349,Existant!$A:$E,4,FALSE),IF($E$2="Neuf - non famille",VLOOKUP(B349,#REF!,4,FALSE),VLOOKUP(B349,Neuf!$A:$E,4,FALSE))))</f>
        <v/>
      </c>
      <c r="E349" t="str">
        <f>IF(OR(C349="",C349&gt;$G$2),"",IF($E$2="existant",VLOOKUP(B349,Existant!$A:$E,5,FALSE),IF($E$2="Neuf - non famille",VLOOKUP(B349,#REF!,5,FALSE),VLOOKUP(B349,Neuf!$A:$E,5,FALSE))))</f>
        <v/>
      </c>
      <c r="F349" t="str">
        <f>IF(OR(C349="",C349&gt;$G$2),"",IF($E$2="existant",VLOOKUP(B349,Existant!$A:$H,2,FALSE),IF($E$2="Neuf - non famille",VLOOKUP(B349,#REF!,7,FALSE),VLOOKUP(B349,Neuf!$A:$H,7,FALSE))))</f>
        <v/>
      </c>
      <c r="G349" s="35" t="str">
        <f>IF(OR(C349="",C349&gt;$G$2),"",IF($E$2="existant",VLOOKUP(B349,Existant!$A:$P,16,FALSE),IF($E$2="Neuf - non famille",VLOOKUP(B349,#REF!,16,FALSE),VLOOKUP(B349,Neuf!$A:$P,16,FALSE))))</f>
        <v/>
      </c>
      <c r="H349" s="34" t="str">
        <f>IF(OR(C349="",C349&gt;$G$2),"",IF($E$2="existant",VLOOKUP(B349,Existant!$A:$P,14,FALSE),IF($E$2="Neuf - non famille",VLOOKUP(B349,#REF!,14,FALSE),VLOOKUP(B349,Neuf!$A:$P,14,FALSE))))</f>
        <v/>
      </c>
    </row>
    <row r="350" spans="1:8" hidden="1" x14ac:dyDescent="0.2">
      <c r="A350" s="2">
        <f t="shared" ca="1" si="5"/>
        <v>19</v>
      </c>
      <c r="B350" s="2">
        <v>37</v>
      </c>
      <c r="C350" s="2" t="str">
        <f>IF(COUNTIF($B$4:B349,B350)&gt;0,"",MAX($C$4:C349)+1)</f>
        <v/>
      </c>
      <c r="D350" t="str">
        <f>IF(OR(C350="",C350&gt;$G$2),"",IF($E$2="existant",VLOOKUP(B350,Existant!$A:$E,4,FALSE),IF($E$2="Neuf - non famille",VLOOKUP(B350,#REF!,4,FALSE),VLOOKUP(B350,Neuf!$A:$E,4,FALSE))))</f>
        <v/>
      </c>
      <c r="E350" t="str">
        <f>IF(OR(C350="",C350&gt;$G$2),"",IF($E$2="existant",VLOOKUP(B350,Existant!$A:$E,5,FALSE),IF($E$2="Neuf - non famille",VLOOKUP(B350,#REF!,5,FALSE),VLOOKUP(B350,Neuf!$A:$E,5,FALSE))))</f>
        <v/>
      </c>
      <c r="F350" t="str">
        <f>IF(OR(C350="",C350&gt;$G$2),"",IF($E$2="existant",VLOOKUP(B350,Existant!$A:$H,2,FALSE),IF($E$2="Neuf - non famille",VLOOKUP(B350,#REF!,7,FALSE),VLOOKUP(B350,Neuf!$A:$H,7,FALSE))))</f>
        <v/>
      </c>
      <c r="G350" s="35" t="str">
        <f>IF(OR(C350="",C350&gt;$G$2),"",IF($E$2="existant",VLOOKUP(B350,Existant!$A:$P,16,FALSE),IF($E$2="Neuf - non famille",VLOOKUP(B350,#REF!,16,FALSE),VLOOKUP(B350,Neuf!$A:$P,16,FALSE))))</f>
        <v/>
      </c>
      <c r="H350" s="34" t="str">
        <f>IF(OR(C350="",C350&gt;$G$2),"",IF($E$2="existant",VLOOKUP(B350,Existant!$A:$P,14,FALSE),IF($E$2="Neuf - non famille",VLOOKUP(B350,#REF!,14,FALSE),VLOOKUP(B350,Neuf!$A:$P,14,FALSE))))</f>
        <v/>
      </c>
    </row>
    <row r="351" spans="1:8" hidden="1" x14ac:dyDescent="0.2">
      <c r="A351" s="2">
        <f t="shared" ca="1" si="5"/>
        <v>12</v>
      </c>
      <c r="B351" s="2">
        <v>72</v>
      </c>
      <c r="C351" s="2" t="str">
        <f>IF(COUNTIF($B$4:B350,B351)&gt;0,"",MAX($C$4:C350)+1)</f>
        <v/>
      </c>
      <c r="D351" t="str">
        <f>IF(OR(C351="",C351&gt;$G$2),"",IF($E$2="existant",VLOOKUP(B351,Existant!$A:$E,4,FALSE),IF($E$2="Neuf - non famille",VLOOKUP(B351,#REF!,4,FALSE),VLOOKUP(B351,Neuf!$A:$E,4,FALSE))))</f>
        <v/>
      </c>
      <c r="E351" t="str">
        <f>IF(OR(C351="",C351&gt;$G$2),"",IF($E$2="existant",VLOOKUP(B351,Existant!$A:$E,5,FALSE),IF($E$2="Neuf - non famille",VLOOKUP(B351,#REF!,5,FALSE),VLOOKUP(B351,Neuf!$A:$E,5,FALSE))))</f>
        <v/>
      </c>
      <c r="F351" t="str">
        <f>IF(OR(C351="",C351&gt;$G$2),"",IF($E$2="existant",VLOOKUP(B351,Existant!$A:$H,2,FALSE),IF($E$2="Neuf - non famille",VLOOKUP(B351,#REF!,7,FALSE),VLOOKUP(B351,Neuf!$A:$H,7,FALSE))))</f>
        <v/>
      </c>
      <c r="G351" s="35" t="str">
        <f>IF(OR(C351="",C351&gt;$G$2),"",IF($E$2="existant",VLOOKUP(B351,Existant!$A:$P,16,FALSE),IF($E$2="Neuf - non famille",VLOOKUP(B351,#REF!,16,FALSE),VLOOKUP(B351,Neuf!$A:$P,16,FALSE))))</f>
        <v/>
      </c>
      <c r="H351" s="34" t="str">
        <f>IF(OR(C351="",C351&gt;$G$2),"",IF($E$2="existant",VLOOKUP(B351,Existant!$A:$P,14,FALSE),IF($E$2="Neuf - non famille",VLOOKUP(B351,#REF!,14,FALSE),VLOOKUP(B351,Neuf!$A:$P,14,FALSE))))</f>
        <v/>
      </c>
    </row>
    <row r="352" spans="1:8" hidden="1" x14ac:dyDescent="0.2">
      <c r="A352" s="2">
        <f t="shared" ca="1" si="5"/>
        <v>8</v>
      </c>
      <c r="B352" s="2">
        <v>25</v>
      </c>
      <c r="C352" s="2" t="str">
        <f>IF(COUNTIF($B$4:B351,B352)&gt;0,"",MAX($C$4:C351)+1)</f>
        <v/>
      </c>
      <c r="D352" t="str">
        <f>IF(OR(C352="",C352&gt;$G$2),"",IF($E$2="existant",VLOOKUP(B352,Existant!$A:$E,4,FALSE),IF($E$2="Neuf - non famille",VLOOKUP(B352,#REF!,4,FALSE),VLOOKUP(B352,Neuf!$A:$E,4,FALSE))))</f>
        <v/>
      </c>
      <c r="E352" t="str">
        <f>IF(OR(C352="",C352&gt;$G$2),"",IF($E$2="existant",VLOOKUP(B352,Existant!$A:$E,5,FALSE),IF($E$2="Neuf - non famille",VLOOKUP(B352,#REF!,5,FALSE),VLOOKUP(B352,Neuf!$A:$E,5,FALSE))))</f>
        <v/>
      </c>
      <c r="F352" t="str">
        <f>IF(OR(C352="",C352&gt;$G$2),"",IF($E$2="existant",VLOOKUP(B352,Existant!$A:$H,2,FALSE),IF($E$2="Neuf - non famille",VLOOKUP(B352,#REF!,7,FALSE),VLOOKUP(B352,Neuf!$A:$H,7,FALSE))))</f>
        <v/>
      </c>
      <c r="G352" s="35" t="str">
        <f>IF(OR(C352="",C352&gt;$G$2),"",IF($E$2="existant",VLOOKUP(B352,Existant!$A:$P,16,FALSE),IF($E$2="Neuf - non famille",VLOOKUP(B352,#REF!,16,FALSE),VLOOKUP(B352,Neuf!$A:$P,16,FALSE))))</f>
        <v/>
      </c>
      <c r="H352" s="34" t="str">
        <f>IF(OR(C352="",C352&gt;$G$2),"",IF($E$2="existant",VLOOKUP(B352,Existant!$A:$P,14,FALSE),IF($E$2="Neuf - non famille",VLOOKUP(B352,#REF!,14,FALSE),VLOOKUP(B352,Neuf!$A:$P,14,FALSE))))</f>
        <v/>
      </c>
    </row>
    <row r="353" spans="1:8" hidden="1" x14ac:dyDescent="0.2">
      <c r="A353" s="2">
        <f t="shared" ca="1" si="5"/>
        <v>14</v>
      </c>
      <c r="B353" s="2">
        <v>48</v>
      </c>
      <c r="C353" s="2" t="str">
        <f>IF(COUNTIF($B$4:B352,B353)&gt;0,"",MAX($C$4:C352)+1)</f>
        <v/>
      </c>
      <c r="D353" t="str">
        <f>IF(OR(C353="",C353&gt;$G$2),"",IF($E$2="existant",VLOOKUP(B353,Existant!$A:$E,4,FALSE),IF($E$2="Neuf - non famille",VLOOKUP(B353,#REF!,4,FALSE),VLOOKUP(B353,Neuf!$A:$E,4,FALSE))))</f>
        <v/>
      </c>
      <c r="E353" t="str">
        <f>IF(OR(C353="",C353&gt;$G$2),"",IF($E$2="existant",VLOOKUP(B353,Existant!$A:$E,5,FALSE),IF($E$2="Neuf - non famille",VLOOKUP(B353,#REF!,5,FALSE),VLOOKUP(B353,Neuf!$A:$E,5,FALSE))))</f>
        <v/>
      </c>
      <c r="F353" t="str">
        <f>IF(OR(C353="",C353&gt;$G$2),"",IF($E$2="existant",VLOOKUP(B353,Existant!$A:$H,2,FALSE),IF($E$2="Neuf - non famille",VLOOKUP(B353,#REF!,7,FALSE),VLOOKUP(B353,Neuf!$A:$H,7,FALSE))))</f>
        <v/>
      </c>
      <c r="G353" s="35" t="str">
        <f>IF(OR(C353="",C353&gt;$G$2),"",IF($E$2="existant",VLOOKUP(B353,Existant!$A:$P,16,FALSE),IF($E$2="Neuf - non famille",VLOOKUP(B353,#REF!,16,FALSE),VLOOKUP(B353,Neuf!$A:$P,16,FALSE))))</f>
        <v/>
      </c>
      <c r="H353" s="34" t="str">
        <f>IF(OR(C353="",C353&gt;$G$2),"",IF($E$2="existant",VLOOKUP(B353,Existant!$A:$P,14,FALSE),IF($E$2="Neuf - non famille",VLOOKUP(B353,#REF!,14,FALSE),VLOOKUP(B353,Neuf!$A:$P,14,FALSE))))</f>
        <v/>
      </c>
    </row>
    <row r="354" spans="1:8" hidden="1" x14ac:dyDescent="0.2">
      <c r="A354" s="2">
        <f t="shared" ca="1" si="5"/>
        <v>43</v>
      </c>
      <c r="B354" s="2">
        <v>146</v>
      </c>
      <c r="C354" s="2" t="str">
        <f>IF(COUNTIF($B$4:B353,B354)&gt;0,"",MAX($C$4:C353)+1)</f>
        <v/>
      </c>
      <c r="D354" t="str">
        <f>IF(OR(C354="",C354&gt;$G$2),"",IF($E$2="existant",VLOOKUP(B354,Existant!$A:$E,4,FALSE),IF($E$2="Neuf - non famille",VLOOKUP(B354,#REF!,4,FALSE),VLOOKUP(B354,Neuf!$A:$E,4,FALSE))))</f>
        <v/>
      </c>
      <c r="E354" t="str">
        <f>IF(OR(C354="",C354&gt;$G$2),"",IF($E$2="existant",VLOOKUP(B354,Existant!$A:$E,5,FALSE),IF($E$2="Neuf - non famille",VLOOKUP(B354,#REF!,5,FALSE),VLOOKUP(B354,Neuf!$A:$E,5,FALSE))))</f>
        <v/>
      </c>
      <c r="F354" t="str">
        <f>IF(OR(C354="",C354&gt;$G$2),"",IF($E$2="existant",VLOOKUP(B354,Existant!$A:$H,2,FALSE),IF($E$2="Neuf - non famille",VLOOKUP(B354,#REF!,7,FALSE),VLOOKUP(B354,Neuf!$A:$H,7,FALSE))))</f>
        <v/>
      </c>
      <c r="G354" s="35" t="str">
        <f>IF(OR(C354="",C354&gt;$G$2),"",IF($E$2="existant",VLOOKUP(B354,Existant!$A:$P,16,FALSE),IF($E$2="Neuf - non famille",VLOOKUP(B354,#REF!,16,FALSE),VLOOKUP(B354,Neuf!$A:$P,16,FALSE))))</f>
        <v/>
      </c>
      <c r="H354" s="34" t="str">
        <f>IF(OR(C354="",C354&gt;$G$2),"",IF($E$2="existant",VLOOKUP(B354,Existant!$A:$P,14,FALSE),IF($E$2="Neuf - non famille",VLOOKUP(B354,#REF!,14,FALSE),VLOOKUP(B354,Neuf!$A:$P,14,FALSE))))</f>
        <v/>
      </c>
    </row>
    <row r="355" spans="1:8" hidden="1" x14ac:dyDescent="0.2">
      <c r="A355" s="2">
        <f t="shared" ca="1" si="5"/>
        <v>5</v>
      </c>
      <c r="B355" s="2">
        <v>86</v>
      </c>
      <c r="C355" s="2" t="str">
        <f>IF(COUNTIF($B$4:B354,B355)&gt;0,"",MAX($C$4:C354)+1)</f>
        <v/>
      </c>
      <c r="D355" t="str">
        <f>IF(OR(C355="",C355&gt;$G$2),"",IF($E$2="existant",VLOOKUP(B355,Existant!$A:$E,4,FALSE),IF($E$2="Neuf - non famille",VLOOKUP(B355,#REF!,4,FALSE),VLOOKUP(B355,Neuf!$A:$E,4,FALSE))))</f>
        <v/>
      </c>
      <c r="E355" t="str">
        <f>IF(OR(C355="",C355&gt;$G$2),"",IF($E$2="existant",VLOOKUP(B355,Existant!$A:$E,5,FALSE),IF($E$2="Neuf - non famille",VLOOKUP(B355,#REF!,5,FALSE),VLOOKUP(B355,Neuf!$A:$E,5,FALSE))))</f>
        <v/>
      </c>
      <c r="F355" t="str">
        <f>IF(OR(C355="",C355&gt;$G$2),"",IF($E$2="existant",VLOOKUP(B355,Existant!$A:$H,2,FALSE),IF($E$2="Neuf - non famille",VLOOKUP(B355,#REF!,7,FALSE),VLOOKUP(B355,Neuf!$A:$H,7,FALSE))))</f>
        <v/>
      </c>
      <c r="G355" s="35" t="str">
        <f>IF(OR(C355="",C355&gt;$G$2),"",IF($E$2="existant",VLOOKUP(B355,Existant!$A:$P,16,FALSE),IF($E$2="Neuf - non famille",VLOOKUP(B355,#REF!,16,FALSE),VLOOKUP(B355,Neuf!$A:$P,16,FALSE))))</f>
        <v/>
      </c>
      <c r="H355" s="34" t="str">
        <f>IF(OR(C355="",C355&gt;$G$2),"",IF($E$2="existant",VLOOKUP(B355,Existant!$A:$P,14,FALSE),IF($E$2="Neuf - non famille",VLOOKUP(B355,#REF!,14,FALSE),VLOOKUP(B355,Neuf!$A:$P,14,FALSE))))</f>
        <v/>
      </c>
    </row>
    <row r="356" spans="1:8" hidden="1" x14ac:dyDescent="0.2">
      <c r="A356" s="2">
        <f t="shared" ca="1" si="5"/>
        <v>150</v>
      </c>
      <c r="B356" s="2">
        <v>126</v>
      </c>
      <c r="C356" s="2" t="str">
        <f>IF(COUNTIF($B$4:B355,B356)&gt;0,"",MAX($C$4:C355)+1)</f>
        <v/>
      </c>
      <c r="D356" t="str">
        <f>IF(OR(C356="",C356&gt;$G$2),"",IF($E$2="existant",VLOOKUP(B356,Existant!$A:$E,4,FALSE),IF($E$2="Neuf - non famille",VLOOKUP(B356,#REF!,4,FALSE),VLOOKUP(B356,Neuf!$A:$E,4,FALSE))))</f>
        <v/>
      </c>
      <c r="E356" t="str">
        <f>IF(OR(C356="",C356&gt;$G$2),"",IF($E$2="existant",VLOOKUP(B356,Existant!$A:$E,5,FALSE),IF($E$2="Neuf - non famille",VLOOKUP(B356,#REF!,5,FALSE),VLOOKUP(B356,Neuf!$A:$E,5,FALSE))))</f>
        <v/>
      </c>
      <c r="F356" t="str">
        <f>IF(OR(C356="",C356&gt;$G$2),"",IF($E$2="existant",VLOOKUP(B356,Existant!$A:$H,2,FALSE),IF($E$2="Neuf - non famille",VLOOKUP(B356,#REF!,7,FALSE),VLOOKUP(B356,Neuf!$A:$H,7,FALSE))))</f>
        <v/>
      </c>
      <c r="G356" s="35" t="str">
        <f>IF(OR(C356="",C356&gt;$G$2),"",IF($E$2="existant",VLOOKUP(B356,Existant!$A:$P,16,FALSE),IF($E$2="Neuf - non famille",VLOOKUP(B356,#REF!,16,FALSE),VLOOKUP(B356,Neuf!$A:$P,16,FALSE))))</f>
        <v/>
      </c>
      <c r="H356" s="34" t="str">
        <f>IF(OR(C356="",C356&gt;$G$2),"",IF($E$2="existant",VLOOKUP(B356,Existant!$A:$P,14,FALSE),IF($E$2="Neuf - non famille",VLOOKUP(B356,#REF!,14,FALSE),VLOOKUP(B356,Neuf!$A:$P,14,FALSE))))</f>
        <v/>
      </c>
    </row>
    <row r="357" spans="1:8" hidden="1" x14ac:dyDescent="0.2">
      <c r="A357" s="2">
        <f t="shared" ca="1" si="5"/>
        <v>108</v>
      </c>
      <c r="B357" s="2">
        <v>56</v>
      </c>
      <c r="C357" s="2" t="str">
        <f>IF(COUNTIF($B$4:B356,B357)&gt;0,"",MAX($C$4:C356)+1)</f>
        <v/>
      </c>
      <c r="D357" t="str">
        <f>IF(OR(C357="",C357&gt;$G$2),"",IF($E$2="existant",VLOOKUP(B357,Existant!$A:$E,4,FALSE),IF($E$2="Neuf - non famille",VLOOKUP(B357,#REF!,4,FALSE),VLOOKUP(B357,Neuf!$A:$E,4,FALSE))))</f>
        <v/>
      </c>
      <c r="E357" t="str">
        <f>IF(OR(C357="",C357&gt;$G$2),"",IF($E$2="existant",VLOOKUP(B357,Existant!$A:$E,5,FALSE),IF($E$2="Neuf - non famille",VLOOKUP(B357,#REF!,5,FALSE),VLOOKUP(B357,Neuf!$A:$E,5,FALSE))))</f>
        <v/>
      </c>
      <c r="F357" t="str">
        <f>IF(OR(C357="",C357&gt;$G$2),"",IF($E$2="existant",VLOOKUP(B357,Existant!$A:$H,2,FALSE),IF($E$2="Neuf - non famille",VLOOKUP(B357,#REF!,7,FALSE),VLOOKUP(B357,Neuf!$A:$H,7,FALSE))))</f>
        <v/>
      </c>
      <c r="G357" s="35" t="str">
        <f>IF(OR(C357="",C357&gt;$G$2),"",IF($E$2="existant",VLOOKUP(B357,Existant!$A:$P,16,FALSE),IF($E$2="Neuf - non famille",VLOOKUP(B357,#REF!,16,FALSE),VLOOKUP(B357,Neuf!$A:$P,16,FALSE))))</f>
        <v/>
      </c>
      <c r="H357" s="34" t="str">
        <f>IF(OR(C357="",C357&gt;$G$2),"",IF($E$2="existant",VLOOKUP(B357,Existant!$A:$P,14,FALSE),IF($E$2="Neuf - non famille",VLOOKUP(B357,#REF!,14,FALSE),VLOOKUP(B357,Neuf!$A:$P,14,FALSE))))</f>
        <v/>
      </c>
    </row>
    <row r="358" spans="1:8" hidden="1" x14ac:dyDescent="0.2">
      <c r="A358" s="2">
        <f t="shared" ca="1" si="5"/>
        <v>36</v>
      </c>
      <c r="B358" s="2">
        <v>78</v>
      </c>
      <c r="C358" s="2" t="str">
        <f>IF(COUNTIF($B$4:B357,B358)&gt;0,"",MAX($C$4:C357)+1)</f>
        <v/>
      </c>
      <c r="D358" t="str">
        <f>IF(OR(C358="",C358&gt;$G$2),"",IF($E$2="existant",VLOOKUP(B358,Existant!$A:$E,4,FALSE),IF($E$2="Neuf - non famille",VLOOKUP(B358,#REF!,4,FALSE),VLOOKUP(B358,Neuf!$A:$E,4,FALSE))))</f>
        <v/>
      </c>
      <c r="E358" t="str">
        <f>IF(OR(C358="",C358&gt;$G$2),"",IF($E$2="existant",VLOOKUP(B358,Existant!$A:$E,5,FALSE),IF($E$2="Neuf - non famille",VLOOKUP(B358,#REF!,5,FALSE),VLOOKUP(B358,Neuf!$A:$E,5,FALSE))))</f>
        <v/>
      </c>
      <c r="F358" t="str">
        <f>IF(OR(C358="",C358&gt;$G$2),"",IF($E$2="existant",VLOOKUP(B358,Existant!$A:$H,2,FALSE),IF($E$2="Neuf - non famille",VLOOKUP(B358,#REF!,7,FALSE),VLOOKUP(B358,Neuf!$A:$H,7,FALSE))))</f>
        <v/>
      </c>
      <c r="G358" s="35" t="str">
        <f>IF(OR(C358="",C358&gt;$G$2),"",IF($E$2="existant",VLOOKUP(B358,Existant!$A:$P,16,FALSE),IF($E$2="Neuf - non famille",VLOOKUP(B358,#REF!,16,FALSE),VLOOKUP(B358,Neuf!$A:$P,16,FALSE))))</f>
        <v/>
      </c>
      <c r="H358" s="34" t="str">
        <f>IF(OR(C358="",C358&gt;$G$2),"",IF($E$2="existant",VLOOKUP(B358,Existant!$A:$P,14,FALSE),IF($E$2="Neuf - non famille",VLOOKUP(B358,#REF!,14,FALSE),VLOOKUP(B358,Neuf!$A:$P,14,FALSE))))</f>
        <v/>
      </c>
    </row>
    <row r="359" spans="1:8" hidden="1" x14ac:dyDescent="0.2">
      <c r="A359" s="2">
        <f t="shared" ca="1" si="5"/>
        <v>77</v>
      </c>
      <c r="B359" s="2">
        <v>57</v>
      </c>
      <c r="C359" s="2" t="str">
        <f>IF(COUNTIF($B$4:B358,B359)&gt;0,"",MAX($C$4:C358)+1)</f>
        <v/>
      </c>
      <c r="D359" t="str">
        <f>IF(OR(C359="",C359&gt;$G$2),"",IF($E$2="existant",VLOOKUP(B359,Existant!$A:$E,4,FALSE),IF($E$2="Neuf - non famille",VLOOKUP(B359,#REF!,4,FALSE),VLOOKUP(B359,Neuf!$A:$E,4,FALSE))))</f>
        <v/>
      </c>
      <c r="E359" t="str">
        <f>IF(OR(C359="",C359&gt;$G$2),"",IF($E$2="existant",VLOOKUP(B359,Existant!$A:$E,5,FALSE),IF($E$2="Neuf - non famille",VLOOKUP(B359,#REF!,5,FALSE),VLOOKUP(B359,Neuf!$A:$E,5,FALSE))))</f>
        <v/>
      </c>
      <c r="F359" t="str">
        <f>IF(OR(C359="",C359&gt;$G$2),"",IF($E$2="existant",VLOOKUP(B359,Existant!$A:$H,2,FALSE),IF($E$2="Neuf - non famille",VLOOKUP(B359,#REF!,7,FALSE),VLOOKUP(B359,Neuf!$A:$H,7,FALSE))))</f>
        <v/>
      </c>
      <c r="G359" s="35" t="str">
        <f>IF(OR(C359="",C359&gt;$G$2),"",IF($E$2="existant",VLOOKUP(B359,Existant!$A:$P,16,FALSE),IF($E$2="Neuf - non famille",VLOOKUP(B359,#REF!,16,FALSE),VLOOKUP(B359,Neuf!$A:$P,16,FALSE))))</f>
        <v/>
      </c>
      <c r="H359" s="34" t="str">
        <f>IF(OR(C359="",C359&gt;$G$2),"",IF($E$2="existant",VLOOKUP(B359,Existant!$A:$P,14,FALSE),IF($E$2="Neuf - non famille",VLOOKUP(B359,#REF!,14,FALSE),VLOOKUP(B359,Neuf!$A:$P,14,FALSE))))</f>
        <v/>
      </c>
    </row>
    <row r="360" spans="1:8" hidden="1" x14ac:dyDescent="0.2">
      <c r="A360" s="2">
        <f t="shared" ca="1" si="5"/>
        <v>5</v>
      </c>
      <c r="B360" s="2">
        <v>87</v>
      </c>
      <c r="C360" s="2" t="str">
        <f>IF(COUNTIF($B$4:B359,B360)&gt;0,"",MAX($C$4:C359)+1)</f>
        <v/>
      </c>
      <c r="D360" t="str">
        <f>IF(OR(C360="",C360&gt;$G$2),"",IF($E$2="existant",VLOOKUP(B360,Existant!$A:$E,4,FALSE),IF($E$2="Neuf - non famille",VLOOKUP(B360,#REF!,4,FALSE),VLOOKUP(B360,Neuf!$A:$E,4,FALSE))))</f>
        <v/>
      </c>
      <c r="E360" t="str">
        <f>IF(OR(C360="",C360&gt;$G$2),"",IF($E$2="existant",VLOOKUP(B360,Existant!$A:$E,5,FALSE),IF($E$2="Neuf - non famille",VLOOKUP(B360,#REF!,5,FALSE),VLOOKUP(B360,Neuf!$A:$E,5,FALSE))))</f>
        <v/>
      </c>
      <c r="F360" t="str">
        <f>IF(OR(C360="",C360&gt;$G$2),"",IF($E$2="existant",VLOOKUP(B360,Existant!$A:$H,2,FALSE),IF($E$2="Neuf - non famille",VLOOKUP(B360,#REF!,7,FALSE),VLOOKUP(B360,Neuf!$A:$H,7,FALSE))))</f>
        <v/>
      </c>
      <c r="G360" s="35" t="str">
        <f>IF(OR(C360="",C360&gt;$G$2),"",IF($E$2="existant",VLOOKUP(B360,Existant!$A:$P,16,FALSE),IF($E$2="Neuf - non famille",VLOOKUP(B360,#REF!,16,FALSE),VLOOKUP(B360,Neuf!$A:$P,16,FALSE))))</f>
        <v/>
      </c>
      <c r="H360" s="34" t="str">
        <f>IF(OR(C360="",C360&gt;$G$2),"",IF($E$2="existant",VLOOKUP(B360,Existant!$A:$P,14,FALSE),IF($E$2="Neuf - non famille",VLOOKUP(B360,#REF!,14,FALSE),VLOOKUP(B360,Neuf!$A:$P,14,FALSE))))</f>
        <v/>
      </c>
    </row>
    <row r="361" spans="1:8" hidden="1" x14ac:dyDescent="0.2">
      <c r="A361" s="2">
        <f t="shared" ca="1" si="5"/>
        <v>114</v>
      </c>
      <c r="B361" s="2">
        <v>73</v>
      </c>
      <c r="C361" s="2" t="str">
        <f>IF(COUNTIF($B$4:B360,B361)&gt;0,"",MAX($C$4:C360)+1)</f>
        <v/>
      </c>
      <c r="D361" t="str">
        <f>IF(OR(C361="",C361&gt;$G$2),"",IF($E$2="existant",VLOOKUP(B361,Existant!$A:$E,4,FALSE),IF($E$2="Neuf - non famille",VLOOKUP(B361,#REF!,4,FALSE),VLOOKUP(B361,Neuf!$A:$E,4,FALSE))))</f>
        <v/>
      </c>
      <c r="E361" t="str">
        <f>IF(OR(C361="",C361&gt;$G$2),"",IF($E$2="existant",VLOOKUP(B361,Existant!$A:$E,5,FALSE),IF($E$2="Neuf - non famille",VLOOKUP(B361,#REF!,5,FALSE),VLOOKUP(B361,Neuf!$A:$E,5,FALSE))))</f>
        <v/>
      </c>
      <c r="F361" t="str">
        <f>IF(OR(C361="",C361&gt;$G$2),"",IF($E$2="existant",VLOOKUP(B361,Existant!$A:$H,2,FALSE),IF($E$2="Neuf - non famille",VLOOKUP(B361,#REF!,7,FALSE),VLOOKUP(B361,Neuf!$A:$H,7,FALSE))))</f>
        <v/>
      </c>
      <c r="G361" s="35" t="str">
        <f>IF(OR(C361="",C361&gt;$G$2),"",IF($E$2="existant",VLOOKUP(B361,Existant!$A:$P,16,FALSE),IF($E$2="Neuf - non famille",VLOOKUP(B361,#REF!,16,FALSE),VLOOKUP(B361,Neuf!$A:$P,16,FALSE))))</f>
        <v/>
      </c>
      <c r="H361" s="34" t="str">
        <f>IF(OR(C361="",C361&gt;$G$2),"",IF($E$2="existant",VLOOKUP(B361,Existant!$A:$P,14,FALSE),IF($E$2="Neuf - non famille",VLOOKUP(B361,#REF!,14,FALSE),VLOOKUP(B361,Neuf!$A:$P,14,FALSE))))</f>
        <v/>
      </c>
    </row>
    <row r="362" spans="1:8" hidden="1" x14ac:dyDescent="0.2">
      <c r="A362" s="2">
        <f t="shared" ca="1" si="5"/>
        <v>32</v>
      </c>
      <c r="B362" s="2">
        <v>55</v>
      </c>
      <c r="C362" s="2" t="str">
        <f>IF(COUNTIF($B$4:B361,B362)&gt;0,"",MAX($C$4:C361)+1)</f>
        <v/>
      </c>
      <c r="D362" t="str">
        <f>IF(OR(C362="",C362&gt;$G$2),"",IF($E$2="existant",VLOOKUP(B362,Existant!$A:$E,4,FALSE),IF($E$2="Neuf - non famille",VLOOKUP(B362,#REF!,4,FALSE),VLOOKUP(B362,Neuf!$A:$E,4,FALSE))))</f>
        <v/>
      </c>
      <c r="E362" t="str">
        <f>IF(OR(C362="",C362&gt;$G$2),"",IF($E$2="existant",VLOOKUP(B362,Existant!$A:$E,5,FALSE),IF($E$2="Neuf - non famille",VLOOKUP(B362,#REF!,5,FALSE),VLOOKUP(B362,Neuf!$A:$E,5,FALSE))))</f>
        <v/>
      </c>
      <c r="F362" t="str">
        <f>IF(OR(C362="",C362&gt;$G$2),"",IF($E$2="existant",VLOOKUP(B362,Existant!$A:$H,2,FALSE),IF($E$2="Neuf - non famille",VLOOKUP(B362,#REF!,7,FALSE),VLOOKUP(B362,Neuf!$A:$H,7,FALSE))))</f>
        <v/>
      </c>
      <c r="G362" s="35" t="str">
        <f>IF(OR(C362="",C362&gt;$G$2),"",IF($E$2="existant",VLOOKUP(B362,Existant!$A:$P,16,FALSE),IF($E$2="Neuf - non famille",VLOOKUP(B362,#REF!,16,FALSE),VLOOKUP(B362,Neuf!$A:$P,16,FALSE))))</f>
        <v/>
      </c>
      <c r="H362" s="34" t="str">
        <f>IF(OR(C362="",C362&gt;$G$2),"",IF($E$2="existant",VLOOKUP(B362,Existant!$A:$P,14,FALSE),IF($E$2="Neuf - non famille",VLOOKUP(B362,#REF!,14,FALSE),VLOOKUP(B362,Neuf!$A:$P,14,FALSE))))</f>
        <v/>
      </c>
    </row>
    <row r="363" spans="1:8" hidden="1" x14ac:dyDescent="0.2">
      <c r="A363" s="2">
        <f t="shared" ca="1" si="5"/>
        <v>101</v>
      </c>
      <c r="B363" s="2">
        <v>39</v>
      </c>
      <c r="C363" s="2" t="str">
        <f>IF(COUNTIF($B$4:B362,B363)&gt;0,"",MAX($C$4:C362)+1)</f>
        <v/>
      </c>
      <c r="D363" t="str">
        <f>IF(OR(C363="",C363&gt;$G$2),"",IF($E$2="existant",VLOOKUP(B363,Existant!$A:$E,4,FALSE),IF($E$2="Neuf - non famille",VLOOKUP(B363,#REF!,4,FALSE),VLOOKUP(B363,Neuf!$A:$E,4,FALSE))))</f>
        <v/>
      </c>
      <c r="E363" t="str">
        <f>IF(OR(C363="",C363&gt;$G$2),"",IF($E$2="existant",VLOOKUP(B363,Existant!$A:$E,5,FALSE),IF($E$2="Neuf - non famille",VLOOKUP(B363,#REF!,5,FALSE),VLOOKUP(B363,Neuf!$A:$E,5,FALSE))))</f>
        <v/>
      </c>
      <c r="F363" t="str">
        <f>IF(OR(C363="",C363&gt;$G$2),"",IF($E$2="existant",VLOOKUP(B363,Existant!$A:$H,2,FALSE),IF($E$2="Neuf - non famille",VLOOKUP(B363,#REF!,7,FALSE),VLOOKUP(B363,Neuf!$A:$H,7,FALSE))))</f>
        <v/>
      </c>
      <c r="G363" s="35" t="str">
        <f>IF(OR(C363="",C363&gt;$G$2),"",IF($E$2="existant",VLOOKUP(B363,Existant!$A:$P,16,FALSE),IF($E$2="Neuf - non famille",VLOOKUP(B363,#REF!,16,FALSE),VLOOKUP(B363,Neuf!$A:$P,16,FALSE))))</f>
        <v/>
      </c>
      <c r="H363" s="34" t="str">
        <f>IF(OR(C363="",C363&gt;$G$2),"",IF($E$2="existant",VLOOKUP(B363,Existant!$A:$P,14,FALSE),IF($E$2="Neuf - non famille",VLOOKUP(B363,#REF!,14,FALSE),VLOOKUP(B363,Neuf!$A:$P,14,FALSE))))</f>
        <v/>
      </c>
    </row>
    <row r="364" spans="1:8" x14ac:dyDescent="0.2">
      <c r="A364" s="2">
        <f t="shared" ca="1" si="5"/>
        <v>168</v>
      </c>
      <c r="B364" s="2">
        <v>33</v>
      </c>
      <c r="C364" s="2">
        <f>IF(COUNTIF($B$4:B363,B364)&gt;0,"",MAX($C$4:C363)+1)</f>
        <v>151</v>
      </c>
      <c r="D364" t="str">
        <f>IF(OR(C364="",C364&gt;$G$2),"",IF($E$2="existant",VLOOKUP(B364,Existant!$A:$E,4,FALSE),IF($E$2="Neuf - non famille",VLOOKUP(B364,#REF!,4,FALSE),VLOOKUP(B364,Neuf!$A:$E,4,FALSE))))</f>
        <v/>
      </c>
      <c r="E364" t="str">
        <f>IF(OR(C364="",C364&gt;$G$2),"",IF($E$2="existant",VLOOKUP(B364,Existant!$A:$E,5,FALSE),IF($E$2="Neuf - non famille",VLOOKUP(B364,#REF!,5,FALSE),VLOOKUP(B364,Neuf!$A:$E,5,FALSE))))</f>
        <v/>
      </c>
      <c r="F364" t="str">
        <f>IF(OR(C364="",C364&gt;$G$2),"",IF($E$2="existant",VLOOKUP(B364,Existant!$A:$H,2,FALSE),IF($E$2="Neuf - non famille",VLOOKUP(B364,#REF!,7,FALSE),VLOOKUP(B364,Neuf!$A:$H,7,FALSE))))</f>
        <v/>
      </c>
      <c r="G364" s="35" t="str">
        <f>IF(OR(C364="",C364&gt;$G$2),"",IF($E$2="existant",VLOOKUP(B364,Existant!$A:$P,16,FALSE),IF($E$2="Neuf - non famille",VLOOKUP(B364,#REF!,16,FALSE),VLOOKUP(B364,Neuf!$A:$P,16,FALSE))))</f>
        <v/>
      </c>
      <c r="H364" s="34" t="str">
        <f>IF(OR(C364="",C364&gt;$G$2),"",IF($E$2="existant",VLOOKUP(B364,Existant!$A:$P,14,FALSE),IF($E$2="Neuf - non famille",VLOOKUP(B364,#REF!,14,FALSE),VLOOKUP(B364,Neuf!$A:$P,14,FALSE))))</f>
        <v/>
      </c>
    </row>
    <row r="365" spans="1:8" hidden="1" x14ac:dyDescent="0.2">
      <c r="A365" s="2">
        <f t="shared" ca="1" si="5"/>
        <v>26</v>
      </c>
      <c r="B365" s="2">
        <v>123</v>
      </c>
      <c r="C365" s="2" t="str">
        <f>IF(COUNTIF($B$4:B364,B365)&gt;0,"",MAX($C$4:C364)+1)</f>
        <v/>
      </c>
      <c r="D365" t="str">
        <f>IF(OR(C365="",C365&gt;$G$2),"",IF($E$2="existant",VLOOKUP(B365,Existant!$A:$E,4,FALSE),IF($E$2="Neuf - non famille",VLOOKUP(B365,#REF!,4,FALSE),VLOOKUP(B365,Neuf!$A:$E,4,FALSE))))</f>
        <v/>
      </c>
      <c r="E365" t="str">
        <f>IF(OR(C365="",C365&gt;$G$2),"",IF($E$2="existant",VLOOKUP(B365,Existant!$A:$E,5,FALSE),IF($E$2="Neuf - non famille",VLOOKUP(B365,#REF!,5,FALSE),VLOOKUP(B365,Neuf!$A:$E,5,FALSE))))</f>
        <v/>
      </c>
      <c r="F365" t="str">
        <f>IF(OR(C365="",C365&gt;$G$2),"",IF($E$2="existant",VLOOKUP(B365,Existant!$A:$H,2,FALSE),IF($E$2="Neuf - non famille",VLOOKUP(B365,#REF!,7,FALSE),VLOOKUP(B365,Neuf!$A:$H,7,FALSE))))</f>
        <v/>
      </c>
      <c r="G365" s="35" t="str">
        <f>IF(OR(C365="",C365&gt;$G$2),"",IF($E$2="existant",VLOOKUP(B365,Existant!$A:$P,16,FALSE),IF($E$2="Neuf - non famille",VLOOKUP(B365,#REF!,16,FALSE),VLOOKUP(B365,Neuf!$A:$P,16,FALSE))))</f>
        <v/>
      </c>
      <c r="H365" s="34" t="str">
        <f>IF(OR(C365="",C365&gt;$G$2),"",IF($E$2="existant",VLOOKUP(B365,Existant!$A:$P,14,FALSE),IF($E$2="Neuf - non famille",VLOOKUP(B365,#REF!,14,FALSE),VLOOKUP(B365,Neuf!$A:$P,14,FALSE))))</f>
        <v/>
      </c>
    </row>
    <row r="366" spans="1:8" hidden="1" x14ac:dyDescent="0.2">
      <c r="A366" s="2">
        <f t="shared" ca="1" si="5"/>
        <v>130</v>
      </c>
      <c r="B366" s="2">
        <v>96</v>
      </c>
      <c r="C366" s="2" t="str">
        <f>IF(COUNTIF($B$4:B365,B366)&gt;0,"",MAX($C$4:C365)+1)</f>
        <v/>
      </c>
      <c r="D366" t="str">
        <f>IF(OR(C366="",C366&gt;$G$2),"",IF($E$2="existant",VLOOKUP(B366,Existant!$A:$E,4,FALSE),IF($E$2="Neuf - non famille",VLOOKUP(B366,#REF!,4,FALSE),VLOOKUP(B366,Neuf!$A:$E,4,FALSE))))</f>
        <v/>
      </c>
      <c r="E366" t="str">
        <f>IF(OR(C366="",C366&gt;$G$2),"",IF($E$2="existant",VLOOKUP(B366,Existant!$A:$E,5,FALSE),IF($E$2="Neuf - non famille",VLOOKUP(B366,#REF!,5,FALSE),VLOOKUP(B366,Neuf!$A:$E,5,FALSE))))</f>
        <v/>
      </c>
      <c r="F366" t="str">
        <f>IF(OR(C366="",C366&gt;$G$2),"",IF($E$2="existant",VLOOKUP(B366,Existant!$A:$H,2,FALSE),IF($E$2="Neuf - non famille",VLOOKUP(B366,#REF!,7,FALSE),VLOOKUP(B366,Neuf!$A:$H,7,FALSE))))</f>
        <v/>
      </c>
      <c r="G366" s="35" t="str">
        <f>IF(OR(C366="",C366&gt;$G$2),"",IF($E$2="existant",VLOOKUP(B366,Existant!$A:$P,16,FALSE),IF($E$2="Neuf - non famille",VLOOKUP(B366,#REF!,16,FALSE),VLOOKUP(B366,Neuf!$A:$P,16,FALSE))))</f>
        <v/>
      </c>
      <c r="H366" s="34" t="str">
        <f>IF(OR(C366="",C366&gt;$G$2),"",IF($E$2="existant",VLOOKUP(B366,Existant!$A:$P,14,FALSE),IF($E$2="Neuf - non famille",VLOOKUP(B366,#REF!,14,FALSE),VLOOKUP(B366,Neuf!$A:$P,14,FALSE))))</f>
        <v/>
      </c>
    </row>
    <row r="367" spans="1:8" hidden="1" x14ac:dyDescent="0.2">
      <c r="A367" s="2">
        <f t="shared" ca="1" si="5"/>
        <v>31</v>
      </c>
      <c r="B367" s="2">
        <v>109</v>
      </c>
      <c r="C367" s="2" t="str">
        <f>IF(COUNTIF($B$4:B366,B367)&gt;0,"",MAX($C$4:C366)+1)</f>
        <v/>
      </c>
      <c r="D367" t="str">
        <f>IF(OR(C367="",C367&gt;$G$2),"",IF($E$2="existant",VLOOKUP(B367,Existant!$A:$E,4,FALSE),IF($E$2="Neuf - non famille",VLOOKUP(B367,#REF!,4,FALSE),VLOOKUP(B367,Neuf!$A:$E,4,FALSE))))</f>
        <v/>
      </c>
      <c r="E367" t="str">
        <f>IF(OR(C367="",C367&gt;$G$2),"",IF($E$2="existant",VLOOKUP(B367,Existant!$A:$E,5,FALSE),IF($E$2="Neuf - non famille",VLOOKUP(B367,#REF!,5,FALSE),VLOOKUP(B367,Neuf!$A:$E,5,FALSE))))</f>
        <v/>
      </c>
      <c r="F367" t="str">
        <f>IF(OR(C367="",C367&gt;$G$2),"",IF($E$2="existant",VLOOKUP(B367,Existant!$A:$H,2,FALSE),IF($E$2="Neuf - non famille",VLOOKUP(B367,#REF!,7,FALSE),VLOOKUP(B367,Neuf!$A:$H,7,FALSE))))</f>
        <v/>
      </c>
      <c r="G367" s="35" t="str">
        <f>IF(OR(C367="",C367&gt;$G$2),"",IF($E$2="existant",VLOOKUP(B367,Existant!$A:$P,16,FALSE),IF($E$2="Neuf - non famille",VLOOKUP(B367,#REF!,16,FALSE),VLOOKUP(B367,Neuf!$A:$P,16,FALSE))))</f>
        <v/>
      </c>
      <c r="H367" s="34" t="str">
        <f>IF(OR(C367="",C367&gt;$G$2),"",IF($E$2="existant",VLOOKUP(B367,Existant!$A:$P,14,FALSE),IF($E$2="Neuf - non famille",VLOOKUP(B367,#REF!,14,FALSE),VLOOKUP(B367,Neuf!$A:$P,14,FALSE))))</f>
        <v/>
      </c>
    </row>
    <row r="368" spans="1:8" hidden="1" x14ac:dyDescent="0.2">
      <c r="A368" s="2">
        <f t="shared" ca="1" si="5"/>
        <v>12</v>
      </c>
      <c r="B368" s="2">
        <v>106</v>
      </c>
      <c r="C368" s="2" t="str">
        <f>IF(COUNTIF($B$4:B367,B368)&gt;0,"",MAX($C$4:C367)+1)</f>
        <v/>
      </c>
      <c r="D368" t="str">
        <f>IF(OR(C368="",C368&gt;$G$2),"",IF($E$2="existant",VLOOKUP(B368,Existant!$A:$E,4,FALSE),IF($E$2="Neuf - non famille",VLOOKUP(B368,#REF!,4,FALSE),VLOOKUP(B368,Neuf!$A:$E,4,FALSE))))</f>
        <v/>
      </c>
      <c r="E368" t="str">
        <f>IF(OR(C368="",C368&gt;$G$2),"",IF($E$2="existant",VLOOKUP(B368,Existant!$A:$E,5,FALSE),IF($E$2="Neuf - non famille",VLOOKUP(B368,#REF!,5,FALSE),VLOOKUP(B368,Neuf!$A:$E,5,FALSE))))</f>
        <v/>
      </c>
      <c r="F368" t="str">
        <f>IF(OR(C368="",C368&gt;$G$2),"",IF($E$2="existant",VLOOKUP(B368,Existant!$A:$H,2,FALSE),IF($E$2="Neuf - non famille",VLOOKUP(B368,#REF!,7,FALSE),VLOOKUP(B368,Neuf!$A:$H,7,FALSE))))</f>
        <v/>
      </c>
      <c r="G368" s="35" t="str">
        <f>IF(OR(C368="",C368&gt;$G$2),"",IF($E$2="existant",VLOOKUP(B368,Existant!$A:$P,16,FALSE),IF($E$2="Neuf - non famille",VLOOKUP(B368,#REF!,16,FALSE),VLOOKUP(B368,Neuf!$A:$P,16,FALSE))))</f>
        <v/>
      </c>
      <c r="H368" s="34" t="str">
        <f>IF(OR(C368="",C368&gt;$G$2),"",IF($E$2="existant",VLOOKUP(B368,Existant!$A:$P,14,FALSE),IF($E$2="Neuf - non famille",VLOOKUP(B368,#REF!,14,FALSE),VLOOKUP(B368,Neuf!$A:$P,14,FALSE))))</f>
        <v/>
      </c>
    </row>
    <row r="369" spans="1:8" hidden="1" x14ac:dyDescent="0.2">
      <c r="A369" s="2">
        <f t="shared" ca="1" si="5"/>
        <v>117</v>
      </c>
      <c r="B369" s="2">
        <v>66</v>
      </c>
      <c r="C369" s="2" t="str">
        <f>IF(COUNTIF($B$4:B368,B369)&gt;0,"",MAX($C$4:C368)+1)</f>
        <v/>
      </c>
      <c r="D369" t="str">
        <f>IF(OR(C369="",C369&gt;$G$2),"",IF($E$2="existant",VLOOKUP(B369,Existant!$A:$E,4,FALSE),IF($E$2="Neuf - non famille",VLOOKUP(B369,#REF!,4,FALSE),VLOOKUP(B369,Neuf!$A:$E,4,FALSE))))</f>
        <v/>
      </c>
      <c r="E369" t="str">
        <f>IF(OR(C369="",C369&gt;$G$2),"",IF($E$2="existant",VLOOKUP(B369,Existant!$A:$E,5,FALSE),IF($E$2="Neuf - non famille",VLOOKUP(B369,#REF!,5,FALSE),VLOOKUP(B369,Neuf!$A:$E,5,FALSE))))</f>
        <v/>
      </c>
      <c r="F369" t="str">
        <f>IF(OR(C369="",C369&gt;$G$2),"",IF($E$2="existant",VLOOKUP(B369,Existant!$A:$H,2,FALSE),IF($E$2="Neuf - non famille",VLOOKUP(B369,#REF!,7,FALSE),VLOOKUP(B369,Neuf!$A:$H,7,FALSE))))</f>
        <v/>
      </c>
      <c r="G369" s="35" t="str">
        <f>IF(OR(C369="",C369&gt;$G$2),"",IF($E$2="existant",VLOOKUP(B369,Existant!$A:$P,16,FALSE),IF($E$2="Neuf - non famille",VLOOKUP(B369,#REF!,16,FALSE),VLOOKUP(B369,Neuf!$A:$P,16,FALSE))))</f>
        <v/>
      </c>
      <c r="H369" s="34" t="str">
        <f>IF(OR(C369="",C369&gt;$G$2),"",IF($E$2="existant",VLOOKUP(B369,Existant!$A:$P,14,FALSE),IF($E$2="Neuf - non famille",VLOOKUP(B369,#REF!,14,FALSE),VLOOKUP(B369,Neuf!$A:$P,14,FALSE))))</f>
        <v/>
      </c>
    </row>
    <row r="370" spans="1:8" hidden="1" x14ac:dyDescent="0.2">
      <c r="A370" s="2">
        <f t="shared" ca="1" si="5"/>
        <v>124</v>
      </c>
      <c r="B370" s="2">
        <v>151</v>
      </c>
      <c r="C370" s="2" t="str">
        <f>IF(COUNTIF($B$4:B369,B370)&gt;0,"",MAX($C$4:C369)+1)</f>
        <v/>
      </c>
      <c r="D370" t="str">
        <f>IF(OR(C370="",C370&gt;$G$2),"",IF($E$2="existant",VLOOKUP(B370,Existant!$A:$E,4,FALSE),IF($E$2="Neuf - non famille",VLOOKUP(B370,#REF!,4,FALSE),VLOOKUP(B370,Neuf!$A:$E,4,FALSE))))</f>
        <v/>
      </c>
      <c r="E370" t="str">
        <f>IF(OR(C370="",C370&gt;$G$2),"",IF($E$2="existant",VLOOKUP(B370,Existant!$A:$E,5,FALSE),IF($E$2="Neuf - non famille",VLOOKUP(B370,#REF!,5,FALSE),VLOOKUP(B370,Neuf!$A:$E,5,FALSE))))</f>
        <v/>
      </c>
      <c r="F370" t="str">
        <f>IF(OR(C370="",C370&gt;$G$2),"",IF($E$2="existant",VLOOKUP(B370,Existant!$A:$H,2,FALSE),IF($E$2="Neuf - non famille",VLOOKUP(B370,#REF!,7,FALSE),VLOOKUP(B370,Neuf!$A:$H,7,FALSE))))</f>
        <v/>
      </c>
      <c r="G370" s="35" t="str">
        <f>IF(OR(C370="",C370&gt;$G$2),"",IF($E$2="existant",VLOOKUP(B370,Existant!$A:$P,16,FALSE),IF($E$2="Neuf - non famille",VLOOKUP(B370,#REF!,16,FALSE),VLOOKUP(B370,Neuf!$A:$P,16,FALSE))))</f>
        <v/>
      </c>
      <c r="H370" s="34" t="str">
        <f>IF(OR(C370="",C370&gt;$G$2),"",IF($E$2="existant",VLOOKUP(B370,Existant!$A:$P,14,FALSE),IF($E$2="Neuf - non famille",VLOOKUP(B370,#REF!,14,FALSE),VLOOKUP(B370,Neuf!$A:$P,14,FALSE))))</f>
        <v/>
      </c>
    </row>
    <row r="371" spans="1:8" hidden="1" x14ac:dyDescent="0.2">
      <c r="A371" s="2">
        <f t="shared" ca="1" si="5"/>
        <v>20</v>
      </c>
      <c r="B371" s="2">
        <v>1</v>
      </c>
      <c r="C371" s="2" t="str">
        <f>IF(COUNTIF($B$4:B370,B371)&gt;0,"",MAX($C$4:C370)+1)</f>
        <v/>
      </c>
      <c r="D371" t="str">
        <f>IF(OR(C371="",C371&gt;$G$2),"",IF($E$2="existant",VLOOKUP(B371,Existant!$A:$E,4,FALSE),IF($E$2="Neuf - non famille",VLOOKUP(B371,#REF!,4,FALSE),VLOOKUP(B371,Neuf!$A:$E,4,FALSE))))</f>
        <v/>
      </c>
      <c r="E371" t="str">
        <f>IF(OR(C371="",C371&gt;$G$2),"",IF($E$2="existant",VLOOKUP(B371,Existant!$A:$E,5,FALSE),IF($E$2="Neuf - non famille",VLOOKUP(B371,#REF!,5,FALSE),VLOOKUP(B371,Neuf!$A:$E,5,FALSE))))</f>
        <v/>
      </c>
      <c r="F371" t="str">
        <f>IF(OR(C371="",C371&gt;$G$2),"",IF($E$2="existant",VLOOKUP(B371,Existant!$A:$H,2,FALSE),IF($E$2="Neuf - non famille",VLOOKUP(B371,#REF!,7,FALSE),VLOOKUP(B371,Neuf!$A:$H,7,FALSE))))</f>
        <v/>
      </c>
      <c r="G371" s="35" t="str">
        <f>IF(OR(C371="",C371&gt;$G$2),"",IF($E$2="existant",VLOOKUP(B371,Existant!$A:$P,16,FALSE),IF($E$2="Neuf - non famille",VLOOKUP(B371,#REF!,16,FALSE),VLOOKUP(B371,Neuf!$A:$P,16,FALSE))))</f>
        <v/>
      </c>
      <c r="H371" s="34" t="str">
        <f>IF(OR(C371="",C371&gt;$G$2),"",IF($E$2="existant",VLOOKUP(B371,Existant!$A:$P,14,FALSE),IF($E$2="Neuf - non famille",VLOOKUP(B371,#REF!,14,FALSE),VLOOKUP(B371,Neuf!$A:$P,14,FALSE))))</f>
        <v/>
      </c>
    </row>
    <row r="372" spans="1:8" hidden="1" x14ac:dyDescent="0.2">
      <c r="A372" s="2">
        <f t="shared" ca="1" si="5"/>
        <v>143</v>
      </c>
      <c r="B372" s="2">
        <v>12</v>
      </c>
      <c r="C372" s="2" t="str">
        <f>IF(COUNTIF($B$4:B371,B372)&gt;0,"",MAX($C$4:C371)+1)</f>
        <v/>
      </c>
      <c r="D372" t="str">
        <f>IF(OR(C372="",C372&gt;$G$2),"",IF($E$2="existant",VLOOKUP(B372,Existant!$A:$E,4,FALSE),IF($E$2="Neuf - non famille",VLOOKUP(B372,#REF!,4,FALSE),VLOOKUP(B372,Neuf!$A:$E,4,FALSE))))</f>
        <v/>
      </c>
      <c r="E372" t="str">
        <f>IF(OR(C372="",C372&gt;$G$2),"",IF($E$2="existant",VLOOKUP(B372,Existant!$A:$E,5,FALSE),IF($E$2="Neuf - non famille",VLOOKUP(B372,#REF!,5,FALSE),VLOOKUP(B372,Neuf!$A:$E,5,FALSE))))</f>
        <v/>
      </c>
      <c r="F372" t="str">
        <f>IF(OR(C372="",C372&gt;$G$2),"",IF($E$2="existant",VLOOKUP(B372,Existant!$A:$H,2,FALSE),IF($E$2="Neuf - non famille",VLOOKUP(B372,#REF!,7,FALSE),VLOOKUP(B372,Neuf!$A:$H,7,FALSE))))</f>
        <v/>
      </c>
      <c r="G372" s="35" t="str">
        <f>IF(OR(C372="",C372&gt;$G$2),"",IF($E$2="existant",VLOOKUP(B372,Existant!$A:$P,16,FALSE),IF($E$2="Neuf - non famille",VLOOKUP(B372,#REF!,16,FALSE),VLOOKUP(B372,Neuf!$A:$P,16,FALSE))))</f>
        <v/>
      </c>
      <c r="H372" s="34" t="str">
        <f>IF(OR(C372="",C372&gt;$G$2),"",IF($E$2="existant",VLOOKUP(B372,Existant!$A:$P,14,FALSE),IF($E$2="Neuf - non famille",VLOOKUP(B372,#REF!,14,FALSE),VLOOKUP(B372,Neuf!$A:$P,14,FALSE))))</f>
        <v/>
      </c>
    </row>
    <row r="373" spans="1:8" hidden="1" x14ac:dyDescent="0.2">
      <c r="A373" s="2">
        <f t="shared" ca="1" si="5"/>
        <v>117</v>
      </c>
      <c r="B373" s="2">
        <v>92</v>
      </c>
      <c r="C373" s="2" t="str">
        <f>IF(COUNTIF($B$4:B372,B373)&gt;0,"",MAX($C$4:C372)+1)</f>
        <v/>
      </c>
      <c r="D373" t="str">
        <f>IF(OR(C373="",C373&gt;$G$2),"",IF($E$2="existant",VLOOKUP(B373,Existant!$A:$E,4,FALSE),IF($E$2="Neuf - non famille",VLOOKUP(B373,#REF!,4,FALSE),VLOOKUP(B373,Neuf!$A:$E,4,FALSE))))</f>
        <v/>
      </c>
      <c r="E373" t="str">
        <f>IF(OR(C373="",C373&gt;$G$2),"",IF($E$2="existant",VLOOKUP(B373,Existant!$A:$E,5,FALSE),IF($E$2="Neuf - non famille",VLOOKUP(B373,#REF!,5,FALSE),VLOOKUP(B373,Neuf!$A:$E,5,FALSE))))</f>
        <v/>
      </c>
      <c r="F373" t="str">
        <f>IF(OR(C373="",C373&gt;$G$2),"",IF($E$2="existant",VLOOKUP(B373,Existant!$A:$H,2,FALSE),IF($E$2="Neuf - non famille",VLOOKUP(B373,#REF!,7,FALSE),VLOOKUP(B373,Neuf!$A:$H,7,FALSE))))</f>
        <v/>
      </c>
      <c r="G373" s="35" t="str">
        <f>IF(OR(C373="",C373&gt;$G$2),"",IF($E$2="existant",VLOOKUP(B373,Existant!$A:$P,16,FALSE),IF($E$2="Neuf - non famille",VLOOKUP(B373,#REF!,16,FALSE),VLOOKUP(B373,Neuf!$A:$P,16,FALSE))))</f>
        <v/>
      </c>
      <c r="H373" s="34" t="str">
        <f>IF(OR(C373="",C373&gt;$G$2),"",IF($E$2="existant",VLOOKUP(B373,Existant!$A:$P,14,FALSE),IF($E$2="Neuf - non famille",VLOOKUP(B373,#REF!,14,FALSE),VLOOKUP(B373,Neuf!$A:$P,14,FALSE))))</f>
        <v/>
      </c>
    </row>
    <row r="374" spans="1:8" hidden="1" x14ac:dyDescent="0.2">
      <c r="A374" s="2">
        <f t="shared" ca="1" si="5"/>
        <v>45</v>
      </c>
      <c r="B374" s="2">
        <v>51</v>
      </c>
      <c r="C374" s="2" t="str">
        <f>IF(COUNTIF($B$4:B373,B374)&gt;0,"",MAX($C$4:C373)+1)</f>
        <v/>
      </c>
      <c r="D374" t="str">
        <f>IF(OR(C374="",C374&gt;$G$2),"",IF($E$2="existant",VLOOKUP(B374,Existant!$A:$E,4,FALSE),IF($E$2="Neuf - non famille",VLOOKUP(B374,#REF!,4,FALSE),VLOOKUP(B374,Neuf!$A:$E,4,FALSE))))</f>
        <v/>
      </c>
      <c r="E374" t="str">
        <f>IF(OR(C374="",C374&gt;$G$2),"",IF($E$2="existant",VLOOKUP(B374,Existant!$A:$E,5,FALSE),IF($E$2="Neuf - non famille",VLOOKUP(B374,#REF!,5,FALSE),VLOOKUP(B374,Neuf!$A:$E,5,FALSE))))</f>
        <v/>
      </c>
      <c r="F374" t="str">
        <f>IF(OR(C374="",C374&gt;$G$2),"",IF($E$2="existant",VLOOKUP(B374,Existant!$A:$H,2,FALSE),IF($E$2="Neuf - non famille",VLOOKUP(B374,#REF!,7,FALSE),VLOOKUP(B374,Neuf!$A:$H,7,FALSE))))</f>
        <v/>
      </c>
      <c r="G374" s="35" t="str">
        <f>IF(OR(C374="",C374&gt;$G$2),"",IF($E$2="existant",VLOOKUP(B374,Existant!$A:$P,16,FALSE),IF($E$2="Neuf - non famille",VLOOKUP(B374,#REF!,16,FALSE),VLOOKUP(B374,Neuf!$A:$P,16,FALSE))))</f>
        <v/>
      </c>
      <c r="H374" s="34" t="str">
        <f>IF(OR(C374="",C374&gt;$G$2),"",IF($E$2="existant",VLOOKUP(B374,Existant!$A:$P,14,FALSE),IF($E$2="Neuf - non famille",VLOOKUP(B374,#REF!,14,FALSE),VLOOKUP(B374,Neuf!$A:$P,14,FALSE))))</f>
        <v/>
      </c>
    </row>
    <row r="375" spans="1:8" hidden="1" x14ac:dyDescent="0.2">
      <c r="A375" s="2">
        <f t="shared" ca="1" si="5"/>
        <v>91</v>
      </c>
      <c r="B375" s="2">
        <v>66</v>
      </c>
      <c r="C375" s="2" t="str">
        <f>IF(COUNTIF($B$4:B374,B375)&gt;0,"",MAX($C$4:C374)+1)</f>
        <v/>
      </c>
      <c r="D375" t="str">
        <f>IF(OR(C375="",C375&gt;$G$2),"",IF($E$2="existant",VLOOKUP(B375,Existant!$A:$E,4,FALSE),IF($E$2="Neuf - non famille",VLOOKUP(B375,#REF!,4,FALSE),VLOOKUP(B375,Neuf!$A:$E,4,FALSE))))</f>
        <v/>
      </c>
      <c r="E375" t="str">
        <f>IF(OR(C375="",C375&gt;$G$2),"",IF($E$2="existant",VLOOKUP(B375,Existant!$A:$E,5,FALSE),IF($E$2="Neuf - non famille",VLOOKUP(B375,#REF!,5,FALSE),VLOOKUP(B375,Neuf!$A:$E,5,FALSE))))</f>
        <v/>
      </c>
      <c r="F375" t="str">
        <f>IF(OR(C375="",C375&gt;$G$2),"",IF($E$2="existant",VLOOKUP(B375,Existant!$A:$H,2,FALSE),IF($E$2="Neuf - non famille",VLOOKUP(B375,#REF!,7,FALSE),VLOOKUP(B375,Neuf!$A:$H,7,FALSE))))</f>
        <v/>
      </c>
      <c r="G375" s="35" t="str">
        <f>IF(OR(C375="",C375&gt;$G$2),"",IF($E$2="existant",VLOOKUP(B375,Existant!$A:$P,16,FALSE),IF($E$2="Neuf - non famille",VLOOKUP(B375,#REF!,16,FALSE),VLOOKUP(B375,Neuf!$A:$P,16,FALSE))))</f>
        <v/>
      </c>
      <c r="H375" s="34" t="str">
        <f>IF(OR(C375="",C375&gt;$G$2),"",IF($E$2="existant",VLOOKUP(B375,Existant!$A:$P,14,FALSE),IF($E$2="Neuf - non famille",VLOOKUP(B375,#REF!,14,FALSE),VLOOKUP(B375,Neuf!$A:$P,14,FALSE))))</f>
        <v/>
      </c>
    </row>
    <row r="376" spans="1:8" hidden="1" x14ac:dyDescent="0.2">
      <c r="A376" s="2">
        <f t="shared" ca="1" si="5"/>
        <v>48</v>
      </c>
      <c r="B376" s="2">
        <v>90</v>
      </c>
      <c r="C376" s="2" t="str">
        <f>IF(COUNTIF($B$4:B375,B376)&gt;0,"",MAX($C$4:C375)+1)</f>
        <v/>
      </c>
      <c r="D376" t="str">
        <f>IF(OR(C376="",C376&gt;$G$2),"",IF($E$2="existant",VLOOKUP(B376,Existant!$A:$E,4,FALSE),IF($E$2="Neuf - non famille",VLOOKUP(B376,#REF!,4,FALSE),VLOOKUP(B376,Neuf!$A:$E,4,FALSE))))</f>
        <v/>
      </c>
      <c r="E376" t="str">
        <f>IF(OR(C376="",C376&gt;$G$2),"",IF($E$2="existant",VLOOKUP(B376,Existant!$A:$E,5,FALSE),IF($E$2="Neuf - non famille",VLOOKUP(B376,#REF!,5,FALSE),VLOOKUP(B376,Neuf!$A:$E,5,FALSE))))</f>
        <v/>
      </c>
      <c r="F376" t="str">
        <f>IF(OR(C376="",C376&gt;$G$2),"",IF($E$2="existant",VLOOKUP(B376,Existant!$A:$H,2,FALSE),IF($E$2="Neuf - non famille",VLOOKUP(B376,#REF!,7,FALSE),VLOOKUP(B376,Neuf!$A:$H,7,FALSE))))</f>
        <v/>
      </c>
      <c r="G376" s="35" t="str">
        <f>IF(OR(C376="",C376&gt;$G$2),"",IF($E$2="existant",VLOOKUP(B376,Existant!$A:$P,16,FALSE),IF($E$2="Neuf - non famille",VLOOKUP(B376,#REF!,16,FALSE),VLOOKUP(B376,Neuf!$A:$P,16,FALSE))))</f>
        <v/>
      </c>
      <c r="H376" s="34" t="str">
        <f>IF(OR(C376="",C376&gt;$G$2),"",IF($E$2="existant",VLOOKUP(B376,Existant!$A:$P,14,FALSE),IF($E$2="Neuf - non famille",VLOOKUP(B376,#REF!,14,FALSE),VLOOKUP(B376,Neuf!$A:$P,14,FALSE))))</f>
        <v/>
      </c>
    </row>
    <row r="377" spans="1:8" hidden="1" x14ac:dyDescent="0.2">
      <c r="A377" s="2">
        <f t="shared" ca="1" si="5"/>
        <v>160</v>
      </c>
      <c r="B377" s="2">
        <v>115</v>
      </c>
      <c r="C377" s="2" t="str">
        <f>IF(COUNTIF($B$4:B376,B377)&gt;0,"",MAX($C$4:C376)+1)</f>
        <v/>
      </c>
      <c r="D377" t="str">
        <f>IF(OR(C377="",C377&gt;$G$2),"",IF($E$2="existant",VLOOKUP(B377,Existant!$A:$E,4,FALSE),IF($E$2="Neuf - non famille",VLOOKUP(B377,#REF!,4,FALSE),VLOOKUP(B377,Neuf!$A:$E,4,FALSE))))</f>
        <v/>
      </c>
      <c r="E377" t="str">
        <f>IF(OR(C377="",C377&gt;$G$2),"",IF($E$2="existant",VLOOKUP(B377,Existant!$A:$E,5,FALSE),IF($E$2="Neuf - non famille",VLOOKUP(B377,#REF!,5,FALSE),VLOOKUP(B377,Neuf!$A:$E,5,FALSE))))</f>
        <v/>
      </c>
      <c r="F377" t="str">
        <f>IF(OR(C377="",C377&gt;$G$2),"",IF($E$2="existant",VLOOKUP(B377,Existant!$A:$H,2,FALSE),IF($E$2="Neuf - non famille",VLOOKUP(B377,#REF!,7,FALSE),VLOOKUP(B377,Neuf!$A:$H,7,FALSE))))</f>
        <v/>
      </c>
      <c r="G377" s="35" t="str">
        <f>IF(OR(C377="",C377&gt;$G$2),"",IF($E$2="existant",VLOOKUP(B377,Existant!$A:$P,16,FALSE),IF($E$2="Neuf - non famille",VLOOKUP(B377,#REF!,16,FALSE),VLOOKUP(B377,Neuf!$A:$P,16,FALSE))))</f>
        <v/>
      </c>
      <c r="H377" s="34" t="str">
        <f>IF(OR(C377="",C377&gt;$G$2),"",IF($E$2="existant",VLOOKUP(B377,Existant!$A:$P,14,FALSE),IF($E$2="Neuf - non famille",VLOOKUP(B377,#REF!,14,FALSE),VLOOKUP(B377,Neuf!$A:$P,14,FALSE))))</f>
        <v/>
      </c>
    </row>
    <row r="378" spans="1:8" hidden="1" x14ac:dyDescent="0.2">
      <c r="A378" s="2">
        <f t="shared" ca="1" si="5"/>
        <v>35</v>
      </c>
      <c r="B378" s="2">
        <v>104</v>
      </c>
      <c r="C378" s="2" t="str">
        <f>IF(COUNTIF($B$4:B377,B378)&gt;0,"",MAX($C$4:C377)+1)</f>
        <v/>
      </c>
      <c r="D378" t="str">
        <f>IF(OR(C378="",C378&gt;$G$2),"",IF($E$2="existant",VLOOKUP(B378,Existant!$A:$E,4,FALSE),IF($E$2="Neuf - non famille",VLOOKUP(B378,#REF!,4,FALSE),VLOOKUP(B378,Neuf!$A:$E,4,FALSE))))</f>
        <v/>
      </c>
      <c r="E378" t="str">
        <f>IF(OR(C378="",C378&gt;$G$2),"",IF($E$2="existant",VLOOKUP(B378,Existant!$A:$E,5,FALSE),IF($E$2="Neuf - non famille",VLOOKUP(B378,#REF!,5,FALSE),VLOOKUP(B378,Neuf!$A:$E,5,FALSE))))</f>
        <v/>
      </c>
      <c r="F378" t="str">
        <f>IF(OR(C378="",C378&gt;$G$2),"",IF($E$2="existant",VLOOKUP(B378,Existant!$A:$H,2,FALSE),IF($E$2="Neuf - non famille",VLOOKUP(B378,#REF!,7,FALSE),VLOOKUP(B378,Neuf!$A:$H,7,FALSE))))</f>
        <v/>
      </c>
      <c r="G378" s="35" t="str">
        <f>IF(OR(C378="",C378&gt;$G$2),"",IF($E$2="existant",VLOOKUP(B378,Existant!$A:$P,16,FALSE),IF($E$2="Neuf - non famille",VLOOKUP(B378,#REF!,16,FALSE),VLOOKUP(B378,Neuf!$A:$P,16,FALSE))))</f>
        <v/>
      </c>
      <c r="H378" s="34" t="str">
        <f>IF(OR(C378="",C378&gt;$G$2),"",IF($E$2="existant",VLOOKUP(B378,Existant!$A:$P,14,FALSE),IF($E$2="Neuf - non famille",VLOOKUP(B378,#REF!,14,FALSE),VLOOKUP(B378,Neuf!$A:$P,14,FALSE))))</f>
        <v/>
      </c>
    </row>
    <row r="379" spans="1:8" hidden="1" x14ac:dyDescent="0.2">
      <c r="A379" s="2">
        <f t="shared" ca="1" si="5"/>
        <v>31</v>
      </c>
      <c r="B379" s="2">
        <v>156</v>
      </c>
      <c r="C379" s="2" t="str">
        <f>IF(COUNTIF($B$4:B378,B379)&gt;0,"",MAX($C$4:C378)+1)</f>
        <v/>
      </c>
      <c r="D379" t="str">
        <f>IF(OR(C379="",C379&gt;$G$2),"",IF($E$2="existant",VLOOKUP(B379,Existant!$A:$E,4,FALSE),IF($E$2="Neuf - non famille",VLOOKUP(B379,#REF!,4,FALSE),VLOOKUP(B379,Neuf!$A:$E,4,FALSE))))</f>
        <v/>
      </c>
      <c r="E379" t="str">
        <f>IF(OR(C379="",C379&gt;$G$2),"",IF($E$2="existant",VLOOKUP(B379,Existant!$A:$E,5,FALSE),IF($E$2="Neuf - non famille",VLOOKUP(B379,#REF!,5,FALSE),VLOOKUP(B379,Neuf!$A:$E,5,FALSE))))</f>
        <v/>
      </c>
      <c r="F379" t="str">
        <f>IF(OR(C379="",C379&gt;$G$2),"",IF($E$2="existant",VLOOKUP(B379,Existant!$A:$H,2,FALSE),IF($E$2="Neuf - non famille",VLOOKUP(B379,#REF!,7,FALSE),VLOOKUP(B379,Neuf!$A:$H,7,FALSE))))</f>
        <v/>
      </c>
      <c r="G379" s="35" t="str">
        <f>IF(OR(C379="",C379&gt;$G$2),"",IF($E$2="existant",VLOOKUP(B379,Existant!$A:$P,16,FALSE),IF($E$2="Neuf - non famille",VLOOKUP(B379,#REF!,16,FALSE),VLOOKUP(B379,Neuf!$A:$P,16,FALSE))))</f>
        <v/>
      </c>
      <c r="H379" s="34" t="str">
        <f>IF(OR(C379="",C379&gt;$G$2),"",IF($E$2="existant",VLOOKUP(B379,Existant!$A:$P,14,FALSE),IF($E$2="Neuf - non famille",VLOOKUP(B379,#REF!,14,FALSE),VLOOKUP(B379,Neuf!$A:$P,14,FALSE))))</f>
        <v/>
      </c>
    </row>
    <row r="380" spans="1:8" hidden="1" x14ac:dyDescent="0.2">
      <c r="A380" s="2">
        <f t="shared" ca="1" si="5"/>
        <v>135</v>
      </c>
      <c r="B380" s="2">
        <v>96</v>
      </c>
      <c r="C380" s="2" t="str">
        <f>IF(COUNTIF($B$4:B379,B380)&gt;0,"",MAX($C$4:C379)+1)</f>
        <v/>
      </c>
      <c r="D380" t="str">
        <f>IF(OR(C380="",C380&gt;$G$2),"",IF($E$2="existant",VLOOKUP(B380,Existant!$A:$E,4,FALSE),IF($E$2="Neuf - non famille",VLOOKUP(B380,#REF!,4,FALSE),VLOOKUP(B380,Neuf!$A:$E,4,FALSE))))</f>
        <v/>
      </c>
      <c r="E380" t="str">
        <f>IF(OR(C380="",C380&gt;$G$2),"",IF($E$2="existant",VLOOKUP(B380,Existant!$A:$E,5,FALSE),IF($E$2="Neuf - non famille",VLOOKUP(B380,#REF!,5,FALSE),VLOOKUP(B380,Neuf!$A:$E,5,FALSE))))</f>
        <v/>
      </c>
      <c r="F380" t="str">
        <f>IF(OR(C380="",C380&gt;$G$2),"",IF($E$2="existant",VLOOKUP(B380,Existant!$A:$H,2,FALSE),IF($E$2="Neuf - non famille",VLOOKUP(B380,#REF!,7,FALSE),VLOOKUP(B380,Neuf!$A:$H,7,FALSE))))</f>
        <v/>
      </c>
      <c r="G380" s="35" t="str">
        <f>IF(OR(C380="",C380&gt;$G$2),"",IF($E$2="existant",VLOOKUP(B380,Existant!$A:$P,16,FALSE),IF($E$2="Neuf - non famille",VLOOKUP(B380,#REF!,16,FALSE),VLOOKUP(B380,Neuf!$A:$P,16,FALSE))))</f>
        <v/>
      </c>
      <c r="H380" s="34" t="str">
        <f>IF(OR(C380="",C380&gt;$G$2),"",IF($E$2="existant",VLOOKUP(B380,Existant!$A:$P,14,FALSE),IF($E$2="Neuf - non famille",VLOOKUP(B380,#REF!,14,FALSE),VLOOKUP(B380,Neuf!$A:$P,14,FALSE))))</f>
        <v/>
      </c>
    </row>
    <row r="381" spans="1:8" hidden="1" x14ac:dyDescent="0.2">
      <c r="A381" s="2">
        <f t="shared" ca="1" si="5"/>
        <v>162</v>
      </c>
      <c r="B381" s="2">
        <v>104</v>
      </c>
      <c r="C381" s="2" t="str">
        <f>IF(COUNTIF($B$4:B380,B381)&gt;0,"",MAX($C$4:C380)+1)</f>
        <v/>
      </c>
      <c r="D381" t="str">
        <f>IF(OR(C381="",C381&gt;$G$2),"",IF($E$2="existant",VLOOKUP(B381,Existant!$A:$E,4,FALSE),IF($E$2="Neuf - non famille",VLOOKUP(B381,#REF!,4,FALSE),VLOOKUP(B381,Neuf!$A:$E,4,FALSE))))</f>
        <v/>
      </c>
      <c r="E381" t="str">
        <f>IF(OR(C381="",C381&gt;$G$2),"",IF($E$2="existant",VLOOKUP(B381,Existant!$A:$E,5,FALSE),IF($E$2="Neuf - non famille",VLOOKUP(B381,#REF!,5,FALSE),VLOOKUP(B381,Neuf!$A:$E,5,FALSE))))</f>
        <v/>
      </c>
      <c r="F381" t="str">
        <f>IF(OR(C381="",C381&gt;$G$2),"",IF($E$2="existant",VLOOKUP(B381,Existant!$A:$H,2,FALSE),IF($E$2="Neuf - non famille",VLOOKUP(B381,#REF!,7,FALSE),VLOOKUP(B381,Neuf!$A:$H,7,FALSE))))</f>
        <v/>
      </c>
      <c r="G381" s="35" t="str">
        <f>IF(OR(C381="",C381&gt;$G$2),"",IF($E$2="existant",VLOOKUP(B381,Existant!$A:$P,16,FALSE),IF($E$2="Neuf - non famille",VLOOKUP(B381,#REF!,16,FALSE),VLOOKUP(B381,Neuf!$A:$P,16,FALSE))))</f>
        <v/>
      </c>
      <c r="H381" s="34" t="str">
        <f>IF(OR(C381="",C381&gt;$G$2),"",IF($E$2="existant",VLOOKUP(B381,Existant!$A:$P,14,FALSE),IF($E$2="Neuf - non famille",VLOOKUP(B381,#REF!,14,FALSE),VLOOKUP(B381,Neuf!$A:$P,14,FALSE))))</f>
        <v/>
      </c>
    </row>
    <row r="382" spans="1:8" hidden="1" x14ac:dyDescent="0.2">
      <c r="A382" s="2">
        <f t="shared" ca="1" si="5"/>
        <v>141</v>
      </c>
      <c r="B382" s="2">
        <v>60</v>
      </c>
      <c r="C382" s="2" t="str">
        <f>IF(COUNTIF($B$4:B381,B382)&gt;0,"",MAX($C$4:C381)+1)</f>
        <v/>
      </c>
      <c r="D382" t="str">
        <f>IF(OR(C382="",C382&gt;$G$2),"",IF($E$2="existant",VLOOKUP(B382,Existant!$A:$E,4,FALSE),IF($E$2="Neuf - non famille",VLOOKUP(B382,#REF!,4,FALSE),VLOOKUP(B382,Neuf!$A:$E,4,FALSE))))</f>
        <v/>
      </c>
      <c r="E382" t="str">
        <f>IF(OR(C382="",C382&gt;$G$2),"",IF($E$2="existant",VLOOKUP(B382,Existant!$A:$E,5,FALSE),IF($E$2="Neuf - non famille",VLOOKUP(B382,#REF!,5,FALSE),VLOOKUP(B382,Neuf!$A:$E,5,FALSE))))</f>
        <v/>
      </c>
      <c r="F382" t="str">
        <f>IF(OR(C382="",C382&gt;$G$2),"",IF($E$2="existant",VLOOKUP(B382,Existant!$A:$H,2,FALSE),IF($E$2="Neuf - non famille",VLOOKUP(B382,#REF!,7,FALSE),VLOOKUP(B382,Neuf!$A:$H,7,FALSE))))</f>
        <v/>
      </c>
      <c r="G382" s="35" t="str">
        <f>IF(OR(C382="",C382&gt;$G$2),"",IF($E$2="existant",VLOOKUP(B382,Existant!$A:$P,16,FALSE),IF($E$2="Neuf - non famille",VLOOKUP(B382,#REF!,16,FALSE),VLOOKUP(B382,Neuf!$A:$P,16,FALSE))))</f>
        <v/>
      </c>
      <c r="H382" s="34" t="str">
        <f>IF(OR(C382="",C382&gt;$G$2),"",IF($E$2="existant",VLOOKUP(B382,Existant!$A:$P,14,FALSE),IF($E$2="Neuf - non famille",VLOOKUP(B382,#REF!,14,FALSE),VLOOKUP(B382,Neuf!$A:$P,14,FALSE))))</f>
        <v/>
      </c>
    </row>
    <row r="383" spans="1:8" hidden="1" x14ac:dyDescent="0.2">
      <c r="A383" s="2">
        <f t="shared" ca="1" si="5"/>
        <v>115</v>
      </c>
      <c r="B383" s="2">
        <v>94</v>
      </c>
      <c r="C383" s="2" t="str">
        <f>IF(COUNTIF($B$4:B382,B383)&gt;0,"",MAX($C$4:C382)+1)</f>
        <v/>
      </c>
      <c r="D383" t="str">
        <f>IF(OR(C383="",C383&gt;$G$2),"",IF($E$2="existant",VLOOKUP(B383,Existant!$A:$E,4,FALSE),IF($E$2="Neuf - non famille",VLOOKUP(B383,#REF!,4,FALSE),VLOOKUP(B383,Neuf!$A:$E,4,FALSE))))</f>
        <v/>
      </c>
      <c r="E383" t="str">
        <f>IF(OR(C383="",C383&gt;$G$2),"",IF($E$2="existant",VLOOKUP(B383,Existant!$A:$E,5,FALSE),IF($E$2="Neuf - non famille",VLOOKUP(B383,#REF!,5,FALSE),VLOOKUP(B383,Neuf!$A:$E,5,FALSE))))</f>
        <v/>
      </c>
      <c r="F383" t="str">
        <f>IF(OR(C383="",C383&gt;$G$2),"",IF($E$2="existant",VLOOKUP(B383,Existant!$A:$H,2,FALSE),IF($E$2="Neuf - non famille",VLOOKUP(B383,#REF!,7,FALSE),VLOOKUP(B383,Neuf!$A:$H,7,FALSE))))</f>
        <v/>
      </c>
      <c r="G383" s="35" t="str">
        <f>IF(OR(C383="",C383&gt;$G$2),"",IF($E$2="existant",VLOOKUP(B383,Existant!$A:$P,16,FALSE),IF($E$2="Neuf - non famille",VLOOKUP(B383,#REF!,16,FALSE),VLOOKUP(B383,Neuf!$A:$P,16,FALSE))))</f>
        <v/>
      </c>
      <c r="H383" s="34" t="str">
        <f>IF(OR(C383="",C383&gt;$G$2),"",IF($E$2="existant",VLOOKUP(B383,Existant!$A:$P,14,FALSE),IF($E$2="Neuf - non famille",VLOOKUP(B383,#REF!,14,FALSE),VLOOKUP(B383,Neuf!$A:$P,14,FALSE))))</f>
        <v/>
      </c>
    </row>
    <row r="384" spans="1:8" hidden="1" x14ac:dyDescent="0.2">
      <c r="A384" s="2">
        <f t="shared" ca="1" si="5"/>
        <v>167</v>
      </c>
      <c r="B384" s="2">
        <v>152</v>
      </c>
      <c r="C384" s="2" t="str">
        <f>IF(COUNTIF($B$4:B383,B384)&gt;0,"",MAX($C$4:C383)+1)</f>
        <v/>
      </c>
      <c r="D384" t="str">
        <f>IF(OR(C384="",C384&gt;$G$2),"",IF($E$2="existant",VLOOKUP(B384,Existant!$A:$E,4,FALSE),IF($E$2="Neuf - non famille",VLOOKUP(B384,#REF!,4,FALSE),VLOOKUP(B384,Neuf!$A:$E,4,FALSE))))</f>
        <v/>
      </c>
      <c r="E384" t="str">
        <f>IF(OR(C384="",C384&gt;$G$2),"",IF($E$2="existant",VLOOKUP(B384,Existant!$A:$E,5,FALSE),IF($E$2="Neuf - non famille",VLOOKUP(B384,#REF!,5,FALSE),VLOOKUP(B384,Neuf!$A:$E,5,FALSE))))</f>
        <v/>
      </c>
      <c r="F384" t="str">
        <f>IF(OR(C384="",C384&gt;$G$2),"",IF($E$2="existant",VLOOKUP(B384,Existant!$A:$H,2,FALSE),IF($E$2="Neuf - non famille",VLOOKUP(B384,#REF!,7,FALSE),VLOOKUP(B384,Neuf!$A:$H,7,FALSE))))</f>
        <v/>
      </c>
      <c r="G384" s="35" t="str">
        <f>IF(OR(C384="",C384&gt;$G$2),"",IF($E$2="existant",VLOOKUP(B384,Existant!$A:$P,16,FALSE),IF($E$2="Neuf - non famille",VLOOKUP(B384,#REF!,16,FALSE),VLOOKUP(B384,Neuf!$A:$P,16,FALSE))))</f>
        <v/>
      </c>
      <c r="H384" s="34" t="str">
        <f>IF(OR(C384="",C384&gt;$G$2),"",IF($E$2="existant",VLOOKUP(B384,Existant!$A:$P,14,FALSE),IF($E$2="Neuf - non famille",VLOOKUP(B384,#REF!,14,FALSE),VLOOKUP(B384,Neuf!$A:$P,14,FALSE))))</f>
        <v/>
      </c>
    </row>
    <row r="385" spans="1:8" hidden="1" x14ac:dyDescent="0.2">
      <c r="A385" s="2">
        <f t="shared" ca="1" si="5"/>
        <v>21</v>
      </c>
      <c r="B385" s="2">
        <v>49</v>
      </c>
      <c r="C385" s="2" t="str">
        <f>IF(COUNTIF($B$4:B384,B385)&gt;0,"",MAX($C$4:C384)+1)</f>
        <v/>
      </c>
      <c r="D385" t="str">
        <f>IF(OR(C385="",C385&gt;$G$2),"",IF($E$2="existant",VLOOKUP(B385,Existant!$A:$E,4,FALSE),IF($E$2="Neuf - non famille",VLOOKUP(B385,#REF!,4,FALSE),VLOOKUP(B385,Neuf!$A:$E,4,FALSE))))</f>
        <v/>
      </c>
      <c r="E385" t="str">
        <f>IF(OR(C385="",C385&gt;$G$2),"",IF($E$2="existant",VLOOKUP(B385,Existant!$A:$E,5,FALSE),IF($E$2="Neuf - non famille",VLOOKUP(B385,#REF!,5,FALSE),VLOOKUP(B385,Neuf!$A:$E,5,FALSE))))</f>
        <v/>
      </c>
      <c r="F385" t="str">
        <f>IF(OR(C385="",C385&gt;$G$2),"",IF($E$2="existant",VLOOKUP(B385,Existant!$A:$H,2,FALSE),IF($E$2="Neuf - non famille",VLOOKUP(B385,#REF!,7,FALSE),VLOOKUP(B385,Neuf!$A:$H,7,FALSE))))</f>
        <v/>
      </c>
      <c r="G385" s="35" t="str">
        <f>IF(OR(C385="",C385&gt;$G$2),"",IF($E$2="existant",VLOOKUP(B385,Existant!$A:$P,16,FALSE),IF($E$2="Neuf - non famille",VLOOKUP(B385,#REF!,16,FALSE),VLOOKUP(B385,Neuf!$A:$P,16,FALSE))))</f>
        <v/>
      </c>
      <c r="H385" s="34" t="str">
        <f>IF(OR(C385="",C385&gt;$G$2),"",IF($E$2="existant",VLOOKUP(B385,Existant!$A:$P,14,FALSE),IF($E$2="Neuf - non famille",VLOOKUP(B385,#REF!,14,FALSE),VLOOKUP(B385,Neuf!$A:$P,14,FALSE))))</f>
        <v/>
      </c>
    </row>
    <row r="386" spans="1:8" hidden="1" x14ac:dyDescent="0.2">
      <c r="A386" s="2">
        <f t="shared" ca="1" si="5"/>
        <v>112</v>
      </c>
      <c r="B386" s="2">
        <v>21</v>
      </c>
      <c r="C386" s="2" t="str">
        <f>IF(COUNTIF($B$4:B385,B386)&gt;0,"",MAX($C$4:C385)+1)</f>
        <v/>
      </c>
      <c r="D386" t="str">
        <f>IF(OR(C386="",C386&gt;$G$2),"",IF($E$2="existant",VLOOKUP(B386,Existant!$A:$E,4,FALSE),IF($E$2="Neuf - non famille",VLOOKUP(B386,#REF!,4,FALSE),VLOOKUP(B386,Neuf!$A:$E,4,FALSE))))</f>
        <v/>
      </c>
      <c r="E386" t="str">
        <f>IF(OR(C386="",C386&gt;$G$2),"",IF($E$2="existant",VLOOKUP(B386,Existant!$A:$E,5,FALSE),IF($E$2="Neuf - non famille",VLOOKUP(B386,#REF!,5,FALSE),VLOOKUP(B386,Neuf!$A:$E,5,FALSE))))</f>
        <v/>
      </c>
      <c r="F386" t="str">
        <f>IF(OR(C386="",C386&gt;$G$2),"",IF($E$2="existant",VLOOKUP(B386,Existant!$A:$H,2,FALSE),IF($E$2="Neuf - non famille",VLOOKUP(B386,#REF!,7,FALSE),VLOOKUP(B386,Neuf!$A:$H,7,FALSE))))</f>
        <v/>
      </c>
      <c r="G386" s="35" t="str">
        <f>IF(OR(C386="",C386&gt;$G$2),"",IF($E$2="existant",VLOOKUP(B386,Existant!$A:$P,16,FALSE),IF($E$2="Neuf - non famille",VLOOKUP(B386,#REF!,16,FALSE),VLOOKUP(B386,Neuf!$A:$P,16,FALSE))))</f>
        <v/>
      </c>
      <c r="H386" s="34" t="str">
        <f>IF(OR(C386="",C386&gt;$G$2),"",IF($E$2="existant",VLOOKUP(B386,Existant!$A:$P,14,FALSE),IF($E$2="Neuf - non famille",VLOOKUP(B386,#REF!,14,FALSE),VLOOKUP(B386,Neuf!$A:$P,14,FALSE))))</f>
        <v/>
      </c>
    </row>
    <row r="387" spans="1:8" hidden="1" x14ac:dyDescent="0.2">
      <c r="A387" s="2">
        <f t="shared" ca="1" si="5"/>
        <v>37</v>
      </c>
      <c r="B387" s="2">
        <v>6</v>
      </c>
      <c r="C387" s="2" t="str">
        <f>IF(COUNTIF($B$4:B386,B387)&gt;0,"",MAX($C$4:C386)+1)</f>
        <v/>
      </c>
      <c r="D387" t="str">
        <f>IF(OR(C387="",C387&gt;$G$2),"",IF($E$2="existant",VLOOKUP(B387,Existant!$A:$E,4,FALSE),IF($E$2="Neuf - non famille",VLOOKUP(B387,#REF!,4,FALSE),VLOOKUP(B387,Neuf!$A:$E,4,FALSE))))</f>
        <v/>
      </c>
      <c r="E387" t="str">
        <f>IF(OR(C387="",C387&gt;$G$2),"",IF($E$2="existant",VLOOKUP(B387,Existant!$A:$E,5,FALSE),IF($E$2="Neuf - non famille",VLOOKUP(B387,#REF!,5,FALSE),VLOOKUP(B387,Neuf!$A:$E,5,FALSE))))</f>
        <v/>
      </c>
      <c r="F387" t="str">
        <f>IF(OR(C387="",C387&gt;$G$2),"",IF($E$2="existant",VLOOKUP(B387,Existant!$A:$H,2,FALSE),IF($E$2="Neuf - non famille",VLOOKUP(B387,#REF!,7,FALSE),VLOOKUP(B387,Neuf!$A:$H,7,FALSE))))</f>
        <v/>
      </c>
      <c r="G387" s="35" t="str">
        <f>IF(OR(C387="",C387&gt;$G$2),"",IF($E$2="existant",VLOOKUP(B387,Existant!$A:$P,16,FALSE),IF($E$2="Neuf - non famille",VLOOKUP(B387,#REF!,16,FALSE),VLOOKUP(B387,Neuf!$A:$P,16,FALSE))))</f>
        <v/>
      </c>
      <c r="H387" s="34" t="str">
        <f>IF(OR(C387="",C387&gt;$G$2),"",IF($E$2="existant",VLOOKUP(B387,Existant!$A:$P,14,FALSE),IF($E$2="Neuf - non famille",VLOOKUP(B387,#REF!,14,FALSE),VLOOKUP(B387,Neuf!$A:$P,14,FALSE))))</f>
        <v/>
      </c>
    </row>
    <row r="388" spans="1:8" hidden="1" x14ac:dyDescent="0.2">
      <c r="A388" s="2">
        <f t="shared" ca="1" si="5"/>
        <v>131</v>
      </c>
      <c r="B388" s="2">
        <v>19</v>
      </c>
      <c r="C388" s="2" t="str">
        <f>IF(COUNTIF($B$4:B387,B388)&gt;0,"",MAX($C$4:C387)+1)</f>
        <v/>
      </c>
      <c r="D388" t="str">
        <f>IF(OR(C388="",C388&gt;$G$2),"",IF($E$2="existant",VLOOKUP(B388,Existant!$A:$E,4,FALSE),IF($E$2="Neuf - non famille",VLOOKUP(B388,#REF!,4,FALSE),VLOOKUP(B388,Neuf!$A:$E,4,FALSE))))</f>
        <v/>
      </c>
      <c r="E388" t="str">
        <f>IF(OR(C388="",C388&gt;$G$2),"",IF($E$2="existant",VLOOKUP(B388,Existant!$A:$E,5,FALSE),IF($E$2="Neuf - non famille",VLOOKUP(B388,#REF!,5,FALSE),VLOOKUP(B388,Neuf!$A:$E,5,FALSE))))</f>
        <v/>
      </c>
      <c r="F388" t="str">
        <f>IF(OR(C388="",C388&gt;$G$2),"",IF($E$2="existant",VLOOKUP(B388,Existant!$A:$H,2,FALSE),IF($E$2="Neuf - non famille",VLOOKUP(B388,#REF!,7,FALSE),VLOOKUP(B388,Neuf!$A:$H,7,FALSE))))</f>
        <v/>
      </c>
      <c r="G388" s="35" t="str">
        <f>IF(OR(C388="",C388&gt;$G$2),"",IF($E$2="existant",VLOOKUP(B388,Existant!$A:$P,16,FALSE),IF($E$2="Neuf - non famille",VLOOKUP(B388,#REF!,16,FALSE),VLOOKUP(B388,Neuf!$A:$P,16,FALSE))))</f>
        <v/>
      </c>
      <c r="H388" s="34" t="str">
        <f>IF(OR(C388="",C388&gt;$G$2),"",IF($E$2="existant",VLOOKUP(B388,Existant!$A:$P,14,FALSE),IF($E$2="Neuf - non famille",VLOOKUP(B388,#REF!,14,FALSE),VLOOKUP(B388,Neuf!$A:$P,14,FALSE))))</f>
        <v/>
      </c>
    </row>
    <row r="389" spans="1:8" hidden="1" x14ac:dyDescent="0.2">
      <c r="A389" s="2">
        <f t="shared" ref="A389:A452" ca="1" si="6">RANDBETWEEN(1,$G$1)</f>
        <v>82</v>
      </c>
      <c r="B389" s="2">
        <v>141</v>
      </c>
      <c r="C389" s="2" t="str">
        <f>IF(COUNTIF($B$4:B388,B389)&gt;0,"",MAX($C$4:C388)+1)</f>
        <v/>
      </c>
      <c r="D389" t="str">
        <f>IF(OR(C389="",C389&gt;$G$2),"",IF($E$2="existant",VLOOKUP(B389,Existant!$A:$E,4,FALSE),IF($E$2="Neuf - non famille",VLOOKUP(B389,#REF!,4,FALSE),VLOOKUP(B389,Neuf!$A:$E,4,FALSE))))</f>
        <v/>
      </c>
      <c r="E389" t="str">
        <f>IF(OR(C389="",C389&gt;$G$2),"",IF($E$2="existant",VLOOKUP(B389,Existant!$A:$E,5,FALSE),IF($E$2="Neuf - non famille",VLOOKUP(B389,#REF!,5,FALSE),VLOOKUP(B389,Neuf!$A:$E,5,FALSE))))</f>
        <v/>
      </c>
      <c r="F389" t="str">
        <f>IF(OR(C389="",C389&gt;$G$2),"",IF($E$2="existant",VLOOKUP(B389,Existant!$A:$H,2,FALSE),IF($E$2="Neuf - non famille",VLOOKUP(B389,#REF!,7,FALSE),VLOOKUP(B389,Neuf!$A:$H,7,FALSE))))</f>
        <v/>
      </c>
      <c r="G389" s="35" t="str">
        <f>IF(OR(C389="",C389&gt;$G$2),"",IF($E$2="existant",VLOOKUP(B389,Existant!$A:$P,16,FALSE),IF($E$2="Neuf - non famille",VLOOKUP(B389,#REF!,16,FALSE),VLOOKUP(B389,Neuf!$A:$P,16,FALSE))))</f>
        <v/>
      </c>
      <c r="H389" s="34" t="str">
        <f>IF(OR(C389="",C389&gt;$G$2),"",IF($E$2="existant",VLOOKUP(B389,Existant!$A:$P,14,FALSE),IF($E$2="Neuf - non famille",VLOOKUP(B389,#REF!,14,FALSE),VLOOKUP(B389,Neuf!$A:$P,14,FALSE))))</f>
        <v/>
      </c>
    </row>
    <row r="390" spans="1:8" hidden="1" x14ac:dyDescent="0.2">
      <c r="A390" s="2">
        <f t="shared" ca="1" si="6"/>
        <v>93</v>
      </c>
      <c r="B390" s="2">
        <v>155</v>
      </c>
      <c r="C390" s="2" t="str">
        <f>IF(COUNTIF($B$4:B389,B390)&gt;0,"",MAX($C$4:C389)+1)</f>
        <v/>
      </c>
      <c r="D390" t="str">
        <f>IF(OR(C390="",C390&gt;$G$2),"",IF($E$2="existant",VLOOKUP(B390,Existant!$A:$E,4,FALSE),IF($E$2="Neuf - non famille",VLOOKUP(B390,#REF!,4,FALSE),VLOOKUP(B390,Neuf!$A:$E,4,FALSE))))</f>
        <v/>
      </c>
      <c r="E390" t="str">
        <f>IF(OR(C390="",C390&gt;$G$2),"",IF($E$2="existant",VLOOKUP(B390,Existant!$A:$E,5,FALSE),IF($E$2="Neuf - non famille",VLOOKUP(B390,#REF!,5,FALSE),VLOOKUP(B390,Neuf!$A:$E,5,FALSE))))</f>
        <v/>
      </c>
      <c r="F390" t="str">
        <f>IF(OR(C390="",C390&gt;$G$2),"",IF($E$2="existant",VLOOKUP(B390,Existant!$A:$H,2,FALSE),IF($E$2="Neuf - non famille",VLOOKUP(B390,#REF!,7,FALSE),VLOOKUP(B390,Neuf!$A:$H,7,FALSE))))</f>
        <v/>
      </c>
      <c r="G390" s="35" t="str">
        <f>IF(OR(C390="",C390&gt;$G$2),"",IF($E$2="existant",VLOOKUP(B390,Existant!$A:$P,16,FALSE),IF($E$2="Neuf - non famille",VLOOKUP(B390,#REF!,16,FALSE),VLOOKUP(B390,Neuf!$A:$P,16,FALSE))))</f>
        <v/>
      </c>
      <c r="H390" s="34" t="str">
        <f>IF(OR(C390="",C390&gt;$G$2),"",IF($E$2="existant",VLOOKUP(B390,Existant!$A:$P,14,FALSE),IF($E$2="Neuf - non famille",VLOOKUP(B390,#REF!,14,FALSE),VLOOKUP(B390,Neuf!$A:$P,14,FALSE))))</f>
        <v/>
      </c>
    </row>
    <row r="391" spans="1:8" hidden="1" x14ac:dyDescent="0.2">
      <c r="A391" s="2">
        <f t="shared" ca="1" si="6"/>
        <v>61</v>
      </c>
      <c r="B391" s="2">
        <v>101</v>
      </c>
      <c r="C391" s="2" t="str">
        <f>IF(COUNTIF($B$4:B390,B391)&gt;0,"",MAX($C$4:C390)+1)</f>
        <v/>
      </c>
      <c r="D391" t="str">
        <f>IF(OR(C391="",C391&gt;$G$2),"",IF($E$2="existant",VLOOKUP(B391,Existant!$A:$E,4,FALSE),IF($E$2="Neuf - non famille",VLOOKUP(B391,#REF!,4,FALSE),VLOOKUP(B391,Neuf!$A:$E,4,FALSE))))</f>
        <v/>
      </c>
      <c r="E391" t="str">
        <f>IF(OR(C391="",C391&gt;$G$2),"",IF($E$2="existant",VLOOKUP(B391,Existant!$A:$E,5,FALSE),IF($E$2="Neuf - non famille",VLOOKUP(B391,#REF!,5,FALSE),VLOOKUP(B391,Neuf!$A:$E,5,FALSE))))</f>
        <v/>
      </c>
      <c r="F391" t="str">
        <f>IF(OR(C391="",C391&gt;$G$2),"",IF($E$2="existant",VLOOKUP(B391,Existant!$A:$H,2,FALSE),IF($E$2="Neuf - non famille",VLOOKUP(B391,#REF!,7,FALSE),VLOOKUP(B391,Neuf!$A:$H,7,FALSE))))</f>
        <v/>
      </c>
      <c r="G391" s="35" t="str">
        <f>IF(OR(C391="",C391&gt;$G$2),"",IF($E$2="existant",VLOOKUP(B391,Existant!$A:$P,16,FALSE),IF($E$2="Neuf - non famille",VLOOKUP(B391,#REF!,16,FALSE),VLOOKUP(B391,Neuf!$A:$P,16,FALSE))))</f>
        <v/>
      </c>
      <c r="H391" s="34" t="str">
        <f>IF(OR(C391="",C391&gt;$G$2),"",IF($E$2="existant",VLOOKUP(B391,Existant!$A:$P,14,FALSE),IF($E$2="Neuf - non famille",VLOOKUP(B391,#REF!,14,FALSE),VLOOKUP(B391,Neuf!$A:$P,14,FALSE))))</f>
        <v/>
      </c>
    </row>
    <row r="392" spans="1:8" hidden="1" x14ac:dyDescent="0.2">
      <c r="A392" s="2">
        <f t="shared" ca="1" si="6"/>
        <v>102</v>
      </c>
      <c r="B392" s="2">
        <v>109</v>
      </c>
      <c r="C392" s="2" t="str">
        <f>IF(COUNTIF($B$4:B391,B392)&gt;0,"",MAX($C$4:C391)+1)</f>
        <v/>
      </c>
      <c r="D392" t="str">
        <f>IF(OR(C392="",C392&gt;$G$2),"",IF($E$2="existant",VLOOKUP(B392,Existant!$A:$E,4,FALSE),IF($E$2="Neuf - non famille",VLOOKUP(B392,#REF!,4,FALSE),VLOOKUP(B392,Neuf!$A:$E,4,FALSE))))</f>
        <v/>
      </c>
      <c r="E392" t="str">
        <f>IF(OR(C392="",C392&gt;$G$2),"",IF($E$2="existant",VLOOKUP(B392,Existant!$A:$E,5,FALSE),IF($E$2="Neuf - non famille",VLOOKUP(B392,#REF!,5,FALSE),VLOOKUP(B392,Neuf!$A:$E,5,FALSE))))</f>
        <v/>
      </c>
      <c r="F392" t="str">
        <f>IF(OR(C392="",C392&gt;$G$2),"",IF($E$2="existant",VLOOKUP(B392,Existant!$A:$H,2,FALSE),IF($E$2="Neuf - non famille",VLOOKUP(B392,#REF!,7,FALSE),VLOOKUP(B392,Neuf!$A:$H,7,FALSE))))</f>
        <v/>
      </c>
      <c r="G392" s="35" t="str">
        <f>IF(OR(C392="",C392&gt;$G$2),"",IF($E$2="existant",VLOOKUP(B392,Existant!$A:$P,16,FALSE),IF($E$2="Neuf - non famille",VLOOKUP(B392,#REF!,16,FALSE),VLOOKUP(B392,Neuf!$A:$P,16,FALSE))))</f>
        <v/>
      </c>
      <c r="H392" s="34" t="str">
        <f>IF(OR(C392="",C392&gt;$G$2),"",IF($E$2="existant",VLOOKUP(B392,Existant!$A:$P,14,FALSE),IF($E$2="Neuf - non famille",VLOOKUP(B392,#REF!,14,FALSE),VLOOKUP(B392,Neuf!$A:$P,14,FALSE))))</f>
        <v/>
      </c>
    </row>
    <row r="393" spans="1:8" hidden="1" x14ac:dyDescent="0.2">
      <c r="A393" s="2">
        <f t="shared" ca="1" si="6"/>
        <v>40</v>
      </c>
      <c r="B393" s="2">
        <v>118</v>
      </c>
      <c r="C393" s="2" t="str">
        <f>IF(COUNTIF($B$4:B392,B393)&gt;0,"",MAX($C$4:C392)+1)</f>
        <v/>
      </c>
      <c r="D393" t="str">
        <f>IF(OR(C393="",C393&gt;$G$2),"",IF($E$2="existant",VLOOKUP(B393,Existant!$A:$E,4,FALSE),IF($E$2="Neuf - non famille",VLOOKUP(B393,#REF!,4,FALSE),VLOOKUP(B393,Neuf!$A:$E,4,FALSE))))</f>
        <v/>
      </c>
      <c r="E393" t="str">
        <f>IF(OR(C393="",C393&gt;$G$2),"",IF($E$2="existant",VLOOKUP(B393,Existant!$A:$E,5,FALSE),IF($E$2="Neuf - non famille",VLOOKUP(B393,#REF!,5,FALSE),VLOOKUP(B393,Neuf!$A:$E,5,FALSE))))</f>
        <v/>
      </c>
      <c r="F393" t="str">
        <f>IF(OR(C393="",C393&gt;$G$2),"",IF($E$2="existant",VLOOKUP(B393,Existant!$A:$H,2,FALSE),IF($E$2="Neuf - non famille",VLOOKUP(B393,#REF!,7,FALSE),VLOOKUP(B393,Neuf!$A:$H,7,FALSE))))</f>
        <v/>
      </c>
      <c r="G393" s="35" t="str">
        <f>IF(OR(C393="",C393&gt;$G$2),"",IF($E$2="existant",VLOOKUP(B393,Existant!$A:$P,16,FALSE),IF($E$2="Neuf - non famille",VLOOKUP(B393,#REF!,16,FALSE),VLOOKUP(B393,Neuf!$A:$P,16,FALSE))))</f>
        <v/>
      </c>
      <c r="H393" s="34" t="str">
        <f>IF(OR(C393="",C393&gt;$G$2),"",IF($E$2="existant",VLOOKUP(B393,Existant!$A:$P,14,FALSE),IF($E$2="Neuf - non famille",VLOOKUP(B393,#REF!,14,FALSE),VLOOKUP(B393,Neuf!$A:$P,14,FALSE))))</f>
        <v/>
      </c>
    </row>
    <row r="394" spans="1:8" hidden="1" x14ac:dyDescent="0.2">
      <c r="A394" s="2">
        <f t="shared" ca="1" si="6"/>
        <v>52</v>
      </c>
      <c r="B394" s="2">
        <v>11</v>
      </c>
      <c r="C394" s="2" t="str">
        <f>IF(COUNTIF($B$4:B393,B394)&gt;0,"",MAX($C$4:C393)+1)</f>
        <v/>
      </c>
      <c r="D394" t="str">
        <f>IF(OR(C394="",C394&gt;$G$2),"",IF($E$2="existant",VLOOKUP(B394,Existant!$A:$E,4,FALSE),IF($E$2="Neuf - non famille",VLOOKUP(B394,#REF!,4,FALSE),VLOOKUP(B394,Neuf!$A:$E,4,FALSE))))</f>
        <v/>
      </c>
      <c r="E394" t="str">
        <f>IF(OR(C394="",C394&gt;$G$2),"",IF($E$2="existant",VLOOKUP(B394,Existant!$A:$E,5,FALSE),IF($E$2="Neuf - non famille",VLOOKUP(B394,#REF!,5,FALSE),VLOOKUP(B394,Neuf!$A:$E,5,FALSE))))</f>
        <v/>
      </c>
      <c r="F394" t="str">
        <f>IF(OR(C394="",C394&gt;$G$2),"",IF($E$2="existant",VLOOKUP(B394,Existant!$A:$H,2,FALSE),IF($E$2="Neuf - non famille",VLOOKUP(B394,#REF!,7,FALSE),VLOOKUP(B394,Neuf!$A:$H,7,FALSE))))</f>
        <v/>
      </c>
      <c r="G394" s="35" t="str">
        <f>IF(OR(C394="",C394&gt;$G$2),"",IF($E$2="existant",VLOOKUP(B394,Existant!$A:$P,16,FALSE),IF($E$2="Neuf - non famille",VLOOKUP(B394,#REF!,16,FALSE),VLOOKUP(B394,Neuf!$A:$P,16,FALSE))))</f>
        <v/>
      </c>
      <c r="H394" s="34" t="str">
        <f>IF(OR(C394="",C394&gt;$G$2),"",IF($E$2="existant",VLOOKUP(B394,Existant!$A:$P,14,FALSE),IF($E$2="Neuf - non famille",VLOOKUP(B394,#REF!,14,FALSE),VLOOKUP(B394,Neuf!$A:$P,14,FALSE))))</f>
        <v/>
      </c>
    </row>
    <row r="395" spans="1:8" hidden="1" x14ac:dyDescent="0.2">
      <c r="A395" s="2">
        <f t="shared" ca="1" si="6"/>
        <v>129</v>
      </c>
      <c r="B395" s="2">
        <v>89</v>
      </c>
      <c r="C395" s="2" t="str">
        <f>IF(COUNTIF($B$4:B394,B395)&gt;0,"",MAX($C$4:C394)+1)</f>
        <v/>
      </c>
      <c r="D395" t="str">
        <f>IF(OR(C395="",C395&gt;$G$2),"",IF($E$2="existant",VLOOKUP(B395,Existant!$A:$E,4,FALSE),IF($E$2="Neuf - non famille",VLOOKUP(B395,#REF!,4,FALSE),VLOOKUP(B395,Neuf!$A:$E,4,FALSE))))</f>
        <v/>
      </c>
      <c r="E395" t="str">
        <f>IF(OR(C395="",C395&gt;$G$2),"",IF($E$2="existant",VLOOKUP(B395,Existant!$A:$E,5,FALSE),IF($E$2="Neuf - non famille",VLOOKUP(B395,#REF!,5,FALSE),VLOOKUP(B395,Neuf!$A:$E,5,FALSE))))</f>
        <v/>
      </c>
      <c r="F395" t="str">
        <f>IF(OR(C395="",C395&gt;$G$2),"",IF($E$2="existant",VLOOKUP(B395,Existant!$A:$H,2,FALSE),IF($E$2="Neuf - non famille",VLOOKUP(B395,#REF!,7,FALSE),VLOOKUP(B395,Neuf!$A:$H,7,FALSE))))</f>
        <v/>
      </c>
      <c r="G395" s="35" t="str">
        <f>IF(OR(C395="",C395&gt;$G$2),"",IF($E$2="existant",VLOOKUP(B395,Existant!$A:$P,16,FALSE),IF($E$2="Neuf - non famille",VLOOKUP(B395,#REF!,16,FALSE),VLOOKUP(B395,Neuf!$A:$P,16,FALSE))))</f>
        <v/>
      </c>
      <c r="H395" s="34" t="str">
        <f>IF(OR(C395="",C395&gt;$G$2),"",IF($E$2="existant",VLOOKUP(B395,Existant!$A:$P,14,FALSE),IF($E$2="Neuf - non famille",VLOOKUP(B395,#REF!,14,FALSE),VLOOKUP(B395,Neuf!$A:$P,14,FALSE))))</f>
        <v/>
      </c>
    </row>
    <row r="396" spans="1:8" hidden="1" x14ac:dyDescent="0.2">
      <c r="A396" s="2">
        <f t="shared" ca="1" si="6"/>
        <v>67</v>
      </c>
      <c r="B396" s="2">
        <v>120</v>
      </c>
      <c r="C396" s="2" t="str">
        <f>IF(COUNTIF($B$4:B395,B396)&gt;0,"",MAX($C$4:C395)+1)</f>
        <v/>
      </c>
      <c r="D396" t="str">
        <f>IF(OR(C396="",C396&gt;$G$2),"",IF($E$2="existant",VLOOKUP(B396,Existant!$A:$E,4,FALSE),IF($E$2="Neuf - non famille",VLOOKUP(B396,#REF!,4,FALSE),VLOOKUP(B396,Neuf!$A:$E,4,FALSE))))</f>
        <v/>
      </c>
      <c r="E396" t="str">
        <f>IF(OR(C396="",C396&gt;$G$2),"",IF($E$2="existant",VLOOKUP(B396,Existant!$A:$E,5,FALSE),IF($E$2="Neuf - non famille",VLOOKUP(B396,#REF!,5,FALSE),VLOOKUP(B396,Neuf!$A:$E,5,FALSE))))</f>
        <v/>
      </c>
      <c r="F396" t="str">
        <f>IF(OR(C396="",C396&gt;$G$2),"",IF($E$2="existant",VLOOKUP(B396,Existant!$A:$H,2,FALSE),IF($E$2="Neuf - non famille",VLOOKUP(B396,#REF!,7,FALSE),VLOOKUP(B396,Neuf!$A:$H,7,FALSE))))</f>
        <v/>
      </c>
      <c r="G396" s="35" t="str">
        <f>IF(OR(C396="",C396&gt;$G$2),"",IF($E$2="existant",VLOOKUP(B396,Existant!$A:$P,16,FALSE),IF($E$2="Neuf - non famille",VLOOKUP(B396,#REF!,16,FALSE),VLOOKUP(B396,Neuf!$A:$P,16,FALSE))))</f>
        <v/>
      </c>
      <c r="H396" s="34" t="str">
        <f>IF(OR(C396="",C396&gt;$G$2),"",IF($E$2="existant",VLOOKUP(B396,Existant!$A:$P,14,FALSE),IF($E$2="Neuf - non famille",VLOOKUP(B396,#REF!,14,FALSE),VLOOKUP(B396,Neuf!$A:$P,14,FALSE))))</f>
        <v/>
      </c>
    </row>
    <row r="397" spans="1:8" x14ac:dyDescent="0.2">
      <c r="A397" s="2">
        <f t="shared" ca="1" si="6"/>
        <v>65</v>
      </c>
      <c r="B397" s="2">
        <v>117</v>
      </c>
      <c r="C397" s="2">
        <f>IF(COUNTIF($B$4:B396,B397)&gt;0,"",MAX($C$4:C396)+1)</f>
        <v>152</v>
      </c>
      <c r="D397" t="str">
        <f>IF(OR(C397="",C397&gt;$G$2),"",IF($E$2="existant",VLOOKUP(B397,Existant!$A:$E,4,FALSE),IF($E$2="Neuf - non famille",VLOOKUP(B397,#REF!,4,FALSE),VLOOKUP(B397,Neuf!$A:$E,4,FALSE))))</f>
        <v/>
      </c>
      <c r="E397" t="str">
        <f>IF(OR(C397="",C397&gt;$G$2),"",IF($E$2="existant",VLOOKUP(B397,Existant!$A:$E,5,FALSE),IF($E$2="Neuf - non famille",VLOOKUP(B397,#REF!,5,FALSE),VLOOKUP(B397,Neuf!$A:$E,5,FALSE))))</f>
        <v/>
      </c>
      <c r="F397" t="str">
        <f>IF(OR(C397="",C397&gt;$G$2),"",IF($E$2="existant",VLOOKUP(B397,Existant!$A:$H,2,FALSE),IF($E$2="Neuf - non famille",VLOOKUP(B397,#REF!,7,FALSE),VLOOKUP(B397,Neuf!$A:$H,7,FALSE))))</f>
        <v/>
      </c>
      <c r="G397" s="35" t="str">
        <f>IF(OR(C397="",C397&gt;$G$2),"",IF($E$2="existant",VLOOKUP(B397,Existant!$A:$P,16,FALSE),IF($E$2="Neuf - non famille",VLOOKUP(B397,#REF!,16,FALSE),VLOOKUP(B397,Neuf!$A:$P,16,FALSE))))</f>
        <v/>
      </c>
      <c r="H397" s="34" t="str">
        <f>IF(OR(C397="",C397&gt;$G$2),"",IF($E$2="existant",VLOOKUP(B397,Existant!$A:$P,14,FALSE),IF($E$2="Neuf - non famille",VLOOKUP(B397,#REF!,14,FALSE),VLOOKUP(B397,Neuf!$A:$P,14,FALSE))))</f>
        <v/>
      </c>
    </row>
    <row r="398" spans="1:8" hidden="1" x14ac:dyDescent="0.2">
      <c r="A398" s="2">
        <f t="shared" ca="1" si="6"/>
        <v>7</v>
      </c>
      <c r="B398" s="2">
        <v>130</v>
      </c>
      <c r="C398" s="2" t="str">
        <f>IF(COUNTIF($B$4:B397,B398)&gt;0,"",MAX($C$4:C397)+1)</f>
        <v/>
      </c>
      <c r="D398" t="str">
        <f>IF(OR(C398="",C398&gt;$G$2),"",IF($E$2="existant",VLOOKUP(B398,Existant!$A:$E,4,FALSE),IF($E$2="Neuf - non famille",VLOOKUP(B398,#REF!,4,FALSE),VLOOKUP(B398,Neuf!$A:$E,4,FALSE))))</f>
        <v/>
      </c>
      <c r="E398" t="str">
        <f>IF(OR(C398="",C398&gt;$G$2),"",IF($E$2="existant",VLOOKUP(B398,Existant!$A:$E,5,FALSE),IF($E$2="Neuf - non famille",VLOOKUP(B398,#REF!,5,FALSE),VLOOKUP(B398,Neuf!$A:$E,5,FALSE))))</f>
        <v/>
      </c>
      <c r="F398" t="str">
        <f>IF(OR(C398="",C398&gt;$G$2),"",IF($E$2="existant",VLOOKUP(B398,Existant!$A:$H,2,FALSE),IF($E$2="Neuf - non famille",VLOOKUP(B398,#REF!,7,FALSE),VLOOKUP(B398,Neuf!$A:$H,7,FALSE))))</f>
        <v/>
      </c>
      <c r="G398" s="35" t="str">
        <f>IF(OR(C398="",C398&gt;$G$2),"",IF($E$2="existant",VLOOKUP(B398,Existant!$A:$P,16,FALSE),IF($E$2="Neuf - non famille",VLOOKUP(B398,#REF!,16,FALSE),VLOOKUP(B398,Neuf!$A:$P,16,FALSE))))</f>
        <v/>
      </c>
      <c r="H398" s="34" t="str">
        <f>IF(OR(C398="",C398&gt;$G$2),"",IF($E$2="existant",VLOOKUP(B398,Existant!$A:$P,14,FALSE),IF($E$2="Neuf - non famille",VLOOKUP(B398,#REF!,14,FALSE),VLOOKUP(B398,Neuf!$A:$P,14,FALSE))))</f>
        <v/>
      </c>
    </row>
    <row r="399" spans="1:8" hidden="1" x14ac:dyDescent="0.2">
      <c r="A399" s="2">
        <f t="shared" ca="1" si="6"/>
        <v>30</v>
      </c>
      <c r="B399" s="2">
        <v>154</v>
      </c>
      <c r="C399" s="2" t="str">
        <f>IF(COUNTIF($B$4:B398,B399)&gt;0,"",MAX($C$4:C398)+1)</f>
        <v/>
      </c>
      <c r="D399" t="str">
        <f>IF(OR(C399="",C399&gt;$G$2),"",IF($E$2="existant",VLOOKUP(B399,Existant!$A:$E,4,FALSE),IF($E$2="Neuf - non famille",VLOOKUP(B399,#REF!,4,FALSE),VLOOKUP(B399,Neuf!$A:$E,4,FALSE))))</f>
        <v/>
      </c>
      <c r="E399" t="str">
        <f>IF(OR(C399="",C399&gt;$G$2),"",IF($E$2="existant",VLOOKUP(B399,Existant!$A:$E,5,FALSE),IF($E$2="Neuf - non famille",VLOOKUP(B399,#REF!,5,FALSE),VLOOKUP(B399,Neuf!$A:$E,5,FALSE))))</f>
        <v/>
      </c>
      <c r="F399" t="str">
        <f>IF(OR(C399="",C399&gt;$G$2),"",IF($E$2="existant",VLOOKUP(B399,Existant!$A:$H,2,FALSE),IF($E$2="Neuf - non famille",VLOOKUP(B399,#REF!,7,FALSE),VLOOKUP(B399,Neuf!$A:$H,7,FALSE))))</f>
        <v/>
      </c>
      <c r="G399" s="35" t="str">
        <f>IF(OR(C399="",C399&gt;$G$2),"",IF($E$2="existant",VLOOKUP(B399,Existant!$A:$P,16,FALSE),IF($E$2="Neuf - non famille",VLOOKUP(B399,#REF!,16,FALSE),VLOOKUP(B399,Neuf!$A:$P,16,FALSE))))</f>
        <v/>
      </c>
      <c r="H399" s="34" t="str">
        <f>IF(OR(C399="",C399&gt;$G$2),"",IF($E$2="existant",VLOOKUP(B399,Existant!$A:$P,14,FALSE),IF($E$2="Neuf - non famille",VLOOKUP(B399,#REF!,14,FALSE),VLOOKUP(B399,Neuf!$A:$P,14,FALSE))))</f>
        <v/>
      </c>
    </row>
    <row r="400" spans="1:8" hidden="1" x14ac:dyDescent="0.2">
      <c r="A400" s="2">
        <f t="shared" ca="1" si="6"/>
        <v>70</v>
      </c>
      <c r="B400" s="2">
        <v>164</v>
      </c>
      <c r="C400" s="2" t="str">
        <f>IF(COUNTIF($B$4:B399,B400)&gt;0,"",MAX($C$4:C399)+1)</f>
        <v/>
      </c>
      <c r="D400" t="str">
        <f>IF(OR(C400="",C400&gt;$G$2),"",IF($E$2="existant",VLOOKUP(B400,Existant!$A:$E,4,FALSE),IF($E$2="Neuf - non famille",VLOOKUP(B400,#REF!,4,FALSE),VLOOKUP(B400,Neuf!$A:$E,4,FALSE))))</f>
        <v/>
      </c>
      <c r="E400" t="str">
        <f>IF(OR(C400="",C400&gt;$G$2),"",IF($E$2="existant",VLOOKUP(B400,Existant!$A:$E,5,FALSE),IF($E$2="Neuf - non famille",VLOOKUP(B400,#REF!,5,FALSE),VLOOKUP(B400,Neuf!$A:$E,5,FALSE))))</f>
        <v/>
      </c>
      <c r="F400" t="str">
        <f>IF(OR(C400="",C400&gt;$G$2),"",IF($E$2="existant",VLOOKUP(B400,Existant!$A:$H,2,FALSE),IF($E$2="Neuf - non famille",VLOOKUP(B400,#REF!,7,FALSE),VLOOKUP(B400,Neuf!$A:$H,7,FALSE))))</f>
        <v/>
      </c>
      <c r="G400" s="35" t="str">
        <f>IF(OR(C400="",C400&gt;$G$2),"",IF($E$2="existant",VLOOKUP(B400,Existant!$A:$P,16,FALSE),IF($E$2="Neuf - non famille",VLOOKUP(B400,#REF!,16,FALSE),VLOOKUP(B400,Neuf!$A:$P,16,FALSE))))</f>
        <v/>
      </c>
      <c r="H400" s="34" t="str">
        <f>IF(OR(C400="",C400&gt;$G$2),"",IF($E$2="existant",VLOOKUP(B400,Existant!$A:$P,14,FALSE),IF($E$2="Neuf - non famille",VLOOKUP(B400,#REF!,14,FALSE),VLOOKUP(B400,Neuf!$A:$P,14,FALSE))))</f>
        <v/>
      </c>
    </row>
    <row r="401" spans="1:8" x14ac:dyDescent="0.2">
      <c r="A401" s="2">
        <f t="shared" ca="1" si="6"/>
        <v>136</v>
      </c>
      <c r="B401" s="2">
        <v>22</v>
      </c>
      <c r="C401" s="2">
        <f>IF(COUNTIF($B$4:B400,B401)&gt;0,"",MAX($C$4:C400)+1)</f>
        <v>153</v>
      </c>
      <c r="D401" t="str">
        <f>IF(OR(C401="",C401&gt;$G$2),"",IF($E$2="existant",VLOOKUP(B401,Existant!$A:$E,4,FALSE),IF($E$2="Neuf - non famille",VLOOKUP(B401,#REF!,4,FALSE),VLOOKUP(B401,Neuf!$A:$E,4,FALSE))))</f>
        <v/>
      </c>
      <c r="E401" t="str">
        <f>IF(OR(C401="",C401&gt;$G$2),"",IF($E$2="existant",VLOOKUP(B401,Existant!$A:$E,5,FALSE),IF($E$2="Neuf - non famille",VLOOKUP(B401,#REF!,5,FALSE),VLOOKUP(B401,Neuf!$A:$E,5,FALSE))))</f>
        <v/>
      </c>
      <c r="F401" t="str">
        <f>IF(OR(C401="",C401&gt;$G$2),"",IF($E$2="existant",VLOOKUP(B401,Existant!$A:$H,2,FALSE),IF($E$2="Neuf - non famille",VLOOKUP(B401,#REF!,7,FALSE),VLOOKUP(B401,Neuf!$A:$H,7,FALSE))))</f>
        <v/>
      </c>
      <c r="G401" s="35" t="str">
        <f>IF(OR(C401="",C401&gt;$G$2),"",IF($E$2="existant",VLOOKUP(B401,Existant!$A:$P,16,FALSE),IF($E$2="Neuf - non famille",VLOOKUP(B401,#REF!,16,FALSE),VLOOKUP(B401,Neuf!$A:$P,16,FALSE))))</f>
        <v/>
      </c>
      <c r="H401" s="34" t="str">
        <f>IF(OR(C401="",C401&gt;$G$2),"",IF($E$2="existant",VLOOKUP(B401,Existant!$A:$P,14,FALSE),IF($E$2="Neuf - non famille",VLOOKUP(B401,#REF!,14,FALSE),VLOOKUP(B401,Neuf!$A:$P,14,FALSE))))</f>
        <v/>
      </c>
    </row>
    <row r="402" spans="1:8" hidden="1" x14ac:dyDescent="0.2">
      <c r="A402" s="2">
        <f t="shared" ca="1" si="6"/>
        <v>167</v>
      </c>
      <c r="B402" s="2">
        <v>43</v>
      </c>
      <c r="C402" s="2" t="str">
        <f>IF(COUNTIF($B$4:B401,B402)&gt;0,"",MAX($C$4:C401)+1)</f>
        <v/>
      </c>
      <c r="D402" t="str">
        <f>IF(OR(C402="",C402&gt;$G$2),"",IF($E$2="existant",VLOOKUP(B402,Existant!$A:$E,4,FALSE),IF($E$2="Neuf - non famille",VLOOKUP(B402,#REF!,4,FALSE),VLOOKUP(B402,Neuf!$A:$E,4,FALSE))))</f>
        <v/>
      </c>
      <c r="E402" t="str">
        <f>IF(OR(C402="",C402&gt;$G$2),"",IF($E$2="existant",VLOOKUP(B402,Existant!$A:$E,5,FALSE),IF($E$2="Neuf - non famille",VLOOKUP(B402,#REF!,5,FALSE),VLOOKUP(B402,Neuf!$A:$E,5,FALSE))))</f>
        <v/>
      </c>
      <c r="F402" t="str">
        <f>IF(OR(C402="",C402&gt;$G$2),"",IF($E$2="existant",VLOOKUP(B402,Existant!$A:$H,2,FALSE),IF($E$2="Neuf - non famille",VLOOKUP(B402,#REF!,7,FALSE),VLOOKUP(B402,Neuf!$A:$H,7,FALSE))))</f>
        <v/>
      </c>
      <c r="G402" s="35" t="str">
        <f>IF(OR(C402="",C402&gt;$G$2),"",IF($E$2="existant",VLOOKUP(B402,Existant!$A:$P,16,FALSE),IF($E$2="Neuf - non famille",VLOOKUP(B402,#REF!,16,FALSE),VLOOKUP(B402,Neuf!$A:$P,16,FALSE))))</f>
        <v/>
      </c>
      <c r="H402" s="34" t="str">
        <f>IF(OR(C402="",C402&gt;$G$2),"",IF($E$2="existant",VLOOKUP(B402,Existant!$A:$P,14,FALSE),IF($E$2="Neuf - non famille",VLOOKUP(B402,#REF!,14,FALSE),VLOOKUP(B402,Neuf!$A:$P,14,FALSE))))</f>
        <v/>
      </c>
    </row>
    <row r="403" spans="1:8" hidden="1" x14ac:dyDescent="0.2">
      <c r="A403" s="2">
        <f t="shared" ca="1" si="6"/>
        <v>48</v>
      </c>
      <c r="B403" s="2">
        <v>149</v>
      </c>
      <c r="C403" s="2" t="str">
        <f>IF(COUNTIF($B$4:B402,B403)&gt;0,"",MAX($C$4:C402)+1)</f>
        <v/>
      </c>
      <c r="D403" t="str">
        <f>IF(OR(C403="",C403&gt;$G$2),"",IF($E$2="existant",VLOOKUP(B403,Existant!$A:$E,4,FALSE),IF($E$2="Neuf - non famille",VLOOKUP(B403,#REF!,4,FALSE),VLOOKUP(B403,Neuf!$A:$E,4,FALSE))))</f>
        <v/>
      </c>
      <c r="E403" t="str">
        <f>IF(OR(C403="",C403&gt;$G$2),"",IF($E$2="existant",VLOOKUP(B403,Existant!$A:$E,5,FALSE),IF($E$2="Neuf - non famille",VLOOKUP(B403,#REF!,5,FALSE),VLOOKUP(B403,Neuf!$A:$E,5,FALSE))))</f>
        <v/>
      </c>
      <c r="F403" t="str">
        <f>IF(OR(C403="",C403&gt;$G$2),"",IF($E$2="existant",VLOOKUP(B403,Existant!$A:$H,2,FALSE),IF($E$2="Neuf - non famille",VLOOKUP(B403,#REF!,7,FALSE),VLOOKUP(B403,Neuf!$A:$H,7,FALSE))))</f>
        <v/>
      </c>
      <c r="G403" s="35" t="str">
        <f>IF(OR(C403="",C403&gt;$G$2),"",IF($E$2="existant",VLOOKUP(B403,Existant!$A:$P,16,FALSE),IF($E$2="Neuf - non famille",VLOOKUP(B403,#REF!,16,FALSE),VLOOKUP(B403,Neuf!$A:$P,16,FALSE))))</f>
        <v/>
      </c>
      <c r="H403" s="34" t="str">
        <f>IF(OR(C403="",C403&gt;$G$2),"",IF($E$2="existant",VLOOKUP(B403,Existant!$A:$P,14,FALSE),IF($E$2="Neuf - non famille",VLOOKUP(B403,#REF!,14,FALSE),VLOOKUP(B403,Neuf!$A:$P,14,FALSE))))</f>
        <v/>
      </c>
    </row>
    <row r="404" spans="1:8" hidden="1" x14ac:dyDescent="0.2">
      <c r="A404" s="2">
        <f t="shared" ca="1" si="6"/>
        <v>130</v>
      </c>
      <c r="B404" s="2">
        <v>65</v>
      </c>
      <c r="C404" s="2" t="str">
        <f>IF(COUNTIF($B$4:B403,B404)&gt;0,"",MAX($C$4:C403)+1)</f>
        <v/>
      </c>
      <c r="D404" t="str">
        <f>IF(OR(C404="",C404&gt;$G$2),"",IF($E$2="existant",VLOOKUP(B404,Existant!$A:$E,4,FALSE),IF($E$2="Neuf - non famille",VLOOKUP(B404,#REF!,4,FALSE),VLOOKUP(B404,Neuf!$A:$E,4,FALSE))))</f>
        <v/>
      </c>
      <c r="E404" t="str">
        <f>IF(OR(C404="",C404&gt;$G$2),"",IF($E$2="existant",VLOOKUP(B404,Existant!$A:$E,5,FALSE),IF($E$2="Neuf - non famille",VLOOKUP(B404,#REF!,5,FALSE),VLOOKUP(B404,Neuf!$A:$E,5,FALSE))))</f>
        <v/>
      </c>
      <c r="F404" t="str">
        <f>IF(OR(C404="",C404&gt;$G$2),"",IF($E$2="existant",VLOOKUP(B404,Existant!$A:$H,2,FALSE),IF($E$2="Neuf - non famille",VLOOKUP(B404,#REF!,7,FALSE),VLOOKUP(B404,Neuf!$A:$H,7,FALSE))))</f>
        <v/>
      </c>
      <c r="G404" s="35" t="str">
        <f>IF(OR(C404="",C404&gt;$G$2),"",IF($E$2="existant",VLOOKUP(B404,Existant!$A:$P,16,FALSE),IF($E$2="Neuf - non famille",VLOOKUP(B404,#REF!,16,FALSE),VLOOKUP(B404,Neuf!$A:$P,16,FALSE))))</f>
        <v/>
      </c>
      <c r="H404" s="34" t="str">
        <f>IF(OR(C404="",C404&gt;$G$2),"",IF($E$2="existant",VLOOKUP(B404,Existant!$A:$P,14,FALSE),IF($E$2="Neuf - non famille",VLOOKUP(B404,#REF!,14,FALSE),VLOOKUP(B404,Neuf!$A:$P,14,FALSE))))</f>
        <v/>
      </c>
    </row>
    <row r="405" spans="1:8" hidden="1" x14ac:dyDescent="0.2">
      <c r="A405" s="2">
        <f t="shared" ca="1" si="6"/>
        <v>110</v>
      </c>
      <c r="B405" s="2">
        <v>72</v>
      </c>
      <c r="C405" s="2" t="str">
        <f>IF(COUNTIF($B$4:B404,B405)&gt;0,"",MAX($C$4:C404)+1)</f>
        <v/>
      </c>
      <c r="D405" t="str">
        <f>IF(OR(C405="",C405&gt;$G$2),"",IF($E$2="existant",VLOOKUP(B405,Existant!$A:$E,4,FALSE),IF($E$2="Neuf - non famille",VLOOKUP(B405,#REF!,4,FALSE),VLOOKUP(B405,Neuf!$A:$E,4,FALSE))))</f>
        <v/>
      </c>
      <c r="E405" t="str">
        <f>IF(OR(C405="",C405&gt;$G$2),"",IF($E$2="existant",VLOOKUP(B405,Existant!$A:$E,5,FALSE),IF($E$2="Neuf - non famille",VLOOKUP(B405,#REF!,5,FALSE),VLOOKUP(B405,Neuf!$A:$E,5,FALSE))))</f>
        <v/>
      </c>
      <c r="F405" t="str">
        <f>IF(OR(C405="",C405&gt;$G$2),"",IF($E$2="existant",VLOOKUP(B405,Existant!$A:$H,2,FALSE),IF($E$2="Neuf - non famille",VLOOKUP(B405,#REF!,7,FALSE),VLOOKUP(B405,Neuf!$A:$H,7,FALSE))))</f>
        <v/>
      </c>
      <c r="G405" s="35" t="str">
        <f>IF(OR(C405="",C405&gt;$G$2),"",IF($E$2="existant",VLOOKUP(B405,Existant!$A:$P,16,FALSE),IF($E$2="Neuf - non famille",VLOOKUP(B405,#REF!,16,FALSE),VLOOKUP(B405,Neuf!$A:$P,16,FALSE))))</f>
        <v/>
      </c>
      <c r="H405" s="34" t="str">
        <f>IF(OR(C405="",C405&gt;$G$2),"",IF($E$2="existant",VLOOKUP(B405,Existant!$A:$P,14,FALSE),IF($E$2="Neuf - non famille",VLOOKUP(B405,#REF!,14,FALSE),VLOOKUP(B405,Neuf!$A:$P,14,FALSE))))</f>
        <v/>
      </c>
    </row>
    <row r="406" spans="1:8" hidden="1" x14ac:dyDescent="0.2">
      <c r="A406" s="2">
        <f t="shared" ca="1" si="6"/>
        <v>158</v>
      </c>
      <c r="B406" s="2">
        <v>74</v>
      </c>
      <c r="C406" s="2" t="str">
        <f>IF(COUNTIF($B$4:B405,B406)&gt;0,"",MAX($C$4:C405)+1)</f>
        <v/>
      </c>
      <c r="D406" t="str">
        <f>IF(OR(C406="",C406&gt;$G$2),"",IF($E$2="existant",VLOOKUP(B406,Existant!$A:$E,4,FALSE),IF($E$2="Neuf - non famille",VLOOKUP(B406,#REF!,4,FALSE),VLOOKUP(B406,Neuf!$A:$E,4,FALSE))))</f>
        <v/>
      </c>
      <c r="E406" t="str">
        <f>IF(OR(C406="",C406&gt;$G$2),"",IF($E$2="existant",VLOOKUP(B406,Existant!$A:$E,5,FALSE),IF($E$2="Neuf - non famille",VLOOKUP(B406,#REF!,5,FALSE),VLOOKUP(B406,Neuf!$A:$E,5,FALSE))))</f>
        <v/>
      </c>
      <c r="F406" t="str">
        <f>IF(OR(C406="",C406&gt;$G$2),"",IF($E$2="existant",VLOOKUP(B406,Existant!$A:$H,2,FALSE),IF($E$2="Neuf - non famille",VLOOKUP(B406,#REF!,7,FALSE),VLOOKUP(B406,Neuf!$A:$H,7,FALSE))))</f>
        <v/>
      </c>
      <c r="G406" s="35" t="str">
        <f>IF(OR(C406="",C406&gt;$G$2),"",IF($E$2="existant",VLOOKUP(B406,Existant!$A:$P,16,FALSE),IF($E$2="Neuf - non famille",VLOOKUP(B406,#REF!,16,FALSE),VLOOKUP(B406,Neuf!$A:$P,16,FALSE))))</f>
        <v/>
      </c>
      <c r="H406" s="34" t="str">
        <f>IF(OR(C406="",C406&gt;$G$2),"",IF($E$2="existant",VLOOKUP(B406,Existant!$A:$P,14,FALSE),IF($E$2="Neuf - non famille",VLOOKUP(B406,#REF!,14,FALSE),VLOOKUP(B406,Neuf!$A:$P,14,FALSE))))</f>
        <v/>
      </c>
    </row>
    <row r="407" spans="1:8" hidden="1" x14ac:dyDescent="0.2">
      <c r="A407" s="2">
        <f t="shared" ca="1" si="6"/>
        <v>28</v>
      </c>
      <c r="B407" s="2">
        <v>56</v>
      </c>
      <c r="C407" s="2" t="str">
        <f>IF(COUNTIF($B$4:B406,B407)&gt;0,"",MAX($C$4:C406)+1)</f>
        <v/>
      </c>
      <c r="D407" t="str">
        <f>IF(OR(C407="",C407&gt;$G$2),"",IF($E$2="existant",VLOOKUP(B407,Existant!$A:$E,4,FALSE),IF($E$2="Neuf - non famille",VLOOKUP(B407,#REF!,4,FALSE),VLOOKUP(B407,Neuf!$A:$E,4,FALSE))))</f>
        <v/>
      </c>
      <c r="E407" t="str">
        <f>IF(OR(C407="",C407&gt;$G$2),"",IF($E$2="existant",VLOOKUP(B407,Existant!$A:$E,5,FALSE),IF($E$2="Neuf - non famille",VLOOKUP(B407,#REF!,5,FALSE),VLOOKUP(B407,Neuf!$A:$E,5,FALSE))))</f>
        <v/>
      </c>
      <c r="F407" t="str">
        <f>IF(OR(C407="",C407&gt;$G$2),"",IF($E$2="existant",VLOOKUP(B407,Existant!$A:$H,2,FALSE),IF($E$2="Neuf - non famille",VLOOKUP(B407,#REF!,7,FALSE),VLOOKUP(B407,Neuf!$A:$H,7,FALSE))))</f>
        <v/>
      </c>
      <c r="G407" s="35" t="str">
        <f>IF(OR(C407="",C407&gt;$G$2),"",IF($E$2="existant",VLOOKUP(B407,Existant!$A:$P,16,FALSE),IF($E$2="Neuf - non famille",VLOOKUP(B407,#REF!,16,FALSE),VLOOKUP(B407,Neuf!$A:$P,16,FALSE))))</f>
        <v/>
      </c>
      <c r="H407" s="34" t="str">
        <f>IF(OR(C407="",C407&gt;$G$2),"",IF($E$2="existant",VLOOKUP(B407,Existant!$A:$P,14,FALSE),IF($E$2="Neuf - non famille",VLOOKUP(B407,#REF!,14,FALSE),VLOOKUP(B407,Neuf!$A:$P,14,FALSE))))</f>
        <v/>
      </c>
    </row>
    <row r="408" spans="1:8" hidden="1" x14ac:dyDescent="0.2">
      <c r="A408" s="2">
        <f t="shared" ca="1" si="6"/>
        <v>2</v>
      </c>
      <c r="B408" s="2">
        <v>68</v>
      </c>
      <c r="C408" s="2" t="str">
        <f>IF(COUNTIF($B$4:B407,B408)&gt;0,"",MAX($C$4:C407)+1)</f>
        <v/>
      </c>
      <c r="D408" t="str">
        <f>IF(OR(C408="",C408&gt;$G$2),"",IF($E$2="existant",VLOOKUP(B408,Existant!$A:$E,4,FALSE),IF($E$2="Neuf - non famille",VLOOKUP(B408,#REF!,4,FALSE),VLOOKUP(B408,Neuf!$A:$E,4,FALSE))))</f>
        <v/>
      </c>
      <c r="E408" t="str">
        <f>IF(OR(C408="",C408&gt;$G$2),"",IF($E$2="existant",VLOOKUP(B408,Existant!$A:$E,5,FALSE),IF($E$2="Neuf - non famille",VLOOKUP(B408,#REF!,5,FALSE),VLOOKUP(B408,Neuf!$A:$E,5,FALSE))))</f>
        <v/>
      </c>
      <c r="F408" t="str">
        <f>IF(OR(C408="",C408&gt;$G$2),"",IF($E$2="existant",VLOOKUP(B408,Existant!$A:$H,2,FALSE),IF($E$2="Neuf - non famille",VLOOKUP(B408,#REF!,7,FALSE),VLOOKUP(B408,Neuf!$A:$H,7,FALSE))))</f>
        <v/>
      </c>
      <c r="G408" s="35" t="str">
        <f>IF(OR(C408="",C408&gt;$G$2),"",IF($E$2="existant",VLOOKUP(B408,Existant!$A:$P,16,FALSE),IF($E$2="Neuf - non famille",VLOOKUP(B408,#REF!,16,FALSE),VLOOKUP(B408,Neuf!$A:$P,16,FALSE))))</f>
        <v/>
      </c>
      <c r="H408" s="34" t="str">
        <f>IF(OR(C408="",C408&gt;$G$2),"",IF($E$2="existant",VLOOKUP(B408,Existant!$A:$P,14,FALSE),IF($E$2="Neuf - non famille",VLOOKUP(B408,#REF!,14,FALSE),VLOOKUP(B408,Neuf!$A:$P,14,FALSE))))</f>
        <v/>
      </c>
    </row>
    <row r="409" spans="1:8" x14ac:dyDescent="0.2">
      <c r="A409" s="2">
        <f t="shared" ca="1" si="6"/>
        <v>72</v>
      </c>
      <c r="B409" s="2">
        <v>169</v>
      </c>
      <c r="C409" s="2">
        <f>IF(COUNTIF($B$4:B408,B409)&gt;0,"",MAX($C$4:C408)+1)</f>
        <v>154</v>
      </c>
      <c r="D409" t="str">
        <f>IF(OR(C409="",C409&gt;$G$2),"",IF($E$2="existant",VLOOKUP(B409,Existant!$A:$E,4,FALSE),IF($E$2="Neuf - non famille",VLOOKUP(B409,#REF!,4,FALSE),VLOOKUP(B409,Neuf!$A:$E,4,FALSE))))</f>
        <v/>
      </c>
      <c r="E409" t="str">
        <f>IF(OR(C409="",C409&gt;$G$2),"",IF($E$2="existant",VLOOKUP(B409,Existant!$A:$E,5,FALSE),IF($E$2="Neuf - non famille",VLOOKUP(B409,#REF!,5,FALSE),VLOOKUP(B409,Neuf!$A:$E,5,FALSE))))</f>
        <v/>
      </c>
      <c r="F409" t="str">
        <f>IF(OR(C409="",C409&gt;$G$2),"",IF($E$2="existant",VLOOKUP(B409,Existant!$A:$H,2,FALSE),IF($E$2="Neuf - non famille",VLOOKUP(B409,#REF!,7,FALSE),VLOOKUP(B409,Neuf!$A:$H,7,FALSE))))</f>
        <v/>
      </c>
      <c r="G409" s="35" t="str">
        <f>IF(OR(C409="",C409&gt;$G$2),"",IF($E$2="existant",VLOOKUP(B409,Existant!$A:$P,16,FALSE),IF($E$2="Neuf - non famille",VLOOKUP(B409,#REF!,16,FALSE),VLOOKUP(B409,Neuf!$A:$P,16,FALSE))))</f>
        <v/>
      </c>
      <c r="H409" s="34" t="str">
        <f>IF(OR(C409="",C409&gt;$G$2),"",IF($E$2="existant",VLOOKUP(B409,Existant!$A:$P,14,FALSE),IF($E$2="Neuf - non famille",VLOOKUP(B409,#REF!,14,FALSE),VLOOKUP(B409,Neuf!$A:$P,14,FALSE))))</f>
        <v/>
      </c>
    </row>
    <row r="410" spans="1:8" x14ac:dyDescent="0.2">
      <c r="A410" s="2">
        <f t="shared" ca="1" si="6"/>
        <v>43</v>
      </c>
      <c r="B410" s="2">
        <v>100</v>
      </c>
      <c r="C410" s="2">
        <f>IF(COUNTIF($B$4:B409,B410)&gt;0,"",MAX($C$4:C409)+1)</f>
        <v>155</v>
      </c>
      <c r="D410" t="str">
        <f>IF(OR(C410="",C410&gt;$G$2),"",IF($E$2="existant",VLOOKUP(B410,Existant!$A:$E,4,FALSE),IF($E$2="Neuf - non famille",VLOOKUP(B410,#REF!,4,FALSE),VLOOKUP(B410,Neuf!$A:$E,4,FALSE))))</f>
        <v/>
      </c>
      <c r="E410" t="str">
        <f>IF(OR(C410="",C410&gt;$G$2),"",IF($E$2="existant",VLOOKUP(B410,Existant!$A:$E,5,FALSE),IF($E$2="Neuf - non famille",VLOOKUP(B410,#REF!,5,FALSE),VLOOKUP(B410,Neuf!$A:$E,5,FALSE))))</f>
        <v/>
      </c>
      <c r="F410" t="str">
        <f>IF(OR(C410="",C410&gt;$G$2),"",IF($E$2="existant",VLOOKUP(B410,Existant!$A:$H,2,FALSE),IF($E$2="Neuf - non famille",VLOOKUP(B410,#REF!,7,FALSE),VLOOKUP(B410,Neuf!$A:$H,7,FALSE))))</f>
        <v/>
      </c>
      <c r="G410" s="35" t="str">
        <f>IF(OR(C410="",C410&gt;$G$2),"",IF($E$2="existant",VLOOKUP(B410,Existant!$A:$P,16,FALSE),IF($E$2="Neuf - non famille",VLOOKUP(B410,#REF!,16,FALSE),VLOOKUP(B410,Neuf!$A:$P,16,FALSE))))</f>
        <v/>
      </c>
      <c r="H410" s="34" t="str">
        <f>IF(OR(C410="",C410&gt;$G$2),"",IF($E$2="existant",VLOOKUP(B410,Existant!$A:$P,14,FALSE),IF($E$2="Neuf - non famille",VLOOKUP(B410,#REF!,14,FALSE),VLOOKUP(B410,Neuf!$A:$P,14,FALSE))))</f>
        <v/>
      </c>
    </row>
    <row r="411" spans="1:8" hidden="1" x14ac:dyDescent="0.2">
      <c r="A411" s="2">
        <f t="shared" ca="1" si="6"/>
        <v>13</v>
      </c>
      <c r="B411" s="2">
        <v>42</v>
      </c>
      <c r="C411" s="2" t="str">
        <f>IF(COUNTIF($B$4:B410,B411)&gt;0,"",MAX($C$4:C410)+1)</f>
        <v/>
      </c>
      <c r="D411" t="str">
        <f>IF(OR(C411="",C411&gt;$G$2),"",IF($E$2="existant",VLOOKUP(B411,Existant!$A:$E,4,FALSE),IF($E$2="Neuf - non famille",VLOOKUP(B411,#REF!,4,FALSE),VLOOKUP(B411,Neuf!$A:$E,4,FALSE))))</f>
        <v/>
      </c>
      <c r="E411" t="str">
        <f>IF(OR(C411="",C411&gt;$G$2),"",IF($E$2="existant",VLOOKUP(B411,Existant!$A:$E,5,FALSE),IF($E$2="Neuf - non famille",VLOOKUP(B411,#REF!,5,FALSE),VLOOKUP(B411,Neuf!$A:$E,5,FALSE))))</f>
        <v/>
      </c>
      <c r="F411" t="str">
        <f>IF(OR(C411="",C411&gt;$G$2),"",IF($E$2="existant",VLOOKUP(B411,Existant!$A:$H,2,FALSE),IF($E$2="Neuf - non famille",VLOOKUP(B411,#REF!,7,FALSE),VLOOKUP(B411,Neuf!$A:$H,7,FALSE))))</f>
        <v/>
      </c>
      <c r="G411" s="35" t="str">
        <f>IF(OR(C411="",C411&gt;$G$2),"",IF($E$2="existant",VLOOKUP(B411,Existant!$A:$P,16,FALSE),IF($E$2="Neuf - non famille",VLOOKUP(B411,#REF!,16,FALSE),VLOOKUP(B411,Neuf!$A:$P,16,FALSE))))</f>
        <v/>
      </c>
      <c r="H411" s="34" t="str">
        <f>IF(OR(C411="",C411&gt;$G$2),"",IF($E$2="existant",VLOOKUP(B411,Existant!$A:$P,14,FALSE),IF($E$2="Neuf - non famille",VLOOKUP(B411,#REF!,14,FALSE),VLOOKUP(B411,Neuf!$A:$P,14,FALSE))))</f>
        <v/>
      </c>
    </row>
    <row r="412" spans="1:8" hidden="1" x14ac:dyDescent="0.2">
      <c r="A412" s="2">
        <f t="shared" ca="1" si="6"/>
        <v>51</v>
      </c>
      <c r="B412" s="2">
        <v>57</v>
      </c>
      <c r="C412" s="2" t="str">
        <f>IF(COUNTIF($B$4:B411,B412)&gt;0,"",MAX($C$4:C411)+1)</f>
        <v/>
      </c>
      <c r="D412" t="str">
        <f>IF(OR(C412="",C412&gt;$G$2),"",IF($E$2="existant",VLOOKUP(B412,Existant!$A:$E,4,FALSE),IF($E$2="Neuf - non famille",VLOOKUP(B412,#REF!,4,FALSE),VLOOKUP(B412,Neuf!$A:$E,4,FALSE))))</f>
        <v/>
      </c>
      <c r="E412" t="str">
        <f>IF(OR(C412="",C412&gt;$G$2),"",IF($E$2="existant",VLOOKUP(B412,Existant!$A:$E,5,FALSE),IF($E$2="Neuf - non famille",VLOOKUP(B412,#REF!,5,FALSE),VLOOKUP(B412,Neuf!$A:$E,5,FALSE))))</f>
        <v/>
      </c>
      <c r="F412" t="str">
        <f>IF(OR(C412="",C412&gt;$G$2),"",IF($E$2="existant",VLOOKUP(B412,Existant!$A:$H,2,FALSE),IF($E$2="Neuf - non famille",VLOOKUP(B412,#REF!,7,FALSE),VLOOKUP(B412,Neuf!$A:$H,7,FALSE))))</f>
        <v/>
      </c>
      <c r="G412" s="35" t="str">
        <f>IF(OR(C412="",C412&gt;$G$2),"",IF($E$2="existant",VLOOKUP(B412,Existant!$A:$P,16,FALSE),IF($E$2="Neuf - non famille",VLOOKUP(B412,#REF!,16,FALSE),VLOOKUP(B412,Neuf!$A:$P,16,FALSE))))</f>
        <v/>
      </c>
      <c r="H412" s="34" t="str">
        <f>IF(OR(C412="",C412&gt;$G$2),"",IF($E$2="existant",VLOOKUP(B412,Existant!$A:$P,14,FALSE),IF($E$2="Neuf - non famille",VLOOKUP(B412,#REF!,14,FALSE),VLOOKUP(B412,Neuf!$A:$P,14,FALSE))))</f>
        <v/>
      </c>
    </row>
    <row r="413" spans="1:8" hidden="1" x14ac:dyDescent="0.2">
      <c r="A413" s="2">
        <f t="shared" ca="1" si="6"/>
        <v>16</v>
      </c>
      <c r="B413" s="2">
        <v>41</v>
      </c>
      <c r="C413" s="2" t="str">
        <f>IF(COUNTIF($B$4:B412,B413)&gt;0,"",MAX($C$4:C412)+1)</f>
        <v/>
      </c>
      <c r="D413" t="str">
        <f>IF(OR(C413="",C413&gt;$G$2),"",IF($E$2="existant",VLOOKUP(B413,Existant!$A:$E,4,FALSE),IF($E$2="Neuf - non famille",VLOOKUP(B413,#REF!,4,FALSE),VLOOKUP(B413,Neuf!$A:$E,4,FALSE))))</f>
        <v/>
      </c>
      <c r="E413" t="str">
        <f>IF(OR(C413="",C413&gt;$G$2),"",IF($E$2="existant",VLOOKUP(B413,Existant!$A:$E,5,FALSE),IF($E$2="Neuf - non famille",VLOOKUP(B413,#REF!,5,FALSE),VLOOKUP(B413,Neuf!$A:$E,5,FALSE))))</f>
        <v/>
      </c>
      <c r="F413" t="str">
        <f>IF(OR(C413="",C413&gt;$G$2),"",IF($E$2="existant",VLOOKUP(B413,Existant!$A:$H,2,FALSE),IF($E$2="Neuf - non famille",VLOOKUP(B413,#REF!,7,FALSE),VLOOKUP(B413,Neuf!$A:$H,7,FALSE))))</f>
        <v/>
      </c>
      <c r="G413" s="35" t="str">
        <f>IF(OR(C413="",C413&gt;$G$2),"",IF($E$2="existant",VLOOKUP(B413,Existant!$A:$P,16,FALSE),IF($E$2="Neuf - non famille",VLOOKUP(B413,#REF!,16,FALSE),VLOOKUP(B413,Neuf!$A:$P,16,FALSE))))</f>
        <v/>
      </c>
      <c r="H413" s="34" t="str">
        <f>IF(OR(C413="",C413&gt;$G$2),"",IF($E$2="existant",VLOOKUP(B413,Existant!$A:$P,14,FALSE),IF($E$2="Neuf - non famille",VLOOKUP(B413,#REF!,14,FALSE),VLOOKUP(B413,Neuf!$A:$P,14,FALSE))))</f>
        <v/>
      </c>
    </row>
    <row r="414" spans="1:8" hidden="1" x14ac:dyDescent="0.2">
      <c r="A414" s="2">
        <f t="shared" ca="1" si="6"/>
        <v>94</v>
      </c>
      <c r="B414" s="2">
        <v>37</v>
      </c>
      <c r="C414" s="2" t="str">
        <f>IF(COUNTIF($B$4:B413,B414)&gt;0,"",MAX($C$4:C413)+1)</f>
        <v/>
      </c>
      <c r="D414" t="str">
        <f>IF(OR(C414="",C414&gt;$G$2),"",IF($E$2="existant",VLOOKUP(B414,Existant!$A:$E,4,FALSE),IF($E$2="Neuf - non famille",VLOOKUP(B414,#REF!,4,FALSE),VLOOKUP(B414,Neuf!$A:$E,4,FALSE))))</f>
        <v/>
      </c>
      <c r="E414" t="str">
        <f>IF(OR(C414="",C414&gt;$G$2),"",IF($E$2="existant",VLOOKUP(B414,Existant!$A:$E,5,FALSE),IF($E$2="Neuf - non famille",VLOOKUP(B414,#REF!,5,FALSE),VLOOKUP(B414,Neuf!$A:$E,5,FALSE))))</f>
        <v/>
      </c>
      <c r="F414" t="str">
        <f>IF(OR(C414="",C414&gt;$G$2),"",IF($E$2="existant",VLOOKUP(B414,Existant!$A:$H,2,FALSE),IF($E$2="Neuf - non famille",VLOOKUP(B414,#REF!,7,FALSE),VLOOKUP(B414,Neuf!$A:$H,7,FALSE))))</f>
        <v/>
      </c>
      <c r="G414" s="35" t="str">
        <f>IF(OR(C414="",C414&gt;$G$2),"",IF($E$2="existant",VLOOKUP(B414,Existant!$A:$P,16,FALSE),IF($E$2="Neuf - non famille",VLOOKUP(B414,#REF!,16,FALSE),VLOOKUP(B414,Neuf!$A:$P,16,FALSE))))</f>
        <v/>
      </c>
      <c r="H414" s="34" t="str">
        <f>IF(OR(C414="",C414&gt;$G$2),"",IF($E$2="existant",VLOOKUP(B414,Existant!$A:$P,14,FALSE),IF($E$2="Neuf - non famille",VLOOKUP(B414,#REF!,14,FALSE),VLOOKUP(B414,Neuf!$A:$P,14,FALSE))))</f>
        <v/>
      </c>
    </row>
    <row r="415" spans="1:8" hidden="1" x14ac:dyDescent="0.2">
      <c r="A415" s="2">
        <f t="shared" ca="1" si="6"/>
        <v>26</v>
      </c>
      <c r="B415" s="2">
        <v>9</v>
      </c>
      <c r="C415" s="2" t="str">
        <f>IF(COUNTIF($B$4:B414,B415)&gt;0,"",MAX($C$4:C414)+1)</f>
        <v/>
      </c>
      <c r="D415" t="str">
        <f>IF(OR(C415="",C415&gt;$G$2),"",IF($E$2="existant",VLOOKUP(B415,Existant!$A:$E,4,FALSE),IF($E$2="Neuf - non famille",VLOOKUP(B415,#REF!,4,FALSE),VLOOKUP(B415,Neuf!$A:$E,4,FALSE))))</f>
        <v/>
      </c>
      <c r="E415" t="str">
        <f>IF(OR(C415="",C415&gt;$G$2),"",IF($E$2="existant",VLOOKUP(B415,Existant!$A:$E,5,FALSE),IF($E$2="Neuf - non famille",VLOOKUP(B415,#REF!,5,FALSE),VLOOKUP(B415,Neuf!$A:$E,5,FALSE))))</f>
        <v/>
      </c>
      <c r="F415" t="str">
        <f>IF(OR(C415="",C415&gt;$G$2),"",IF($E$2="existant",VLOOKUP(B415,Existant!$A:$H,2,FALSE),IF($E$2="Neuf - non famille",VLOOKUP(B415,#REF!,7,FALSE),VLOOKUP(B415,Neuf!$A:$H,7,FALSE))))</f>
        <v/>
      </c>
      <c r="G415" s="35" t="str">
        <f>IF(OR(C415="",C415&gt;$G$2),"",IF($E$2="existant",VLOOKUP(B415,Existant!$A:$P,16,FALSE),IF($E$2="Neuf - non famille",VLOOKUP(B415,#REF!,16,FALSE),VLOOKUP(B415,Neuf!$A:$P,16,FALSE))))</f>
        <v/>
      </c>
      <c r="H415" s="34" t="str">
        <f>IF(OR(C415="",C415&gt;$G$2),"",IF($E$2="existant",VLOOKUP(B415,Existant!$A:$P,14,FALSE),IF($E$2="Neuf - non famille",VLOOKUP(B415,#REF!,14,FALSE),VLOOKUP(B415,Neuf!$A:$P,14,FALSE))))</f>
        <v/>
      </c>
    </row>
    <row r="416" spans="1:8" hidden="1" x14ac:dyDescent="0.2">
      <c r="A416" s="2">
        <f t="shared" ca="1" si="6"/>
        <v>56</v>
      </c>
      <c r="B416" s="2">
        <v>141</v>
      </c>
      <c r="C416" s="2" t="str">
        <f>IF(COUNTIF($B$4:B415,B416)&gt;0,"",MAX($C$4:C415)+1)</f>
        <v/>
      </c>
      <c r="D416" t="str">
        <f>IF(OR(C416="",C416&gt;$G$2),"",IF($E$2="existant",VLOOKUP(B416,Existant!$A:$E,4,FALSE),IF($E$2="Neuf - non famille",VLOOKUP(B416,#REF!,4,FALSE),VLOOKUP(B416,Neuf!$A:$E,4,FALSE))))</f>
        <v/>
      </c>
      <c r="E416" t="str">
        <f>IF(OR(C416="",C416&gt;$G$2),"",IF($E$2="existant",VLOOKUP(B416,Existant!$A:$E,5,FALSE),IF($E$2="Neuf - non famille",VLOOKUP(B416,#REF!,5,FALSE),VLOOKUP(B416,Neuf!$A:$E,5,FALSE))))</f>
        <v/>
      </c>
      <c r="F416" t="str">
        <f>IF(OR(C416="",C416&gt;$G$2),"",IF($E$2="existant",VLOOKUP(B416,Existant!$A:$H,2,FALSE),IF($E$2="Neuf - non famille",VLOOKUP(B416,#REF!,7,FALSE),VLOOKUP(B416,Neuf!$A:$H,7,FALSE))))</f>
        <v/>
      </c>
      <c r="G416" s="35" t="str">
        <f>IF(OR(C416="",C416&gt;$G$2),"",IF($E$2="existant",VLOOKUP(B416,Existant!$A:$P,16,FALSE),IF($E$2="Neuf - non famille",VLOOKUP(B416,#REF!,16,FALSE),VLOOKUP(B416,Neuf!$A:$P,16,FALSE))))</f>
        <v/>
      </c>
      <c r="H416" s="34" t="str">
        <f>IF(OR(C416="",C416&gt;$G$2),"",IF($E$2="existant",VLOOKUP(B416,Existant!$A:$P,14,FALSE),IF($E$2="Neuf - non famille",VLOOKUP(B416,#REF!,14,FALSE),VLOOKUP(B416,Neuf!$A:$P,14,FALSE))))</f>
        <v/>
      </c>
    </row>
    <row r="417" spans="1:8" hidden="1" x14ac:dyDescent="0.2">
      <c r="A417" s="2">
        <f t="shared" ca="1" si="6"/>
        <v>134</v>
      </c>
      <c r="B417" s="2">
        <v>16</v>
      </c>
      <c r="C417" s="2" t="str">
        <f>IF(COUNTIF($B$4:B416,B417)&gt;0,"",MAX($C$4:C416)+1)</f>
        <v/>
      </c>
      <c r="D417" t="str">
        <f>IF(OR(C417="",C417&gt;$G$2),"",IF($E$2="existant",VLOOKUP(B417,Existant!$A:$E,4,FALSE),IF($E$2="Neuf - non famille",VLOOKUP(B417,#REF!,4,FALSE),VLOOKUP(B417,Neuf!$A:$E,4,FALSE))))</f>
        <v/>
      </c>
      <c r="E417" t="str">
        <f>IF(OR(C417="",C417&gt;$G$2),"",IF($E$2="existant",VLOOKUP(B417,Existant!$A:$E,5,FALSE),IF($E$2="Neuf - non famille",VLOOKUP(B417,#REF!,5,FALSE),VLOOKUP(B417,Neuf!$A:$E,5,FALSE))))</f>
        <v/>
      </c>
      <c r="F417" t="str">
        <f>IF(OR(C417="",C417&gt;$G$2),"",IF($E$2="existant",VLOOKUP(B417,Existant!$A:$H,2,FALSE),IF($E$2="Neuf - non famille",VLOOKUP(B417,#REF!,7,FALSE),VLOOKUP(B417,Neuf!$A:$H,7,FALSE))))</f>
        <v/>
      </c>
      <c r="G417" s="35" t="str">
        <f>IF(OR(C417="",C417&gt;$G$2),"",IF($E$2="existant",VLOOKUP(B417,Existant!$A:$P,16,FALSE),IF($E$2="Neuf - non famille",VLOOKUP(B417,#REF!,16,FALSE),VLOOKUP(B417,Neuf!$A:$P,16,FALSE))))</f>
        <v/>
      </c>
      <c r="H417" s="34" t="str">
        <f>IF(OR(C417="",C417&gt;$G$2),"",IF($E$2="existant",VLOOKUP(B417,Existant!$A:$P,14,FALSE),IF($E$2="Neuf - non famille",VLOOKUP(B417,#REF!,14,FALSE),VLOOKUP(B417,Neuf!$A:$P,14,FALSE))))</f>
        <v/>
      </c>
    </row>
    <row r="418" spans="1:8" hidden="1" x14ac:dyDescent="0.2">
      <c r="A418" s="2">
        <f t="shared" ca="1" si="6"/>
        <v>83</v>
      </c>
      <c r="B418" s="2">
        <v>99</v>
      </c>
      <c r="C418" s="2" t="str">
        <f>IF(COUNTIF($B$4:B417,B418)&gt;0,"",MAX($C$4:C417)+1)</f>
        <v/>
      </c>
      <c r="D418" t="str">
        <f>IF(OR(C418="",C418&gt;$G$2),"",IF($E$2="existant",VLOOKUP(B418,Existant!$A:$E,4,FALSE),IF($E$2="Neuf - non famille",VLOOKUP(B418,#REF!,4,FALSE),VLOOKUP(B418,Neuf!$A:$E,4,FALSE))))</f>
        <v/>
      </c>
      <c r="E418" t="str">
        <f>IF(OR(C418="",C418&gt;$G$2),"",IF($E$2="existant",VLOOKUP(B418,Existant!$A:$E,5,FALSE),IF($E$2="Neuf - non famille",VLOOKUP(B418,#REF!,5,FALSE),VLOOKUP(B418,Neuf!$A:$E,5,FALSE))))</f>
        <v/>
      </c>
      <c r="F418" t="str">
        <f>IF(OR(C418="",C418&gt;$G$2),"",IF($E$2="existant",VLOOKUP(B418,Existant!$A:$H,2,FALSE),IF($E$2="Neuf - non famille",VLOOKUP(B418,#REF!,7,FALSE),VLOOKUP(B418,Neuf!$A:$H,7,FALSE))))</f>
        <v/>
      </c>
      <c r="G418" s="35" t="str">
        <f>IF(OR(C418="",C418&gt;$G$2),"",IF($E$2="existant",VLOOKUP(B418,Existant!$A:$P,16,FALSE),IF($E$2="Neuf - non famille",VLOOKUP(B418,#REF!,16,FALSE),VLOOKUP(B418,Neuf!$A:$P,16,FALSE))))</f>
        <v/>
      </c>
      <c r="H418" s="34" t="str">
        <f>IF(OR(C418="",C418&gt;$G$2),"",IF($E$2="existant",VLOOKUP(B418,Existant!$A:$P,14,FALSE),IF($E$2="Neuf - non famille",VLOOKUP(B418,#REF!,14,FALSE),VLOOKUP(B418,Neuf!$A:$P,14,FALSE))))</f>
        <v/>
      </c>
    </row>
    <row r="419" spans="1:8" hidden="1" x14ac:dyDescent="0.2">
      <c r="A419" s="2">
        <f t="shared" ca="1" si="6"/>
        <v>129</v>
      </c>
      <c r="B419" s="2">
        <v>13</v>
      </c>
      <c r="C419" s="2" t="str">
        <f>IF(COUNTIF($B$4:B418,B419)&gt;0,"",MAX($C$4:C418)+1)</f>
        <v/>
      </c>
      <c r="D419" t="str">
        <f>IF(OR(C419="",C419&gt;$G$2),"",IF($E$2="existant",VLOOKUP(B419,Existant!$A:$E,4,FALSE),IF($E$2="Neuf - non famille",VLOOKUP(B419,#REF!,4,FALSE),VLOOKUP(B419,Neuf!$A:$E,4,FALSE))))</f>
        <v/>
      </c>
      <c r="E419" t="str">
        <f>IF(OR(C419="",C419&gt;$G$2),"",IF($E$2="existant",VLOOKUP(B419,Existant!$A:$E,5,FALSE),IF($E$2="Neuf - non famille",VLOOKUP(B419,#REF!,5,FALSE),VLOOKUP(B419,Neuf!$A:$E,5,FALSE))))</f>
        <v/>
      </c>
      <c r="F419" t="str">
        <f>IF(OR(C419="",C419&gt;$G$2),"",IF($E$2="existant",VLOOKUP(B419,Existant!$A:$H,2,FALSE),IF($E$2="Neuf - non famille",VLOOKUP(B419,#REF!,7,FALSE),VLOOKUP(B419,Neuf!$A:$H,7,FALSE))))</f>
        <v/>
      </c>
      <c r="G419" s="35" t="str">
        <f>IF(OR(C419="",C419&gt;$G$2),"",IF($E$2="existant",VLOOKUP(B419,Existant!$A:$P,16,FALSE),IF($E$2="Neuf - non famille",VLOOKUP(B419,#REF!,16,FALSE),VLOOKUP(B419,Neuf!$A:$P,16,FALSE))))</f>
        <v/>
      </c>
      <c r="H419" s="34" t="str">
        <f>IF(OR(C419="",C419&gt;$G$2),"",IF($E$2="existant",VLOOKUP(B419,Existant!$A:$P,14,FALSE),IF($E$2="Neuf - non famille",VLOOKUP(B419,#REF!,14,FALSE),VLOOKUP(B419,Neuf!$A:$P,14,FALSE))))</f>
        <v/>
      </c>
    </row>
    <row r="420" spans="1:8" hidden="1" x14ac:dyDescent="0.2">
      <c r="A420" s="2">
        <f t="shared" ca="1" si="6"/>
        <v>85</v>
      </c>
      <c r="B420" s="2">
        <v>49</v>
      </c>
      <c r="C420" s="2" t="str">
        <f>IF(COUNTIF($B$4:B419,B420)&gt;0,"",MAX($C$4:C419)+1)</f>
        <v/>
      </c>
      <c r="D420" t="str">
        <f>IF(OR(C420="",C420&gt;$G$2),"",IF($E$2="existant",VLOOKUP(B420,Existant!$A:$E,4,FALSE),IF($E$2="Neuf - non famille",VLOOKUP(B420,#REF!,4,FALSE),VLOOKUP(B420,Neuf!$A:$E,4,FALSE))))</f>
        <v/>
      </c>
      <c r="E420" t="str">
        <f>IF(OR(C420="",C420&gt;$G$2),"",IF($E$2="existant",VLOOKUP(B420,Existant!$A:$E,5,FALSE),IF($E$2="Neuf - non famille",VLOOKUP(B420,#REF!,5,FALSE),VLOOKUP(B420,Neuf!$A:$E,5,FALSE))))</f>
        <v/>
      </c>
      <c r="F420" t="str">
        <f>IF(OR(C420="",C420&gt;$G$2),"",IF($E$2="existant",VLOOKUP(B420,Existant!$A:$H,2,FALSE),IF($E$2="Neuf - non famille",VLOOKUP(B420,#REF!,7,FALSE),VLOOKUP(B420,Neuf!$A:$H,7,FALSE))))</f>
        <v/>
      </c>
      <c r="G420" s="35" t="str">
        <f>IF(OR(C420="",C420&gt;$G$2),"",IF($E$2="existant",VLOOKUP(B420,Existant!$A:$P,16,FALSE),IF($E$2="Neuf - non famille",VLOOKUP(B420,#REF!,16,FALSE),VLOOKUP(B420,Neuf!$A:$P,16,FALSE))))</f>
        <v/>
      </c>
      <c r="H420" s="34" t="str">
        <f>IF(OR(C420="",C420&gt;$G$2),"",IF($E$2="existant",VLOOKUP(B420,Existant!$A:$P,14,FALSE),IF($E$2="Neuf - non famille",VLOOKUP(B420,#REF!,14,FALSE),VLOOKUP(B420,Neuf!$A:$P,14,FALSE))))</f>
        <v/>
      </c>
    </row>
    <row r="421" spans="1:8" hidden="1" x14ac:dyDescent="0.2">
      <c r="A421" s="2">
        <f t="shared" ca="1" si="6"/>
        <v>24</v>
      </c>
      <c r="B421" s="2">
        <v>143</v>
      </c>
      <c r="C421" s="2" t="str">
        <f>IF(COUNTIF($B$4:B420,B421)&gt;0,"",MAX($C$4:C420)+1)</f>
        <v/>
      </c>
      <c r="D421" t="str">
        <f>IF(OR(C421="",C421&gt;$G$2),"",IF($E$2="existant",VLOOKUP(B421,Existant!$A:$E,4,FALSE),IF($E$2="Neuf - non famille",VLOOKUP(B421,#REF!,4,FALSE),VLOOKUP(B421,Neuf!$A:$E,4,FALSE))))</f>
        <v/>
      </c>
      <c r="E421" t="str">
        <f>IF(OR(C421="",C421&gt;$G$2),"",IF($E$2="existant",VLOOKUP(B421,Existant!$A:$E,5,FALSE),IF($E$2="Neuf - non famille",VLOOKUP(B421,#REF!,5,FALSE),VLOOKUP(B421,Neuf!$A:$E,5,FALSE))))</f>
        <v/>
      </c>
      <c r="F421" t="str">
        <f>IF(OR(C421="",C421&gt;$G$2),"",IF($E$2="existant",VLOOKUP(B421,Existant!$A:$H,2,FALSE),IF($E$2="Neuf - non famille",VLOOKUP(B421,#REF!,7,FALSE),VLOOKUP(B421,Neuf!$A:$H,7,FALSE))))</f>
        <v/>
      </c>
      <c r="G421" s="35" t="str">
        <f>IF(OR(C421="",C421&gt;$G$2),"",IF($E$2="existant",VLOOKUP(B421,Existant!$A:$P,16,FALSE),IF($E$2="Neuf - non famille",VLOOKUP(B421,#REF!,16,FALSE),VLOOKUP(B421,Neuf!$A:$P,16,FALSE))))</f>
        <v/>
      </c>
      <c r="H421" s="34" t="str">
        <f>IF(OR(C421="",C421&gt;$G$2),"",IF($E$2="existant",VLOOKUP(B421,Existant!$A:$P,14,FALSE),IF($E$2="Neuf - non famille",VLOOKUP(B421,#REF!,14,FALSE),VLOOKUP(B421,Neuf!$A:$P,14,FALSE))))</f>
        <v/>
      </c>
    </row>
    <row r="422" spans="1:8" hidden="1" x14ac:dyDescent="0.2">
      <c r="A422" s="2">
        <f t="shared" ca="1" si="6"/>
        <v>95</v>
      </c>
      <c r="B422" s="2">
        <v>23</v>
      </c>
      <c r="C422" s="2" t="str">
        <f>IF(COUNTIF($B$4:B421,B422)&gt;0,"",MAX($C$4:C421)+1)</f>
        <v/>
      </c>
      <c r="D422" t="str">
        <f>IF(OR(C422="",C422&gt;$G$2),"",IF($E$2="existant",VLOOKUP(B422,Existant!$A:$E,4,FALSE),IF($E$2="Neuf - non famille",VLOOKUP(B422,#REF!,4,FALSE),VLOOKUP(B422,Neuf!$A:$E,4,FALSE))))</f>
        <v/>
      </c>
      <c r="E422" t="str">
        <f>IF(OR(C422="",C422&gt;$G$2),"",IF($E$2="existant",VLOOKUP(B422,Existant!$A:$E,5,FALSE),IF($E$2="Neuf - non famille",VLOOKUP(B422,#REF!,5,FALSE),VLOOKUP(B422,Neuf!$A:$E,5,FALSE))))</f>
        <v/>
      </c>
      <c r="F422" t="str">
        <f>IF(OR(C422="",C422&gt;$G$2),"",IF($E$2="existant",VLOOKUP(B422,Existant!$A:$H,2,FALSE),IF($E$2="Neuf - non famille",VLOOKUP(B422,#REF!,7,FALSE),VLOOKUP(B422,Neuf!$A:$H,7,FALSE))))</f>
        <v/>
      </c>
      <c r="G422" s="35" t="str">
        <f>IF(OR(C422="",C422&gt;$G$2),"",IF($E$2="existant",VLOOKUP(B422,Existant!$A:$P,16,FALSE),IF($E$2="Neuf - non famille",VLOOKUP(B422,#REF!,16,FALSE),VLOOKUP(B422,Neuf!$A:$P,16,FALSE))))</f>
        <v/>
      </c>
      <c r="H422" s="34" t="str">
        <f>IF(OR(C422="",C422&gt;$G$2),"",IF($E$2="existant",VLOOKUP(B422,Existant!$A:$P,14,FALSE),IF($E$2="Neuf - non famille",VLOOKUP(B422,#REF!,14,FALSE),VLOOKUP(B422,Neuf!$A:$P,14,FALSE))))</f>
        <v/>
      </c>
    </row>
    <row r="423" spans="1:8" hidden="1" x14ac:dyDescent="0.2">
      <c r="A423" s="2">
        <f t="shared" ca="1" si="6"/>
        <v>1</v>
      </c>
      <c r="B423" s="2">
        <v>125</v>
      </c>
      <c r="C423" s="2" t="str">
        <f>IF(COUNTIF($B$4:B422,B423)&gt;0,"",MAX($C$4:C422)+1)</f>
        <v/>
      </c>
      <c r="D423" t="str">
        <f>IF(OR(C423="",C423&gt;$G$2),"",IF($E$2="existant",VLOOKUP(B423,Existant!$A:$E,4,FALSE),IF($E$2="Neuf - non famille",VLOOKUP(B423,#REF!,4,FALSE),VLOOKUP(B423,Neuf!$A:$E,4,FALSE))))</f>
        <v/>
      </c>
      <c r="E423" t="str">
        <f>IF(OR(C423="",C423&gt;$G$2),"",IF($E$2="existant",VLOOKUP(B423,Existant!$A:$E,5,FALSE),IF($E$2="Neuf - non famille",VLOOKUP(B423,#REF!,5,FALSE),VLOOKUP(B423,Neuf!$A:$E,5,FALSE))))</f>
        <v/>
      </c>
      <c r="F423" t="str">
        <f>IF(OR(C423="",C423&gt;$G$2),"",IF($E$2="existant",VLOOKUP(B423,Existant!$A:$H,2,FALSE),IF($E$2="Neuf - non famille",VLOOKUP(B423,#REF!,7,FALSE),VLOOKUP(B423,Neuf!$A:$H,7,FALSE))))</f>
        <v/>
      </c>
      <c r="G423" s="35" t="str">
        <f>IF(OR(C423="",C423&gt;$G$2),"",IF($E$2="existant",VLOOKUP(B423,Existant!$A:$P,16,FALSE),IF($E$2="Neuf - non famille",VLOOKUP(B423,#REF!,16,FALSE),VLOOKUP(B423,Neuf!$A:$P,16,FALSE))))</f>
        <v/>
      </c>
      <c r="H423" s="34" t="str">
        <f>IF(OR(C423="",C423&gt;$G$2),"",IF($E$2="existant",VLOOKUP(B423,Existant!$A:$P,14,FALSE),IF($E$2="Neuf - non famille",VLOOKUP(B423,#REF!,14,FALSE),VLOOKUP(B423,Neuf!$A:$P,14,FALSE))))</f>
        <v/>
      </c>
    </row>
    <row r="424" spans="1:8" hidden="1" x14ac:dyDescent="0.2">
      <c r="A424" s="2">
        <f t="shared" ca="1" si="6"/>
        <v>4</v>
      </c>
      <c r="B424" s="2">
        <v>154</v>
      </c>
      <c r="C424" s="2" t="str">
        <f>IF(COUNTIF($B$4:B423,B424)&gt;0,"",MAX($C$4:C423)+1)</f>
        <v/>
      </c>
      <c r="D424" t="str">
        <f>IF(OR(C424="",C424&gt;$G$2),"",IF($E$2="existant",VLOOKUP(B424,Existant!$A:$E,4,FALSE),IF($E$2="Neuf - non famille",VLOOKUP(B424,#REF!,4,FALSE),VLOOKUP(B424,Neuf!$A:$E,4,FALSE))))</f>
        <v/>
      </c>
      <c r="E424" t="str">
        <f>IF(OR(C424="",C424&gt;$G$2),"",IF($E$2="existant",VLOOKUP(B424,Existant!$A:$E,5,FALSE),IF($E$2="Neuf - non famille",VLOOKUP(B424,#REF!,5,FALSE),VLOOKUP(B424,Neuf!$A:$E,5,FALSE))))</f>
        <v/>
      </c>
      <c r="F424" t="str">
        <f>IF(OR(C424="",C424&gt;$G$2),"",IF($E$2="existant",VLOOKUP(B424,Existant!$A:$H,2,FALSE),IF($E$2="Neuf - non famille",VLOOKUP(B424,#REF!,7,FALSE),VLOOKUP(B424,Neuf!$A:$H,7,FALSE))))</f>
        <v/>
      </c>
      <c r="G424" s="35" t="str">
        <f>IF(OR(C424="",C424&gt;$G$2),"",IF($E$2="existant",VLOOKUP(B424,Existant!$A:$P,16,FALSE),IF($E$2="Neuf - non famille",VLOOKUP(B424,#REF!,16,FALSE),VLOOKUP(B424,Neuf!$A:$P,16,FALSE))))</f>
        <v/>
      </c>
      <c r="H424" s="34" t="str">
        <f>IF(OR(C424="",C424&gt;$G$2),"",IF($E$2="existant",VLOOKUP(B424,Existant!$A:$P,14,FALSE),IF($E$2="Neuf - non famille",VLOOKUP(B424,#REF!,14,FALSE),VLOOKUP(B424,Neuf!$A:$P,14,FALSE))))</f>
        <v/>
      </c>
    </row>
    <row r="425" spans="1:8" hidden="1" x14ac:dyDescent="0.2">
      <c r="A425" s="2">
        <f t="shared" ca="1" si="6"/>
        <v>64</v>
      </c>
      <c r="B425" s="2">
        <v>167</v>
      </c>
      <c r="C425" s="2" t="str">
        <f>IF(COUNTIF($B$4:B424,B425)&gt;0,"",MAX($C$4:C424)+1)</f>
        <v/>
      </c>
      <c r="D425" t="str">
        <f>IF(OR(C425="",C425&gt;$G$2),"",IF($E$2="existant",VLOOKUP(B425,Existant!$A:$E,4,FALSE),IF($E$2="Neuf - non famille",VLOOKUP(B425,#REF!,4,FALSE),VLOOKUP(B425,Neuf!$A:$E,4,FALSE))))</f>
        <v/>
      </c>
      <c r="E425" t="str">
        <f>IF(OR(C425="",C425&gt;$G$2),"",IF($E$2="existant",VLOOKUP(B425,Existant!$A:$E,5,FALSE),IF($E$2="Neuf - non famille",VLOOKUP(B425,#REF!,5,FALSE),VLOOKUP(B425,Neuf!$A:$E,5,FALSE))))</f>
        <v/>
      </c>
      <c r="F425" t="str">
        <f>IF(OR(C425="",C425&gt;$G$2),"",IF($E$2="existant",VLOOKUP(B425,Existant!$A:$H,2,FALSE),IF($E$2="Neuf - non famille",VLOOKUP(B425,#REF!,7,FALSE),VLOOKUP(B425,Neuf!$A:$H,7,FALSE))))</f>
        <v/>
      </c>
      <c r="G425" s="35" t="str">
        <f>IF(OR(C425="",C425&gt;$G$2),"",IF($E$2="existant",VLOOKUP(B425,Existant!$A:$P,16,FALSE),IF($E$2="Neuf - non famille",VLOOKUP(B425,#REF!,16,FALSE),VLOOKUP(B425,Neuf!$A:$P,16,FALSE))))</f>
        <v/>
      </c>
      <c r="H425" s="34" t="str">
        <f>IF(OR(C425="",C425&gt;$G$2),"",IF($E$2="existant",VLOOKUP(B425,Existant!$A:$P,14,FALSE),IF($E$2="Neuf - non famille",VLOOKUP(B425,#REF!,14,FALSE),VLOOKUP(B425,Neuf!$A:$P,14,FALSE))))</f>
        <v/>
      </c>
    </row>
    <row r="426" spans="1:8" hidden="1" x14ac:dyDescent="0.2">
      <c r="A426" s="2">
        <f t="shared" ca="1" si="6"/>
        <v>34</v>
      </c>
      <c r="B426" s="2">
        <v>92</v>
      </c>
      <c r="C426" s="2" t="str">
        <f>IF(COUNTIF($B$4:B425,B426)&gt;0,"",MAX($C$4:C425)+1)</f>
        <v/>
      </c>
      <c r="D426" t="str">
        <f>IF(OR(C426="",C426&gt;$G$2),"",IF($E$2="existant",VLOOKUP(B426,Existant!$A:$E,4,FALSE),IF($E$2="Neuf - non famille",VLOOKUP(B426,#REF!,4,FALSE),VLOOKUP(B426,Neuf!$A:$E,4,FALSE))))</f>
        <v/>
      </c>
      <c r="E426" t="str">
        <f>IF(OR(C426="",C426&gt;$G$2),"",IF($E$2="existant",VLOOKUP(B426,Existant!$A:$E,5,FALSE),IF($E$2="Neuf - non famille",VLOOKUP(B426,#REF!,5,FALSE),VLOOKUP(B426,Neuf!$A:$E,5,FALSE))))</f>
        <v/>
      </c>
      <c r="F426" t="str">
        <f>IF(OR(C426="",C426&gt;$G$2),"",IF($E$2="existant",VLOOKUP(B426,Existant!$A:$H,2,FALSE),IF($E$2="Neuf - non famille",VLOOKUP(B426,#REF!,7,FALSE),VLOOKUP(B426,Neuf!$A:$H,7,FALSE))))</f>
        <v/>
      </c>
      <c r="G426" s="35" t="str">
        <f>IF(OR(C426="",C426&gt;$G$2),"",IF($E$2="existant",VLOOKUP(B426,Existant!$A:$P,16,FALSE),IF($E$2="Neuf - non famille",VLOOKUP(B426,#REF!,16,FALSE),VLOOKUP(B426,Neuf!$A:$P,16,FALSE))))</f>
        <v/>
      </c>
      <c r="H426" s="34" t="str">
        <f>IF(OR(C426="",C426&gt;$G$2),"",IF($E$2="existant",VLOOKUP(B426,Existant!$A:$P,14,FALSE),IF($E$2="Neuf - non famille",VLOOKUP(B426,#REF!,14,FALSE),VLOOKUP(B426,Neuf!$A:$P,14,FALSE))))</f>
        <v/>
      </c>
    </row>
    <row r="427" spans="1:8" hidden="1" x14ac:dyDescent="0.2">
      <c r="A427" s="2">
        <f t="shared" ca="1" si="6"/>
        <v>30</v>
      </c>
      <c r="B427" s="2">
        <v>93</v>
      </c>
      <c r="C427" s="2" t="str">
        <f>IF(COUNTIF($B$4:B426,B427)&gt;0,"",MAX($C$4:C426)+1)</f>
        <v/>
      </c>
      <c r="D427" t="str">
        <f>IF(OR(C427="",C427&gt;$G$2),"",IF($E$2="existant",VLOOKUP(B427,Existant!$A:$E,4,FALSE),IF($E$2="Neuf - non famille",VLOOKUP(B427,#REF!,4,FALSE),VLOOKUP(B427,Neuf!$A:$E,4,FALSE))))</f>
        <v/>
      </c>
      <c r="E427" t="str">
        <f>IF(OR(C427="",C427&gt;$G$2),"",IF($E$2="existant",VLOOKUP(B427,Existant!$A:$E,5,FALSE),IF($E$2="Neuf - non famille",VLOOKUP(B427,#REF!,5,FALSE),VLOOKUP(B427,Neuf!$A:$E,5,FALSE))))</f>
        <v/>
      </c>
      <c r="F427" t="str">
        <f>IF(OR(C427="",C427&gt;$G$2),"",IF($E$2="existant",VLOOKUP(B427,Existant!$A:$H,2,FALSE),IF($E$2="Neuf - non famille",VLOOKUP(B427,#REF!,7,FALSE),VLOOKUP(B427,Neuf!$A:$H,7,FALSE))))</f>
        <v/>
      </c>
      <c r="G427" s="35" t="str">
        <f>IF(OR(C427="",C427&gt;$G$2),"",IF($E$2="existant",VLOOKUP(B427,Existant!$A:$P,16,FALSE),IF($E$2="Neuf - non famille",VLOOKUP(B427,#REF!,16,FALSE),VLOOKUP(B427,Neuf!$A:$P,16,FALSE))))</f>
        <v/>
      </c>
      <c r="H427" s="34" t="str">
        <f>IF(OR(C427="",C427&gt;$G$2),"",IF($E$2="existant",VLOOKUP(B427,Existant!$A:$P,14,FALSE),IF($E$2="Neuf - non famille",VLOOKUP(B427,#REF!,14,FALSE),VLOOKUP(B427,Neuf!$A:$P,14,FALSE))))</f>
        <v/>
      </c>
    </row>
    <row r="428" spans="1:8" hidden="1" x14ac:dyDescent="0.2">
      <c r="A428" s="2">
        <f t="shared" ca="1" si="6"/>
        <v>145</v>
      </c>
      <c r="B428" s="2">
        <v>79</v>
      </c>
      <c r="C428" s="2" t="str">
        <f>IF(COUNTIF($B$4:B427,B428)&gt;0,"",MAX($C$4:C427)+1)</f>
        <v/>
      </c>
      <c r="D428" t="str">
        <f>IF(OR(C428="",C428&gt;$G$2),"",IF($E$2="existant",VLOOKUP(B428,Existant!$A:$E,4,FALSE),IF($E$2="Neuf - non famille",VLOOKUP(B428,#REF!,4,FALSE),VLOOKUP(B428,Neuf!$A:$E,4,FALSE))))</f>
        <v/>
      </c>
      <c r="E428" t="str">
        <f>IF(OR(C428="",C428&gt;$G$2),"",IF($E$2="existant",VLOOKUP(B428,Existant!$A:$E,5,FALSE),IF($E$2="Neuf - non famille",VLOOKUP(B428,#REF!,5,FALSE),VLOOKUP(B428,Neuf!$A:$E,5,FALSE))))</f>
        <v/>
      </c>
      <c r="F428" t="str">
        <f>IF(OR(C428="",C428&gt;$G$2),"",IF($E$2="existant",VLOOKUP(B428,Existant!$A:$H,2,FALSE),IF($E$2="Neuf - non famille",VLOOKUP(B428,#REF!,7,FALSE),VLOOKUP(B428,Neuf!$A:$H,7,FALSE))))</f>
        <v/>
      </c>
      <c r="G428" s="35" t="str">
        <f>IF(OR(C428="",C428&gt;$G$2),"",IF($E$2="existant",VLOOKUP(B428,Existant!$A:$P,16,FALSE),IF($E$2="Neuf - non famille",VLOOKUP(B428,#REF!,16,FALSE),VLOOKUP(B428,Neuf!$A:$P,16,FALSE))))</f>
        <v/>
      </c>
      <c r="H428" s="34" t="str">
        <f>IF(OR(C428="",C428&gt;$G$2),"",IF($E$2="existant",VLOOKUP(B428,Existant!$A:$P,14,FALSE),IF($E$2="Neuf - non famille",VLOOKUP(B428,#REF!,14,FALSE),VLOOKUP(B428,Neuf!$A:$P,14,FALSE))))</f>
        <v/>
      </c>
    </row>
    <row r="429" spans="1:8" hidden="1" x14ac:dyDescent="0.2">
      <c r="A429" s="2">
        <f t="shared" ca="1" si="6"/>
        <v>94</v>
      </c>
      <c r="B429" s="2">
        <v>105</v>
      </c>
      <c r="C429" s="2" t="str">
        <f>IF(COUNTIF($B$4:B428,B429)&gt;0,"",MAX($C$4:C428)+1)</f>
        <v/>
      </c>
      <c r="D429" t="str">
        <f>IF(OR(C429="",C429&gt;$G$2),"",IF($E$2="existant",VLOOKUP(B429,Existant!$A:$E,4,FALSE),IF($E$2="Neuf - non famille",VLOOKUP(B429,#REF!,4,FALSE),VLOOKUP(B429,Neuf!$A:$E,4,FALSE))))</f>
        <v/>
      </c>
      <c r="E429" t="str">
        <f>IF(OR(C429="",C429&gt;$G$2),"",IF($E$2="existant",VLOOKUP(B429,Existant!$A:$E,5,FALSE),IF($E$2="Neuf - non famille",VLOOKUP(B429,#REF!,5,FALSE),VLOOKUP(B429,Neuf!$A:$E,5,FALSE))))</f>
        <v/>
      </c>
      <c r="F429" t="str">
        <f>IF(OR(C429="",C429&gt;$G$2),"",IF($E$2="existant",VLOOKUP(B429,Existant!$A:$H,2,FALSE),IF($E$2="Neuf - non famille",VLOOKUP(B429,#REF!,7,FALSE),VLOOKUP(B429,Neuf!$A:$H,7,FALSE))))</f>
        <v/>
      </c>
      <c r="G429" s="35" t="str">
        <f>IF(OR(C429="",C429&gt;$G$2),"",IF($E$2="existant",VLOOKUP(B429,Existant!$A:$P,16,FALSE),IF($E$2="Neuf - non famille",VLOOKUP(B429,#REF!,16,FALSE),VLOOKUP(B429,Neuf!$A:$P,16,FALSE))))</f>
        <v/>
      </c>
      <c r="H429" s="34" t="str">
        <f>IF(OR(C429="",C429&gt;$G$2),"",IF($E$2="existant",VLOOKUP(B429,Existant!$A:$P,14,FALSE),IF($E$2="Neuf - non famille",VLOOKUP(B429,#REF!,14,FALSE),VLOOKUP(B429,Neuf!$A:$P,14,FALSE))))</f>
        <v/>
      </c>
    </row>
    <row r="430" spans="1:8" x14ac:dyDescent="0.2">
      <c r="A430" s="2">
        <f t="shared" ca="1" si="6"/>
        <v>139</v>
      </c>
      <c r="B430" s="2">
        <v>47</v>
      </c>
      <c r="C430" s="2">
        <f>IF(COUNTIF($B$4:B429,B430)&gt;0,"",MAX($C$4:C429)+1)</f>
        <v>156</v>
      </c>
      <c r="D430" t="str">
        <f>IF(OR(C430="",C430&gt;$G$2),"",IF($E$2="existant",VLOOKUP(B430,Existant!$A:$E,4,FALSE),IF($E$2="Neuf - non famille",VLOOKUP(B430,#REF!,4,FALSE),VLOOKUP(B430,Neuf!$A:$E,4,FALSE))))</f>
        <v/>
      </c>
      <c r="E430" t="str">
        <f>IF(OR(C430="",C430&gt;$G$2),"",IF($E$2="existant",VLOOKUP(B430,Existant!$A:$E,5,FALSE),IF($E$2="Neuf - non famille",VLOOKUP(B430,#REF!,5,FALSE),VLOOKUP(B430,Neuf!$A:$E,5,FALSE))))</f>
        <v/>
      </c>
      <c r="F430" t="str">
        <f>IF(OR(C430="",C430&gt;$G$2),"",IF($E$2="existant",VLOOKUP(B430,Existant!$A:$H,2,FALSE),IF($E$2="Neuf - non famille",VLOOKUP(B430,#REF!,7,FALSE),VLOOKUP(B430,Neuf!$A:$H,7,FALSE))))</f>
        <v/>
      </c>
      <c r="G430" s="35" t="str">
        <f>IF(OR(C430="",C430&gt;$G$2),"",IF($E$2="existant",VLOOKUP(B430,Existant!$A:$P,16,FALSE),IF($E$2="Neuf - non famille",VLOOKUP(B430,#REF!,16,FALSE),VLOOKUP(B430,Neuf!$A:$P,16,FALSE))))</f>
        <v/>
      </c>
      <c r="H430" s="34" t="str">
        <f>IF(OR(C430="",C430&gt;$G$2),"",IF($E$2="existant",VLOOKUP(B430,Existant!$A:$P,14,FALSE),IF($E$2="Neuf - non famille",VLOOKUP(B430,#REF!,14,FALSE),VLOOKUP(B430,Neuf!$A:$P,14,FALSE))))</f>
        <v/>
      </c>
    </row>
    <row r="431" spans="1:8" hidden="1" x14ac:dyDescent="0.2">
      <c r="A431" s="2">
        <f t="shared" ca="1" si="6"/>
        <v>8</v>
      </c>
      <c r="B431" s="2">
        <v>100</v>
      </c>
      <c r="C431" s="2" t="str">
        <f>IF(COUNTIF($B$4:B430,B431)&gt;0,"",MAX($C$4:C430)+1)</f>
        <v/>
      </c>
      <c r="D431" t="str">
        <f>IF(OR(C431="",C431&gt;$G$2),"",IF($E$2="existant",VLOOKUP(B431,Existant!$A:$E,4,FALSE),IF($E$2="Neuf - non famille",VLOOKUP(B431,#REF!,4,FALSE),VLOOKUP(B431,Neuf!$A:$E,4,FALSE))))</f>
        <v/>
      </c>
      <c r="E431" t="str">
        <f>IF(OR(C431="",C431&gt;$G$2),"",IF($E$2="existant",VLOOKUP(B431,Existant!$A:$E,5,FALSE),IF($E$2="Neuf - non famille",VLOOKUP(B431,#REF!,5,FALSE),VLOOKUP(B431,Neuf!$A:$E,5,FALSE))))</f>
        <v/>
      </c>
      <c r="F431" t="str">
        <f>IF(OR(C431="",C431&gt;$G$2),"",IF($E$2="existant",VLOOKUP(B431,Existant!$A:$H,2,FALSE),IF($E$2="Neuf - non famille",VLOOKUP(B431,#REF!,7,FALSE),VLOOKUP(B431,Neuf!$A:$H,7,FALSE))))</f>
        <v/>
      </c>
      <c r="G431" s="35" t="str">
        <f>IF(OR(C431="",C431&gt;$G$2),"",IF($E$2="existant",VLOOKUP(B431,Existant!$A:$P,16,FALSE),IF($E$2="Neuf - non famille",VLOOKUP(B431,#REF!,16,FALSE),VLOOKUP(B431,Neuf!$A:$P,16,FALSE))))</f>
        <v/>
      </c>
      <c r="H431" s="34" t="str">
        <f>IF(OR(C431="",C431&gt;$G$2),"",IF($E$2="existant",VLOOKUP(B431,Existant!$A:$P,14,FALSE),IF($E$2="Neuf - non famille",VLOOKUP(B431,#REF!,14,FALSE),VLOOKUP(B431,Neuf!$A:$P,14,FALSE))))</f>
        <v/>
      </c>
    </row>
    <row r="432" spans="1:8" hidden="1" x14ac:dyDescent="0.2">
      <c r="A432" s="2">
        <f t="shared" ca="1" si="6"/>
        <v>26</v>
      </c>
      <c r="B432" s="2">
        <v>158</v>
      </c>
      <c r="C432" s="2" t="str">
        <f>IF(COUNTIF($B$4:B431,B432)&gt;0,"",MAX($C$4:C431)+1)</f>
        <v/>
      </c>
      <c r="D432" t="str">
        <f>IF(OR(C432="",C432&gt;$G$2),"",IF($E$2="existant",VLOOKUP(B432,Existant!$A:$E,4,FALSE),IF($E$2="Neuf - non famille",VLOOKUP(B432,#REF!,4,FALSE),VLOOKUP(B432,Neuf!$A:$E,4,FALSE))))</f>
        <v/>
      </c>
      <c r="E432" t="str">
        <f>IF(OR(C432="",C432&gt;$G$2),"",IF($E$2="existant",VLOOKUP(B432,Existant!$A:$E,5,FALSE),IF($E$2="Neuf - non famille",VLOOKUP(B432,#REF!,5,FALSE),VLOOKUP(B432,Neuf!$A:$E,5,FALSE))))</f>
        <v/>
      </c>
      <c r="F432" t="str">
        <f>IF(OR(C432="",C432&gt;$G$2),"",IF($E$2="existant",VLOOKUP(B432,Existant!$A:$H,2,FALSE),IF($E$2="Neuf - non famille",VLOOKUP(B432,#REF!,7,FALSE),VLOOKUP(B432,Neuf!$A:$H,7,FALSE))))</f>
        <v/>
      </c>
      <c r="G432" s="35" t="str">
        <f>IF(OR(C432="",C432&gt;$G$2),"",IF($E$2="existant",VLOOKUP(B432,Existant!$A:$P,16,FALSE),IF($E$2="Neuf - non famille",VLOOKUP(B432,#REF!,16,FALSE),VLOOKUP(B432,Neuf!$A:$P,16,FALSE))))</f>
        <v/>
      </c>
      <c r="H432" s="34" t="str">
        <f>IF(OR(C432="",C432&gt;$G$2),"",IF($E$2="existant",VLOOKUP(B432,Existant!$A:$P,14,FALSE),IF($E$2="Neuf - non famille",VLOOKUP(B432,#REF!,14,FALSE),VLOOKUP(B432,Neuf!$A:$P,14,FALSE))))</f>
        <v/>
      </c>
    </row>
    <row r="433" spans="1:8" hidden="1" x14ac:dyDescent="0.2">
      <c r="A433" s="2">
        <f t="shared" ca="1" si="6"/>
        <v>90</v>
      </c>
      <c r="B433" s="2">
        <v>45</v>
      </c>
      <c r="C433" s="2" t="str">
        <f>IF(COUNTIF($B$4:B432,B433)&gt;0,"",MAX($C$4:C432)+1)</f>
        <v/>
      </c>
      <c r="D433" t="str">
        <f>IF(OR(C433="",C433&gt;$G$2),"",IF($E$2="existant",VLOOKUP(B433,Existant!$A:$E,4,FALSE),IF($E$2="Neuf - non famille",VLOOKUP(B433,#REF!,4,FALSE),VLOOKUP(B433,Neuf!$A:$E,4,FALSE))))</f>
        <v/>
      </c>
      <c r="E433" t="str">
        <f>IF(OR(C433="",C433&gt;$G$2),"",IF($E$2="existant",VLOOKUP(B433,Existant!$A:$E,5,FALSE),IF($E$2="Neuf - non famille",VLOOKUP(B433,#REF!,5,FALSE),VLOOKUP(B433,Neuf!$A:$E,5,FALSE))))</f>
        <v/>
      </c>
      <c r="F433" t="str">
        <f>IF(OR(C433="",C433&gt;$G$2),"",IF($E$2="existant",VLOOKUP(B433,Existant!$A:$H,2,FALSE),IF($E$2="Neuf - non famille",VLOOKUP(B433,#REF!,7,FALSE),VLOOKUP(B433,Neuf!$A:$H,7,FALSE))))</f>
        <v/>
      </c>
      <c r="G433" s="35" t="str">
        <f>IF(OR(C433="",C433&gt;$G$2),"",IF($E$2="existant",VLOOKUP(B433,Existant!$A:$P,16,FALSE),IF($E$2="Neuf - non famille",VLOOKUP(B433,#REF!,16,FALSE),VLOOKUP(B433,Neuf!$A:$P,16,FALSE))))</f>
        <v/>
      </c>
      <c r="H433" s="34" t="str">
        <f>IF(OR(C433="",C433&gt;$G$2),"",IF($E$2="existant",VLOOKUP(B433,Existant!$A:$P,14,FALSE),IF($E$2="Neuf - non famille",VLOOKUP(B433,#REF!,14,FALSE),VLOOKUP(B433,Neuf!$A:$P,14,FALSE))))</f>
        <v/>
      </c>
    </row>
    <row r="434" spans="1:8" hidden="1" x14ac:dyDescent="0.2">
      <c r="A434" s="2">
        <f t="shared" ca="1" si="6"/>
        <v>151</v>
      </c>
      <c r="B434" s="2">
        <v>144</v>
      </c>
      <c r="C434" s="2" t="str">
        <f>IF(COUNTIF($B$4:B433,B434)&gt;0,"",MAX($C$4:C433)+1)</f>
        <v/>
      </c>
      <c r="D434" t="str">
        <f>IF(OR(C434="",C434&gt;$G$2),"",IF($E$2="existant",VLOOKUP(B434,Existant!$A:$E,4,FALSE),IF($E$2="Neuf - non famille",VLOOKUP(B434,#REF!,4,FALSE),VLOOKUP(B434,Neuf!$A:$E,4,FALSE))))</f>
        <v/>
      </c>
      <c r="E434" t="str">
        <f>IF(OR(C434="",C434&gt;$G$2),"",IF($E$2="existant",VLOOKUP(B434,Existant!$A:$E,5,FALSE),IF($E$2="Neuf - non famille",VLOOKUP(B434,#REF!,5,FALSE),VLOOKUP(B434,Neuf!$A:$E,5,FALSE))))</f>
        <v/>
      </c>
      <c r="F434" t="str">
        <f>IF(OR(C434="",C434&gt;$G$2),"",IF($E$2="existant",VLOOKUP(B434,Existant!$A:$H,2,FALSE),IF($E$2="Neuf - non famille",VLOOKUP(B434,#REF!,7,FALSE),VLOOKUP(B434,Neuf!$A:$H,7,FALSE))))</f>
        <v/>
      </c>
      <c r="G434" s="35" t="str">
        <f>IF(OR(C434="",C434&gt;$G$2),"",IF($E$2="existant",VLOOKUP(B434,Existant!$A:$P,16,FALSE),IF($E$2="Neuf - non famille",VLOOKUP(B434,#REF!,16,FALSE),VLOOKUP(B434,Neuf!$A:$P,16,FALSE))))</f>
        <v/>
      </c>
      <c r="H434" s="34" t="str">
        <f>IF(OR(C434="",C434&gt;$G$2),"",IF($E$2="existant",VLOOKUP(B434,Existant!$A:$P,14,FALSE),IF($E$2="Neuf - non famille",VLOOKUP(B434,#REF!,14,FALSE),VLOOKUP(B434,Neuf!$A:$P,14,FALSE))))</f>
        <v/>
      </c>
    </row>
    <row r="435" spans="1:8" hidden="1" x14ac:dyDescent="0.2">
      <c r="A435" s="2">
        <f t="shared" ca="1" si="6"/>
        <v>42</v>
      </c>
      <c r="B435" s="2">
        <v>139</v>
      </c>
      <c r="C435" s="2" t="str">
        <f>IF(COUNTIF($B$4:B434,B435)&gt;0,"",MAX($C$4:C434)+1)</f>
        <v/>
      </c>
      <c r="D435" t="str">
        <f>IF(OR(C435="",C435&gt;$G$2),"",IF($E$2="existant",VLOOKUP(B435,Existant!$A:$E,4,FALSE),IF($E$2="Neuf - non famille",VLOOKUP(B435,#REF!,4,FALSE),VLOOKUP(B435,Neuf!$A:$E,4,FALSE))))</f>
        <v/>
      </c>
      <c r="E435" t="str">
        <f>IF(OR(C435="",C435&gt;$G$2),"",IF($E$2="existant",VLOOKUP(B435,Existant!$A:$E,5,FALSE),IF($E$2="Neuf - non famille",VLOOKUP(B435,#REF!,5,FALSE),VLOOKUP(B435,Neuf!$A:$E,5,FALSE))))</f>
        <v/>
      </c>
      <c r="F435" t="str">
        <f>IF(OR(C435="",C435&gt;$G$2),"",IF($E$2="existant",VLOOKUP(B435,Existant!$A:$H,2,FALSE),IF($E$2="Neuf - non famille",VLOOKUP(B435,#REF!,7,FALSE),VLOOKUP(B435,Neuf!$A:$H,7,FALSE))))</f>
        <v/>
      </c>
      <c r="G435" s="35" t="str">
        <f>IF(OR(C435="",C435&gt;$G$2),"",IF($E$2="existant",VLOOKUP(B435,Existant!$A:$P,16,FALSE),IF($E$2="Neuf - non famille",VLOOKUP(B435,#REF!,16,FALSE),VLOOKUP(B435,Neuf!$A:$P,16,FALSE))))</f>
        <v/>
      </c>
      <c r="H435" s="34" t="str">
        <f>IF(OR(C435="",C435&gt;$G$2),"",IF($E$2="existant",VLOOKUP(B435,Existant!$A:$P,14,FALSE),IF($E$2="Neuf - non famille",VLOOKUP(B435,#REF!,14,FALSE),VLOOKUP(B435,Neuf!$A:$P,14,FALSE))))</f>
        <v/>
      </c>
    </row>
    <row r="436" spans="1:8" hidden="1" x14ac:dyDescent="0.2">
      <c r="A436" s="2">
        <f t="shared" ca="1" si="6"/>
        <v>10</v>
      </c>
      <c r="B436" s="2">
        <v>58</v>
      </c>
      <c r="C436" s="2" t="str">
        <f>IF(COUNTIF($B$4:B435,B436)&gt;0,"",MAX($C$4:C435)+1)</f>
        <v/>
      </c>
      <c r="D436" t="str">
        <f>IF(OR(C436="",C436&gt;$G$2),"",IF($E$2="existant",VLOOKUP(B436,Existant!$A:$E,4,FALSE),IF($E$2="Neuf - non famille",VLOOKUP(B436,#REF!,4,FALSE),VLOOKUP(B436,Neuf!$A:$E,4,FALSE))))</f>
        <v/>
      </c>
      <c r="E436" t="str">
        <f>IF(OR(C436="",C436&gt;$G$2),"",IF($E$2="existant",VLOOKUP(B436,Existant!$A:$E,5,FALSE),IF($E$2="Neuf - non famille",VLOOKUP(B436,#REF!,5,FALSE),VLOOKUP(B436,Neuf!$A:$E,5,FALSE))))</f>
        <v/>
      </c>
      <c r="F436" t="str">
        <f>IF(OR(C436="",C436&gt;$G$2),"",IF($E$2="existant",VLOOKUP(B436,Existant!$A:$H,2,FALSE),IF($E$2="Neuf - non famille",VLOOKUP(B436,#REF!,7,FALSE),VLOOKUP(B436,Neuf!$A:$H,7,FALSE))))</f>
        <v/>
      </c>
      <c r="G436" s="35" t="str">
        <f>IF(OR(C436="",C436&gt;$G$2),"",IF($E$2="existant",VLOOKUP(B436,Existant!$A:$P,16,FALSE),IF($E$2="Neuf - non famille",VLOOKUP(B436,#REF!,16,FALSE),VLOOKUP(B436,Neuf!$A:$P,16,FALSE))))</f>
        <v/>
      </c>
      <c r="H436" s="34" t="str">
        <f>IF(OR(C436="",C436&gt;$G$2),"",IF($E$2="existant",VLOOKUP(B436,Existant!$A:$P,14,FALSE),IF($E$2="Neuf - non famille",VLOOKUP(B436,#REF!,14,FALSE),VLOOKUP(B436,Neuf!$A:$P,14,FALSE))))</f>
        <v/>
      </c>
    </row>
    <row r="437" spans="1:8" hidden="1" x14ac:dyDescent="0.2">
      <c r="A437" s="2">
        <f t="shared" ca="1" si="6"/>
        <v>127</v>
      </c>
      <c r="B437" s="2">
        <v>153</v>
      </c>
      <c r="C437" s="2" t="str">
        <f>IF(COUNTIF($B$4:B436,B437)&gt;0,"",MAX($C$4:C436)+1)</f>
        <v/>
      </c>
      <c r="D437" t="str">
        <f>IF(OR(C437="",C437&gt;$G$2),"",IF($E$2="existant",VLOOKUP(B437,Existant!$A:$E,4,FALSE),IF($E$2="Neuf - non famille",VLOOKUP(B437,#REF!,4,FALSE),VLOOKUP(B437,Neuf!$A:$E,4,FALSE))))</f>
        <v/>
      </c>
      <c r="E437" t="str">
        <f>IF(OR(C437="",C437&gt;$G$2),"",IF($E$2="existant",VLOOKUP(B437,Existant!$A:$E,5,FALSE),IF($E$2="Neuf - non famille",VLOOKUP(B437,#REF!,5,FALSE),VLOOKUP(B437,Neuf!$A:$E,5,FALSE))))</f>
        <v/>
      </c>
      <c r="F437" t="str">
        <f>IF(OR(C437="",C437&gt;$G$2),"",IF($E$2="existant",VLOOKUP(B437,Existant!$A:$H,2,FALSE),IF($E$2="Neuf - non famille",VLOOKUP(B437,#REF!,7,FALSE),VLOOKUP(B437,Neuf!$A:$H,7,FALSE))))</f>
        <v/>
      </c>
      <c r="G437" s="35" t="str">
        <f>IF(OR(C437="",C437&gt;$G$2),"",IF($E$2="existant",VLOOKUP(B437,Existant!$A:$P,16,FALSE),IF($E$2="Neuf - non famille",VLOOKUP(B437,#REF!,16,FALSE),VLOOKUP(B437,Neuf!$A:$P,16,FALSE))))</f>
        <v/>
      </c>
      <c r="H437" s="34" t="str">
        <f>IF(OR(C437="",C437&gt;$G$2),"",IF($E$2="existant",VLOOKUP(B437,Existant!$A:$P,14,FALSE),IF($E$2="Neuf - non famille",VLOOKUP(B437,#REF!,14,FALSE),VLOOKUP(B437,Neuf!$A:$P,14,FALSE))))</f>
        <v/>
      </c>
    </row>
    <row r="438" spans="1:8" hidden="1" x14ac:dyDescent="0.2">
      <c r="A438" s="2">
        <f t="shared" ca="1" si="6"/>
        <v>168</v>
      </c>
      <c r="B438" s="2">
        <v>25</v>
      </c>
      <c r="C438" s="2" t="str">
        <f>IF(COUNTIF($B$4:B437,B438)&gt;0,"",MAX($C$4:C437)+1)</f>
        <v/>
      </c>
      <c r="D438" t="str">
        <f>IF(OR(C438="",C438&gt;$G$2),"",IF($E$2="existant",VLOOKUP(B438,Existant!$A:$E,4,FALSE),IF($E$2="Neuf - non famille",VLOOKUP(B438,#REF!,4,FALSE),VLOOKUP(B438,Neuf!$A:$E,4,FALSE))))</f>
        <v/>
      </c>
      <c r="E438" t="str">
        <f>IF(OR(C438="",C438&gt;$G$2),"",IF($E$2="existant",VLOOKUP(B438,Existant!$A:$E,5,FALSE),IF($E$2="Neuf - non famille",VLOOKUP(B438,#REF!,5,FALSE),VLOOKUP(B438,Neuf!$A:$E,5,FALSE))))</f>
        <v/>
      </c>
      <c r="F438" t="str">
        <f>IF(OR(C438="",C438&gt;$G$2),"",IF($E$2="existant",VLOOKUP(B438,Existant!$A:$H,2,FALSE),IF($E$2="Neuf - non famille",VLOOKUP(B438,#REF!,7,FALSE),VLOOKUP(B438,Neuf!$A:$H,7,FALSE))))</f>
        <v/>
      </c>
      <c r="G438" s="35" t="str">
        <f>IF(OR(C438="",C438&gt;$G$2),"",IF($E$2="existant",VLOOKUP(B438,Existant!$A:$P,16,FALSE),IF($E$2="Neuf - non famille",VLOOKUP(B438,#REF!,16,FALSE),VLOOKUP(B438,Neuf!$A:$P,16,FALSE))))</f>
        <v/>
      </c>
      <c r="H438" s="34" t="str">
        <f>IF(OR(C438="",C438&gt;$G$2),"",IF($E$2="existant",VLOOKUP(B438,Existant!$A:$P,14,FALSE),IF($E$2="Neuf - non famille",VLOOKUP(B438,#REF!,14,FALSE),VLOOKUP(B438,Neuf!$A:$P,14,FALSE))))</f>
        <v/>
      </c>
    </row>
    <row r="439" spans="1:8" hidden="1" x14ac:dyDescent="0.2">
      <c r="A439" s="2">
        <f t="shared" ca="1" si="6"/>
        <v>4</v>
      </c>
      <c r="B439" s="2">
        <v>137</v>
      </c>
      <c r="C439" s="2" t="str">
        <f>IF(COUNTIF($B$4:B438,B439)&gt;0,"",MAX($C$4:C438)+1)</f>
        <v/>
      </c>
      <c r="D439" t="str">
        <f>IF(OR(C439="",C439&gt;$G$2),"",IF($E$2="existant",VLOOKUP(B439,Existant!$A:$E,4,FALSE),IF($E$2="Neuf - non famille",VLOOKUP(B439,#REF!,4,FALSE),VLOOKUP(B439,Neuf!$A:$E,4,FALSE))))</f>
        <v/>
      </c>
      <c r="E439" t="str">
        <f>IF(OR(C439="",C439&gt;$G$2),"",IF($E$2="existant",VLOOKUP(B439,Existant!$A:$E,5,FALSE),IF($E$2="Neuf - non famille",VLOOKUP(B439,#REF!,5,FALSE),VLOOKUP(B439,Neuf!$A:$E,5,FALSE))))</f>
        <v/>
      </c>
      <c r="F439" t="str">
        <f>IF(OR(C439="",C439&gt;$G$2),"",IF($E$2="existant",VLOOKUP(B439,Existant!$A:$H,2,FALSE),IF($E$2="Neuf - non famille",VLOOKUP(B439,#REF!,7,FALSE),VLOOKUP(B439,Neuf!$A:$H,7,FALSE))))</f>
        <v/>
      </c>
      <c r="G439" s="35" t="str">
        <f>IF(OR(C439="",C439&gt;$G$2),"",IF($E$2="existant",VLOOKUP(B439,Existant!$A:$P,16,FALSE),IF($E$2="Neuf - non famille",VLOOKUP(B439,#REF!,16,FALSE),VLOOKUP(B439,Neuf!$A:$P,16,FALSE))))</f>
        <v/>
      </c>
      <c r="H439" s="34" t="str">
        <f>IF(OR(C439="",C439&gt;$G$2),"",IF($E$2="existant",VLOOKUP(B439,Existant!$A:$P,14,FALSE),IF($E$2="Neuf - non famille",VLOOKUP(B439,#REF!,14,FALSE),VLOOKUP(B439,Neuf!$A:$P,14,FALSE))))</f>
        <v/>
      </c>
    </row>
    <row r="440" spans="1:8" hidden="1" x14ac:dyDescent="0.2">
      <c r="A440" s="2">
        <f t="shared" ca="1" si="6"/>
        <v>110</v>
      </c>
      <c r="B440" s="2">
        <v>7</v>
      </c>
      <c r="C440" s="2" t="str">
        <f>IF(COUNTIF($B$4:B439,B440)&gt;0,"",MAX($C$4:C439)+1)</f>
        <v/>
      </c>
      <c r="D440" t="str">
        <f>IF(OR(C440="",C440&gt;$G$2),"",IF($E$2="existant",VLOOKUP(B440,Existant!$A:$E,4,FALSE),IF($E$2="Neuf - non famille",VLOOKUP(B440,#REF!,4,FALSE),VLOOKUP(B440,Neuf!$A:$E,4,FALSE))))</f>
        <v/>
      </c>
      <c r="E440" t="str">
        <f>IF(OR(C440="",C440&gt;$G$2),"",IF($E$2="existant",VLOOKUP(B440,Existant!$A:$E,5,FALSE),IF($E$2="Neuf - non famille",VLOOKUP(B440,#REF!,5,FALSE),VLOOKUP(B440,Neuf!$A:$E,5,FALSE))))</f>
        <v/>
      </c>
      <c r="F440" t="str">
        <f>IF(OR(C440="",C440&gt;$G$2),"",IF($E$2="existant",VLOOKUP(B440,Existant!$A:$H,2,FALSE),IF($E$2="Neuf - non famille",VLOOKUP(B440,#REF!,7,FALSE),VLOOKUP(B440,Neuf!$A:$H,7,FALSE))))</f>
        <v/>
      </c>
      <c r="G440" s="35" t="str">
        <f>IF(OR(C440="",C440&gt;$G$2),"",IF($E$2="existant",VLOOKUP(B440,Existant!$A:$P,16,FALSE),IF($E$2="Neuf - non famille",VLOOKUP(B440,#REF!,16,FALSE),VLOOKUP(B440,Neuf!$A:$P,16,FALSE))))</f>
        <v/>
      </c>
      <c r="H440" s="34" t="str">
        <f>IF(OR(C440="",C440&gt;$G$2),"",IF($E$2="existant",VLOOKUP(B440,Existant!$A:$P,14,FALSE),IF($E$2="Neuf - non famille",VLOOKUP(B440,#REF!,14,FALSE),VLOOKUP(B440,Neuf!$A:$P,14,FALSE))))</f>
        <v/>
      </c>
    </row>
    <row r="441" spans="1:8" hidden="1" x14ac:dyDescent="0.2">
      <c r="A441" s="2">
        <f t="shared" ca="1" si="6"/>
        <v>15</v>
      </c>
      <c r="B441" s="2">
        <v>146</v>
      </c>
      <c r="C441" s="2" t="str">
        <f>IF(COUNTIF($B$4:B440,B441)&gt;0,"",MAX($C$4:C440)+1)</f>
        <v/>
      </c>
      <c r="D441" t="str">
        <f>IF(OR(C441="",C441&gt;$G$2),"",IF($E$2="existant",VLOOKUP(B441,Existant!$A:$E,4,FALSE),IF($E$2="Neuf - non famille",VLOOKUP(B441,#REF!,4,FALSE),VLOOKUP(B441,Neuf!$A:$E,4,FALSE))))</f>
        <v/>
      </c>
      <c r="E441" t="str">
        <f>IF(OR(C441="",C441&gt;$G$2),"",IF($E$2="existant",VLOOKUP(B441,Existant!$A:$E,5,FALSE),IF($E$2="Neuf - non famille",VLOOKUP(B441,#REF!,5,FALSE),VLOOKUP(B441,Neuf!$A:$E,5,FALSE))))</f>
        <v/>
      </c>
      <c r="F441" t="str">
        <f>IF(OR(C441="",C441&gt;$G$2),"",IF($E$2="existant",VLOOKUP(B441,Existant!$A:$H,2,FALSE),IF($E$2="Neuf - non famille",VLOOKUP(B441,#REF!,7,FALSE),VLOOKUP(B441,Neuf!$A:$H,7,FALSE))))</f>
        <v/>
      </c>
      <c r="G441" s="35" t="str">
        <f>IF(OR(C441="",C441&gt;$G$2),"",IF($E$2="existant",VLOOKUP(B441,Existant!$A:$P,16,FALSE),IF($E$2="Neuf - non famille",VLOOKUP(B441,#REF!,16,FALSE),VLOOKUP(B441,Neuf!$A:$P,16,FALSE))))</f>
        <v/>
      </c>
      <c r="H441" s="34" t="str">
        <f>IF(OR(C441="",C441&gt;$G$2),"",IF($E$2="existant",VLOOKUP(B441,Existant!$A:$P,14,FALSE),IF($E$2="Neuf - non famille",VLOOKUP(B441,#REF!,14,FALSE),VLOOKUP(B441,Neuf!$A:$P,14,FALSE))))</f>
        <v/>
      </c>
    </row>
    <row r="442" spans="1:8" x14ac:dyDescent="0.2">
      <c r="A442" s="2">
        <f t="shared" ca="1" si="6"/>
        <v>38</v>
      </c>
      <c r="B442" s="2">
        <v>61</v>
      </c>
      <c r="C442" s="2">
        <f>IF(COUNTIF($B$4:B441,B442)&gt;0,"",MAX($C$4:C441)+1)</f>
        <v>157</v>
      </c>
      <c r="D442" t="str">
        <f>IF(OR(C442="",C442&gt;$G$2),"",IF($E$2="existant",VLOOKUP(B442,Existant!$A:$E,4,FALSE),IF($E$2="Neuf - non famille",VLOOKUP(B442,#REF!,4,FALSE),VLOOKUP(B442,Neuf!$A:$E,4,FALSE))))</f>
        <v/>
      </c>
      <c r="E442" t="str">
        <f>IF(OR(C442="",C442&gt;$G$2),"",IF($E$2="existant",VLOOKUP(B442,Existant!$A:$E,5,FALSE),IF($E$2="Neuf - non famille",VLOOKUP(B442,#REF!,5,FALSE),VLOOKUP(B442,Neuf!$A:$E,5,FALSE))))</f>
        <v/>
      </c>
      <c r="F442" t="str">
        <f>IF(OR(C442="",C442&gt;$G$2),"",IF($E$2="existant",VLOOKUP(B442,Existant!$A:$H,2,FALSE),IF($E$2="Neuf - non famille",VLOOKUP(B442,#REF!,7,FALSE),VLOOKUP(B442,Neuf!$A:$H,7,FALSE))))</f>
        <v/>
      </c>
      <c r="G442" s="35" t="str">
        <f>IF(OR(C442="",C442&gt;$G$2),"",IF($E$2="existant",VLOOKUP(B442,Existant!$A:$P,16,FALSE),IF($E$2="Neuf - non famille",VLOOKUP(B442,#REF!,16,FALSE),VLOOKUP(B442,Neuf!$A:$P,16,FALSE))))</f>
        <v/>
      </c>
      <c r="H442" s="34" t="str">
        <f>IF(OR(C442="",C442&gt;$G$2),"",IF($E$2="existant",VLOOKUP(B442,Existant!$A:$P,14,FALSE),IF($E$2="Neuf - non famille",VLOOKUP(B442,#REF!,14,FALSE),VLOOKUP(B442,Neuf!$A:$P,14,FALSE))))</f>
        <v/>
      </c>
    </row>
    <row r="443" spans="1:8" hidden="1" x14ac:dyDescent="0.2">
      <c r="A443" s="2">
        <f t="shared" ca="1" si="6"/>
        <v>56</v>
      </c>
      <c r="B443" s="2">
        <v>166</v>
      </c>
      <c r="C443" s="2" t="str">
        <f>IF(COUNTIF($B$4:B442,B443)&gt;0,"",MAX($C$4:C442)+1)</f>
        <v/>
      </c>
      <c r="D443" t="str">
        <f>IF(OR(C443="",C443&gt;$G$2),"",IF($E$2="existant",VLOOKUP(B443,Existant!$A:$E,4,FALSE),IF($E$2="Neuf - non famille",VLOOKUP(B443,#REF!,4,FALSE),VLOOKUP(B443,Neuf!$A:$E,4,FALSE))))</f>
        <v/>
      </c>
      <c r="E443" t="str">
        <f>IF(OR(C443="",C443&gt;$G$2),"",IF($E$2="existant",VLOOKUP(B443,Existant!$A:$E,5,FALSE),IF($E$2="Neuf - non famille",VLOOKUP(B443,#REF!,5,FALSE),VLOOKUP(B443,Neuf!$A:$E,5,FALSE))))</f>
        <v/>
      </c>
      <c r="F443" t="str">
        <f>IF(OR(C443="",C443&gt;$G$2),"",IF($E$2="existant",VLOOKUP(B443,Existant!$A:$H,2,FALSE),IF($E$2="Neuf - non famille",VLOOKUP(B443,#REF!,7,FALSE),VLOOKUP(B443,Neuf!$A:$H,7,FALSE))))</f>
        <v/>
      </c>
      <c r="G443" s="35" t="str">
        <f>IF(OR(C443="",C443&gt;$G$2),"",IF($E$2="existant",VLOOKUP(B443,Existant!$A:$P,16,FALSE),IF($E$2="Neuf - non famille",VLOOKUP(B443,#REF!,16,FALSE),VLOOKUP(B443,Neuf!$A:$P,16,FALSE))))</f>
        <v/>
      </c>
      <c r="H443" s="34" t="str">
        <f>IF(OR(C443="",C443&gt;$G$2),"",IF($E$2="existant",VLOOKUP(B443,Existant!$A:$P,14,FALSE),IF($E$2="Neuf - non famille",VLOOKUP(B443,#REF!,14,FALSE),VLOOKUP(B443,Neuf!$A:$P,14,FALSE))))</f>
        <v/>
      </c>
    </row>
    <row r="444" spans="1:8" hidden="1" x14ac:dyDescent="0.2">
      <c r="A444" s="2">
        <f t="shared" ca="1" si="6"/>
        <v>45</v>
      </c>
      <c r="B444" s="2">
        <v>113</v>
      </c>
      <c r="C444" s="2" t="str">
        <f>IF(COUNTIF($B$4:B443,B444)&gt;0,"",MAX($C$4:C443)+1)</f>
        <v/>
      </c>
      <c r="D444" t="str">
        <f>IF(OR(C444="",C444&gt;$G$2),"",IF($E$2="existant",VLOOKUP(B444,Existant!$A:$E,4,FALSE),IF($E$2="Neuf - non famille",VLOOKUP(B444,#REF!,4,FALSE),VLOOKUP(B444,Neuf!$A:$E,4,FALSE))))</f>
        <v/>
      </c>
      <c r="E444" t="str">
        <f>IF(OR(C444="",C444&gt;$G$2),"",IF($E$2="existant",VLOOKUP(B444,Existant!$A:$E,5,FALSE),IF($E$2="Neuf - non famille",VLOOKUP(B444,#REF!,5,FALSE),VLOOKUP(B444,Neuf!$A:$E,5,FALSE))))</f>
        <v/>
      </c>
      <c r="F444" t="str">
        <f>IF(OR(C444="",C444&gt;$G$2),"",IF($E$2="existant",VLOOKUP(B444,Existant!$A:$H,2,FALSE),IF($E$2="Neuf - non famille",VLOOKUP(B444,#REF!,7,FALSE),VLOOKUP(B444,Neuf!$A:$H,7,FALSE))))</f>
        <v/>
      </c>
      <c r="G444" s="35" t="str">
        <f>IF(OR(C444="",C444&gt;$G$2),"",IF($E$2="existant",VLOOKUP(B444,Existant!$A:$P,16,FALSE),IF($E$2="Neuf - non famille",VLOOKUP(B444,#REF!,16,FALSE),VLOOKUP(B444,Neuf!$A:$P,16,FALSE))))</f>
        <v/>
      </c>
      <c r="H444" s="34" t="str">
        <f>IF(OR(C444="",C444&gt;$G$2),"",IF($E$2="existant",VLOOKUP(B444,Existant!$A:$P,14,FALSE),IF($E$2="Neuf - non famille",VLOOKUP(B444,#REF!,14,FALSE),VLOOKUP(B444,Neuf!$A:$P,14,FALSE))))</f>
        <v/>
      </c>
    </row>
    <row r="445" spans="1:8" hidden="1" x14ac:dyDescent="0.2">
      <c r="A445" s="2">
        <f t="shared" ca="1" si="6"/>
        <v>23</v>
      </c>
      <c r="B445" s="2">
        <v>169</v>
      </c>
      <c r="C445" s="2" t="str">
        <f>IF(COUNTIF($B$4:B444,B445)&gt;0,"",MAX($C$4:C444)+1)</f>
        <v/>
      </c>
      <c r="D445" t="str">
        <f>IF(OR(C445="",C445&gt;$G$2),"",IF($E$2="existant",VLOOKUP(B445,Existant!$A:$E,4,FALSE),IF($E$2="Neuf - non famille",VLOOKUP(B445,#REF!,4,FALSE),VLOOKUP(B445,Neuf!$A:$E,4,FALSE))))</f>
        <v/>
      </c>
      <c r="E445" t="str">
        <f>IF(OR(C445="",C445&gt;$G$2),"",IF($E$2="existant",VLOOKUP(B445,Existant!$A:$E,5,FALSE),IF($E$2="Neuf - non famille",VLOOKUP(B445,#REF!,5,FALSE),VLOOKUP(B445,Neuf!$A:$E,5,FALSE))))</f>
        <v/>
      </c>
      <c r="F445" t="str">
        <f>IF(OR(C445="",C445&gt;$G$2),"",IF($E$2="existant",VLOOKUP(B445,Existant!$A:$H,2,FALSE),IF($E$2="Neuf - non famille",VLOOKUP(B445,#REF!,7,FALSE),VLOOKUP(B445,Neuf!$A:$H,7,FALSE))))</f>
        <v/>
      </c>
      <c r="G445" s="35" t="str">
        <f>IF(OR(C445="",C445&gt;$G$2),"",IF($E$2="existant",VLOOKUP(B445,Existant!$A:$P,16,FALSE),IF($E$2="Neuf - non famille",VLOOKUP(B445,#REF!,16,FALSE),VLOOKUP(B445,Neuf!$A:$P,16,FALSE))))</f>
        <v/>
      </c>
      <c r="H445" s="34" t="str">
        <f>IF(OR(C445="",C445&gt;$G$2),"",IF($E$2="existant",VLOOKUP(B445,Existant!$A:$P,14,FALSE),IF($E$2="Neuf - non famille",VLOOKUP(B445,#REF!,14,FALSE),VLOOKUP(B445,Neuf!$A:$P,14,FALSE))))</f>
        <v/>
      </c>
    </row>
    <row r="446" spans="1:8" hidden="1" x14ac:dyDescent="0.2">
      <c r="A446" s="2">
        <f t="shared" ca="1" si="6"/>
        <v>9</v>
      </c>
      <c r="B446" s="2">
        <v>21</v>
      </c>
      <c r="C446" s="2" t="str">
        <f>IF(COUNTIF($B$4:B445,B446)&gt;0,"",MAX($C$4:C445)+1)</f>
        <v/>
      </c>
      <c r="D446" t="str">
        <f>IF(OR(C446="",C446&gt;$G$2),"",IF($E$2="existant",VLOOKUP(B446,Existant!$A:$E,4,FALSE),IF($E$2="Neuf - non famille",VLOOKUP(B446,#REF!,4,FALSE),VLOOKUP(B446,Neuf!$A:$E,4,FALSE))))</f>
        <v/>
      </c>
      <c r="E446" t="str">
        <f>IF(OR(C446="",C446&gt;$G$2),"",IF($E$2="existant",VLOOKUP(B446,Existant!$A:$E,5,FALSE),IF($E$2="Neuf - non famille",VLOOKUP(B446,#REF!,5,FALSE),VLOOKUP(B446,Neuf!$A:$E,5,FALSE))))</f>
        <v/>
      </c>
      <c r="F446" t="str">
        <f>IF(OR(C446="",C446&gt;$G$2),"",IF($E$2="existant",VLOOKUP(B446,Existant!$A:$H,2,FALSE),IF($E$2="Neuf - non famille",VLOOKUP(B446,#REF!,7,FALSE),VLOOKUP(B446,Neuf!$A:$H,7,FALSE))))</f>
        <v/>
      </c>
      <c r="G446" s="35" t="str">
        <f>IF(OR(C446="",C446&gt;$G$2),"",IF($E$2="existant",VLOOKUP(B446,Existant!$A:$P,16,FALSE),IF($E$2="Neuf - non famille",VLOOKUP(B446,#REF!,16,FALSE),VLOOKUP(B446,Neuf!$A:$P,16,FALSE))))</f>
        <v/>
      </c>
      <c r="H446" s="34" t="str">
        <f>IF(OR(C446="",C446&gt;$G$2),"",IF($E$2="existant",VLOOKUP(B446,Existant!$A:$P,14,FALSE),IF($E$2="Neuf - non famille",VLOOKUP(B446,#REF!,14,FALSE),VLOOKUP(B446,Neuf!$A:$P,14,FALSE))))</f>
        <v/>
      </c>
    </row>
    <row r="447" spans="1:8" hidden="1" x14ac:dyDescent="0.2">
      <c r="A447" s="2">
        <f t="shared" ca="1" si="6"/>
        <v>62</v>
      </c>
      <c r="B447" s="2">
        <v>160</v>
      </c>
      <c r="C447" s="2" t="str">
        <f>IF(COUNTIF($B$4:B446,B447)&gt;0,"",MAX($C$4:C446)+1)</f>
        <v/>
      </c>
      <c r="D447" t="str">
        <f>IF(OR(C447="",C447&gt;$G$2),"",IF($E$2="existant",VLOOKUP(B447,Existant!$A:$E,4,FALSE),IF($E$2="Neuf - non famille",VLOOKUP(B447,#REF!,4,FALSE),VLOOKUP(B447,Neuf!$A:$E,4,FALSE))))</f>
        <v/>
      </c>
      <c r="E447" t="str">
        <f>IF(OR(C447="",C447&gt;$G$2),"",IF($E$2="existant",VLOOKUP(B447,Existant!$A:$E,5,FALSE),IF($E$2="Neuf - non famille",VLOOKUP(B447,#REF!,5,FALSE),VLOOKUP(B447,Neuf!$A:$E,5,FALSE))))</f>
        <v/>
      </c>
      <c r="F447" t="str">
        <f>IF(OR(C447="",C447&gt;$G$2),"",IF($E$2="existant",VLOOKUP(B447,Existant!$A:$H,2,FALSE),IF($E$2="Neuf - non famille",VLOOKUP(B447,#REF!,7,FALSE),VLOOKUP(B447,Neuf!$A:$H,7,FALSE))))</f>
        <v/>
      </c>
      <c r="G447" s="35" t="str">
        <f>IF(OR(C447="",C447&gt;$G$2),"",IF($E$2="existant",VLOOKUP(B447,Existant!$A:$P,16,FALSE),IF($E$2="Neuf - non famille",VLOOKUP(B447,#REF!,16,FALSE),VLOOKUP(B447,Neuf!$A:$P,16,FALSE))))</f>
        <v/>
      </c>
      <c r="H447" s="34" t="str">
        <f>IF(OR(C447="",C447&gt;$G$2),"",IF($E$2="existant",VLOOKUP(B447,Existant!$A:$P,14,FALSE),IF($E$2="Neuf - non famille",VLOOKUP(B447,#REF!,14,FALSE),VLOOKUP(B447,Neuf!$A:$P,14,FALSE))))</f>
        <v/>
      </c>
    </row>
    <row r="448" spans="1:8" hidden="1" x14ac:dyDescent="0.2">
      <c r="A448" s="2">
        <f t="shared" ca="1" si="6"/>
        <v>160</v>
      </c>
      <c r="B448" s="2">
        <v>57</v>
      </c>
      <c r="C448" s="2" t="str">
        <f>IF(COUNTIF($B$4:B447,B448)&gt;0,"",MAX($C$4:C447)+1)</f>
        <v/>
      </c>
      <c r="D448" t="str">
        <f>IF(OR(C448="",C448&gt;$G$2),"",IF($E$2="existant",VLOOKUP(B448,Existant!$A:$E,4,FALSE),IF($E$2="Neuf - non famille",VLOOKUP(B448,#REF!,4,FALSE),VLOOKUP(B448,Neuf!$A:$E,4,FALSE))))</f>
        <v/>
      </c>
      <c r="E448" t="str">
        <f>IF(OR(C448="",C448&gt;$G$2),"",IF($E$2="existant",VLOOKUP(B448,Existant!$A:$E,5,FALSE),IF($E$2="Neuf - non famille",VLOOKUP(B448,#REF!,5,FALSE),VLOOKUP(B448,Neuf!$A:$E,5,FALSE))))</f>
        <v/>
      </c>
      <c r="F448" t="str">
        <f>IF(OR(C448="",C448&gt;$G$2),"",IF($E$2="existant",VLOOKUP(B448,Existant!$A:$H,2,FALSE),IF($E$2="Neuf - non famille",VLOOKUP(B448,#REF!,7,FALSE),VLOOKUP(B448,Neuf!$A:$H,7,FALSE))))</f>
        <v/>
      </c>
      <c r="G448" s="35" t="str">
        <f>IF(OR(C448="",C448&gt;$G$2),"",IF($E$2="existant",VLOOKUP(B448,Existant!$A:$P,16,FALSE),IF($E$2="Neuf - non famille",VLOOKUP(B448,#REF!,16,FALSE),VLOOKUP(B448,Neuf!$A:$P,16,FALSE))))</f>
        <v/>
      </c>
      <c r="H448" s="34" t="str">
        <f>IF(OR(C448="",C448&gt;$G$2),"",IF($E$2="existant",VLOOKUP(B448,Existant!$A:$P,14,FALSE),IF($E$2="Neuf - non famille",VLOOKUP(B448,#REF!,14,FALSE),VLOOKUP(B448,Neuf!$A:$P,14,FALSE))))</f>
        <v/>
      </c>
    </row>
    <row r="449" spans="1:8" hidden="1" x14ac:dyDescent="0.2">
      <c r="A449" s="2">
        <f t="shared" ca="1" si="6"/>
        <v>154</v>
      </c>
      <c r="B449" s="2">
        <v>165</v>
      </c>
      <c r="C449" s="2" t="str">
        <f>IF(COUNTIF($B$4:B448,B449)&gt;0,"",MAX($C$4:C448)+1)</f>
        <v/>
      </c>
      <c r="D449" t="str">
        <f>IF(OR(C449="",C449&gt;$G$2),"",IF($E$2="existant",VLOOKUP(B449,Existant!$A:$E,4,FALSE),IF($E$2="Neuf - non famille",VLOOKUP(B449,#REF!,4,FALSE),VLOOKUP(B449,Neuf!$A:$E,4,FALSE))))</f>
        <v/>
      </c>
      <c r="E449" t="str">
        <f>IF(OR(C449="",C449&gt;$G$2),"",IF($E$2="existant",VLOOKUP(B449,Existant!$A:$E,5,FALSE),IF($E$2="Neuf - non famille",VLOOKUP(B449,#REF!,5,FALSE),VLOOKUP(B449,Neuf!$A:$E,5,FALSE))))</f>
        <v/>
      </c>
      <c r="F449" t="str">
        <f>IF(OR(C449="",C449&gt;$G$2),"",IF($E$2="existant",VLOOKUP(B449,Existant!$A:$H,2,FALSE),IF($E$2="Neuf - non famille",VLOOKUP(B449,#REF!,7,FALSE),VLOOKUP(B449,Neuf!$A:$H,7,FALSE))))</f>
        <v/>
      </c>
      <c r="G449" s="35" t="str">
        <f>IF(OR(C449="",C449&gt;$G$2),"",IF($E$2="existant",VLOOKUP(B449,Existant!$A:$P,16,FALSE),IF($E$2="Neuf - non famille",VLOOKUP(B449,#REF!,16,FALSE),VLOOKUP(B449,Neuf!$A:$P,16,FALSE))))</f>
        <v/>
      </c>
      <c r="H449" s="34" t="str">
        <f>IF(OR(C449="",C449&gt;$G$2),"",IF($E$2="existant",VLOOKUP(B449,Existant!$A:$P,14,FALSE),IF($E$2="Neuf - non famille",VLOOKUP(B449,#REF!,14,FALSE),VLOOKUP(B449,Neuf!$A:$P,14,FALSE))))</f>
        <v/>
      </c>
    </row>
    <row r="450" spans="1:8" hidden="1" x14ac:dyDescent="0.2">
      <c r="A450" s="2">
        <f t="shared" ca="1" si="6"/>
        <v>158</v>
      </c>
      <c r="B450" s="2">
        <v>138</v>
      </c>
      <c r="C450" s="2" t="str">
        <f>IF(COUNTIF($B$4:B449,B450)&gt;0,"",MAX($C$4:C449)+1)</f>
        <v/>
      </c>
      <c r="D450" t="str">
        <f>IF(OR(C450="",C450&gt;$G$2),"",IF($E$2="existant",VLOOKUP(B450,Existant!$A:$E,4,FALSE),IF($E$2="Neuf - non famille",VLOOKUP(B450,#REF!,4,FALSE),VLOOKUP(B450,Neuf!$A:$E,4,FALSE))))</f>
        <v/>
      </c>
      <c r="E450" t="str">
        <f>IF(OR(C450="",C450&gt;$G$2),"",IF($E$2="existant",VLOOKUP(B450,Existant!$A:$E,5,FALSE),IF($E$2="Neuf - non famille",VLOOKUP(B450,#REF!,5,FALSE),VLOOKUP(B450,Neuf!$A:$E,5,FALSE))))</f>
        <v/>
      </c>
      <c r="F450" t="str">
        <f>IF(OR(C450="",C450&gt;$G$2),"",IF($E$2="existant",VLOOKUP(B450,Existant!$A:$H,2,FALSE),IF($E$2="Neuf - non famille",VLOOKUP(B450,#REF!,7,FALSE),VLOOKUP(B450,Neuf!$A:$H,7,FALSE))))</f>
        <v/>
      </c>
      <c r="G450" s="35" t="str">
        <f>IF(OR(C450="",C450&gt;$G$2),"",IF($E$2="existant",VLOOKUP(B450,Existant!$A:$P,16,FALSE),IF($E$2="Neuf - non famille",VLOOKUP(B450,#REF!,16,FALSE),VLOOKUP(B450,Neuf!$A:$P,16,FALSE))))</f>
        <v/>
      </c>
      <c r="H450" s="34" t="str">
        <f>IF(OR(C450="",C450&gt;$G$2),"",IF($E$2="existant",VLOOKUP(B450,Existant!$A:$P,14,FALSE),IF($E$2="Neuf - non famille",VLOOKUP(B450,#REF!,14,FALSE),VLOOKUP(B450,Neuf!$A:$P,14,FALSE))))</f>
        <v/>
      </c>
    </row>
    <row r="451" spans="1:8" hidden="1" x14ac:dyDescent="0.2">
      <c r="A451" s="2">
        <f t="shared" ca="1" si="6"/>
        <v>76</v>
      </c>
      <c r="B451" s="2">
        <v>22</v>
      </c>
      <c r="C451" s="2" t="str">
        <f>IF(COUNTIF($B$4:B450,B451)&gt;0,"",MAX($C$4:C450)+1)</f>
        <v/>
      </c>
      <c r="D451" t="str">
        <f>IF(OR(C451="",C451&gt;$G$2),"",IF($E$2="existant",VLOOKUP(B451,Existant!$A:$E,4,FALSE),IF($E$2="Neuf - non famille",VLOOKUP(B451,#REF!,4,FALSE),VLOOKUP(B451,Neuf!$A:$E,4,FALSE))))</f>
        <v/>
      </c>
      <c r="E451" t="str">
        <f>IF(OR(C451="",C451&gt;$G$2),"",IF($E$2="existant",VLOOKUP(B451,Existant!$A:$E,5,FALSE),IF($E$2="Neuf - non famille",VLOOKUP(B451,#REF!,5,FALSE),VLOOKUP(B451,Neuf!$A:$E,5,FALSE))))</f>
        <v/>
      </c>
      <c r="F451" t="str">
        <f>IF(OR(C451="",C451&gt;$G$2),"",IF($E$2="existant",VLOOKUP(B451,Existant!$A:$H,2,FALSE),IF($E$2="Neuf - non famille",VLOOKUP(B451,#REF!,7,FALSE),VLOOKUP(B451,Neuf!$A:$H,7,FALSE))))</f>
        <v/>
      </c>
      <c r="G451" s="35" t="str">
        <f>IF(OR(C451="",C451&gt;$G$2),"",IF($E$2="existant",VLOOKUP(B451,Existant!$A:$P,16,FALSE),IF($E$2="Neuf - non famille",VLOOKUP(B451,#REF!,16,FALSE),VLOOKUP(B451,Neuf!$A:$P,16,FALSE))))</f>
        <v/>
      </c>
      <c r="H451" s="34" t="str">
        <f>IF(OR(C451="",C451&gt;$G$2),"",IF($E$2="existant",VLOOKUP(B451,Existant!$A:$P,14,FALSE),IF($E$2="Neuf - non famille",VLOOKUP(B451,#REF!,14,FALSE),VLOOKUP(B451,Neuf!$A:$P,14,FALSE))))</f>
        <v/>
      </c>
    </row>
    <row r="452" spans="1:8" x14ac:dyDescent="0.2">
      <c r="A452" s="2">
        <f t="shared" ca="1" si="6"/>
        <v>123</v>
      </c>
      <c r="B452" s="2">
        <v>26</v>
      </c>
      <c r="C452" s="2">
        <f>IF(COUNTIF($B$4:B451,B452)&gt;0,"",MAX($C$4:C451)+1)</f>
        <v>158</v>
      </c>
      <c r="D452" t="str">
        <f>IF(OR(C452="",C452&gt;$G$2),"",IF($E$2="existant",VLOOKUP(B452,Existant!$A:$E,4,FALSE),IF($E$2="Neuf - non famille",VLOOKUP(B452,#REF!,4,FALSE),VLOOKUP(B452,Neuf!$A:$E,4,FALSE))))</f>
        <v/>
      </c>
      <c r="E452" t="str">
        <f>IF(OR(C452="",C452&gt;$G$2),"",IF($E$2="existant",VLOOKUP(B452,Existant!$A:$E,5,FALSE),IF($E$2="Neuf - non famille",VLOOKUP(B452,#REF!,5,FALSE),VLOOKUP(B452,Neuf!$A:$E,5,FALSE))))</f>
        <v/>
      </c>
      <c r="F452" t="str">
        <f>IF(OR(C452="",C452&gt;$G$2),"",IF($E$2="existant",VLOOKUP(B452,Existant!$A:$H,2,FALSE),IF($E$2="Neuf - non famille",VLOOKUP(B452,#REF!,7,FALSE),VLOOKUP(B452,Neuf!$A:$H,7,FALSE))))</f>
        <v/>
      </c>
      <c r="G452" s="35" t="str">
        <f>IF(OR(C452="",C452&gt;$G$2),"",IF($E$2="existant",VLOOKUP(B452,Existant!$A:$P,16,FALSE),IF($E$2="Neuf - non famille",VLOOKUP(B452,#REF!,16,FALSE),VLOOKUP(B452,Neuf!$A:$P,16,FALSE))))</f>
        <v/>
      </c>
      <c r="H452" s="34" t="str">
        <f>IF(OR(C452="",C452&gt;$G$2),"",IF($E$2="existant",VLOOKUP(B452,Existant!$A:$P,14,FALSE),IF($E$2="Neuf - non famille",VLOOKUP(B452,#REF!,14,FALSE),VLOOKUP(B452,Neuf!$A:$P,14,FALSE))))</f>
        <v/>
      </c>
    </row>
    <row r="453" spans="1:8" hidden="1" x14ac:dyDescent="0.2">
      <c r="A453" s="2">
        <f t="shared" ref="A453:A516" ca="1" si="7">RANDBETWEEN(1,$G$1)</f>
        <v>68</v>
      </c>
      <c r="B453" s="2">
        <v>24</v>
      </c>
      <c r="C453" s="2" t="str">
        <f>IF(COUNTIF($B$4:B452,B453)&gt;0,"",MAX($C$4:C452)+1)</f>
        <v/>
      </c>
      <c r="D453" t="str">
        <f>IF(OR(C453="",C453&gt;$G$2),"",IF($E$2="existant",VLOOKUP(B453,Existant!$A:$E,4,FALSE),IF($E$2="Neuf - non famille",VLOOKUP(B453,#REF!,4,FALSE),VLOOKUP(B453,Neuf!$A:$E,4,FALSE))))</f>
        <v/>
      </c>
      <c r="E453" t="str">
        <f>IF(OR(C453="",C453&gt;$G$2),"",IF($E$2="existant",VLOOKUP(B453,Existant!$A:$E,5,FALSE),IF($E$2="Neuf - non famille",VLOOKUP(B453,#REF!,5,FALSE),VLOOKUP(B453,Neuf!$A:$E,5,FALSE))))</f>
        <v/>
      </c>
      <c r="F453" t="str">
        <f>IF(OR(C453="",C453&gt;$G$2),"",IF($E$2="existant",VLOOKUP(B453,Existant!$A:$H,2,FALSE),IF($E$2="Neuf - non famille",VLOOKUP(B453,#REF!,7,FALSE),VLOOKUP(B453,Neuf!$A:$H,7,FALSE))))</f>
        <v/>
      </c>
      <c r="G453" s="35" t="str">
        <f>IF(OR(C453="",C453&gt;$G$2),"",IF($E$2="existant",VLOOKUP(B453,Existant!$A:$P,16,FALSE),IF($E$2="Neuf - non famille",VLOOKUP(B453,#REF!,16,FALSE),VLOOKUP(B453,Neuf!$A:$P,16,FALSE))))</f>
        <v/>
      </c>
      <c r="H453" s="34" t="str">
        <f>IF(OR(C453="",C453&gt;$G$2),"",IF($E$2="existant",VLOOKUP(B453,Existant!$A:$P,14,FALSE),IF($E$2="Neuf - non famille",VLOOKUP(B453,#REF!,14,FALSE),VLOOKUP(B453,Neuf!$A:$P,14,FALSE))))</f>
        <v/>
      </c>
    </row>
    <row r="454" spans="1:8" hidden="1" x14ac:dyDescent="0.2">
      <c r="A454" s="2">
        <f t="shared" ca="1" si="7"/>
        <v>112</v>
      </c>
      <c r="B454" s="2">
        <v>66</v>
      </c>
      <c r="C454" s="2" t="str">
        <f>IF(COUNTIF($B$4:B453,B454)&gt;0,"",MAX($C$4:C453)+1)</f>
        <v/>
      </c>
      <c r="D454" t="str">
        <f>IF(OR(C454="",C454&gt;$G$2),"",IF($E$2="existant",VLOOKUP(B454,Existant!$A:$E,4,FALSE),IF($E$2="Neuf - non famille",VLOOKUP(B454,#REF!,4,FALSE),VLOOKUP(B454,Neuf!$A:$E,4,FALSE))))</f>
        <v/>
      </c>
      <c r="E454" t="str">
        <f>IF(OR(C454="",C454&gt;$G$2),"",IF($E$2="existant",VLOOKUP(B454,Existant!$A:$E,5,FALSE),IF($E$2="Neuf - non famille",VLOOKUP(B454,#REF!,5,FALSE),VLOOKUP(B454,Neuf!$A:$E,5,FALSE))))</f>
        <v/>
      </c>
      <c r="F454" t="str">
        <f>IF(OR(C454="",C454&gt;$G$2),"",IF($E$2="existant",VLOOKUP(B454,Existant!$A:$H,2,FALSE),IF($E$2="Neuf - non famille",VLOOKUP(B454,#REF!,7,FALSE),VLOOKUP(B454,Neuf!$A:$H,7,FALSE))))</f>
        <v/>
      </c>
      <c r="G454" s="35" t="str">
        <f>IF(OR(C454="",C454&gt;$G$2),"",IF($E$2="existant",VLOOKUP(B454,Existant!$A:$P,16,FALSE),IF($E$2="Neuf - non famille",VLOOKUP(B454,#REF!,16,FALSE),VLOOKUP(B454,Neuf!$A:$P,16,FALSE))))</f>
        <v/>
      </c>
      <c r="H454" s="34" t="str">
        <f>IF(OR(C454="",C454&gt;$G$2),"",IF($E$2="existant",VLOOKUP(B454,Existant!$A:$P,14,FALSE),IF($E$2="Neuf - non famille",VLOOKUP(B454,#REF!,14,FALSE),VLOOKUP(B454,Neuf!$A:$P,14,FALSE))))</f>
        <v/>
      </c>
    </row>
    <row r="455" spans="1:8" hidden="1" x14ac:dyDescent="0.2">
      <c r="A455" s="2">
        <f t="shared" ca="1" si="7"/>
        <v>79</v>
      </c>
      <c r="B455" s="2">
        <v>169</v>
      </c>
      <c r="C455" s="2" t="str">
        <f>IF(COUNTIF($B$4:B454,B455)&gt;0,"",MAX($C$4:C454)+1)</f>
        <v/>
      </c>
      <c r="D455" t="str">
        <f>IF(OR(C455="",C455&gt;$G$2),"",IF($E$2="existant",VLOOKUP(B455,Existant!$A:$E,4,FALSE),IF($E$2="Neuf - non famille",VLOOKUP(B455,#REF!,4,FALSE),VLOOKUP(B455,Neuf!$A:$E,4,FALSE))))</f>
        <v/>
      </c>
      <c r="E455" t="str">
        <f>IF(OR(C455="",C455&gt;$G$2),"",IF($E$2="existant",VLOOKUP(B455,Existant!$A:$E,5,FALSE),IF($E$2="Neuf - non famille",VLOOKUP(B455,#REF!,5,FALSE),VLOOKUP(B455,Neuf!$A:$E,5,FALSE))))</f>
        <v/>
      </c>
      <c r="F455" t="str">
        <f>IF(OR(C455="",C455&gt;$G$2),"",IF($E$2="existant",VLOOKUP(B455,Existant!$A:$H,2,FALSE),IF($E$2="Neuf - non famille",VLOOKUP(B455,#REF!,7,FALSE),VLOOKUP(B455,Neuf!$A:$H,7,FALSE))))</f>
        <v/>
      </c>
      <c r="G455" s="35" t="str">
        <f>IF(OR(C455="",C455&gt;$G$2),"",IF($E$2="existant",VLOOKUP(B455,Existant!$A:$P,16,FALSE),IF($E$2="Neuf - non famille",VLOOKUP(B455,#REF!,16,FALSE),VLOOKUP(B455,Neuf!$A:$P,16,FALSE))))</f>
        <v/>
      </c>
      <c r="H455" s="34" t="str">
        <f>IF(OR(C455="",C455&gt;$G$2),"",IF($E$2="existant",VLOOKUP(B455,Existant!$A:$P,14,FALSE),IF($E$2="Neuf - non famille",VLOOKUP(B455,#REF!,14,FALSE),VLOOKUP(B455,Neuf!$A:$P,14,FALSE))))</f>
        <v/>
      </c>
    </row>
    <row r="456" spans="1:8" hidden="1" x14ac:dyDescent="0.2">
      <c r="A456" s="2">
        <f t="shared" ca="1" si="7"/>
        <v>27</v>
      </c>
      <c r="B456" s="2">
        <v>109</v>
      </c>
      <c r="C456" s="2" t="str">
        <f>IF(COUNTIF($B$4:B455,B456)&gt;0,"",MAX($C$4:C455)+1)</f>
        <v/>
      </c>
      <c r="D456" t="str">
        <f>IF(OR(C456="",C456&gt;$G$2),"",IF($E$2="existant",VLOOKUP(B456,Existant!$A:$E,4,FALSE),IF($E$2="Neuf - non famille",VLOOKUP(B456,#REF!,4,FALSE),VLOOKUP(B456,Neuf!$A:$E,4,FALSE))))</f>
        <v/>
      </c>
      <c r="E456" t="str">
        <f>IF(OR(C456="",C456&gt;$G$2),"",IF($E$2="existant",VLOOKUP(B456,Existant!$A:$E,5,FALSE),IF($E$2="Neuf - non famille",VLOOKUP(B456,#REF!,5,FALSE),VLOOKUP(B456,Neuf!$A:$E,5,FALSE))))</f>
        <v/>
      </c>
      <c r="F456" t="str">
        <f>IF(OR(C456="",C456&gt;$G$2),"",IF($E$2="existant",VLOOKUP(B456,Existant!$A:$H,2,FALSE),IF($E$2="Neuf - non famille",VLOOKUP(B456,#REF!,7,FALSE),VLOOKUP(B456,Neuf!$A:$H,7,FALSE))))</f>
        <v/>
      </c>
      <c r="G456" s="35" t="str">
        <f>IF(OR(C456="",C456&gt;$G$2),"",IF($E$2="existant",VLOOKUP(B456,Existant!$A:$P,16,FALSE),IF($E$2="Neuf - non famille",VLOOKUP(B456,#REF!,16,FALSE),VLOOKUP(B456,Neuf!$A:$P,16,FALSE))))</f>
        <v/>
      </c>
      <c r="H456" s="34" t="str">
        <f>IF(OR(C456="",C456&gt;$G$2),"",IF($E$2="existant",VLOOKUP(B456,Existant!$A:$P,14,FALSE),IF($E$2="Neuf - non famille",VLOOKUP(B456,#REF!,14,FALSE),VLOOKUP(B456,Neuf!$A:$P,14,FALSE))))</f>
        <v/>
      </c>
    </row>
    <row r="457" spans="1:8" hidden="1" x14ac:dyDescent="0.2">
      <c r="A457" s="2">
        <f t="shared" ca="1" si="7"/>
        <v>1</v>
      </c>
      <c r="B457" s="2">
        <v>21</v>
      </c>
      <c r="C457" s="2" t="str">
        <f>IF(COUNTIF($B$4:B456,B457)&gt;0,"",MAX($C$4:C456)+1)</f>
        <v/>
      </c>
      <c r="D457" t="str">
        <f>IF(OR(C457="",C457&gt;$G$2),"",IF($E$2="existant",VLOOKUP(B457,Existant!$A:$E,4,FALSE),IF($E$2="Neuf - non famille",VLOOKUP(B457,#REF!,4,FALSE),VLOOKUP(B457,Neuf!$A:$E,4,FALSE))))</f>
        <v/>
      </c>
      <c r="E457" t="str">
        <f>IF(OR(C457="",C457&gt;$G$2),"",IF($E$2="existant",VLOOKUP(B457,Existant!$A:$E,5,FALSE),IF($E$2="Neuf - non famille",VLOOKUP(B457,#REF!,5,FALSE),VLOOKUP(B457,Neuf!$A:$E,5,FALSE))))</f>
        <v/>
      </c>
      <c r="F457" t="str">
        <f>IF(OR(C457="",C457&gt;$G$2),"",IF($E$2="existant",VLOOKUP(B457,Existant!$A:$H,2,FALSE),IF($E$2="Neuf - non famille",VLOOKUP(B457,#REF!,7,FALSE),VLOOKUP(B457,Neuf!$A:$H,7,FALSE))))</f>
        <v/>
      </c>
      <c r="G457" s="35" t="str">
        <f>IF(OR(C457="",C457&gt;$G$2),"",IF($E$2="existant",VLOOKUP(B457,Existant!$A:$P,16,FALSE),IF($E$2="Neuf - non famille",VLOOKUP(B457,#REF!,16,FALSE),VLOOKUP(B457,Neuf!$A:$P,16,FALSE))))</f>
        <v/>
      </c>
      <c r="H457" s="34" t="str">
        <f>IF(OR(C457="",C457&gt;$G$2),"",IF($E$2="existant",VLOOKUP(B457,Existant!$A:$P,14,FALSE),IF($E$2="Neuf - non famille",VLOOKUP(B457,#REF!,14,FALSE),VLOOKUP(B457,Neuf!$A:$P,14,FALSE))))</f>
        <v/>
      </c>
    </row>
    <row r="458" spans="1:8" hidden="1" x14ac:dyDescent="0.2">
      <c r="A458" s="2">
        <f t="shared" ca="1" si="7"/>
        <v>15</v>
      </c>
      <c r="B458" s="2">
        <v>138</v>
      </c>
      <c r="C458" s="2" t="str">
        <f>IF(COUNTIF($B$4:B457,B458)&gt;0,"",MAX($C$4:C457)+1)</f>
        <v/>
      </c>
      <c r="D458" t="str">
        <f>IF(OR(C458="",C458&gt;$G$2),"",IF($E$2="existant",VLOOKUP(B458,Existant!$A:$E,4,FALSE),IF($E$2="Neuf - non famille",VLOOKUP(B458,#REF!,4,FALSE),VLOOKUP(B458,Neuf!$A:$E,4,FALSE))))</f>
        <v/>
      </c>
      <c r="E458" t="str">
        <f>IF(OR(C458="",C458&gt;$G$2),"",IF($E$2="existant",VLOOKUP(B458,Existant!$A:$E,5,FALSE),IF($E$2="Neuf - non famille",VLOOKUP(B458,#REF!,5,FALSE),VLOOKUP(B458,Neuf!$A:$E,5,FALSE))))</f>
        <v/>
      </c>
      <c r="F458" t="str">
        <f>IF(OR(C458="",C458&gt;$G$2),"",IF($E$2="existant",VLOOKUP(B458,Existant!$A:$H,2,FALSE),IF($E$2="Neuf - non famille",VLOOKUP(B458,#REF!,7,FALSE),VLOOKUP(B458,Neuf!$A:$H,7,FALSE))))</f>
        <v/>
      </c>
      <c r="G458" s="35" t="str">
        <f>IF(OR(C458="",C458&gt;$G$2),"",IF($E$2="existant",VLOOKUP(B458,Existant!$A:$P,16,FALSE),IF($E$2="Neuf - non famille",VLOOKUP(B458,#REF!,16,FALSE),VLOOKUP(B458,Neuf!$A:$P,16,FALSE))))</f>
        <v/>
      </c>
      <c r="H458" s="34" t="str">
        <f>IF(OR(C458="",C458&gt;$G$2),"",IF($E$2="existant",VLOOKUP(B458,Existant!$A:$P,14,FALSE),IF($E$2="Neuf - non famille",VLOOKUP(B458,#REF!,14,FALSE),VLOOKUP(B458,Neuf!$A:$P,14,FALSE))))</f>
        <v/>
      </c>
    </row>
    <row r="459" spans="1:8" x14ac:dyDescent="0.2">
      <c r="A459" s="2">
        <f t="shared" ca="1" si="7"/>
        <v>2</v>
      </c>
      <c r="B459" s="2">
        <v>136</v>
      </c>
      <c r="C459" s="2">
        <f>IF(COUNTIF($B$4:B458,B459)&gt;0,"",MAX($C$4:C458)+1)</f>
        <v>159</v>
      </c>
      <c r="D459" t="str">
        <f>IF(OR(C459="",C459&gt;$G$2),"",IF($E$2="existant",VLOOKUP(B459,Existant!$A:$E,4,FALSE),IF($E$2="Neuf - non famille",VLOOKUP(B459,#REF!,4,FALSE),VLOOKUP(B459,Neuf!$A:$E,4,FALSE))))</f>
        <v/>
      </c>
      <c r="E459" t="str">
        <f>IF(OR(C459="",C459&gt;$G$2),"",IF($E$2="existant",VLOOKUP(B459,Existant!$A:$E,5,FALSE),IF($E$2="Neuf - non famille",VLOOKUP(B459,#REF!,5,FALSE),VLOOKUP(B459,Neuf!$A:$E,5,FALSE))))</f>
        <v/>
      </c>
      <c r="F459" t="str">
        <f>IF(OR(C459="",C459&gt;$G$2),"",IF($E$2="existant",VLOOKUP(B459,Existant!$A:$H,2,FALSE),IF($E$2="Neuf - non famille",VLOOKUP(B459,#REF!,7,FALSE),VLOOKUP(B459,Neuf!$A:$H,7,FALSE))))</f>
        <v/>
      </c>
      <c r="G459" s="35" t="str">
        <f>IF(OR(C459="",C459&gt;$G$2),"",IF($E$2="existant",VLOOKUP(B459,Existant!$A:$P,16,FALSE),IF($E$2="Neuf - non famille",VLOOKUP(B459,#REF!,16,FALSE),VLOOKUP(B459,Neuf!$A:$P,16,FALSE))))</f>
        <v/>
      </c>
      <c r="H459" s="34" t="str">
        <f>IF(OR(C459="",C459&gt;$G$2),"",IF($E$2="existant",VLOOKUP(B459,Existant!$A:$P,14,FALSE),IF($E$2="Neuf - non famille",VLOOKUP(B459,#REF!,14,FALSE),VLOOKUP(B459,Neuf!$A:$P,14,FALSE))))</f>
        <v/>
      </c>
    </row>
    <row r="460" spans="1:8" hidden="1" x14ac:dyDescent="0.2">
      <c r="A460" s="2">
        <f t="shared" ca="1" si="7"/>
        <v>113</v>
      </c>
      <c r="B460" s="2">
        <v>158</v>
      </c>
      <c r="C460" s="2" t="str">
        <f>IF(COUNTIF($B$4:B459,B460)&gt;0,"",MAX($C$4:C459)+1)</f>
        <v/>
      </c>
      <c r="D460" t="str">
        <f>IF(OR(C460="",C460&gt;$G$2),"",IF($E$2="existant",VLOOKUP(B460,Existant!$A:$E,4,FALSE),IF($E$2="Neuf - non famille",VLOOKUP(B460,#REF!,4,FALSE),VLOOKUP(B460,Neuf!$A:$E,4,FALSE))))</f>
        <v/>
      </c>
      <c r="E460" t="str">
        <f>IF(OR(C460="",C460&gt;$G$2),"",IF($E$2="existant",VLOOKUP(B460,Existant!$A:$E,5,FALSE),IF($E$2="Neuf - non famille",VLOOKUP(B460,#REF!,5,FALSE),VLOOKUP(B460,Neuf!$A:$E,5,FALSE))))</f>
        <v/>
      </c>
      <c r="F460" t="str">
        <f>IF(OR(C460="",C460&gt;$G$2),"",IF($E$2="existant",VLOOKUP(B460,Existant!$A:$H,2,FALSE),IF($E$2="Neuf - non famille",VLOOKUP(B460,#REF!,7,FALSE),VLOOKUP(B460,Neuf!$A:$H,7,FALSE))))</f>
        <v/>
      </c>
      <c r="G460" s="35" t="str">
        <f>IF(OR(C460="",C460&gt;$G$2),"",IF($E$2="existant",VLOOKUP(B460,Existant!$A:$P,16,FALSE),IF($E$2="Neuf - non famille",VLOOKUP(B460,#REF!,16,FALSE),VLOOKUP(B460,Neuf!$A:$P,16,FALSE))))</f>
        <v/>
      </c>
      <c r="H460" s="34" t="str">
        <f>IF(OR(C460="",C460&gt;$G$2),"",IF($E$2="existant",VLOOKUP(B460,Existant!$A:$P,14,FALSE),IF($E$2="Neuf - non famille",VLOOKUP(B460,#REF!,14,FALSE),VLOOKUP(B460,Neuf!$A:$P,14,FALSE))))</f>
        <v/>
      </c>
    </row>
    <row r="461" spans="1:8" hidden="1" x14ac:dyDescent="0.2">
      <c r="A461" s="2">
        <f t="shared" ca="1" si="7"/>
        <v>38</v>
      </c>
      <c r="B461" s="2">
        <v>79</v>
      </c>
      <c r="C461" s="2" t="str">
        <f>IF(COUNTIF($B$4:B460,B461)&gt;0,"",MAX($C$4:C460)+1)</f>
        <v/>
      </c>
      <c r="D461" t="str">
        <f>IF(OR(C461="",C461&gt;$G$2),"",IF($E$2="existant",VLOOKUP(B461,Existant!$A:$E,4,FALSE),IF($E$2="Neuf - non famille",VLOOKUP(B461,#REF!,4,FALSE),VLOOKUP(B461,Neuf!$A:$E,4,FALSE))))</f>
        <v/>
      </c>
      <c r="E461" t="str">
        <f>IF(OR(C461="",C461&gt;$G$2),"",IF($E$2="existant",VLOOKUP(B461,Existant!$A:$E,5,FALSE),IF($E$2="Neuf - non famille",VLOOKUP(B461,#REF!,5,FALSE),VLOOKUP(B461,Neuf!$A:$E,5,FALSE))))</f>
        <v/>
      </c>
      <c r="F461" t="str">
        <f>IF(OR(C461="",C461&gt;$G$2),"",IF($E$2="existant",VLOOKUP(B461,Existant!$A:$H,2,FALSE),IF($E$2="Neuf - non famille",VLOOKUP(B461,#REF!,7,FALSE),VLOOKUP(B461,Neuf!$A:$H,7,FALSE))))</f>
        <v/>
      </c>
      <c r="G461" s="35" t="str">
        <f>IF(OR(C461="",C461&gt;$G$2),"",IF($E$2="existant",VLOOKUP(B461,Existant!$A:$P,16,FALSE),IF($E$2="Neuf - non famille",VLOOKUP(B461,#REF!,16,FALSE),VLOOKUP(B461,Neuf!$A:$P,16,FALSE))))</f>
        <v/>
      </c>
      <c r="H461" s="34" t="str">
        <f>IF(OR(C461="",C461&gt;$G$2),"",IF($E$2="existant",VLOOKUP(B461,Existant!$A:$P,14,FALSE),IF($E$2="Neuf - non famille",VLOOKUP(B461,#REF!,14,FALSE),VLOOKUP(B461,Neuf!$A:$P,14,FALSE))))</f>
        <v/>
      </c>
    </row>
    <row r="462" spans="1:8" hidden="1" x14ac:dyDescent="0.2">
      <c r="A462" s="2">
        <f t="shared" ca="1" si="7"/>
        <v>106</v>
      </c>
      <c r="B462" s="2">
        <v>64</v>
      </c>
      <c r="C462" s="2" t="str">
        <f>IF(COUNTIF($B$4:B461,B462)&gt;0,"",MAX($C$4:C461)+1)</f>
        <v/>
      </c>
      <c r="D462" t="str">
        <f>IF(OR(C462="",C462&gt;$G$2),"",IF($E$2="existant",VLOOKUP(B462,Existant!$A:$E,4,FALSE),IF($E$2="Neuf - non famille",VLOOKUP(B462,#REF!,4,FALSE),VLOOKUP(B462,Neuf!$A:$E,4,FALSE))))</f>
        <v/>
      </c>
      <c r="E462" t="str">
        <f>IF(OR(C462="",C462&gt;$G$2),"",IF($E$2="existant",VLOOKUP(B462,Existant!$A:$E,5,FALSE),IF($E$2="Neuf - non famille",VLOOKUP(B462,#REF!,5,FALSE),VLOOKUP(B462,Neuf!$A:$E,5,FALSE))))</f>
        <v/>
      </c>
      <c r="F462" t="str">
        <f>IF(OR(C462="",C462&gt;$G$2),"",IF($E$2="existant",VLOOKUP(B462,Existant!$A:$H,2,FALSE),IF($E$2="Neuf - non famille",VLOOKUP(B462,#REF!,7,FALSE),VLOOKUP(B462,Neuf!$A:$H,7,FALSE))))</f>
        <v/>
      </c>
      <c r="G462" s="35" t="str">
        <f>IF(OR(C462="",C462&gt;$G$2),"",IF($E$2="existant",VLOOKUP(B462,Existant!$A:$P,16,FALSE),IF($E$2="Neuf - non famille",VLOOKUP(B462,#REF!,16,FALSE),VLOOKUP(B462,Neuf!$A:$P,16,FALSE))))</f>
        <v/>
      </c>
      <c r="H462" s="34" t="str">
        <f>IF(OR(C462="",C462&gt;$G$2),"",IF($E$2="existant",VLOOKUP(B462,Existant!$A:$P,14,FALSE),IF($E$2="Neuf - non famille",VLOOKUP(B462,#REF!,14,FALSE),VLOOKUP(B462,Neuf!$A:$P,14,FALSE))))</f>
        <v/>
      </c>
    </row>
    <row r="463" spans="1:8" hidden="1" x14ac:dyDescent="0.2">
      <c r="A463" s="2">
        <f t="shared" ca="1" si="7"/>
        <v>131</v>
      </c>
      <c r="B463" s="2">
        <v>5</v>
      </c>
      <c r="C463" s="2" t="str">
        <f>IF(COUNTIF($B$4:B462,B463)&gt;0,"",MAX($C$4:C462)+1)</f>
        <v/>
      </c>
      <c r="D463" t="str">
        <f>IF(OR(C463="",C463&gt;$G$2),"",IF($E$2="existant",VLOOKUP(B463,Existant!$A:$E,4,FALSE),IF($E$2="Neuf - non famille",VLOOKUP(B463,#REF!,4,FALSE),VLOOKUP(B463,Neuf!$A:$E,4,FALSE))))</f>
        <v/>
      </c>
      <c r="E463" t="str">
        <f>IF(OR(C463="",C463&gt;$G$2),"",IF($E$2="existant",VLOOKUP(B463,Existant!$A:$E,5,FALSE),IF($E$2="Neuf - non famille",VLOOKUP(B463,#REF!,5,FALSE),VLOOKUP(B463,Neuf!$A:$E,5,FALSE))))</f>
        <v/>
      </c>
      <c r="F463" t="str">
        <f>IF(OR(C463="",C463&gt;$G$2),"",IF($E$2="existant",VLOOKUP(B463,Existant!$A:$H,2,FALSE),IF($E$2="Neuf - non famille",VLOOKUP(B463,#REF!,7,FALSE),VLOOKUP(B463,Neuf!$A:$H,7,FALSE))))</f>
        <v/>
      </c>
      <c r="G463" s="35" t="str">
        <f>IF(OR(C463="",C463&gt;$G$2),"",IF($E$2="existant",VLOOKUP(B463,Existant!$A:$P,16,FALSE),IF($E$2="Neuf - non famille",VLOOKUP(B463,#REF!,16,FALSE),VLOOKUP(B463,Neuf!$A:$P,16,FALSE))))</f>
        <v/>
      </c>
      <c r="H463" s="34" t="str">
        <f>IF(OR(C463="",C463&gt;$G$2),"",IF($E$2="existant",VLOOKUP(B463,Existant!$A:$P,14,FALSE),IF($E$2="Neuf - non famille",VLOOKUP(B463,#REF!,14,FALSE),VLOOKUP(B463,Neuf!$A:$P,14,FALSE))))</f>
        <v/>
      </c>
    </row>
    <row r="464" spans="1:8" hidden="1" x14ac:dyDescent="0.2">
      <c r="A464" s="2">
        <f t="shared" ca="1" si="7"/>
        <v>8</v>
      </c>
      <c r="B464" s="2">
        <v>121</v>
      </c>
      <c r="C464" s="2" t="str">
        <f>IF(COUNTIF($B$4:B463,B464)&gt;0,"",MAX($C$4:C463)+1)</f>
        <v/>
      </c>
      <c r="D464" t="str">
        <f>IF(OR(C464="",C464&gt;$G$2),"",IF($E$2="existant",VLOOKUP(B464,Existant!$A:$E,4,FALSE),IF($E$2="Neuf - non famille",VLOOKUP(B464,#REF!,4,FALSE),VLOOKUP(B464,Neuf!$A:$E,4,FALSE))))</f>
        <v/>
      </c>
      <c r="E464" t="str">
        <f>IF(OR(C464="",C464&gt;$G$2),"",IF($E$2="existant",VLOOKUP(B464,Existant!$A:$E,5,FALSE),IF($E$2="Neuf - non famille",VLOOKUP(B464,#REF!,5,FALSE),VLOOKUP(B464,Neuf!$A:$E,5,FALSE))))</f>
        <v/>
      </c>
      <c r="F464" t="str">
        <f>IF(OR(C464="",C464&gt;$G$2),"",IF($E$2="existant",VLOOKUP(B464,Existant!$A:$H,2,FALSE),IF($E$2="Neuf - non famille",VLOOKUP(B464,#REF!,7,FALSE),VLOOKUP(B464,Neuf!$A:$H,7,FALSE))))</f>
        <v/>
      </c>
      <c r="G464" s="35" t="str">
        <f>IF(OR(C464="",C464&gt;$G$2),"",IF($E$2="existant",VLOOKUP(B464,Existant!$A:$P,16,FALSE),IF($E$2="Neuf - non famille",VLOOKUP(B464,#REF!,16,FALSE),VLOOKUP(B464,Neuf!$A:$P,16,FALSE))))</f>
        <v/>
      </c>
      <c r="H464" s="34" t="str">
        <f>IF(OR(C464="",C464&gt;$G$2),"",IF($E$2="existant",VLOOKUP(B464,Existant!$A:$P,14,FALSE),IF($E$2="Neuf - non famille",VLOOKUP(B464,#REF!,14,FALSE),VLOOKUP(B464,Neuf!$A:$P,14,FALSE))))</f>
        <v/>
      </c>
    </row>
    <row r="465" spans="1:8" hidden="1" x14ac:dyDescent="0.2">
      <c r="A465" s="2">
        <f t="shared" ca="1" si="7"/>
        <v>101</v>
      </c>
      <c r="B465" s="2">
        <v>86</v>
      </c>
      <c r="C465" s="2" t="str">
        <f>IF(COUNTIF($B$4:B464,B465)&gt;0,"",MAX($C$4:C464)+1)</f>
        <v/>
      </c>
      <c r="D465" t="str">
        <f>IF(OR(C465="",C465&gt;$G$2),"",IF($E$2="existant",VLOOKUP(B465,Existant!$A:$E,4,FALSE),IF($E$2="Neuf - non famille",VLOOKUP(B465,#REF!,4,FALSE),VLOOKUP(B465,Neuf!$A:$E,4,FALSE))))</f>
        <v/>
      </c>
      <c r="E465" t="str">
        <f>IF(OR(C465="",C465&gt;$G$2),"",IF($E$2="existant",VLOOKUP(B465,Existant!$A:$E,5,FALSE),IF($E$2="Neuf - non famille",VLOOKUP(B465,#REF!,5,FALSE),VLOOKUP(B465,Neuf!$A:$E,5,FALSE))))</f>
        <v/>
      </c>
      <c r="F465" t="str">
        <f>IF(OR(C465="",C465&gt;$G$2),"",IF($E$2="existant",VLOOKUP(B465,Existant!$A:$H,2,FALSE),IF($E$2="Neuf - non famille",VLOOKUP(B465,#REF!,7,FALSE),VLOOKUP(B465,Neuf!$A:$H,7,FALSE))))</f>
        <v/>
      </c>
      <c r="G465" s="35" t="str">
        <f>IF(OR(C465="",C465&gt;$G$2),"",IF($E$2="existant",VLOOKUP(B465,Existant!$A:$P,16,FALSE),IF($E$2="Neuf - non famille",VLOOKUP(B465,#REF!,16,FALSE),VLOOKUP(B465,Neuf!$A:$P,16,FALSE))))</f>
        <v/>
      </c>
      <c r="H465" s="34" t="str">
        <f>IF(OR(C465="",C465&gt;$G$2),"",IF($E$2="existant",VLOOKUP(B465,Existant!$A:$P,14,FALSE),IF($E$2="Neuf - non famille",VLOOKUP(B465,#REF!,14,FALSE),VLOOKUP(B465,Neuf!$A:$P,14,FALSE))))</f>
        <v/>
      </c>
    </row>
    <row r="466" spans="1:8" hidden="1" x14ac:dyDescent="0.2">
      <c r="A466" s="2">
        <f t="shared" ca="1" si="7"/>
        <v>4</v>
      </c>
      <c r="B466" s="2">
        <v>5</v>
      </c>
      <c r="C466" s="2" t="str">
        <f>IF(COUNTIF($B$4:B465,B466)&gt;0,"",MAX($C$4:C465)+1)</f>
        <v/>
      </c>
      <c r="D466" t="str">
        <f>IF(OR(C466="",C466&gt;$G$2),"",IF($E$2="existant",VLOOKUP(B466,Existant!$A:$E,4,FALSE),IF($E$2="Neuf - non famille",VLOOKUP(B466,#REF!,4,FALSE),VLOOKUP(B466,Neuf!$A:$E,4,FALSE))))</f>
        <v/>
      </c>
      <c r="E466" t="str">
        <f>IF(OR(C466="",C466&gt;$G$2),"",IF($E$2="existant",VLOOKUP(B466,Existant!$A:$E,5,FALSE),IF($E$2="Neuf - non famille",VLOOKUP(B466,#REF!,5,FALSE),VLOOKUP(B466,Neuf!$A:$E,5,FALSE))))</f>
        <v/>
      </c>
      <c r="F466" t="str">
        <f>IF(OR(C466="",C466&gt;$G$2),"",IF($E$2="existant",VLOOKUP(B466,Existant!$A:$H,2,FALSE),IF($E$2="Neuf - non famille",VLOOKUP(B466,#REF!,7,FALSE),VLOOKUP(B466,Neuf!$A:$H,7,FALSE))))</f>
        <v/>
      </c>
      <c r="G466" s="35" t="str">
        <f>IF(OR(C466="",C466&gt;$G$2),"",IF($E$2="existant",VLOOKUP(B466,Existant!$A:$P,16,FALSE),IF($E$2="Neuf - non famille",VLOOKUP(B466,#REF!,16,FALSE),VLOOKUP(B466,Neuf!$A:$P,16,FALSE))))</f>
        <v/>
      </c>
      <c r="H466" s="34" t="str">
        <f>IF(OR(C466="",C466&gt;$G$2),"",IF($E$2="existant",VLOOKUP(B466,Existant!$A:$P,14,FALSE),IF($E$2="Neuf - non famille",VLOOKUP(B466,#REF!,14,FALSE),VLOOKUP(B466,Neuf!$A:$P,14,FALSE))))</f>
        <v/>
      </c>
    </row>
    <row r="467" spans="1:8" hidden="1" x14ac:dyDescent="0.2">
      <c r="A467" s="2">
        <f t="shared" ca="1" si="7"/>
        <v>140</v>
      </c>
      <c r="B467" s="2">
        <v>112</v>
      </c>
      <c r="C467" s="2" t="str">
        <f>IF(COUNTIF($B$4:B466,B467)&gt;0,"",MAX($C$4:C466)+1)</f>
        <v/>
      </c>
      <c r="D467" t="str">
        <f>IF(OR(C467="",C467&gt;$G$2),"",IF($E$2="existant",VLOOKUP(B467,Existant!$A:$E,4,FALSE),IF($E$2="Neuf - non famille",VLOOKUP(B467,#REF!,4,FALSE),VLOOKUP(B467,Neuf!$A:$E,4,FALSE))))</f>
        <v/>
      </c>
      <c r="E467" t="str">
        <f>IF(OR(C467="",C467&gt;$G$2),"",IF($E$2="existant",VLOOKUP(B467,Existant!$A:$E,5,FALSE),IF($E$2="Neuf - non famille",VLOOKUP(B467,#REF!,5,FALSE),VLOOKUP(B467,Neuf!$A:$E,5,FALSE))))</f>
        <v/>
      </c>
      <c r="F467" t="str">
        <f>IF(OR(C467="",C467&gt;$G$2),"",IF($E$2="existant",VLOOKUP(B467,Existant!$A:$H,2,FALSE),IF($E$2="Neuf - non famille",VLOOKUP(B467,#REF!,7,FALSE),VLOOKUP(B467,Neuf!$A:$H,7,FALSE))))</f>
        <v/>
      </c>
      <c r="G467" s="35" t="str">
        <f>IF(OR(C467="",C467&gt;$G$2),"",IF($E$2="existant",VLOOKUP(B467,Existant!$A:$P,16,FALSE),IF($E$2="Neuf - non famille",VLOOKUP(B467,#REF!,16,FALSE),VLOOKUP(B467,Neuf!$A:$P,16,FALSE))))</f>
        <v/>
      </c>
      <c r="H467" s="34" t="str">
        <f>IF(OR(C467="",C467&gt;$G$2),"",IF($E$2="existant",VLOOKUP(B467,Existant!$A:$P,14,FALSE),IF($E$2="Neuf - non famille",VLOOKUP(B467,#REF!,14,FALSE),VLOOKUP(B467,Neuf!$A:$P,14,FALSE))))</f>
        <v/>
      </c>
    </row>
    <row r="468" spans="1:8" hidden="1" x14ac:dyDescent="0.2">
      <c r="A468" s="2">
        <f t="shared" ca="1" si="7"/>
        <v>168</v>
      </c>
      <c r="B468" s="2">
        <v>164</v>
      </c>
      <c r="C468" s="2" t="str">
        <f>IF(COUNTIF($B$4:B467,B468)&gt;0,"",MAX($C$4:C467)+1)</f>
        <v/>
      </c>
      <c r="D468" t="str">
        <f>IF(OR(C468="",C468&gt;$G$2),"",IF($E$2="existant",VLOOKUP(B468,Existant!$A:$E,4,FALSE),IF($E$2="Neuf - non famille",VLOOKUP(B468,#REF!,4,FALSE),VLOOKUP(B468,Neuf!$A:$E,4,FALSE))))</f>
        <v/>
      </c>
      <c r="E468" t="str">
        <f>IF(OR(C468="",C468&gt;$G$2),"",IF($E$2="existant",VLOOKUP(B468,Existant!$A:$E,5,FALSE),IF($E$2="Neuf - non famille",VLOOKUP(B468,#REF!,5,FALSE),VLOOKUP(B468,Neuf!$A:$E,5,FALSE))))</f>
        <v/>
      </c>
      <c r="F468" t="str">
        <f>IF(OR(C468="",C468&gt;$G$2),"",IF($E$2="existant",VLOOKUP(B468,Existant!$A:$H,2,FALSE),IF($E$2="Neuf - non famille",VLOOKUP(B468,#REF!,7,FALSE),VLOOKUP(B468,Neuf!$A:$H,7,FALSE))))</f>
        <v/>
      </c>
      <c r="G468" s="35" t="str">
        <f>IF(OR(C468="",C468&gt;$G$2),"",IF($E$2="existant",VLOOKUP(B468,Existant!$A:$P,16,FALSE),IF($E$2="Neuf - non famille",VLOOKUP(B468,#REF!,16,FALSE),VLOOKUP(B468,Neuf!$A:$P,16,FALSE))))</f>
        <v/>
      </c>
      <c r="H468" s="34" t="str">
        <f>IF(OR(C468="",C468&gt;$G$2),"",IF($E$2="existant",VLOOKUP(B468,Existant!$A:$P,14,FALSE),IF($E$2="Neuf - non famille",VLOOKUP(B468,#REF!,14,FALSE),VLOOKUP(B468,Neuf!$A:$P,14,FALSE))))</f>
        <v/>
      </c>
    </row>
    <row r="469" spans="1:8" hidden="1" x14ac:dyDescent="0.2">
      <c r="A469" s="2">
        <f t="shared" ca="1" si="7"/>
        <v>158</v>
      </c>
      <c r="B469" s="2">
        <v>35</v>
      </c>
      <c r="C469" s="2" t="str">
        <f>IF(COUNTIF($B$4:B468,B469)&gt;0,"",MAX($C$4:C468)+1)</f>
        <v/>
      </c>
      <c r="D469" t="str">
        <f>IF(OR(C469="",C469&gt;$G$2),"",IF($E$2="existant",VLOOKUP(B469,Existant!$A:$E,4,FALSE),IF($E$2="Neuf - non famille",VLOOKUP(B469,#REF!,4,FALSE),VLOOKUP(B469,Neuf!$A:$E,4,FALSE))))</f>
        <v/>
      </c>
      <c r="E469" t="str">
        <f>IF(OR(C469="",C469&gt;$G$2),"",IF($E$2="existant",VLOOKUP(B469,Existant!$A:$E,5,FALSE),IF($E$2="Neuf - non famille",VLOOKUP(B469,#REF!,5,FALSE),VLOOKUP(B469,Neuf!$A:$E,5,FALSE))))</f>
        <v/>
      </c>
      <c r="F469" t="str">
        <f>IF(OR(C469="",C469&gt;$G$2),"",IF($E$2="existant",VLOOKUP(B469,Existant!$A:$H,2,FALSE),IF($E$2="Neuf - non famille",VLOOKUP(B469,#REF!,7,FALSE),VLOOKUP(B469,Neuf!$A:$H,7,FALSE))))</f>
        <v/>
      </c>
      <c r="G469" s="35" t="str">
        <f>IF(OR(C469="",C469&gt;$G$2),"",IF($E$2="existant",VLOOKUP(B469,Existant!$A:$P,16,FALSE),IF($E$2="Neuf - non famille",VLOOKUP(B469,#REF!,16,FALSE),VLOOKUP(B469,Neuf!$A:$P,16,FALSE))))</f>
        <v/>
      </c>
      <c r="H469" s="34" t="str">
        <f>IF(OR(C469="",C469&gt;$G$2),"",IF($E$2="existant",VLOOKUP(B469,Existant!$A:$P,14,FALSE),IF($E$2="Neuf - non famille",VLOOKUP(B469,#REF!,14,FALSE),VLOOKUP(B469,Neuf!$A:$P,14,FALSE))))</f>
        <v/>
      </c>
    </row>
    <row r="470" spans="1:8" hidden="1" x14ac:dyDescent="0.2">
      <c r="A470" s="2">
        <f t="shared" ca="1" si="7"/>
        <v>160</v>
      </c>
      <c r="B470" s="2">
        <v>85</v>
      </c>
      <c r="C470" s="2" t="str">
        <f>IF(COUNTIF($B$4:B469,B470)&gt;0,"",MAX($C$4:C469)+1)</f>
        <v/>
      </c>
      <c r="D470" t="str">
        <f>IF(OR(C470="",C470&gt;$G$2),"",IF($E$2="existant",VLOOKUP(B470,Existant!$A:$E,4,FALSE),IF($E$2="Neuf - non famille",VLOOKUP(B470,#REF!,4,FALSE),VLOOKUP(B470,Neuf!$A:$E,4,FALSE))))</f>
        <v/>
      </c>
      <c r="E470" t="str">
        <f>IF(OR(C470="",C470&gt;$G$2),"",IF($E$2="existant",VLOOKUP(B470,Existant!$A:$E,5,FALSE),IF($E$2="Neuf - non famille",VLOOKUP(B470,#REF!,5,FALSE),VLOOKUP(B470,Neuf!$A:$E,5,FALSE))))</f>
        <v/>
      </c>
      <c r="F470" t="str">
        <f>IF(OR(C470="",C470&gt;$G$2),"",IF($E$2="existant",VLOOKUP(B470,Existant!$A:$H,2,FALSE),IF($E$2="Neuf - non famille",VLOOKUP(B470,#REF!,7,FALSE),VLOOKUP(B470,Neuf!$A:$H,7,FALSE))))</f>
        <v/>
      </c>
      <c r="G470" s="35" t="str">
        <f>IF(OR(C470="",C470&gt;$G$2),"",IF($E$2="existant",VLOOKUP(B470,Existant!$A:$P,16,FALSE),IF($E$2="Neuf - non famille",VLOOKUP(B470,#REF!,16,FALSE),VLOOKUP(B470,Neuf!$A:$P,16,FALSE))))</f>
        <v/>
      </c>
      <c r="H470" s="34" t="str">
        <f>IF(OR(C470="",C470&gt;$G$2),"",IF($E$2="existant",VLOOKUP(B470,Existant!$A:$P,14,FALSE),IF($E$2="Neuf - non famille",VLOOKUP(B470,#REF!,14,FALSE),VLOOKUP(B470,Neuf!$A:$P,14,FALSE))))</f>
        <v/>
      </c>
    </row>
    <row r="471" spans="1:8" x14ac:dyDescent="0.2">
      <c r="A471" s="2">
        <f t="shared" ca="1" si="7"/>
        <v>20</v>
      </c>
      <c r="B471" s="2">
        <v>80</v>
      </c>
      <c r="C471" s="2">
        <f>IF(COUNTIF($B$4:B470,B471)&gt;0,"",MAX($C$4:C470)+1)</f>
        <v>160</v>
      </c>
      <c r="D471" t="str">
        <f>IF(OR(C471="",C471&gt;$G$2),"",IF($E$2="existant",VLOOKUP(B471,Existant!$A:$E,4,FALSE),IF($E$2="Neuf - non famille",VLOOKUP(B471,#REF!,4,FALSE),VLOOKUP(B471,Neuf!$A:$E,4,FALSE))))</f>
        <v/>
      </c>
      <c r="E471" t="str">
        <f>IF(OR(C471="",C471&gt;$G$2),"",IF($E$2="existant",VLOOKUP(B471,Existant!$A:$E,5,FALSE),IF($E$2="Neuf - non famille",VLOOKUP(B471,#REF!,5,FALSE),VLOOKUP(B471,Neuf!$A:$E,5,FALSE))))</f>
        <v/>
      </c>
      <c r="F471" t="str">
        <f>IF(OR(C471="",C471&gt;$G$2),"",IF($E$2="existant",VLOOKUP(B471,Existant!$A:$H,2,FALSE),IF($E$2="Neuf - non famille",VLOOKUP(B471,#REF!,7,FALSE),VLOOKUP(B471,Neuf!$A:$H,7,FALSE))))</f>
        <v/>
      </c>
      <c r="G471" s="35" t="str">
        <f>IF(OR(C471="",C471&gt;$G$2),"",IF($E$2="existant",VLOOKUP(B471,Existant!$A:$P,16,FALSE),IF($E$2="Neuf - non famille",VLOOKUP(B471,#REF!,16,FALSE),VLOOKUP(B471,Neuf!$A:$P,16,FALSE))))</f>
        <v/>
      </c>
      <c r="H471" s="34" t="str">
        <f>IF(OR(C471="",C471&gt;$G$2),"",IF($E$2="existant",VLOOKUP(B471,Existant!$A:$P,14,FALSE),IF($E$2="Neuf - non famille",VLOOKUP(B471,#REF!,14,FALSE),VLOOKUP(B471,Neuf!$A:$P,14,FALSE))))</f>
        <v/>
      </c>
    </row>
    <row r="472" spans="1:8" hidden="1" x14ac:dyDescent="0.2">
      <c r="A472" s="2">
        <f t="shared" ca="1" si="7"/>
        <v>32</v>
      </c>
      <c r="B472" s="2">
        <v>113</v>
      </c>
      <c r="C472" s="2" t="str">
        <f>IF(COUNTIF($B$4:B471,B472)&gt;0,"",MAX($C$4:C471)+1)</f>
        <v/>
      </c>
      <c r="D472" t="str">
        <f>IF(OR(C472="",C472&gt;$G$2),"",IF($E$2="existant",VLOOKUP(B472,Existant!$A:$E,4,FALSE),IF($E$2="Neuf - non famille",VLOOKUP(B472,#REF!,4,FALSE),VLOOKUP(B472,Neuf!$A:$E,4,FALSE))))</f>
        <v/>
      </c>
      <c r="E472" t="str">
        <f>IF(OR(C472="",C472&gt;$G$2),"",IF($E$2="existant",VLOOKUP(B472,Existant!$A:$E,5,FALSE),IF($E$2="Neuf - non famille",VLOOKUP(B472,#REF!,5,FALSE),VLOOKUP(B472,Neuf!$A:$E,5,FALSE))))</f>
        <v/>
      </c>
      <c r="F472" t="str">
        <f>IF(OR(C472="",C472&gt;$G$2),"",IF($E$2="existant",VLOOKUP(B472,Existant!$A:$H,2,FALSE),IF($E$2="Neuf - non famille",VLOOKUP(B472,#REF!,7,FALSE),VLOOKUP(B472,Neuf!$A:$H,7,FALSE))))</f>
        <v/>
      </c>
      <c r="G472" s="35" t="str">
        <f>IF(OR(C472="",C472&gt;$G$2),"",IF($E$2="existant",VLOOKUP(B472,Existant!$A:$P,16,FALSE),IF($E$2="Neuf - non famille",VLOOKUP(B472,#REF!,16,FALSE),VLOOKUP(B472,Neuf!$A:$P,16,FALSE))))</f>
        <v/>
      </c>
      <c r="H472" s="34" t="str">
        <f>IF(OR(C472="",C472&gt;$G$2),"",IF($E$2="existant",VLOOKUP(B472,Existant!$A:$P,14,FALSE),IF($E$2="Neuf - non famille",VLOOKUP(B472,#REF!,14,FALSE),VLOOKUP(B472,Neuf!$A:$P,14,FALSE))))</f>
        <v/>
      </c>
    </row>
    <row r="473" spans="1:8" hidden="1" x14ac:dyDescent="0.2">
      <c r="A473" s="2">
        <f t="shared" ca="1" si="7"/>
        <v>69</v>
      </c>
      <c r="B473" s="2">
        <v>112</v>
      </c>
      <c r="C473" s="2" t="str">
        <f>IF(COUNTIF($B$4:B472,B473)&gt;0,"",MAX($C$4:C472)+1)</f>
        <v/>
      </c>
      <c r="D473" t="str">
        <f>IF(OR(C473="",C473&gt;$G$2),"",IF($E$2="existant",VLOOKUP(B473,Existant!$A:$E,4,FALSE),IF($E$2="Neuf - non famille",VLOOKUP(B473,#REF!,4,FALSE),VLOOKUP(B473,Neuf!$A:$E,4,FALSE))))</f>
        <v/>
      </c>
      <c r="E473" t="str">
        <f>IF(OR(C473="",C473&gt;$G$2),"",IF($E$2="existant",VLOOKUP(B473,Existant!$A:$E,5,FALSE),IF($E$2="Neuf - non famille",VLOOKUP(B473,#REF!,5,FALSE),VLOOKUP(B473,Neuf!$A:$E,5,FALSE))))</f>
        <v/>
      </c>
      <c r="F473" t="str">
        <f>IF(OR(C473="",C473&gt;$G$2),"",IF($E$2="existant",VLOOKUP(B473,Existant!$A:$H,2,FALSE),IF($E$2="Neuf - non famille",VLOOKUP(B473,#REF!,7,FALSE),VLOOKUP(B473,Neuf!$A:$H,7,FALSE))))</f>
        <v/>
      </c>
      <c r="G473" s="35" t="str">
        <f>IF(OR(C473="",C473&gt;$G$2),"",IF($E$2="existant",VLOOKUP(B473,Existant!$A:$P,16,FALSE),IF($E$2="Neuf - non famille",VLOOKUP(B473,#REF!,16,FALSE),VLOOKUP(B473,Neuf!$A:$P,16,FALSE))))</f>
        <v/>
      </c>
      <c r="H473" s="34" t="str">
        <f>IF(OR(C473="",C473&gt;$G$2),"",IF($E$2="existant",VLOOKUP(B473,Existant!$A:$P,14,FALSE),IF($E$2="Neuf - non famille",VLOOKUP(B473,#REF!,14,FALSE),VLOOKUP(B473,Neuf!$A:$P,14,FALSE))))</f>
        <v/>
      </c>
    </row>
    <row r="474" spans="1:8" hidden="1" x14ac:dyDescent="0.2">
      <c r="A474" s="2">
        <f t="shared" ca="1" si="7"/>
        <v>15</v>
      </c>
      <c r="B474" s="2">
        <v>150</v>
      </c>
      <c r="C474" s="2" t="str">
        <f>IF(COUNTIF($B$4:B473,B474)&gt;0,"",MAX($C$4:C473)+1)</f>
        <v/>
      </c>
      <c r="D474" t="str">
        <f>IF(OR(C474="",C474&gt;$G$2),"",IF($E$2="existant",VLOOKUP(B474,Existant!$A:$E,4,FALSE),IF($E$2="Neuf - non famille",VLOOKUP(B474,#REF!,4,FALSE),VLOOKUP(B474,Neuf!$A:$E,4,FALSE))))</f>
        <v/>
      </c>
      <c r="E474" t="str">
        <f>IF(OR(C474="",C474&gt;$G$2),"",IF($E$2="existant",VLOOKUP(B474,Existant!$A:$E,5,FALSE),IF($E$2="Neuf - non famille",VLOOKUP(B474,#REF!,5,FALSE),VLOOKUP(B474,Neuf!$A:$E,5,FALSE))))</f>
        <v/>
      </c>
      <c r="F474" t="str">
        <f>IF(OR(C474="",C474&gt;$G$2),"",IF($E$2="existant",VLOOKUP(B474,Existant!$A:$H,2,FALSE),IF($E$2="Neuf - non famille",VLOOKUP(B474,#REF!,7,FALSE),VLOOKUP(B474,Neuf!$A:$H,7,FALSE))))</f>
        <v/>
      </c>
      <c r="G474" s="35" t="str">
        <f>IF(OR(C474="",C474&gt;$G$2),"",IF($E$2="existant",VLOOKUP(B474,Existant!$A:$P,16,FALSE),IF($E$2="Neuf - non famille",VLOOKUP(B474,#REF!,16,FALSE),VLOOKUP(B474,Neuf!$A:$P,16,FALSE))))</f>
        <v/>
      </c>
      <c r="H474" s="34" t="str">
        <f>IF(OR(C474="",C474&gt;$G$2),"",IF($E$2="existant",VLOOKUP(B474,Existant!$A:$P,14,FALSE),IF($E$2="Neuf - non famille",VLOOKUP(B474,#REF!,14,FALSE),VLOOKUP(B474,Neuf!$A:$P,14,FALSE))))</f>
        <v/>
      </c>
    </row>
    <row r="475" spans="1:8" hidden="1" x14ac:dyDescent="0.2">
      <c r="A475" s="2">
        <f t="shared" ca="1" si="7"/>
        <v>54</v>
      </c>
      <c r="B475" s="2">
        <v>25</v>
      </c>
      <c r="C475" s="2" t="str">
        <f>IF(COUNTIF($B$4:B474,B475)&gt;0,"",MAX($C$4:C474)+1)</f>
        <v/>
      </c>
      <c r="D475" t="str">
        <f>IF(OR(C475="",C475&gt;$G$2),"",IF($E$2="existant",VLOOKUP(B475,Existant!$A:$E,4,FALSE),IF($E$2="Neuf - non famille",VLOOKUP(B475,#REF!,4,FALSE),VLOOKUP(B475,Neuf!$A:$E,4,FALSE))))</f>
        <v/>
      </c>
      <c r="E475" t="str">
        <f>IF(OR(C475="",C475&gt;$G$2),"",IF($E$2="existant",VLOOKUP(B475,Existant!$A:$E,5,FALSE),IF($E$2="Neuf - non famille",VLOOKUP(B475,#REF!,5,FALSE),VLOOKUP(B475,Neuf!$A:$E,5,FALSE))))</f>
        <v/>
      </c>
      <c r="F475" t="str">
        <f>IF(OR(C475="",C475&gt;$G$2),"",IF($E$2="existant",VLOOKUP(B475,Existant!$A:$H,2,FALSE),IF($E$2="Neuf - non famille",VLOOKUP(B475,#REF!,7,FALSE),VLOOKUP(B475,Neuf!$A:$H,7,FALSE))))</f>
        <v/>
      </c>
      <c r="G475" s="35" t="str">
        <f>IF(OR(C475="",C475&gt;$G$2),"",IF($E$2="existant",VLOOKUP(B475,Existant!$A:$P,16,FALSE),IF($E$2="Neuf - non famille",VLOOKUP(B475,#REF!,16,FALSE),VLOOKUP(B475,Neuf!$A:$P,16,FALSE))))</f>
        <v/>
      </c>
      <c r="H475" s="34" t="str">
        <f>IF(OR(C475="",C475&gt;$G$2),"",IF($E$2="existant",VLOOKUP(B475,Existant!$A:$P,14,FALSE),IF($E$2="Neuf - non famille",VLOOKUP(B475,#REF!,14,FALSE),VLOOKUP(B475,Neuf!$A:$P,14,FALSE))))</f>
        <v/>
      </c>
    </row>
    <row r="476" spans="1:8" hidden="1" x14ac:dyDescent="0.2">
      <c r="A476" s="2">
        <f t="shared" ca="1" si="7"/>
        <v>27</v>
      </c>
      <c r="B476" s="2">
        <v>114</v>
      </c>
      <c r="C476" s="2" t="str">
        <f>IF(COUNTIF($B$4:B475,B476)&gt;0,"",MAX($C$4:C475)+1)</f>
        <v/>
      </c>
      <c r="D476" t="str">
        <f>IF(OR(C476="",C476&gt;$G$2),"",IF($E$2="existant",VLOOKUP(B476,Existant!$A:$E,4,FALSE),IF($E$2="Neuf - non famille",VLOOKUP(B476,#REF!,4,FALSE),VLOOKUP(B476,Neuf!$A:$E,4,FALSE))))</f>
        <v/>
      </c>
      <c r="E476" t="str">
        <f>IF(OR(C476="",C476&gt;$G$2),"",IF($E$2="existant",VLOOKUP(B476,Existant!$A:$E,5,FALSE),IF($E$2="Neuf - non famille",VLOOKUP(B476,#REF!,5,FALSE),VLOOKUP(B476,Neuf!$A:$E,5,FALSE))))</f>
        <v/>
      </c>
      <c r="F476" t="str">
        <f>IF(OR(C476="",C476&gt;$G$2),"",IF($E$2="existant",VLOOKUP(B476,Existant!$A:$H,2,FALSE),IF($E$2="Neuf - non famille",VLOOKUP(B476,#REF!,7,FALSE),VLOOKUP(B476,Neuf!$A:$H,7,FALSE))))</f>
        <v/>
      </c>
      <c r="G476" s="35" t="str">
        <f>IF(OR(C476="",C476&gt;$G$2),"",IF($E$2="existant",VLOOKUP(B476,Existant!$A:$P,16,FALSE),IF($E$2="Neuf - non famille",VLOOKUP(B476,#REF!,16,FALSE),VLOOKUP(B476,Neuf!$A:$P,16,FALSE))))</f>
        <v/>
      </c>
      <c r="H476" s="34" t="str">
        <f>IF(OR(C476="",C476&gt;$G$2),"",IF($E$2="existant",VLOOKUP(B476,Existant!$A:$P,14,FALSE),IF($E$2="Neuf - non famille",VLOOKUP(B476,#REF!,14,FALSE),VLOOKUP(B476,Neuf!$A:$P,14,FALSE))))</f>
        <v/>
      </c>
    </row>
    <row r="477" spans="1:8" hidden="1" x14ac:dyDescent="0.2">
      <c r="A477" s="2">
        <f t="shared" ca="1" si="7"/>
        <v>101</v>
      </c>
      <c r="B477" s="2">
        <v>88</v>
      </c>
      <c r="C477" s="2" t="str">
        <f>IF(COUNTIF($B$4:B476,B477)&gt;0,"",MAX($C$4:C476)+1)</f>
        <v/>
      </c>
      <c r="D477" t="str">
        <f>IF(OR(C477="",C477&gt;$G$2),"",IF($E$2="existant",VLOOKUP(B477,Existant!$A:$E,4,FALSE),IF($E$2="Neuf - non famille",VLOOKUP(B477,#REF!,4,FALSE),VLOOKUP(B477,Neuf!$A:$E,4,FALSE))))</f>
        <v/>
      </c>
      <c r="E477" t="str">
        <f>IF(OR(C477="",C477&gt;$G$2),"",IF($E$2="existant",VLOOKUP(B477,Existant!$A:$E,5,FALSE),IF($E$2="Neuf - non famille",VLOOKUP(B477,#REF!,5,FALSE),VLOOKUP(B477,Neuf!$A:$E,5,FALSE))))</f>
        <v/>
      </c>
      <c r="F477" t="str">
        <f>IF(OR(C477="",C477&gt;$G$2),"",IF($E$2="existant",VLOOKUP(B477,Existant!$A:$H,2,FALSE),IF($E$2="Neuf - non famille",VLOOKUP(B477,#REF!,7,FALSE),VLOOKUP(B477,Neuf!$A:$H,7,FALSE))))</f>
        <v/>
      </c>
      <c r="G477" s="35" t="str">
        <f>IF(OR(C477="",C477&gt;$G$2),"",IF($E$2="existant",VLOOKUP(B477,Existant!$A:$P,16,FALSE),IF($E$2="Neuf - non famille",VLOOKUP(B477,#REF!,16,FALSE),VLOOKUP(B477,Neuf!$A:$P,16,FALSE))))</f>
        <v/>
      </c>
      <c r="H477" s="34" t="str">
        <f>IF(OR(C477="",C477&gt;$G$2),"",IF($E$2="existant",VLOOKUP(B477,Existant!$A:$P,14,FALSE),IF($E$2="Neuf - non famille",VLOOKUP(B477,#REF!,14,FALSE),VLOOKUP(B477,Neuf!$A:$P,14,FALSE))))</f>
        <v/>
      </c>
    </row>
    <row r="478" spans="1:8" hidden="1" x14ac:dyDescent="0.2">
      <c r="A478" s="2">
        <f t="shared" ca="1" si="7"/>
        <v>97</v>
      </c>
      <c r="B478" s="2">
        <v>92</v>
      </c>
      <c r="C478" s="2" t="str">
        <f>IF(COUNTIF($B$4:B477,B478)&gt;0,"",MAX($C$4:C477)+1)</f>
        <v/>
      </c>
      <c r="D478" t="str">
        <f>IF(OR(C478="",C478&gt;$G$2),"",IF($E$2="existant",VLOOKUP(B478,Existant!$A:$E,4,FALSE),IF($E$2="Neuf - non famille",VLOOKUP(B478,#REF!,4,FALSE),VLOOKUP(B478,Neuf!$A:$E,4,FALSE))))</f>
        <v/>
      </c>
      <c r="E478" t="str">
        <f>IF(OR(C478="",C478&gt;$G$2),"",IF($E$2="existant",VLOOKUP(B478,Existant!$A:$E,5,FALSE),IF($E$2="Neuf - non famille",VLOOKUP(B478,#REF!,5,FALSE),VLOOKUP(B478,Neuf!$A:$E,5,FALSE))))</f>
        <v/>
      </c>
      <c r="F478" t="str">
        <f>IF(OR(C478="",C478&gt;$G$2),"",IF($E$2="existant",VLOOKUP(B478,Existant!$A:$H,2,FALSE),IF($E$2="Neuf - non famille",VLOOKUP(B478,#REF!,7,FALSE),VLOOKUP(B478,Neuf!$A:$H,7,FALSE))))</f>
        <v/>
      </c>
      <c r="G478" s="35" t="str">
        <f>IF(OR(C478="",C478&gt;$G$2),"",IF($E$2="existant",VLOOKUP(B478,Existant!$A:$P,16,FALSE),IF($E$2="Neuf - non famille",VLOOKUP(B478,#REF!,16,FALSE),VLOOKUP(B478,Neuf!$A:$P,16,FALSE))))</f>
        <v/>
      </c>
      <c r="H478" s="34" t="str">
        <f>IF(OR(C478="",C478&gt;$G$2),"",IF($E$2="existant",VLOOKUP(B478,Existant!$A:$P,14,FALSE),IF($E$2="Neuf - non famille",VLOOKUP(B478,#REF!,14,FALSE),VLOOKUP(B478,Neuf!$A:$P,14,FALSE))))</f>
        <v/>
      </c>
    </row>
    <row r="479" spans="1:8" hidden="1" x14ac:dyDescent="0.2">
      <c r="A479" s="2">
        <f t="shared" ca="1" si="7"/>
        <v>125</v>
      </c>
      <c r="B479" s="2">
        <v>126</v>
      </c>
      <c r="C479" s="2" t="str">
        <f>IF(COUNTIF($B$4:B478,B479)&gt;0,"",MAX($C$4:C478)+1)</f>
        <v/>
      </c>
      <c r="D479" t="str">
        <f>IF(OR(C479="",C479&gt;$G$2),"",IF($E$2="existant",VLOOKUP(B479,Existant!$A:$E,4,FALSE),IF($E$2="Neuf - non famille",VLOOKUP(B479,#REF!,4,FALSE),VLOOKUP(B479,Neuf!$A:$E,4,FALSE))))</f>
        <v/>
      </c>
      <c r="E479" t="str">
        <f>IF(OR(C479="",C479&gt;$G$2),"",IF($E$2="existant",VLOOKUP(B479,Existant!$A:$E,5,FALSE),IF($E$2="Neuf - non famille",VLOOKUP(B479,#REF!,5,FALSE),VLOOKUP(B479,Neuf!$A:$E,5,FALSE))))</f>
        <v/>
      </c>
      <c r="F479" t="str">
        <f>IF(OR(C479="",C479&gt;$G$2),"",IF($E$2="existant",VLOOKUP(B479,Existant!$A:$H,2,FALSE),IF($E$2="Neuf - non famille",VLOOKUP(B479,#REF!,7,FALSE),VLOOKUP(B479,Neuf!$A:$H,7,FALSE))))</f>
        <v/>
      </c>
      <c r="G479" s="35" t="str">
        <f>IF(OR(C479="",C479&gt;$G$2),"",IF($E$2="existant",VLOOKUP(B479,Existant!$A:$P,16,FALSE),IF($E$2="Neuf - non famille",VLOOKUP(B479,#REF!,16,FALSE),VLOOKUP(B479,Neuf!$A:$P,16,FALSE))))</f>
        <v/>
      </c>
      <c r="H479" s="34" t="str">
        <f>IF(OR(C479="",C479&gt;$G$2),"",IF($E$2="existant",VLOOKUP(B479,Existant!$A:$P,14,FALSE),IF($E$2="Neuf - non famille",VLOOKUP(B479,#REF!,14,FALSE),VLOOKUP(B479,Neuf!$A:$P,14,FALSE))))</f>
        <v/>
      </c>
    </row>
    <row r="480" spans="1:8" hidden="1" x14ac:dyDescent="0.2">
      <c r="A480" s="2">
        <f t="shared" ca="1" si="7"/>
        <v>4</v>
      </c>
      <c r="B480" s="2">
        <v>55</v>
      </c>
      <c r="C480" s="2" t="str">
        <f>IF(COUNTIF($B$4:B479,B480)&gt;0,"",MAX($C$4:C479)+1)</f>
        <v/>
      </c>
      <c r="D480" t="str">
        <f>IF(OR(C480="",C480&gt;$G$2),"",IF($E$2="existant",VLOOKUP(B480,Existant!$A:$E,4,FALSE),IF($E$2="Neuf - non famille",VLOOKUP(B480,#REF!,4,FALSE),VLOOKUP(B480,Neuf!$A:$E,4,FALSE))))</f>
        <v/>
      </c>
      <c r="E480" t="str">
        <f>IF(OR(C480="",C480&gt;$G$2),"",IF($E$2="existant",VLOOKUP(B480,Existant!$A:$E,5,FALSE),IF($E$2="Neuf - non famille",VLOOKUP(B480,#REF!,5,FALSE),VLOOKUP(B480,Neuf!$A:$E,5,FALSE))))</f>
        <v/>
      </c>
      <c r="F480" t="str">
        <f>IF(OR(C480="",C480&gt;$G$2),"",IF($E$2="existant",VLOOKUP(B480,Existant!$A:$H,2,FALSE),IF($E$2="Neuf - non famille",VLOOKUP(B480,#REF!,7,FALSE),VLOOKUP(B480,Neuf!$A:$H,7,FALSE))))</f>
        <v/>
      </c>
      <c r="G480" s="35" t="str">
        <f>IF(OR(C480="",C480&gt;$G$2),"",IF($E$2="existant",VLOOKUP(B480,Existant!$A:$P,16,FALSE),IF($E$2="Neuf - non famille",VLOOKUP(B480,#REF!,16,FALSE),VLOOKUP(B480,Neuf!$A:$P,16,FALSE))))</f>
        <v/>
      </c>
      <c r="H480" s="34" t="str">
        <f>IF(OR(C480="",C480&gt;$G$2),"",IF($E$2="existant",VLOOKUP(B480,Existant!$A:$P,14,FALSE),IF($E$2="Neuf - non famille",VLOOKUP(B480,#REF!,14,FALSE),VLOOKUP(B480,Neuf!$A:$P,14,FALSE))))</f>
        <v/>
      </c>
    </row>
    <row r="481" spans="1:8" hidden="1" x14ac:dyDescent="0.2">
      <c r="A481" s="2">
        <f t="shared" ca="1" si="7"/>
        <v>62</v>
      </c>
      <c r="B481" s="2">
        <v>163</v>
      </c>
      <c r="C481" s="2" t="str">
        <f>IF(COUNTIF($B$4:B480,B481)&gt;0,"",MAX($C$4:C480)+1)</f>
        <v/>
      </c>
      <c r="D481" t="str">
        <f>IF(OR(C481="",C481&gt;$G$2),"",IF($E$2="existant",VLOOKUP(B481,Existant!$A:$E,4,FALSE),IF($E$2="Neuf - non famille",VLOOKUP(B481,#REF!,4,FALSE),VLOOKUP(B481,Neuf!$A:$E,4,FALSE))))</f>
        <v/>
      </c>
      <c r="E481" t="str">
        <f>IF(OR(C481="",C481&gt;$G$2),"",IF($E$2="existant",VLOOKUP(B481,Existant!$A:$E,5,FALSE),IF($E$2="Neuf - non famille",VLOOKUP(B481,#REF!,5,FALSE),VLOOKUP(B481,Neuf!$A:$E,5,FALSE))))</f>
        <v/>
      </c>
      <c r="F481" t="str">
        <f>IF(OR(C481="",C481&gt;$G$2),"",IF($E$2="existant",VLOOKUP(B481,Existant!$A:$H,2,FALSE),IF($E$2="Neuf - non famille",VLOOKUP(B481,#REF!,7,FALSE),VLOOKUP(B481,Neuf!$A:$H,7,FALSE))))</f>
        <v/>
      </c>
      <c r="G481" s="35" t="str">
        <f>IF(OR(C481="",C481&gt;$G$2),"",IF($E$2="existant",VLOOKUP(B481,Existant!$A:$P,16,FALSE),IF($E$2="Neuf - non famille",VLOOKUP(B481,#REF!,16,FALSE),VLOOKUP(B481,Neuf!$A:$P,16,FALSE))))</f>
        <v/>
      </c>
      <c r="H481" s="34" t="str">
        <f>IF(OR(C481="",C481&gt;$G$2),"",IF($E$2="existant",VLOOKUP(B481,Existant!$A:$P,14,FALSE),IF($E$2="Neuf - non famille",VLOOKUP(B481,#REF!,14,FALSE),VLOOKUP(B481,Neuf!$A:$P,14,FALSE))))</f>
        <v/>
      </c>
    </row>
    <row r="482" spans="1:8" hidden="1" x14ac:dyDescent="0.2">
      <c r="A482" s="2">
        <f t="shared" ca="1" si="7"/>
        <v>122</v>
      </c>
      <c r="B482" s="2">
        <v>23</v>
      </c>
      <c r="C482" s="2" t="str">
        <f>IF(COUNTIF($B$4:B481,B482)&gt;0,"",MAX($C$4:C481)+1)</f>
        <v/>
      </c>
      <c r="D482" t="str">
        <f>IF(OR(C482="",C482&gt;$G$2),"",IF($E$2="existant",VLOOKUP(B482,Existant!$A:$E,4,FALSE),IF($E$2="Neuf - non famille",VLOOKUP(B482,#REF!,4,FALSE),VLOOKUP(B482,Neuf!$A:$E,4,FALSE))))</f>
        <v/>
      </c>
      <c r="E482" t="str">
        <f>IF(OR(C482="",C482&gt;$G$2),"",IF($E$2="existant",VLOOKUP(B482,Existant!$A:$E,5,FALSE),IF($E$2="Neuf - non famille",VLOOKUP(B482,#REF!,5,FALSE),VLOOKUP(B482,Neuf!$A:$E,5,FALSE))))</f>
        <v/>
      </c>
      <c r="F482" t="str">
        <f>IF(OR(C482="",C482&gt;$G$2),"",IF($E$2="existant",VLOOKUP(B482,Existant!$A:$H,2,FALSE),IF($E$2="Neuf - non famille",VLOOKUP(B482,#REF!,7,FALSE),VLOOKUP(B482,Neuf!$A:$H,7,FALSE))))</f>
        <v/>
      </c>
      <c r="G482" s="35" t="str">
        <f>IF(OR(C482="",C482&gt;$G$2),"",IF($E$2="existant",VLOOKUP(B482,Existant!$A:$P,16,FALSE),IF($E$2="Neuf - non famille",VLOOKUP(B482,#REF!,16,FALSE),VLOOKUP(B482,Neuf!$A:$P,16,FALSE))))</f>
        <v/>
      </c>
      <c r="H482" s="34" t="str">
        <f>IF(OR(C482="",C482&gt;$G$2),"",IF($E$2="existant",VLOOKUP(B482,Existant!$A:$P,14,FALSE),IF($E$2="Neuf - non famille",VLOOKUP(B482,#REF!,14,FALSE),VLOOKUP(B482,Neuf!$A:$P,14,FALSE))))</f>
        <v/>
      </c>
    </row>
    <row r="483" spans="1:8" hidden="1" x14ac:dyDescent="0.2">
      <c r="A483" s="2">
        <f t="shared" ca="1" si="7"/>
        <v>41</v>
      </c>
      <c r="B483" s="2">
        <v>162</v>
      </c>
      <c r="C483" s="2" t="str">
        <f>IF(COUNTIF($B$4:B482,B483)&gt;0,"",MAX($C$4:C482)+1)</f>
        <v/>
      </c>
      <c r="D483" t="str">
        <f>IF(OR(C483="",C483&gt;$G$2),"",IF($E$2="existant",VLOOKUP(B483,Existant!$A:$E,4,FALSE),IF($E$2="Neuf - non famille",VLOOKUP(B483,#REF!,4,FALSE),VLOOKUP(B483,Neuf!$A:$E,4,FALSE))))</f>
        <v/>
      </c>
      <c r="E483" t="str">
        <f>IF(OR(C483="",C483&gt;$G$2),"",IF($E$2="existant",VLOOKUP(B483,Existant!$A:$E,5,FALSE),IF($E$2="Neuf - non famille",VLOOKUP(B483,#REF!,5,FALSE),VLOOKUP(B483,Neuf!$A:$E,5,FALSE))))</f>
        <v/>
      </c>
      <c r="F483" t="str">
        <f>IF(OR(C483="",C483&gt;$G$2),"",IF($E$2="existant",VLOOKUP(B483,Existant!$A:$H,2,FALSE),IF($E$2="Neuf - non famille",VLOOKUP(B483,#REF!,7,FALSE),VLOOKUP(B483,Neuf!$A:$H,7,FALSE))))</f>
        <v/>
      </c>
      <c r="G483" s="35" t="str">
        <f>IF(OR(C483="",C483&gt;$G$2),"",IF($E$2="existant",VLOOKUP(B483,Existant!$A:$P,16,FALSE),IF($E$2="Neuf - non famille",VLOOKUP(B483,#REF!,16,FALSE),VLOOKUP(B483,Neuf!$A:$P,16,FALSE))))</f>
        <v/>
      </c>
      <c r="H483" s="34" t="str">
        <f>IF(OR(C483="",C483&gt;$G$2),"",IF($E$2="existant",VLOOKUP(B483,Existant!$A:$P,14,FALSE),IF($E$2="Neuf - non famille",VLOOKUP(B483,#REF!,14,FALSE),VLOOKUP(B483,Neuf!$A:$P,14,FALSE))))</f>
        <v/>
      </c>
    </row>
    <row r="484" spans="1:8" hidden="1" x14ac:dyDescent="0.2">
      <c r="A484" s="2">
        <f t="shared" ca="1" si="7"/>
        <v>136</v>
      </c>
      <c r="B484" s="2">
        <v>85</v>
      </c>
      <c r="C484" s="2" t="str">
        <f>IF(COUNTIF($B$4:B483,B484)&gt;0,"",MAX($C$4:C483)+1)</f>
        <v/>
      </c>
      <c r="D484" t="str">
        <f>IF(OR(C484="",C484&gt;$G$2),"",IF($E$2="existant",VLOOKUP(B484,Existant!$A:$E,4,FALSE),IF($E$2="Neuf - non famille",VLOOKUP(B484,#REF!,4,FALSE),VLOOKUP(B484,Neuf!$A:$E,4,FALSE))))</f>
        <v/>
      </c>
      <c r="E484" t="str">
        <f>IF(OR(C484="",C484&gt;$G$2),"",IF($E$2="existant",VLOOKUP(B484,Existant!$A:$E,5,FALSE),IF($E$2="Neuf - non famille",VLOOKUP(B484,#REF!,5,FALSE),VLOOKUP(B484,Neuf!$A:$E,5,FALSE))))</f>
        <v/>
      </c>
      <c r="F484" t="str">
        <f>IF(OR(C484="",C484&gt;$G$2),"",IF($E$2="existant",VLOOKUP(B484,Existant!$A:$H,2,FALSE),IF($E$2="Neuf - non famille",VLOOKUP(B484,#REF!,7,FALSE),VLOOKUP(B484,Neuf!$A:$H,7,FALSE))))</f>
        <v/>
      </c>
      <c r="G484" s="35" t="str">
        <f>IF(OR(C484="",C484&gt;$G$2),"",IF($E$2="existant",VLOOKUP(B484,Existant!$A:$P,16,FALSE),IF($E$2="Neuf - non famille",VLOOKUP(B484,#REF!,16,FALSE),VLOOKUP(B484,Neuf!$A:$P,16,FALSE))))</f>
        <v/>
      </c>
      <c r="H484" s="34" t="str">
        <f>IF(OR(C484="",C484&gt;$G$2),"",IF($E$2="existant",VLOOKUP(B484,Existant!$A:$P,14,FALSE),IF($E$2="Neuf - non famille",VLOOKUP(B484,#REF!,14,FALSE),VLOOKUP(B484,Neuf!$A:$P,14,FALSE))))</f>
        <v/>
      </c>
    </row>
    <row r="485" spans="1:8" hidden="1" x14ac:dyDescent="0.2">
      <c r="A485" s="2">
        <f t="shared" ca="1" si="7"/>
        <v>127</v>
      </c>
      <c r="B485" s="2">
        <v>141</v>
      </c>
      <c r="C485" s="2" t="str">
        <f>IF(COUNTIF($B$4:B484,B485)&gt;0,"",MAX($C$4:C484)+1)</f>
        <v/>
      </c>
      <c r="D485" t="str">
        <f>IF(OR(C485="",C485&gt;$G$2),"",IF($E$2="existant",VLOOKUP(B485,Existant!$A:$E,4,FALSE),IF($E$2="Neuf - non famille",VLOOKUP(B485,#REF!,4,FALSE),VLOOKUP(B485,Neuf!$A:$E,4,FALSE))))</f>
        <v/>
      </c>
      <c r="E485" t="str">
        <f>IF(OR(C485="",C485&gt;$G$2),"",IF($E$2="existant",VLOOKUP(B485,Existant!$A:$E,5,FALSE),IF($E$2="Neuf - non famille",VLOOKUP(B485,#REF!,5,FALSE),VLOOKUP(B485,Neuf!$A:$E,5,FALSE))))</f>
        <v/>
      </c>
      <c r="F485" t="str">
        <f>IF(OR(C485="",C485&gt;$G$2),"",IF($E$2="existant",VLOOKUP(B485,Existant!$A:$H,2,FALSE),IF($E$2="Neuf - non famille",VLOOKUP(B485,#REF!,7,FALSE),VLOOKUP(B485,Neuf!$A:$H,7,FALSE))))</f>
        <v/>
      </c>
      <c r="G485" s="35" t="str">
        <f>IF(OR(C485="",C485&gt;$G$2),"",IF($E$2="existant",VLOOKUP(B485,Existant!$A:$P,16,FALSE),IF($E$2="Neuf - non famille",VLOOKUP(B485,#REF!,16,FALSE),VLOOKUP(B485,Neuf!$A:$P,16,FALSE))))</f>
        <v/>
      </c>
      <c r="H485" s="34" t="str">
        <f>IF(OR(C485="",C485&gt;$G$2),"",IF($E$2="existant",VLOOKUP(B485,Existant!$A:$P,14,FALSE),IF($E$2="Neuf - non famille",VLOOKUP(B485,#REF!,14,FALSE),VLOOKUP(B485,Neuf!$A:$P,14,FALSE))))</f>
        <v/>
      </c>
    </row>
    <row r="486" spans="1:8" hidden="1" x14ac:dyDescent="0.2">
      <c r="A486" s="2">
        <f t="shared" ca="1" si="7"/>
        <v>24</v>
      </c>
      <c r="B486" s="2">
        <v>153</v>
      </c>
      <c r="C486" s="2" t="str">
        <f>IF(COUNTIF($B$4:B485,B486)&gt;0,"",MAX($C$4:C485)+1)</f>
        <v/>
      </c>
      <c r="D486" t="str">
        <f>IF(OR(C486="",C486&gt;$G$2),"",IF($E$2="existant",VLOOKUP(B486,Existant!$A:$E,4,FALSE),IF($E$2="Neuf - non famille",VLOOKUP(B486,#REF!,4,FALSE),VLOOKUP(B486,Neuf!$A:$E,4,FALSE))))</f>
        <v/>
      </c>
      <c r="E486" t="str">
        <f>IF(OR(C486="",C486&gt;$G$2),"",IF($E$2="existant",VLOOKUP(B486,Existant!$A:$E,5,FALSE),IF($E$2="Neuf - non famille",VLOOKUP(B486,#REF!,5,FALSE),VLOOKUP(B486,Neuf!$A:$E,5,FALSE))))</f>
        <v/>
      </c>
      <c r="F486" t="str">
        <f>IF(OR(C486="",C486&gt;$G$2),"",IF($E$2="existant",VLOOKUP(B486,Existant!$A:$H,2,FALSE),IF($E$2="Neuf - non famille",VLOOKUP(B486,#REF!,7,FALSE),VLOOKUP(B486,Neuf!$A:$H,7,FALSE))))</f>
        <v/>
      </c>
      <c r="G486" s="35" t="str">
        <f>IF(OR(C486="",C486&gt;$G$2),"",IF($E$2="existant",VLOOKUP(B486,Existant!$A:$P,16,FALSE),IF($E$2="Neuf - non famille",VLOOKUP(B486,#REF!,16,FALSE),VLOOKUP(B486,Neuf!$A:$P,16,FALSE))))</f>
        <v/>
      </c>
      <c r="H486" s="34" t="str">
        <f>IF(OR(C486="",C486&gt;$G$2),"",IF($E$2="existant",VLOOKUP(B486,Existant!$A:$P,14,FALSE),IF($E$2="Neuf - non famille",VLOOKUP(B486,#REF!,14,FALSE),VLOOKUP(B486,Neuf!$A:$P,14,FALSE))))</f>
        <v/>
      </c>
    </row>
    <row r="487" spans="1:8" hidden="1" x14ac:dyDescent="0.2">
      <c r="A487" s="2">
        <f t="shared" ca="1" si="7"/>
        <v>90</v>
      </c>
      <c r="B487" s="2">
        <v>32</v>
      </c>
      <c r="C487" s="2" t="str">
        <f>IF(COUNTIF($B$4:B486,B487)&gt;0,"",MAX($C$4:C486)+1)</f>
        <v/>
      </c>
      <c r="D487" t="str">
        <f>IF(OR(C487="",C487&gt;$G$2),"",IF($E$2="existant",VLOOKUP(B487,Existant!$A:$E,4,FALSE),IF($E$2="Neuf - non famille",VLOOKUP(B487,#REF!,4,FALSE),VLOOKUP(B487,Neuf!$A:$E,4,FALSE))))</f>
        <v/>
      </c>
      <c r="E487" t="str">
        <f>IF(OR(C487="",C487&gt;$G$2),"",IF($E$2="existant",VLOOKUP(B487,Existant!$A:$E,5,FALSE),IF($E$2="Neuf - non famille",VLOOKUP(B487,#REF!,5,FALSE),VLOOKUP(B487,Neuf!$A:$E,5,FALSE))))</f>
        <v/>
      </c>
      <c r="F487" t="str">
        <f>IF(OR(C487="",C487&gt;$G$2),"",IF($E$2="existant",VLOOKUP(B487,Existant!$A:$H,2,FALSE),IF($E$2="Neuf - non famille",VLOOKUP(B487,#REF!,7,FALSE),VLOOKUP(B487,Neuf!$A:$H,7,FALSE))))</f>
        <v/>
      </c>
      <c r="G487" s="35" t="str">
        <f>IF(OR(C487="",C487&gt;$G$2),"",IF($E$2="existant",VLOOKUP(B487,Existant!$A:$P,16,FALSE),IF($E$2="Neuf - non famille",VLOOKUP(B487,#REF!,16,FALSE),VLOOKUP(B487,Neuf!$A:$P,16,FALSE))))</f>
        <v/>
      </c>
      <c r="H487" s="34" t="str">
        <f>IF(OR(C487="",C487&gt;$G$2),"",IF($E$2="existant",VLOOKUP(B487,Existant!$A:$P,14,FALSE),IF($E$2="Neuf - non famille",VLOOKUP(B487,#REF!,14,FALSE),VLOOKUP(B487,Neuf!$A:$P,14,FALSE))))</f>
        <v/>
      </c>
    </row>
    <row r="488" spans="1:8" hidden="1" x14ac:dyDescent="0.2">
      <c r="A488" s="2">
        <f t="shared" ca="1" si="7"/>
        <v>33</v>
      </c>
      <c r="B488" s="2">
        <v>31</v>
      </c>
      <c r="C488" s="2" t="str">
        <f>IF(COUNTIF($B$4:B487,B488)&gt;0,"",MAX($C$4:C487)+1)</f>
        <v/>
      </c>
      <c r="D488" t="str">
        <f>IF(OR(C488="",C488&gt;$G$2),"",IF($E$2="existant",VLOOKUP(B488,Existant!$A:$E,4,FALSE),IF($E$2="Neuf - non famille",VLOOKUP(B488,#REF!,4,FALSE),VLOOKUP(B488,Neuf!$A:$E,4,FALSE))))</f>
        <v/>
      </c>
      <c r="E488" t="str">
        <f>IF(OR(C488="",C488&gt;$G$2),"",IF($E$2="existant",VLOOKUP(B488,Existant!$A:$E,5,FALSE),IF($E$2="Neuf - non famille",VLOOKUP(B488,#REF!,5,FALSE),VLOOKUP(B488,Neuf!$A:$E,5,FALSE))))</f>
        <v/>
      </c>
      <c r="F488" t="str">
        <f>IF(OR(C488="",C488&gt;$G$2),"",IF($E$2="existant",VLOOKUP(B488,Existant!$A:$H,2,FALSE),IF($E$2="Neuf - non famille",VLOOKUP(B488,#REF!,7,FALSE),VLOOKUP(B488,Neuf!$A:$H,7,FALSE))))</f>
        <v/>
      </c>
      <c r="G488" s="35" t="str">
        <f>IF(OR(C488="",C488&gt;$G$2),"",IF($E$2="existant",VLOOKUP(B488,Existant!$A:$P,16,FALSE),IF($E$2="Neuf - non famille",VLOOKUP(B488,#REF!,16,FALSE),VLOOKUP(B488,Neuf!$A:$P,16,FALSE))))</f>
        <v/>
      </c>
      <c r="H488" s="34" t="str">
        <f>IF(OR(C488="",C488&gt;$G$2),"",IF($E$2="existant",VLOOKUP(B488,Existant!$A:$P,14,FALSE),IF($E$2="Neuf - non famille",VLOOKUP(B488,#REF!,14,FALSE),VLOOKUP(B488,Neuf!$A:$P,14,FALSE))))</f>
        <v/>
      </c>
    </row>
    <row r="489" spans="1:8" hidden="1" x14ac:dyDescent="0.2">
      <c r="A489" s="2">
        <f t="shared" ca="1" si="7"/>
        <v>63</v>
      </c>
      <c r="B489" s="2">
        <v>83</v>
      </c>
      <c r="C489" s="2" t="str">
        <f>IF(COUNTIF($B$4:B488,B489)&gt;0,"",MAX($C$4:C488)+1)</f>
        <v/>
      </c>
      <c r="D489" t="str">
        <f>IF(OR(C489="",C489&gt;$G$2),"",IF($E$2="existant",VLOOKUP(B489,Existant!$A:$E,4,FALSE),IF($E$2="Neuf - non famille",VLOOKUP(B489,#REF!,4,FALSE),VLOOKUP(B489,Neuf!$A:$E,4,FALSE))))</f>
        <v/>
      </c>
      <c r="E489" t="str">
        <f>IF(OR(C489="",C489&gt;$G$2),"",IF($E$2="existant",VLOOKUP(B489,Existant!$A:$E,5,FALSE),IF($E$2="Neuf - non famille",VLOOKUP(B489,#REF!,5,FALSE),VLOOKUP(B489,Neuf!$A:$E,5,FALSE))))</f>
        <v/>
      </c>
      <c r="F489" t="str">
        <f>IF(OR(C489="",C489&gt;$G$2),"",IF($E$2="existant",VLOOKUP(B489,Existant!$A:$H,2,FALSE),IF($E$2="Neuf - non famille",VLOOKUP(B489,#REF!,7,FALSE),VLOOKUP(B489,Neuf!$A:$H,7,FALSE))))</f>
        <v/>
      </c>
      <c r="G489" s="35" t="str">
        <f>IF(OR(C489="",C489&gt;$G$2),"",IF($E$2="existant",VLOOKUP(B489,Existant!$A:$P,16,FALSE),IF($E$2="Neuf - non famille",VLOOKUP(B489,#REF!,16,FALSE),VLOOKUP(B489,Neuf!$A:$P,16,FALSE))))</f>
        <v/>
      </c>
      <c r="H489" s="34" t="str">
        <f>IF(OR(C489="",C489&gt;$G$2),"",IF($E$2="existant",VLOOKUP(B489,Existant!$A:$P,14,FALSE),IF($E$2="Neuf - non famille",VLOOKUP(B489,#REF!,14,FALSE),VLOOKUP(B489,Neuf!$A:$P,14,FALSE))))</f>
        <v/>
      </c>
    </row>
    <row r="490" spans="1:8" hidden="1" x14ac:dyDescent="0.2">
      <c r="A490" s="2">
        <f t="shared" ca="1" si="7"/>
        <v>154</v>
      </c>
      <c r="B490" s="2">
        <v>46</v>
      </c>
      <c r="C490" s="2" t="str">
        <f>IF(COUNTIF($B$4:B489,B490)&gt;0,"",MAX($C$4:C489)+1)</f>
        <v/>
      </c>
      <c r="D490" t="str">
        <f>IF(OR(C490="",C490&gt;$G$2),"",IF($E$2="existant",VLOOKUP(B490,Existant!$A:$E,4,FALSE),IF($E$2="Neuf - non famille",VLOOKUP(B490,#REF!,4,FALSE),VLOOKUP(B490,Neuf!$A:$E,4,FALSE))))</f>
        <v/>
      </c>
      <c r="E490" t="str">
        <f>IF(OR(C490="",C490&gt;$G$2),"",IF($E$2="existant",VLOOKUP(B490,Existant!$A:$E,5,FALSE),IF($E$2="Neuf - non famille",VLOOKUP(B490,#REF!,5,FALSE),VLOOKUP(B490,Neuf!$A:$E,5,FALSE))))</f>
        <v/>
      </c>
      <c r="F490" t="str">
        <f>IF(OR(C490="",C490&gt;$G$2),"",IF($E$2="existant",VLOOKUP(B490,Existant!$A:$H,2,FALSE),IF($E$2="Neuf - non famille",VLOOKUP(B490,#REF!,7,FALSE),VLOOKUP(B490,Neuf!$A:$H,7,FALSE))))</f>
        <v/>
      </c>
      <c r="G490" s="35" t="str">
        <f>IF(OR(C490="",C490&gt;$G$2),"",IF($E$2="existant",VLOOKUP(B490,Existant!$A:$P,16,FALSE),IF($E$2="Neuf - non famille",VLOOKUP(B490,#REF!,16,FALSE),VLOOKUP(B490,Neuf!$A:$P,16,FALSE))))</f>
        <v/>
      </c>
      <c r="H490" s="34" t="str">
        <f>IF(OR(C490="",C490&gt;$G$2),"",IF($E$2="existant",VLOOKUP(B490,Existant!$A:$P,14,FALSE),IF($E$2="Neuf - non famille",VLOOKUP(B490,#REF!,14,FALSE),VLOOKUP(B490,Neuf!$A:$P,14,FALSE))))</f>
        <v/>
      </c>
    </row>
    <row r="491" spans="1:8" hidden="1" x14ac:dyDescent="0.2">
      <c r="A491" s="2">
        <f t="shared" ca="1" si="7"/>
        <v>143</v>
      </c>
      <c r="B491" s="2">
        <v>77</v>
      </c>
      <c r="C491" s="2" t="str">
        <f>IF(COUNTIF($B$4:B490,B491)&gt;0,"",MAX($C$4:C490)+1)</f>
        <v/>
      </c>
      <c r="D491" t="str">
        <f>IF(OR(C491="",C491&gt;$G$2),"",IF($E$2="existant",VLOOKUP(B491,Existant!$A:$E,4,FALSE),IF($E$2="Neuf - non famille",VLOOKUP(B491,#REF!,4,FALSE),VLOOKUP(B491,Neuf!$A:$E,4,FALSE))))</f>
        <v/>
      </c>
      <c r="E491" t="str">
        <f>IF(OR(C491="",C491&gt;$G$2),"",IF($E$2="existant",VLOOKUP(B491,Existant!$A:$E,5,FALSE),IF($E$2="Neuf - non famille",VLOOKUP(B491,#REF!,5,FALSE),VLOOKUP(B491,Neuf!$A:$E,5,FALSE))))</f>
        <v/>
      </c>
      <c r="F491" t="str">
        <f>IF(OR(C491="",C491&gt;$G$2),"",IF($E$2="existant",VLOOKUP(B491,Existant!$A:$H,2,FALSE),IF($E$2="Neuf - non famille",VLOOKUP(B491,#REF!,7,FALSE),VLOOKUP(B491,Neuf!$A:$H,7,FALSE))))</f>
        <v/>
      </c>
      <c r="G491" s="35" t="str">
        <f>IF(OR(C491="",C491&gt;$G$2),"",IF($E$2="existant",VLOOKUP(B491,Existant!$A:$P,16,FALSE),IF($E$2="Neuf - non famille",VLOOKUP(B491,#REF!,16,FALSE),VLOOKUP(B491,Neuf!$A:$P,16,FALSE))))</f>
        <v/>
      </c>
      <c r="H491" s="34" t="str">
        <f>IF(OR(C491="",C491&gt;$G$2),"",IF($E$2="existant",VLOOKUP(B491,Existant!$A:$P,14,FALSE),IF($E$2="Neuf - non famille",VLOOKUP(B491,#REF!,14,FALSE),VLOOKUP(B491,Neuf!$A:$P,14,FALSE))))</f>
        <v/>
      </c>
    </row>
    <row r="492" spans="1:8" hidden="1" x14ac:dyDescent="0.2">
      <c r="A492" s="2">
        <f t="shared" ca="1" si="7"/>
        <v>64</v>
      </c>
      <c r="B492" s="2">
        <v>24</v>
      </c>
      <c r="C492" s="2" t="str">
        <f>IF(COUNTIF($B$4:B491,B492)&gt;0,"",MAX($C$4:C491)+1)</f>
        <v/>
      </c>
      <c r="D492" t="str">
        <f>IF(OR(C492="",C492&gt;$G$2),"",IF($E$2="existant",VLOOKUP(B492,Existant!$A:$E,4,FALSE),IF($E$2="Neuf - non famille",VLOOKUP(B492,#REF!,4,FALSE),VLOOKUP(B492,Neuf!$A:$E,4,FALSE))))</f>
        <v/>
      </c>
      <c r="E492" t="str">
        <f>IF(OR(C492="",C492&gt;$G$2),"",IF($E$2="existant",VLOOKUP(B492,Existant!$A:$E,5,FALSE),IF($E$2="Neuf - non famille",VLOOKUP(B492,#REF!,5,FALSE),VLOOKUP(B492,Neuf!$A:$E,5,FALSE))))</f>
        <v/>
      </c>
      <c r="F492" t="str">
        <f>IF(OR(C492="",C492&gt;$G$2),"",IF($E$2="existant",VLOOKUP(B492,Existant!$A:$H,2,FALSE),IF($E$2="Neuf - non famille",VLOOKUP(B492,#REF!,7,FALSE),VLOOKUP(B492,Neuf!$A:$H,7,FALSE))))</f>
        <v/>
      </c>
      <c r="G492" s="35" t="str">
        <f>IF(OR(C492="",C492&gt;$G$2),"",IF($E$2="existant",VLOOKUP(B492,Existant!$A:$P,16,FALSE),IF($E$2="Neuf - non famille",VLOOKUP(B492,#REF!,16,FALSE),VLOOKUP(B492,Neuf!$A:$P,16,FALSE))))</f>
        <v/>
      </c>
      <c r="H492" s="34" t="str">
        <f>IF(OR(C492="",C492&gt;$G$2),"",IF($E$2="existant",VLOOKUP(B492,Existant!$A:$P,14,FALSE),IF($E$2="Neuf - non famille",VLOOKUP(B492,#REF!,14,FALSE),VLOOKUP(B492,Neuf!$A:$P,14,FALSE))))</f>
        <v/>
      </c>
    </row>
    <row r="493" spans="1:8" hidden="1" x14ac:dyDescent="0.2">
      <c r="A493" s="2">
        <f t="shared" ca="1" si="7"/>
        <v>61</v>
      </c>
      <c r="B493" s="2">
        <v>57</v>
      </c>
      <c r="C493" s="2" t="str">
        <f>IF(COUNTIF($B$4:B492,B493)&gt;0,"",MAX($C$4:C492)+1)</f>
        <v/>
      </c>
      <c r="D493" t="str">
        <f>IF(OR(C493="",C493&gt;$G$2),"",IF($E$2="existant",VLOOKUP(B493,Existant!$A:$E,4,FALSE),IF($E$2="Neuf - non famille",VLOOKUP(B493,#REF!,4,FALSE),VLOOKUP(B493,Neuf!$A:$E,4,FALSE))))</f>
        <v/>
      </c>
      <c r="E493" t="str">
        <f>IF(OR(C493="",C493&gt;$G$2),"",IF($E$2="existant",VLOOKUP(B493,Existant!$A:$E,5,FALSE),IF($E$2="Neuf - non famille",VLOOKUP(B493,#REF!,5,FALSE),VLOOKUP(B493,Neuf!$A:$E,5,FALSE))))</f>
        <v/>
      </c>
      <c r="F493" t="str">
        <f>IF(OR(C493="",C493&gt;$G$2),"",IF($E$2="existant",VLOOKUP(B493,Existant!$A:$H,2,FALSE),IF($E$2="Neuf - non famille",VLOOKUP(B493,#REF!,7,FALSE),VLOOKUP(B493,Neuf!$A:$H,7,FALSE))))</f>
        <v/>
      </c>
      <c r="G493" s="35" t="str">
        <f>IF(OR(C493="",C493&gt;$G$2),"",IF($E$2="existant",VLOOKUP(B493,Existant!$A:$P,16,FALSE),IF($E$2="Neuf - non famille",VLOOKUP(B493,#REF!,16,FALSE),VLOOKUP(B493,Neuf!$A:$P,16,FALSE))))</f>
        <v/>
      </c>
      <c r="H493" s="34" t="str">
        <f>IF(OR(C493="",C493&gt;$G$2),"",IF($E$2="existant",VLOOKUP(B493,Existant!$A:$P,14,FALSE),IF($E$2="Neuf - non famille",VLOOKUP(B493,#REF!,14,FALSE),VLOOKUP(B493,Neuf!$A:$P,14,FALSE))))</f>
        <v/>
      </c>
    </row>
    <row r="494" spans="1:8" hidden="1" x14ac:dyDescent="0.2">
      <c r="A494" s="2">
        <f t="shared" ca="1" si="7"/>
        <v>102</v>
      </c>
      <c r="B494" s="2">
        <v>85</v>
      </c>
      <c r="C494" s="2" t="str">
        <f>IF(COUNTIF($B$4:B493,B494)&gt;0,"",MAX($C$4:C493)+1)</f>
        <v/>
      </c>
      <c r="D494" t="str">
        <f>IF(OR(C494="",C494&gt;$G$2),"",IF($E$2="existant",VLOOKUP(B494,Existant!$A:$E,4,FALSE),IF($E$2="Neuf - non famille",VLOOKUP(B494,#REF!,4,FALSE),VLOOKUP(B494,Neuf!$A:$E,4,FALSE))))</f>
        <v/>
      </c>
      <c r="E494" t="str">
        <f>IF(OR(C494="",C494&gt;$G$2),"",IF($E$2="existant",VLOOKUP(B494,Existant!$A:$E,5,FALSE),IF($E$2="Neuf - non famille",VLOOKUP(B494,#REF!,5,FALSE),VLOOKUP(B494,Neuf!$A:$E,5,FALSE))))</f>
        <v/>
      </c>
      <c r="F494" t="str">
        <f>IF(OR(C494="",C494&gt;$G$2),"",IF($E$2="existant",VLOOKUP(B494,Existant!$A:$H,2,FALSE),IF($E$2="Neuf - non famille",VLOOKUP(B494,#REF!,7,FALSE),VLOOKUP(B494,Neuf!$A:$H,7,FALSE))))</f>
        <v/>
      </c>
      <c r="G494" s="35" t="str">
        <f>IF(OR(C494="",C494&gt;$G$2),"",IF($E$2="existant",VLOOKUP(B494,Existant!$A:$P,16,FALSE),IF($E$2="Neuf - non famille",VLOOKUP(B494,#REF!,16,FALSE),VLOOKUP(B494,Neuf!$A:$P,16,FALSE))))</f>
        <v/>
      </c>
      <c r="H494" s="34" t="str">
        <f>IF(OR(C494="",C494&gt;$G$2),"",IF($E$2="existant",VLOOKUP(B494,Existant!$A:$P,14,FALSE),IF($E$2="Neuf - non famille",VLOOKUP(B494,#REF!,14,FALSE),VLOOKUP(B494,Neuf!$A:$P,14,FALSE))))</f>
        <v/>
      </c>
    </row>
    <row r="495" spans="1:8" hidden="1" x14ac:dyDescent="0.2">
      <c r="A495" s="2">
        <f t="shared" ca="1" si="7"/>
        <v>31</v>
      </c>
      <c r="B495" s="2">
        <v>83</v>
      </c>
      <c r="C495" s="2" t="str">
        <f>IF(COUNTIF($B$4:B494,B495)&gt;0,"",MAX($C$4:C494)+1)</f>
        <v/>
      </c>
      <c r="D495" t="str">
        <f>IF(OR(C495="",C495&gt;$G$2),"",IF($E$2="existant",VLOOKUP(B495,Existant!$A:$E,4,FALSE),IF($E$2="Neuf - non famille",VLOOKUP(B495,#REF!,4,FALSE),VLOOKUP(B495,Neuf!$A:$E,4,FALSE))))</f>
        <v/>
      </c>
      <c r="E495" t="str">
        <f>IF(OR(C495="",C495&gt;$G$2),"",IF($E$2="existant",VLOOKUP(B495,Existant!$A:$E,5,FALSE),IF($E$2="Neuf - non famille",VLOOKUP(B495,#REF!,5,FALSE),VLOOKUP(B495,Neuf!$A:$E,5,FALSE))))</f>
        <v/>
      </c>
      <c r="F495" t="str">
        <f>IF(OR(C495="",C495&gt;$G$2),"",IF($E$2="existant",VLOOKUP(B495,Existant!$A:$H,2,FALSE),IF($E$2="Neuf - non famille",VLOOKUP(B495,#REF!,7,FALSE),VLOOKUP(B495,Neuf!$A:$H,7,FALSE))))</f>
        <v/>
      </c>
      <c r="G495" s="35" t="str">
        <f>IF(OR(C495="",C495&gt;$G$2),"",IF($E$2="existant",VLOOKUP(B495,Existant!$A:$P,16,FALSE),IF($E$2="Neuf - non famille",VLOOKUP(B495,#REF!,16,FALSE),VLOOKUP(B495,Neuf!$A:$P,16,FALSE))))</f>
        <v/>
      </c>
      <c r="H495" s="34" t="str">
        <f>IF(OR(C495="",C495&gt;$G$2),"",IF($E$2="existant",VLOOKUP(B495,Existant!$A:$P,14,FALSE),IF($E$2="Neuf - non famille",VLOOKUP(B495,#REF!,14,FALSE),VLOOKUP(B495,Neuf!$A:$P,14,FALSE))))</f>
        <v/>
      </c>
    </row>
    <row r="496" spans="1:8" hidden="1" x14ac:dyDescent="0.2">
      <c r="A496" s="2">
        <f t="shared" ca="1" si="7"/>
        <v>18</v>
      </c>
      <c r="B496" s="2">
        <v>82</v>
      </c>
      <c r="C496" s="2" t="str">
        <f>IF(COUNTIF($B$4:B495,B496)&gt;0,"",MAX($C$4:C495)+1)</f>
        <v/>
      </c>
      <c r="D496" t="str">
        <f>IF(OR(C496="",C496&gt;$G$2),"",IF($E$2="existant",VLOOKUP(B496,Existant!$A:$E,4,FALSE),IF($E$2="Neuf - non famille",VLOOKUP(B496,#REF!,4,FALSE),VLOOKUP(B496,Neuf!$A:$E,4,FALSE))))</f>
        <v/>
      </c>
      <c r="E496" t="str">
        <f>IF(OR(C496="",C496&gt;$G$2),"",IF($E$2="existant",VLOOKUP(B496,Existant!$A:$E,5,FALSE),IF($E$2="Neuf - non famille",VLOOKUP(B496,#REF!,5,FALSE),VLOOKUP(B496,Neuf!$A:$E,5,FALSE))))</f>
        <v/>
      </c>
      <c r="F496" t="str">
        <f>IF(OR(C496="",C496&gt;$G$2),"",IF($E$2="existant",VLOOKUP(B496,Existant!$A:$H,2,FALSE),IF($E$2="Neuf - non famille",VLOOKUP(B496,#REF!,7,FALSE),VLOOKUP(B496,Neuf!$A:$H,7,FALSE))))</f>
        <v/>
      </c>
      <c r="G496" s="35" t="str">
        <f>IF(OR(C496="",C496&gt;$G$2),"",IF($E$2="existant",VLOOKUP(B496,Existant!$A:$P,16,FALSE),IF($E$2="Neuf - non famille",VLOOKUP(B496,#REF!,16,FALSE),VLOOKUP(B496,Neuf!$A:$P,16,FALSE))))</f>
        <v/>
      </c>
      <c r="H496" s="34" t="str">
        <f>IF(OR(C496="",C496&gt;$G$2),"",IF($E$2="existant",VLOOKUP(B496,Existant!$A:$P,14,FALSE),IF($E$2="Neuf - non famille",VLOOKUP(B496,#REF!,14,FALSE),VLOOKUP(B496,Neuf!$A:$P,14,FALSE))))</f>
        <v/>
      </c>
    </row>
    <row r="497" spans="1:8" hidden="1" x14ac:dyDescent="0.2">
      <c r="A497" s="2">
        <f t="shared" ca="1" si="7"/>
        <v>25</v>
      </c>
      <c r="B497" s="2">
        <v>75</v>
      </c>
      <c r="C497" s="2" t="str">
        <f>IF(COUNTIF($B$4:B496,B497)&gt;0,"",MAX($C$4:C496)+1)</f>
        <v/>
      </c>
      <c r="D497" t="str">
        <f>IF(OR(C497="",C497&gt;$G$2),"",IF($E$2="existant",VLOOKUP(B497,Existant!$A:$E,4,FALSE),IF($E$2="Neuf - non famille",VLOOKUP(B497,#REF!,4,FALSE),VLOOKUP(B497,Neuf!$A:$E,4,FALSE))))</f>
        <v/>
      </c>
      <c r="E497" t="str">
        <f>IF(OR(C497="",C497&gt;$G$2),"",IF($E$2="existant",VLOOKUP(B497,Existant!$A:$E,5,FALSE),IF($E$2="Neuf - non famille",VLOOKUP(B497,#REF!,5,FALSE),VLOOKUP(B497,Neuf!$A:$E,5,FALSE))))</f>
        <v/>
      </c>
      <c r="F497" t="str">
        <f>IF(OR(C497="",C497&gt;$G$2),"",IF($E$2="existant",VLOOKUP(B497,Existant!$A:$H,2,FALSE),IF($E$2="Neuf - non famille",VLOOKUP(B497,#REF!,7,FALSE),VLOOKUP(B497,Neuf!$A:$H,7,FALSE))))</f>
        <v/>
      </c>
      <c r="G497" s="35" t="str">
        <f>IF(OR(C497="",C497&gt;$G$2),"",IF($E$2="existant",VLOOKUP(B497,Existant!$A:$P,16,FALSE),IF($E$2="Neuf - non famille",VLOOKUP(B497,#REF!,16,FALSE),VLOOKUP(B497,Neuf!$A:$P,16,FALSE))))</f>
        <v/>
      </c>
      <c r="H497" s="34" t="str">
        <f>IF(OR(C497="",C497&gt;$G$2),"",IF($E$2="existant",VLOOKUP(B497,Existant!$A:$P,14,FALSE),IF($E$2="Neuf - non famille",VLOOKUP(B497,#REF!,14,FALSE),VLOOKUP(B497,Neuf!$A:$P,14,FALSE))))</f>
        <v/>
      </c>
    </row>
    <row r="498" spans="1:8" hidden="1" x14ac:dyDescent="0.2">
      <c r="A498" s="2">
        <f t="shared" ca="1" si="7"/>
        <v>147</v>
      </c>
      <c r="B498" s="2">
        <v>72</v>
      </c>
      <c r="C498" s="2" t="str">
        <f>IF(COUNTIF($B$4:B497,B498)&gt;0,"",MAX($C$4:C497)+1)</f>
        <v/>
      </c>
      <c r="D498" t="str">
        <f>IF(OR(C498="",C498&gt;$G$2),"",IF($E$2="existant",VLOOKUP(B498,Existant!$A:$E,4,FALSE),IF($E$2="Neuf - non famille",VLOOKUP(B498,#REF!,4,FALSE),VLOOKUP(B498,Neuf!$A:$E,4,FALSE))))</f>
        <v/>
      </c>
      <c r="E498" t="str">
        <f>IF(OR(C498="",C498&gt;$G$2),"",IF($E$2="existant",VLOOKUP(B498,Existant!$A:$E,5,FALSE),IF($E$2="Neuf - non famille",VLOOKUP(B498,#REF!,5,FALSE),VLOOKUP(B498,Neuf!$A:$E,5,FALSE))))</f>
        <v/>
      </c>
      <c r="F498" t="str">
        <f>IF(OR(C498="",C498&gt;$G$2),"",IF($E$2="existant",VLOOKUP(B498,Existant!$A:$H,2,FALSE),IF($E$2="Neuf - non famille",VLOOKUP(B498,#REF!,7,FALSE),VLOOKUP(B498,Neuf!$A:$H,7,FALSE))))</f>
        <v/>
      </c>
      <c r="G498" s="35" t="str">
        <f>IF(OR(C498="",C498&gt;$G$2),"",IF($E$2="existant",VLOOKUP(B498,Existant!$A:$P,16,FALSE),IF($E$2="Neuf - non famille",VLOOKUP(B498,#REF!,16,FALSE),VLOOKUP(B498,Neuf!$A:$P,16,FALSE))))</f>
        <v/>
      </c>
      <c r="H498" s="34" t="str">
        <f>IF(OR(C498="",C498&gt;$G$2),"",IF($E$2="existant",VLOOKUP(B498,Existant!$A:$P,14,FALSE),IF($E$2="Neuf - non famille",VLOOKUP(B498,#REF!,14,FALSE),VLOOKUP(B498,Neuf!$A:$P,14,FALSE))))</f>
        <v/>
      </c>
    </row>
    <row r="499" spans="1:8" hidden="1" x14ac:dyDescent="0.2">
      <c r="A499" s="2">
        <f t="shared" ca="1" si="7"/>
        <v>54</v>
      </c>
      <c r="B499" s="2">
        <v>87</v>
      </c>
      <c r="C499" s="2" t="str">
        <f>IF(COUNTIF($B$4:B498,B499)&gt;0,"",MAX($C$4:C498)+1)</f>
        <v/>
      </c>
      <c r="D499" t="str">
        <f>IF(OR(C499="",C499&gt;$G$2),"",IF($E$2="existant",VLOOKUP(B499,Existant!$A:$E,4,FALSE),IF($E$2="Neuf - non famille",VLOOKUP(B499,#REF!,4,FALSE),VLOOKUP(B499,Neuf!$A:$E,4,FALSE))))</f>
        <v/>
      </c>
      <c r="E499" t="str">
        <f>IF(OR(C499="",C499&gt;$G$2),"",IF($E$2="existant",VLOOKUP(B499,Existant!$A:$E,5,FALSE),IF($E$2="Neuf - non famille",VLOOKUP(B499,#REF!,5,FALSE),VLOOKUP(B499,Neuf!$A:$E,5,FALSE))))</f>
        <v/>
      </c>
      <c r="F499" t="str">
        <f>IF(OR(C499="",C499&gt;$G$2),"",IF($E$2="existant",VLOOKUP(B499,Existant!$A:$H,2,FALSE),IF($E$2="Neuf - non famille",VLOOKUP(B499,#REF!,7,FALSE),VLOOKUP(B499,Neuf!$A:$H,7,FALSE))))</f>
        <v/>
      </c>
      <c r="G499" s="35" t="str">
        <f>IF(OR(C499="",C499&gt;$G$2),"",IF($E$2="existant",VLOOKUP(B499,Existant!$A:$P,16,FALSE),IF($E$2="Neuf - non famille",VLOOKUP(B499,#REF!,16,FALSE),VLOOKUP(B499,Neuf!$A:$P,16,FALSE))))</f>
        <v/>
      </c>
      <c r="H499" s="34" t="str">
        <f>IF(OR(C499="",C499&gt;$G$2),"",IF($E$2="existant",VLOOKUP(B499,Existant!$A:$P,14,FALSE),IF($E$2="Neuf - non famille",VLOOKUP(B499,#REF!,14,FALSE),VLOOKUP(B499,Neuf!$A:$P,14,FALSE))))</f>
        <v/>
      </c>
    </row>
    <row r="500" spans="1:8" hidden="1" x14ac:dyDescent="0.2">
      <c r="A500" s="2">
        <f t="shared" ca="1" si="7"/>
        <v>34</v>
      </c>
      <c r="B500" s="2">
        <v>99</v>
      </c>
      <c r="C500" s="2" t="str">
        <f>IF(COUNTIF($B$4:B499,B500)&gt;0,"",MAX($C$4:C499)+1)</f>
        <v/>
      </c>
      <c r="D500" t="str">
        <f>IF(OR(C500="",C500&gt;$G$2),"",IF($E$2="existant",VLOOKUP(B500,Existant!$A:$E,4,FALSE),IF($E$2="Neuf - non famille",VLOOKUP(B500,#REF!,4,FALSE),VLOOKUP(B500,Neuf!$A:$E,4,FALSE))))</f>
        <v/>
      </c>
      <c r="E500" t="str">
        <f>IF(OR(C500="",C500&gt;$G$2),"",IF($E$2="existant",VLOOKUP(B500,Existant!$A:$E,5,FALSE),IF($E$2="Neuf - non famille",VLOOKUP(B500,#REF!,5,FALSE),VLOOKUP(B500,Neuf!$A:$E,5,FALSE))))</f>
        <v/>
      </c>
      <c r="F500" t="str">
        <f>IF(OR(C500="",C500&gt;$G$2),"",IF($E$2="existant",VLOOKUP(B500,Existant!$A:$H,2,FALSE),IF($E$2="Neuf - non famille",VLOOKUP(B500,#REF!,7,FALSE),VLOOKUP(B500,Neuf!$A:$H,7,FALSE))))</f>
        <v/>
      </c>
      <c r="G500" s="35" t="str">
        <f>IF(OR(C500="",C500&gt;$G$2),"",IF($E$2="existant",VLOOKUP(B500,Existant!$A:$P,16,FALSE),IF($E$2="Neuf - non famille",VLOOKUP(B500,#REF!,16,FALSE),VLOOKUP(B500,Neuf!$A:$P,16,FALSE))))</f>
        <v/>
      </c>
      <c r="H500" s="34" t="str">
        <f>IF(OR(C500="",C500&gt;$G$2),"",IF($E$2="existant",VLOOKUP(B500,Existant!$A:$P,14,FALSE),IF($E$2="Neuf - non famille",VLOOKUP(B500,#REF!,14,FALSE),VLOOKUP(B500,Neuf!$A:$P,14,FALSE))))</f>
        <v/>
      </c>
    </row>
    <row r="501" spans="1:8" hidden="1" x14ac:dyDescent="0.2">
      <c r="A501" s="2">
        <f t="shared" ca="1" si="7"/>
        <v>116</v>
      </c>
      <c r="B501" s="2">
        <v>33</v>
      </c>
      <c r="C501" s="2" t="str">
        <f>IF(COUNTIF($B$4:B500,B501)&gt;0,"",MAX($C$4:C500)+1)</f>
        <v/>
      </c>
      <c r="D501" t="str">
        <f>IF(OR(C501="",C501&gt;$G$2),"",IF($E$2="existant",VLOOKUP(B501,Existant!$A:$E,4,FALSE),IF($E$2="Neuf - non famille",VLOOKUP(B501,#REF!,4,FALSE),VLOOKUP(B501,Neuf!$A:$E,4,FALSE))))</f>
        <v/>
      </c>
      <c r="E501" t="str">
        <f>IF(OR(C501="",C501&gt;$G$2),"",IF($E$2="existant",VLOOKUP(B501,Existant!$A:$E,5,FALSE),IF($E$2="Neuf - non famille",VLOOKUP(B501,#REF!,5,FALSE),VLOOKUP(B501,Neuf!$A:$E,5,FALSE))))</f>
        <v/>
      </c>
      <c r="F501" t="str">
        <f>IF(OR(C501="",C501&gt;$G$2),"",IF($E$2="existant",VLOOKUP(B501,Existant!$A:$H,2,FALSE),IF($E$2="Neuf - non famille",VLOOKUP(B501,#REF!,7,FALSE),VLOOKUP(B501,Neuf!$A:$H,7,FALSE))))</f>
        <v/>
      </c>
      <c r="G501" s="35" t="str">
        <f>IF(OR(C501="",C501&gt;$G$2),"",IF($E$2="existant",VLOOKUP(B501,Existant!$A:$P,16,FALSE),IF($E$2="Neuf - non famille",VLOOKUP(B501,#REF!,16,FALSE),VLOOKUP(B501,Neuf!$A:$P,16,FALSE))))</f>
        <v/>
      </c>
      <c r="H501" s="34" t="str">
        <f>IF(OR(C501="",C501&gt;$G$2),"",IF($E$2="existant",VLOOKUP(B501,Existant!$A:$P,14,FALSE),IF($E$2="Neuf - non famille",VLOOKUP(B501,#REF!,14,FALSE),VLOOKUP(B501,Neuf!$A:$P,14,FALSE))))</f>
        <v/>
      </c>
    </row>
    <row r="502" spans="1:8" hidden="1" x14ac:dyDescent="0.2">
      <c r="A502" s="2">
        <f t="shared" ca="1" si="7"/>
        <v>57</v>
      </c>
      <c r="B502" s="2">
        <v>74</v>
      </c>
      <c r="C502" s="2" t="str">
        <f>IF(COUNTIF($B$4:B501,B502)&gt;0,"",MAX($C$4:C501)+1)</f>
        <v/>
      </c>
      <c r="D502" t="str">
        <f>IF(OR(C502="",C502&gt;$G$2),"",IF($E$2="existant",VLOOKUP(B502,Existant!$A:$E,4,FALSE),IF($E$2="Neuf - non famille",VLOOKUP(B502,#REF!,4,FALSE),VLOOKUP(B502,Neuf!$A:$E,4,FALSE))))</f>
        <v/>
      </c>
      <c r="E502" t="str">
        <f>IF(OR(C502="",C502&gt;$G$2),"",IF($E$2="existant",VLOOKUP(B502,Existant!$A:$E,5,FALSE),IF($E$2="Neuf - non famille",VLOOKUP(B502,#REF!,5,FALSE),VLOOKUP(B502,Neuf!$A:$E,5,FALSE))))</f>
        <v/>
      </c>
      <c r="F502" t="str">
        <f>IF(OR(C502="",C502&gt;$G$2),"",IF($E$2="existant",VLOOKUP(B502,Existant!$A:$H,2,FALSE),IF($E$2="Neuf - non famille",VLOOKUP(B502,#REF!,7,FALSE),VLOOKUP(B502,Neuf!$A:$H,7,FALSE))))</f>
        <v/>
      </c>
      <c r="G502" s="35" t="str">
        <f>IF(OR(C502="",C502&gt;$G$2),"",IF($E$2="existant",VLOOKUP(B502,Existant!$A:$P,16,FALSE),IF($E$2="Neuf - non famille",VLOOKUP(B502,#REF!,16,FALSE),VLOOKUP(B502,Neuf!$A:$P,16,FALSE))))</f>
        <v/>
      </c>
      <c r="H502" s="34" t="str">
        <f>IF(OR(C502="",C502&gt;$G$2),"",IF($E$2="existant",VLOOKUP(B502,Existant!$A:$P,14,FALSE),IF($E$2="Neuf - non famille",VLOOKUP(B502,#REF!,14,FALSE),VLOOKUP(B502,Neuf!$A:$P,14,FALSE))))</f>
        <v/>
      </c>
    </row>
    <row r="503" spans="1:8" hidden="1" x14ac:dyDescent="0.2">
      <c r="A503" s="2">
        <f t="shared" ca="1" si="7"/>
        <v>1</v>
      </c>
      <c r="B503" s="2">
        <v>72</v>
      </c>
      <c r="C503" s="2" t="str">
        <f>IF(COUNTIF($B$4:B502,B503)&gt;0,"",MAX($C$4:C502)+1)</f>
        <v/>
      </c>
      <c r="D503" t="str">
        <f>IF(OR(C503="",C503&gt;$G$2),"",IF($E$2="existant",VLOOKUP(B503,Existant!$A:$E,4,FALSE),IF($E$2="Neuf - non famille",VLOOKUP(B503,#REF!,4,FALSE),VLOOKUP(B503,Neuf!$A:$E,4,FALSE))))</f>
        <v/>
      </c>
      <c r="E503" t="str">
        <f>IF(OR(C503="",C503&gt;$G$2),"",IF($E$2="existant",VLOOKUP(B503,Existant!$A:$E,5,FALSE),IF($E$2="Neuf - non famille",VLOOKUP(B503,#REF!,5,FALSE),VLOOKUP(B503,Neuf!$A:$E,5,FALSE))))</f>
        <v/>
      </c>
      <c r="F503" t="str">
        <f>IF(OR(C503="",C503&gt;$G$2),"",IF($E$2="existant",VLOOKUP(B503,Existant!$A:$H,2,FALSE),IF($E$2="Neuf - non famille",VLOOKUP(B503,#REF!,7,FALSE),VLOOKUP(B503,Neuf!$A:$H,7,FALSE))))</f>
        <v/>
      </c>
      <c r="G503" s="35" t="str">
        <f>IF(OR(C503="",C503&gt;$G$2),"",IF($E$2="existant",VLOOKUP(B503,Existant!$A:$P,16,FALSE),IF($E$2="Neuf - non famille",VLOOKUP(B503,#REF!,16,FALSE),VLOOKUP(B503,Neuf!$A:$P,16,FALSE))))</f>
        <v/>
      </c>
      <c r="H503" s="34" t="str">
        <f>IF(OR(C503="",C503&gt;$G$2),"",IF($E$2="existant",VLOOKUP(B503,Existant!$A:$P,14,FALSE),IF($E$2="Neuf - non famille",VLOOKUP(B503,#REF!,14,FALSE),VLOOKUP(B503,Neuf!$A:$P,14,FALSE))))</f>
        <v/>
      </c>
    </row>
    <row r="504" spans="1:8" hidden="1" x14ac:dyDescent="0.2">
      <c r="A504" s="2">
        <f t="shared" ca="1" si="7"/>
        <v>37</v>
      </c>
      <c r="B504" s="2">
        <v>62</v>
      </c>
      <c r="C504" s="2" t="str">
        <f>IF(COUNTIF($B$4:B503,B504)&gt;0,"",MAX($C$4:C503)+1)</f>
        <v/>
      </c>
      <c r="D504" t="str">
        <f>IF(OR(C504="",C504&gt;$G$2),"",IF($E$2="existant",VLOOKUP(B504,Existant!$A:$E,4,FALSE),IF($E$2="Neuf - non famille",VLOOKUP(B504,#REF!,4,FALSE),VLOOKUP(B504,Neuf!$A:$E,4,FALSE))))</f>
        <v/>
      </c>
      <c r="E504" t="str">
        <f>IF(OR(C504="",C504&gt;$G$2),"",IF($E$2="existant",VLOOKUP(B504,Existant!$A:$E,5,FALSE),IF($E$2="Neuf - non famille",VLOOKUP(B504,#REF!,5,FALSE),VLOOKUP(B504,Neuf!$A:$E,5,FALSE))))</f>
        <v/>
      </c>
      <c r="F504" t="str">
        <f>IF(OR(C504="",C504&gt;$G$2),"",IF($E$2="existant",VLOOKUP(B504,Existant!$A:$H,2,FALSE),IF($E$2="Neuf - non famille",VLOOKUP(B504,#REF!,7,FALSE),VLOOKUP(B504,Neuf!$A:$H,7,FALSE))))</f>
        <v/>
      </c>
      <c r="G504" s="35" t="str">
        <f>IF(OR(C504="",C504&gt;$G$2),"",IF($E$2="existant",VLOOKUP(B504,Existant!$A:$P,16,FALSE),IF($E$2="Neuf - non famille",VLOOKUP(B504,#REF!,16,FALSE),VLOOKUP(B504,Neuf!$A:$P,16,FALSE))))</f>
        <v/>
      </c>
      <c r="H504" s="34" t="str">
        <f>IF(OR(C504="",C504&gt;$G$2),"",IF($E$2="existant",VLOOKUP(B504,Existant!$A:$P,14,FALSE),IF($E$2="Neuf - non famille",VLOOKUP(B504,#REF!,14,FALSE),VLOOKUP(B504,Neuf!$A:$P,14,FALSE))))</f>
        <v/>
      </c>
    </row>
    <row r="505" spans="1:8" hidden="1" x14ac:dyDescent="0.2">
      <c r="A505" s="2">
        <f t="shared" ca="1" si="7"/>
        <v>57</v>
      </c>
      <c r="B505" s="2">
        <v>159</v>
      </c>
      <c r="C505" s="2" t="str">
        <f>IF(COUNTIF($B$4:B504,B505)&gt;0,"",MAX($C$4:C504)+1)</f>
        <v/>
      </c>
      <c r="D505" t="str">
        <f>IF(OR(C505="",C505&gt;$G$2),"",IF($E$2="existant",VLOOKUP(B505,Existant!$A:$E,4,FALSE),IF($E$2="Neuf - non famille",VLOOKUP(B505,#REF!,4,FALSE),VLOOKUP(B505,Neuf!$A:$E,4,FALSE))))</f>
        <v/>
      </c>
      <c r="E505" t="str">
        <f>IF(OR(C505="",C505&gt;$G$2),"",IF($E$2="existant",VLOOKUP(B505,Existant!$A:$E,5,FALSE),IF($E$2="Neuf - non famille",VLOOKUP(B505,#REF!,5,FALSE),VLOOKUP(B505,Neuf!$A:$E,5,FALSE))))</f>
        <v/>
      </c>
      <c r="F505" t="str">
        <f>IF(OR(C505="",C505&gt;$G$2),"",IF($E$2="existant",VLOOKUP(B505,Existant!$A:$H,2,FALSE),IF($E$2="Neuf - non famille",VLOOKUP(B505,#REF!,7,FALSE),VLOOKUP(B505,Neuf!$A:$H,7,FALSE))))</f>
        <v/>
      </c>
      <c r="G505" s="35" t="str">
        <f>IF(OR(C505="",C505&gt;$G$2),"",IF($E$2="existant",VLOOKUP(B505,Existant!$A:$P,16,FALSE),IF($E$2="Neuf - non famille",VLOOKUP(B505,#REF!,16,FALSE),VLOOKUP(B505,Neuf!$A:$P,16,FALSE))))</f>
        <v/>
      </c>
      <c r="H505" s="34" t="str">
        <f>IF(OR(C505="",C505&gt;$G$2),"",IF($E$2="existant",VLOOKUP(B505,Existant!$A:$P,14,FALSE),IF($E$2="Neuf - non famille",VLOOKUP(B505,#REF!,14,FALSE),VLOOKUP(B505,Neuf!$A:$P,14,FALSE))))</f>
        <v/>
      </c>
    </row>
    <row r="506" spans="1:8" hidden="1" x14ac:dyDescent="0.2">
      <c r="A506" s="2">
        <f t="shared" ca="1" si="7"/>
        <v>43</v>
      </c>
      <c r="B506" s="2">
        <v>136</v>
      </c>
      <c r="C506" s="2" t="str">
        <f>IF(COUNTIF($B$4:B505,B506)&gt;0,"",MAX($C$4:C505)+1)</f>
        <v/>
      </c>
      <c r="D506" t="str">
        <f>IF(OR(C506="",C506&gt;$G$2),"",IF($E$2="existant",VLOOKUP(B506,Existant!$A:$E,4,FALSE),IF($E$2="Neuf - non famille",VLOOKUP(B506,#REF!,4,FALSE),VLOOKUP(B506,Neuf!$A:$E,4,FALSE))))</f>
        <v/>
      </c>
      <c r="E506" t="str">
        <f>IF(OR(C506="",C506&gt;$G$2),"",IF($E$2="existant",VLOOKUP(B506,Existant!$A:$E,5,FALSE),IF($E$2="Neuf - non famille",VLOOKUP(B506,#REF!,5,FALSE),VLOOKUP(B506,Neuf!$A:$E,5,FALSE))))</f>
        <v/>
      </c>
      <c r="F506" t="str">
        <f>IF(OR(C506="",C506&gt;$G$2),"",IF($E$2="existant",VLOOKUP(B506,Existant!$A:$H,2,FALSE),IF($E$2="Neuf - non famille",VLOOKUP(B506,#REF!,7,FALSE),VLOOKUP(B506,Neuf!$A:$H,7,FALSE))))</f>
        <v/>
      </c>
      <c r="G506" s="35" t="str">
        <f>IF(OR(C506="",C506&gt;$G$2),"",IF($E$2="existant",VLOOKUP(B506,Existant!$A:$P,16,FALSE),IF($E$2="Neuf - non famille",VLOOKUP(B506,#REF!,16,FALSE),VLOOKUP(B506,Neuf!$A:$P,16,FALSE))))</f>
        <v/>
      </c>
      <c r="H506" s="34" t="str">
        <f>IF(OR(C506="",C506&gt;$G$2),"",IF($E$2="existant",VLOOKUP(B506,Existant!$A:$P,14,FALSE),IF($E$2="Neuf - non famille",VLOOKUP(B506,#REF!,14,FALSE),VLOOKUP(B506,Neuf!$A:$P,14,FALSE))))</f>
        <v/>
      </c>
    </row>
    <row r="507" spans="1:8" hidden="1" x14ac:dyDescent="0.2">
      <c r="A507" s="2">
        <f t="shared" ca="1" si="7"/>
        <v>136</v>
      </c>
      <c r="B507" s="2">
        <v>72</v>
      </c>
      <c r="C507" s="2" t="str">
        <f>IF(COUNTIF($B$4:B506,B507)&gt;0,"",MAX($C$4:C506)+1)</f>
        <v/>
      </c>
      <c r="D507" t="str">
        <f>IF(OR(C507="",C507&gt;$G$2),"",IF($E$2="existant",VLOOKUP(B507,Existant!$A:$E,4,FALSE),IF($E$2="Neuf - non famille",VLOOKUP(B507,#REF!,4,FALSE),VLOOKUP(B507,Neuf!$A:$E,4,FALSE))))</f>
        <v/>
      </c>
      <c r="E507" t="str">
        <f>IF(OR(C507="",C507&gt;$G$2),"",IF($E$2="existant",VLOOKUP(B507,Existant!$A:$E,5,FALSE),IF($E$2="Neuf - non famille",VLOOKUP(B507,#REF!,5,FALSE),VLOOKUP(B507,Neuf!$A:$E,5,FALSE))))</f>
        <v/>
      </c>
      <c r="F507" t="str">
        <f>IF(OR(C507="",C507&gt;$G$2),"",IF($E$2="existant",VLOOKUP(B507,Existant!$A:$H,2,FALSE),IF($E$2="Neuf - non famille",VLOOKUP(B507,#REF!,7,FALSE),VLOOKUP(B507,Neuf!$A:$H,7,FALSE))))</f>
        <v/>
      </c>
      <c r="G507" s="35" t="str">
        <f>IF(OR(C507="",C507&gt;$G$2),"",IF($E$2="existant",VLOOKUP(B507,Existant!$A:$P,16,FALSE),IF($E$2="Neuf - non famille",VLOOKUP(B507,#REF!,16,FALSE),VLOOKUP(B507,Neuf!$A:$P,16,FALSE))))</f>
        <v/>
      </c>
      <c r="H507" s="34" t="str">
        <f>IF(OR(C507="",C507&gt;$G$2),"",IF($E$2="existant",VLOOKUP(B507,Existant!$A:$P,14,FALSE),IF($E$2="Neuf - non famille",VLOOKUP(B507,#REF!,14,FALSE),VLOOKUP(B507,Neuf!$A:$P,14,FALSE))))</f>
        <v/>
      </c>
    </row>
    <row r="508" spans="1:8" hidden="1" x14ac:dyDescent="0.2">
      <c r="A508" s="2">
        <f t="shared" ca="1" si="7"/>
        <v>86</v>
      </c>
      <c r="B508" s="2">
        <v>17</v>
      </c>
      <c r="C508" s="2" t="str">
        <f>IF(COUNTIF($B$4:B507,B508)&gt;0,"",MAX($C$4:C507)+1)</f>
        <v/>
      </c>
      <c r="D508" t="str">
        <f>IF(OR(C508="",C508&gt;$G$2),"",IF($E$2="existant",VLOOKUP(B508,Existant!$A:$E,4,FALSE),IF($E$2="Neuf - non famille",VLOOKUP(B508,#REF!,4,FALSE),VLOOKUP(B508,Neuf!$A:$E,4,FALSE))))</f>
        <v/>
      </c>
      <c r="E508" t="str">
        <f>IF(OR(C508="",C508&gt;$G$2),"",IF($E$2="existant",VLOOKUP(B508,Existant!$A:$E,5,FALSE),IF($E$2="Neuf - non famille",VLOOKUP(B508,#REF!,5,FALSE),VLOOKUP(B508,Neuf!$A:$E,5,FALSE))))</f>
        <v/>
      </c>
      <c r="F508" t="str">
        <f>IF(OR(C508="",C508&gt;$G$2),"",IF($E$2="existant",VLOOKUP(B508,Existant!$A:$H,2,FALSE),IF($E$2="Neuf - non famille",VLOOKUP(B508,#REF!,7,FALSE),VLOOKUP(B508,Neuf!$A:$H,7,FALSE))))</f>
        <v/>
      </c>
      <c r="G508" s="35" t="str">
        <f>IF(OR(C508="",C508&gt;$G$2),"",IF($E$2="existant",VLOOKUP(B508,Existant!$A:$P,16,FALSE),IF($E$2="Neuf - non famille",VLOOKUP(B508,#REF!,16,FALSE),VLOOKUP(B508,Neuf!$A:$P,16,FALSE))))</f>
        <v/>
      </c>
      <c r="H508" s="34" t="str">
        <f>IF(OR(C508="",C508&gt;$G$2),"",IF($E$2="existant",VLOOKUP(B508,Existant!$A:$P,14,FALSE),IF($E$2="Neuf - non famille",VLOOKUP(B508,#REF!,14,FALSE),VLOOKUP(B508,Neuf!$A:$P,14,FALSE))))</f>
        <v/>
      </c>
    </row>
    <row r="509" spans="1:8" hidden="1" x14ac:dyDescent="0.2">
      <c r="A509" s="2">
        <f t="shared" ca="1" si="7"/>
        <v>149</v>
      </c>
      <c r="B509" s="2">
        <v>81</v>
      </c>
      <c r="C509" s="2" t="str">
        <f>IF(COUNTIF($B$4:B508,B509)&gt;0,"",MAX($C$4:C508)+1)</f>
        <v/>
      </c>
      <c r="D509" t="str">
        <f>IF(OR(C509="",C509&gt;$G$2),"",IF($E$2="existant",VLOOKUP(B509,Existant!$A:$E,4,FALSE),IF($E$2="Neuf - non famille",VLOOKUP(B509,#REF!,4,FALSE),VLOOKUP(B509,Neuf!$A:$E,4,FALSE))))</f>
        <v/>
      </c>
      <c r="E509" t="str">
        <f>IF(OR(C509="",C509&gt;$G$2),"",IF($E$2="existant",VLOOKUP(B509,Existant!$A:$E,5,FALSE),IF($E$2="Neuf - non famille",VLOOKUP(B509,#REF!,5,FALSE),VLOOKUP(B509,Neuf!$A:$E,5,FALSE))))</f>
        <v/>
      </c>
      <c r="F509" t="str">
        <f>IF(OR(C509="",C509&gt;$G$2),"",IF($E$2="existant",VLOOKUP(B509,Existant!$A:$H,2,FALSE),IF($E$2="Neuf - non famille",VLOOKUP(B509,#REF!,7,FALSE),VLOOKUP(B509,Neuf!$A:$H,7,FALSE))))</f>
        <v/>
      </c>
      <c r="G509" s="35" t="str">
        <f>IF(OR(C509="",C509&gt;$G$2),"",IF($E$2="existant",VLOOKUP(B509,Existant!$A:$P,16,FALSE),IF($E$2="Neuf - non famille",VLOOKUP(B509,#REF!,16,FALSE),VLOOKUP(B509,Neuf!$A:$P,16,FALSE))))</f>
        <v/>
      </c>
      <c r="H509" s="34" t="str">
        <f>IF(OR(C509="",C509&gt;$G$2),"",IF($E$2="existant",VLOOKUP(B509,Existant!$A:$P,14,FALSE),IF($E$2="Neuf - non famille",VLOOKUP(B509,#REF!,14,FALSE),VLOOKUP(B509,Neuf!$A:$P,14,FALSE))))</f>
        <v/>
      </c>
    </row>
    <row r="510" spans="1:8" x14ac:dyDescent="0.2">
      <c r="A510" s="2">
        <f t="shared" ca="1" si="7"/>
        <v>67</v>
      </c>
      <c r="B510" s="2">
        <v>157</v>
      </c>
      <c r="C510" s="2">
        <f>IF(COUNTIF($B$4:B509,B510)&gt;0,"",MAX($C$4:C509)+1)</f>
        <v>161</v>
      </c>
      <c r="D510" t="str">
        <f>IF(OR(C510="",C510&gt;$G$2),"",IF($E$2="existant",VLOOKUP(B510,Existant!$A:$E,4,FALSE),IF($E$2="Neuf - non famille",VLOOKUP(B510,#REF!,4,FALSE),VLOOKUP(B510,Neuf!$A:$E,4,FALSE))))</f>
        <v/>
      </c>
      <c r="E510" t="str">
        <f>IF(OR(C510="",C510&gt;$G$2),"",IF($E$2="existant",VLOOKUP(B510,Existant!$A:$E,5,FALSE),IF($E$2="Neuf - non famille",VLOOKUP(B510,#REF!,5,FALSE),VLOOKUP(B510,Neuf!$A:$E,5,FALSE))))</f>
        <v/>
      </c>
      <c r="F510" t="str">
        <f>IF(OR(C510="",C510&gt;$G$2),"",IF($E$2="existant",VLOOKUP(B510,Existant!$A:$H,2,FALSE),IF($E$2="Neuf - non famille",VLOOKUP(B510,#REF!,7,FALSE),VLOOKUP(B510,Neuf!$A:$H,7,FALSE))))</f>
        <v/>
      </c>
      <c r="G510" s="35" t="str">
        <f>IF(OR(C510="",C510&gt;$G$2),"",IF($E$2="existant",VLOOKUP(B510,Existant!$A:$P,16,FALSE),IF($E$2="Neuf - non famille",VLOOKUP(B510,#REF!,16,FALSE),VLOOKUP(B510,Neuf!$A:$P,16,FALSE))))</f>
        <v/>
      </c>
      <c r="H510" s="34" t="str">
        <f>IF(OR(C510="",C510&gt;$G$2),"",IF($E$2="existant",VLOOKUP(B510,Existant!$A:$P,14,FALSE),IF($E$2="Neuf - non famille",VLOOKUP(B510,#REF!,14,FALSE),VLOOKUP(B510,Neuf!$A:$P,14,FALSE))))</f>
        <v/>
      </c>
    </row>
    <row r="511" spans="1:8" hidden="1" x14ac:dyDescent="0.2">
      <c r="A511" s="2">
        <f t="shared" ca="1" si="7"/>
        <v>76</v>
      </c>
      <c r="B511" s="2">
        <v>165</v>
      </c>
      <c r="C511" s="2" t="str">
        <f>IF(COUNTIF($B$4:B510,B511)&gt;0,"",MAX($C$4:C510)+1)</f>
        <v/>
      </c>
      <c r="D511" t="str">
        <f>IF(OR(C511="",C511&gt;$G$2),"",IF($E$2="existant",VLOOKUP(B511,Existant!$A:$E,4,FALSE),IF($E$2="Neuf - non famille",VLOOKUP(B511,#REF!,4,FALSE),VLOOKUP(B511,Neuf!$A:$E,4,FALSE))))</f>
        <v/>
      </c>
      <c r="E511" t="str">
        <f>IF(OR(C511="",C511&gt;$G$2),"",IF($E$2="existant",VLOOKUP(B511,Existant!$A:$E,5,FALSE),IF($E$2="Neuf - non famille",VLOOKUP(B511,#REF!,5,FALSE),VLOOKUP(B511,Neuf!$A:$E,5,FALSE))))</f>
        <v/>
      </c>
      <c r="F511" t="str">
        <f>IF(OR(C511="",C511&gt;$G$2),"",IF($E$2="existant",VLOOKUP(B511,Existant!$A:$H,2,FALSE),IF($E$2="Neuf - non famille",VLOOKUP(B511,#REF!,7,FALSE),VLOOKUP(B511,Neuf!$A:$H,7,FALSE))))</f>
        <v/>
      </c>
      <c r="G511" s="35" t="str">
        <f>IF(OR(C511="",C511&gt;$G$2),"",IF($E$2="existant",VLOOKUP(B511,Existant!$A:$P,16,FALSE),IF($E$2="Neuf - non famille",VLOOKUP(B511,#REF!,16,FALSE),VLOOKUP(B511,Neuf!$A:$P,16,FALSE))))</f>
        <v/>
      </c>
      <c r="H511" s="34" t="str">
        <f>IF(OR(C511="",C511&gt;$G$2),"",IF($E$2="existant",VLOOKUP(B511,Existant!$A:$P,14,FALSE),IF($E$2="Neuf - non famille",VLOOKUP(B511,#REF!,14,FALSE),VLOOKUP(B511,Neuf!$A:$P,14,FALSE))))</f>
        <v/>
      </c>
    </row>
    <row r="512" spans="1:8" x14ac:dyDescent="0.2">
      <c r="A512" s="2">
        <f t="shared" ca="1" si="7"/>
        <v>123</v>
      </c>
      <c r="B512" s="2">
        <v>145</v>
      </c>
      <c r="C512" s="2">
        <f>IF(COUNTIF($B$4:B511,B512)&gt;0,"",MAX($C$4:C511)+1)</f>
        <v>162</v>
      </c>
      <c r="D512" t="str">
        <f>IF(OR(C512="",C512&gt;$G$2),"",IF($E$2="existant",VLOOKUP(B512,Existant!$A:$E,4,FALSE),IF($E$2="Neuf - non famille",VLOOKUP(B512,#REF!,4,FALSE),VLOOKUP(B512,Neuf!$A:$E,4,FALSE))))</f>
        <v/>
      </c>
      <c r="E512" t="str">
        <f>IF(OR(C512="",C512&gt;$G$2),"",IF($E$2="existant",VLOOKUP(B512,Existant!$A:$E,5,FALSE),IF($E$2="Neuf - non famille",VLOOKUP(B512,#REF!,5,FALSE),VLOOKUP(B512,Neuf!$A:$E,5,FALSE))))</f>
        <v/>
      </c>
      <c r="F512" t="str">
        <f>IF(OR(C512="",C512&gt;$G$2),"",IF($E$2="existant",VLOOKUP(B512,Existant!$A:$H,2,FALSE),IF($E$2="Neuf - non famille",VLOOKUP(B512,#REF!,7,FALSE),VLOOKUP(B512,Neuf!$A:$H,7,FALSE))))</f>
        <v/>
      </c>
      <c r="G512" s="35" t="str">
        <f>IF(OR(C512="",C512&gt;$G$2),"",IF($E$2="existant",VLOOKUP(B512,Existant!$A:$P,16,FALSE),IF($E$2="Neuf - non famille",VLOOKUP(B512,#REF!,16,FALSE),VLOOKUP(B512,Neuf!$A:$P,16,FALSE))))</f>
        <v/>
      </c>
      <c r="H512" s="34" t="str">
        <f>IF(OR(C512="",C512&gt;$G$2),"",IF($E$2="existant",VLOOKUP(B512,Existant!$A:$P,14,FALSE),IF($E$2="Neuf - non famille",VLOOKUP(B512,#REF!,14,FALSE),VLOOKUP(B512,Neuf!$A:$P,14,FALSE))))</f>
        <v/>
      </c>
    </row>
    <row r="513" spans="1:8" hidden="1" x14ac:dyDescent="0.2">
      <c r="A513" s="2">
        <f t="shared" ca="1" si="7"/>
        <v>32</v>
      </c>
      <c r="B513" s="2">
        <v>118</v>
      </c>
      <c r="C513" s="2" t="str">
        <f>IF(COUNTIF($B$4:B512,B513)&gt;0,"",MAX($C$4:C512)+1)</f>
        <v/>
      </c>
      <c r="D513" t="str">
        <f>IF(OR(C513="",C513&gt;$G$2),"",IF($E$2="existant",VLOOKUP(B513,Existant!$A:$E,4,FALSE),IF($E$2="Neuf - non famille",VLOOKUP(B513,#REF!,4,FALSE),VLOOKUP(B513,Neuf!$A:$E,4,FALSE))))</f>
        <v/>
      </c>
      <c r="E513" t="str">
        <f>IF(OR(C513="",C513&gt;$G$2),"",IF($E$2="existant",VLOOKUP(B513,Existant!$A:$E,5,FALSE),IF($E$2="Neuf - non famille",VLOOKUP(B513,#REF!,5,FALSE),VLOOKUP(B513,Neuf!$A:$E,5,FALSE))))</f>
        <v/>
      </c>
      <c r="F513" t="str">
        <f>IF(OR(C513="",C513&gt;$G$2),"",IF($E$2="existant",VLOOKUP(B513,Existant!$A:$H,2,FALSE),IF($E$2="Neuf - non famille",VLOOKUP(B513,#REF!,7,FALSE),VLOOKUP(B513,Neuf!$A:$H,7,FALSE))))</f>
        <v/>
      </c>
      <c r="G513" s="35" t="str">
        <f>IF(OR(C513="",C513&gt;$G$2),"",IF($E$2="existant",VLOOKUP(B513,Existant!$A:$P,16,FALSE),IF($E$2="Neuf - non famille",VLOOKUP(B513,#REF!,16,FALSE),VLOOKUP(B513,Neuf!$A:$P,16,FALSE))))</f>
        <v/>
      </c>
      <c r="H513" s="34" t="str">
        <f>IF(OR(C513="",C513&gt;$G$2),"",IF($E$2="existant",VLOOKUP(B513,Existant!$A:$P,14,FALSE),IF($E$2="Neuf - non famille",VLOOKUP(B513,#REF!,14,FALSE),VLOOKUP(B513,Neuf!$A:$P,14,FALSE))))</f>
        <v/>
      </c>
    </row>
    <row r="514" spans="1:8" hidden="1" x14ac:dyDescent="0.2">
      <c r="A514" s="2">
        <f t="shared" ca="1" si="7"/>
        <v>113</v>
      </c>
      <c r="B514" s="2">
        <v>89</v>
      </c>
      <c r="C514" s="2" t="str">
        <f>IF(COUNTIF($B$4:B513,B514)&gt;0,"",MAX($C$4:C513)+1)</f>
        <v/>
      </c>
      <c r="D514" t="str">
        <f>IF(OR(C514="",C514&gt;$G$2),"",IF($E$2="existant",VLOOKUP(B514,Existant!$A:$E,4,FALSE),IF($E$2="Neuf - non famille",VLOOKUP(B514,#REF!,4,FALSE),VLOOKUP(B514,Neuf!$A:$E,4,FALSE))))</f>
        <v/>
      </c>
      <c r="E514" t="str">
        <f>IF(OR(C514="",C514&gt;$G$2),"",IF($E$2="existant",VLOOKUP(B514,Existant!$A:$E,5,FALSE),IF($E$2="Neuf - non famille",VLOOKUP(B514,#REF!,5,FALSE),VLOOKUP(B514,Neuf!$A:$E,5,FALSE))))</f>
        <v/>
      </c>
      <c r="F514" t="str">
        <f>IF(OR(C514="",C514&gt;$G$2),"",IF($E$2="existant",VLOOKUP(B514,Existant!$A:$H,2,FALSE),IF($E$2="Neuf - non famille",VLOOKUP(B514,#REF!,7,FALSE),VLOOKUP(B514,Neuf!$A:$H,7,FALSE))))</f>
        <v/>
      </c>
      <c r="G514" s="35" t="str">
        <f>IF(OR(C514="",C514&gt;$G$2),"",IF($E$2="existant",VLOOKUP(B514,Existant!$A:$P,16,FALSE),IF($E$2="Neuf - non famille",VLOOKUP(B514,#REF!,16,FALSE),VLOOKUP(B514,Neuf!$A:$P,16,FALSE))))</f>
        <v/>
      </c>
      <c r="H514" s="34" t="str">
        <f>IF(OR(C514="",C514&gt;$G$2),"",IF($E$2="existant",VLOOKUP(B514,Existant!$A:$P,14,FALSE),IF($E$2="Neuf - non famille",VLOOKUP(B514,#REF!,14,FALSE),VLOOKUP(B514,Neuf!$A:$P,14,FALSE))))</f>
        <v/>
      </c>
    </row>
    <row r="515" spans="1:8" hidden="1" x14ac:dyDescent="0.2">
      <c r="A515" s="2">
        <f t="shared" ca="1" si="7"/>
        <v>70</v>
      </c>
      <c r="B515" s="2">
        <v>116</v>
      </c>
      <c r="C515" s="2" t="str">
        <f>IF(COUNTIF($B$4:B514,B515)&gt;0,"",MAX($C$4:C514)+1)</f>
        <v/>
      </c>
      <c r="D515" t="str">
        <f>IF(OR(C515="",C515&gt;$G$2),"",IF($E$2="existant",VLOOKUP(B515,Existant!$A:$E,4,FALSE),IF($E$2="Neuf - non famille",VLOOKUP(B515,#REF!,4,FALSE),VLOOKUP(B515,Neuf!$A:$E,4,FALSE))))</f>
        <v/>
      </c>
      <c r="E515" t="str">
        <f>IF(OR(C515="",C515&gt;$G$2),"",IF($E$2="existant",VLOOKUP(B515,Existant!$A:$E,5,FALSE),IF($E$2="Neuf - non famille",VLOOKUP(B515,#REF!,5,FALSE),VLOOKUP(B515,Neuf!$A:$E,5,FALSE))))</f>
        <v/>
      </c>
      <c r="F515" t="str">
        <f>IF(OR(C515="",C515&gt;$G$2),"",IF($E$2="existant",VLOOKUP(B515,Existant!$A:$H,2,FALSE),IF($E$2="Neuf - non famille",VLOOKUP(B515,#REF!,7,FALSE),VLOOKUP(B515,Neuf!$A:$H,7,FALSE))))</f>
        <v/>
      </c>
      <c r="G515" s="35" t="str">
        <f>IF(OR(C515="",C515&gt;$G$2),"",IF($E$2="existant",VLOOKUP(B515,Existant!$A:$P,16,FALSE),IF($E$2="Neuf - non famille",VLOOKUP(B515,#REF!,16,FALSE),VLOOKUP(B515,Neuf!$A:$P,16,FALSE))))</f>
        <v/>
      </c>
      <c r="H515" s="34" t="str">
        <f>IF(OR(C515="",C515&gt;$G$2),"",IF($E$2="existant",VLOOKUP(B515,Existant!$A:$P,14,FALSE),IF($E$2="Neuf - non famille",VLOOKUP(B515,#REF!,14,FALSE),VLOOKUP(B515,Neuf!$A:$P,14,FALSE))))</f>
        <v/>
      </c>
    </row>
    <row r="516" spans="1:8" hidden="1" x14ac:dyDescent="0.2">
      <c r="A516" s="2">
        <f t="shared" ca="1" si="7"/>
        <v>19</v>
      </c>
      <c r="B516" s="2">
        <v>130</v>
      </c>
      <c r="C516" s="2" t="str">
        <f>IF(COUNTIF($B$4:B515,B516)&gt;0,"",MAX($C$4:C515)+1)</f>
        <v/>
      </c>
      <c r="D516" t="str">
        <f>IF(OR(C516="",C516&gt;$G$2),"",IF($E$2="existant",VLOOKUP(B516,Existant!$A:$E,4,FALSE),IF($E$2="Neuf - non famille",VLOOKUP(B516,#REF!,4,FALSE),VLOOKUP(B516,Neuf!$A:$E,4,FALSE))))</f>
        <v/>
      </c>
      <c r="E516" t="str">
        <f>IF(OR(C516="",C516&gt;$G$2),"",IF($E$2="existant",VLOOKUP(B516,Existant!$A:$E,5,FALSE),IF($E$2="Neuf - non famille",VLOOKUP(B516,#REF!,5,FALSE),VLOOKUP(B516,Neuf!$A:$E,5,FALSE))))</f>
        <v/>
      </c>
      <c r="F516" t="str">
        <f>IF(OR(C516="",C516&gt;$G$2),"",IF($E$2="existant",VLOOKUP(B516,Existant!$A:$H,2,FALSE),IF($E$2="Neuf - non famille",VLOOKUP(B516,#REF!,7,FALSE),VLOOKUP(B516,Neuf!$A:$H,7,FALSE))))</f>
        <v/>
      </c>
      <c r="G516" s="35" t="str">
        <f>IF(OR(C516="",C516&gt;$G$2),"",IF($E$2="existant",VLOOKUP(B516,Existant!$A:$P,16,FALSE),IF($E$2="Neuf - non famille",VLOOKUP(B516,#REF!,16,FALSE),VLOOKUP(B516,Neuf!$A:$P,16,FALSE))))</f>
        <v/>
      </c>
      <c r="H516" s="34" t="str">
        <f>IF(OR(C516="",C516&gt;$G$2),"",IF($E$2="existant",VLOOKUP(B516,Existant!$A:$P,14,FALSE),IF($E$2="Neuf - non famille",VLOOKUP(B516,#REF!,14,FALSE),VLOOKUP(B516,Neuf!$A:$P,14,FALSE))))</f>
        <v/>
      </c>
    </row>
    <row r="517" spans="1:8" hidden="1" x14ac:dyDescent="0.2">
      <c r="A517" s="2">
        <f t="shared" ref="A517:A580" ca="1" si="8">RANDBETWEEN(1,$G$1)</f>
        <v>164</v>
      </c>
      <c r="B517" s="2">
        <v>48</v>
      </c>
      <c r="C517" s="2" t="str">
        <f>IF(COUNTIF($B$4:B516,B517)&gt;0,"",MAX($C$4:C516)+1)</f>
        <v/>
      </c>
      <c r="D517" t="str">
        <f>IF(OR(C517="",C517&gt;$G$2),"",IF($E$2="existant",VLOOKUP(B517,Existant!$A:$E,4,FALSE),IF($E$2="Neuf - non famille",VLOOKUP(B517,#REF!,4,FALSE),VLOOKUP(B517,Neuf!$A:$E,4,FALSE))))</f>
        <v/>
      </c>
      <c r="E517" t="str">
        <f>IF(OR(C517="",C517&gt;$G$2),"",IF($E$2="existant",VLOOKUP(B517,Existant!$A:$E,5,FALSE),IF($E$2="Neuf - non famille",VLOOKUP(B517,#REF!,5,FALSE),VLOOKUP(B517,Neuf!$A:$E,5,FALSE))))</f>
        <v/>
      </c>
      <c r="F517" t="str">
        <f>IF(OR(C517="",C517&gt;$G$2),"",IF($E$2="existant",VLOOKUP(B517,Existant!$A:$H,2,FALSE),IF($E$2="Neuf - non famille",VLOOKUP(B517,#REF!,7,FALSE),VLOOKUP(B517,Neuf!$A:$H,7,FALSE))))</f>
        <v/>
      </c>
      <c r="G517" s="35" t="str">
        <f>IF(OR(C517="",C517&gt;$G$2),"",IF($E$2="existant",VLOOKUP(B517,Existant!$A:$P,16,FALSE),IF($E$2="Neuf - non famille",VLOOKUP(B517,#REF!,16,FALSE),VLOOKUP(B517,Neuf!$A:$P,16,FALSE))))</f>
        <v/>
      </c>
      <c r="H517" s="34" t="str">
        <f>IF(OR(C517="",C517&gt;$G$2),"",IF($E$2="existant",VLOOKUP(B517,Existant!$A:$P,14,FALSE),IF($E$2="Neuf - non famille",VLOOKUP(B517,#REF!,14,FALSE),VLOOKUP(B517,Neuf!$A:$P,14,FALSE))))</f>
        <v/>
      </c>
    </row>
    <row r="518" spans="1:8" hidden="1" x14ac:dyDescent="0.2">
      <c r="A518" s="2">
        <f t="shared" ca="1" si="8"/>
        <v>101</v>
      </c>
      <c r="B518" s="2">
        <v>64</v>
      </c>
      <c r="C518" s="2" t="str">
        <f>IF(COUNTIF($B$4:B517,B518)&gt;0,"",MAX($C$4:C517)+1)</f>
        <v/>
      </c>
      <c r="D518" t="str">
        <f>IF(OR(C518="",C518&gt;$G$2),"",IF($E$2="existant",VLOOKUP(B518,Existant!$A:$E,4,FALSE),IF($E$2="Neuf - non famille",VLOOKUP(B518,#REF!,4,FALSE),VLOOKUP(B518,Neuf!$A:$E,4,FALSE))))</f>
        <v/>
      </c>
      <c r="E518" t="str">
        <f>IF(OR(C518="",C518&gt;$G$2),"",IF($E$2="existant",VLOOKUP(B518,Existant!$A:$E,5,FALSE),IF($E$2="Neuf - non famille",VLOOKUP(B518,#REF!,5,FALSE),VLOOKUP(B518,Neuf!$A:$E,5,FALSE))))</f>
        <v/>
      </c>
      <c r="F518" t="str">
        <f>IF(OR(C518="",C518&gt;$G$2),"",IF($E$2="existant",VLOOKUP(B518,Existant!$A:$H,2,FALSE),IF($E$2="Neuf - non famille",VLOOKUP(B518,#REF!,7,FALSE),VLOOKUP(B518,Neuf!$A:$H,7,FALSE))))</f>
        <v/>
      </c>
      <c r="G518" s="35" t="str">
        <f>IF(OR(C518="",C518&gt;$G$2),"",IF($E$2="existant",VLOOKUP(B518,Existant!$A:$P,16,FALSE),IF($E$2="Neuf - non famille",VLOOKUP(B518,#REF!,16,FALSE),VLOOKUP(B518,Neuf!$A:$P,16,FALSE))))</f>
        <v/>
      </c>
      <c r="H518" s="34" t="str">
        <f>IF(OR(C518="",C518&gt;$G$2),"",IF($E$2="existant",VLOOKUP(B518,Existant!$A:$P,14,FALSE),IF($E$2="Neuf - non famille",VLOOKUP(B518,#REF!,14,FALSE),VLOOKUP(B518,Neuf!$A:$P,14,FALSE))))</f>
        <v/>
      </c>
    </row>
    <row r="519" spans="1:8" hidden="1" x14ac:dyDescent="0.2">
      <c r="A519" s="2">
        <f t="shared" ca="1" si="8"/>
        <v>57</v>
      </c>
      <c r="B519" s="2">
        <v>134</v>
      </c>
      <c r="C519" s="2" t="str">
        <f>IF(COUNTIF($B$4:B518,B519)&gt;0,"",MAX($C$4:C518)+1)</f>
        <v/>
      </c>
      <c r="D519" t="str">
        <f>IF(OR(C519="",C519&gt;$G$2),"",IF($E$2="existant",VLOOKUP(B519,Existant!$A:$E,4,FALSE),IF($E$2="Neuf - non famille",VLOOKUP(B519,#REF!,4,FALSE),VLOOKUP(B519,Neuf!$A:$E,4,FALSE))))</f>
        <v/>
      </c>
      <c r="E519" t="str">
        <f>IF(OR(C519="",C519&gt;$G$2),"",IF($E$2="existant",VLOOKUP(B519,Existant!$A:$E,5,FALSE),IF($E$2="Neuf - non famille",VLOOKUP(B519,#REF!,5,FALSE),VLOOKUP(B519,Neuf!$A:$E,5,FALSE))))</f>
        <v/>
      </c>
      <c r="F519" t="str">
        <f>IF(OR(C519="",C519&gt;$G$2),"",IF($E$2="existant",VLOOKUP(B519,Existant!$A:$H,2,FALSE),IF($E$2="Neuf - non famille",VLOOKUP(B519,#REF!,7,FALSE),VLOOKUP(B519,Neuf!$A:$H,7,FALSE))))</f>
        <v/>
      </c>
      <c r="G519" s="35" t="str">
        <f>IF(OR(C519="",C519&gt;$G$2),"",IF($E$2="existant",VLOOKUP(B519,Existant!$A:$P,16,FALSE),IF($E$2="Neuf - non famille",VLOOKUP(B519,#REF!,16,FALSE),VLOOKUP(B519,Neuf!$A:$P,16,FALSE))))</f>
        <v/>
      </c>
      <c r="H519" s="34" t="str">
        <f>IF(OR(C519="",C519&gt;$G$2),"",IF($E$2="existant",VLOOKUP(B519,Existant!$A:$P,14,FALSE),IF($E$2="Neuf - non famille",VLOOKUP(B519,#REF!,14,FALSE),VLOOKUP(B519,Neuf!$A:$P,14,FALSE))))</f>
        <v/>
      </c>
    </row>
    <row r="520" spans="1:8" hidden="1" x14ac:dyDescent="0.2">
      <c r="A520" s="2">
        <f t="shared" ca="1" si="8"/>
        <v>41</v>
      </c>
      <c r="B520" s="2">
        <v>81</v>
      </c>
      <c r="C520" s="2" t="str">
        <f>IF(COUNTIF($B$4:B519,B520)&gt;0,"",MAX($C$4:C519)+1)</f>
        <v/>
      </c>
      <c r="D520" t="str">
        <f>IF(OR(C520="",C520&gt;$G$2),"",IF($E$2="existant",VLOOKUP(B520,Existant!$A:$E,4,FALSE),IF($E$2="Neuf - non famille",VLOOKUP(B520,#REF!,4,FALSE),VLOOKUP(B520,Neuf!$A:$E,4,FALSE))))</f>
        <v/>
      </c>
      <c r="E520" t="str">
        <f>IF(OR(C520="",C520&gt;$G$2),"",IF($E$2="existant",VLOOKUP(B520,Existant!$A:$E,5,FALSE),IF($E$2="Neuf - non famille",VLOOKUP(B520,#REF!,5,FALSE),VLOOKUP(B520,Neuf!$A:$E,5,FALSE))))</f>
        <v/>
      </c>
      <c r="F520" t="str">
        <f>IF(OR(C520="",C520&gt;$G$2),"",IF($E$2="existant",VLOOKUP(B520,Existant!$A:$H,2,FALSE),IF($E$2="Neuf - non famille",VLOOKUP(B520,#REF!,7,FALSE),VLOOKUP(B520,Neuf!$A:$H,7,FALSE))))</f>
        <v/>
      </c>
      <c r="G520" s="35" t="str">
        <f>IF(OR(C520="",C520&gt;$G$2),"",IF($E$2="existant",VLOOKUP(B520,Existant!$A:$P,16,FALSE),IF($E$2="Neuf - non famille",VLOOKUP(B520,#REF!,16,FALSE),VLOOKUP(B520,Neuf!$A:$P,16,FALSE))))</f>
        <v/>
      </c>
      <c r="H520" s="34" t="str">
        <f>IF(OR(C520="",C520&gt;$G$2),"",IF($E$2="existant",VLOOKUP(B520,Existant!$A:$P,14,FALSE),IF($E$2="Neuf - non famille",VLOOKUP(B520,#REF!,14,FALSE),VLOOKUP(B520,Neuf!$A:$P,14,FALSE))))</f>
        <v/>
      </c>
    </row>
    <row r="521" spans="1:8" hidden="1" x14ac:dyDescent="0.2">
      <c r="A521" s="2">
        <f t="shared" ca="1" si="8"/>
        <v>147</v>
      </c>
      <c r="B521" s="2">
        <v>81</v>
      </c>
      <c r="C521" s="2" t="str">
        <f>IF(COUNTIF($B$4:B520,B521)&gt;0,"",MAX($C$4:C520)+1)</f>
        <v/>
      </c>
      <c r="D521" t="str">
        <f>IF(OR(C521="",C521&gt;$G$2),"",IF($E$2="existant",VLOOKUP(B521,Existant!$A:$E,4,FALSE),IF($E$2="Neuf - non famille",VLOOKUP(B521,#REF!,4,FALSE),VLOOKUP(B521,Neuf!$A:$E,4,FALSE))))</f>
        <v/>
      </c>
      <c r="E521" t="str">
        <f>IF(OR(C521="",C521&gt;$G$2),"",IF($E$2="existant",VLOOKUP(B521,Existant!$A:$E,5,FALSE),IF($E$2="Neuf - non famille",VLOOKUP(B521,#REF!,5,FALSE),VLOOKUP(B521,Neuf!$A:$E,5,FALSE))))</f>
        <v/>
      </c>
      <c r="F521" t="str">
        <f>IF(OR(C521="",C521&gt;$G$2),"",IF($E$2="existant",VLOOKUP(B521,Existant!$A:$H,2,FALSE),IF($E$2="Neuf - non famille",VLOOKUP(B521,#REF!,7,FALSE),VLOOKUP(B521,Neuf!$A:$H,7,FALSE))))</f>
        <v/>
      </c>
      <c r="G521" s="35" t="str">
        <f>IF(OR(C521="",C521&gt;$G$2),"",IF($E$2="existant",VLOOKUP(B521,Existant!$A:$P,16,FALSE),IF($E$2="Neuf - non famille",VLOOKUP(B521,#REF!,16,FALSE),VLOOKUP(B521,Neuf!$A:$P,16,FALSE))))</f>
        <v/>
      </c>
      <c r="H521" s="34" t="str">
        <f>IF(OR(C521="",C521&gt;$G$2),"",IF($E$2="existant",VLOOKUP(B521,Existant!$A:$P,14,FALSE),IF($E$2="Neuf - non famille",VLOOKUP(B521,#REF!,14,FALSE),VLOOKUP(B521,Neuf!$A:$P,14,FALSE))))</f>
        <v/>
      </c>
    </row>
    <row r="522" spans="1:8" hidden="1" x14ac:dyDescent="0.2">
      <c r="A522" s="2">
        <f t="shared" ca="1" si="8"/>
        <v>87</v>
      </c>
      <c r="B522" s="2">
        <v>57</v>
      </c>
      <c r="C522" s="2" t="str">
        <f>IF(COUNTIF($B$4:B521,B522)&gt;0,"",MAX($C$4:C521)+1)</f>
        <v/>
      </c>
      <c r="D522" t="str">
        <f>IF(OR(C522="",C522&gt;$G$2),"",IF($E$2="existant",VLOOKUP(B522,Existant!$A:$E,4,FALSE),IF($E$2="Neuf - non famille",VLOOKUP(B522,#REF!,4,FALSE),VLOOKUP(B522,Neuf!$A:$E,4,FALSE))))</f>
        <v/>
      </c>
      <c r="E522" t="str">
        <f>IF(OR(C522="",C522&gt;$G$2),"",IF($E$2="existant",VLOOKUP(B522,Existant!$A:$E,5,FALSE),IF($E$2="Neuf - non famille",VLOOKUP(B522,#REF!,5,FALSE),VLOOKUP(B522,Neuf!$A:$E,5,FALSE))))</f>
        <v/>
      </c>
      <c r="F522" t="str">
        <f>IF(OR(C522="",C522&gt;$G$2),"",IF($E$2="existant",VLOOKUP(B522,Existant!$A:$H,2,FALSE),IF($E$2="Neuf - non famille",VLOOKUP(B522,#REF!,7,FALSE),VLOOKUP(B522,Neuf!$A:$H,7,FALSE))))</f>
        <v/>
      </c>
      <c r="G522" s="35" t="str">
        <f>IF(OR(C522="",C522&gt;$G$2),"",IF($E$2="existant",VLOOKUP(B522,Existant!$A:$P,16,FALSE),IF($E$2="Neuf - non famille",VLOOKUP(B522,#REF!,16,FALSE),VLOOKUP(B522,Neuf!$A:$P,16,FALSE))))</f>
        <v/>
      </c>
      <c r="H522" s="34" t="str">
        <f>IF(OR(C522="",C522&gt;$G$2),"",IF($E$2="existant",VLOOKUP(B522,Existant!$A:$P,14,FALSE),IF($E$2="Neuf - non famille",VLOOKUP(B522,#REF!,14,FALSE),VLOOKUP(B522,Neuf!$A:$P,14,FALSE))))</f>
        <v/>
      </c>
    </row>
    <row r="523" spans="1:8" hidden="1" x14ac:dyDescent="0.2">
      <c r="A523" s="2">
        <f t="shared" ca="1" si="8"/>
        <v>162</v>
      </c>
      <c r="B523" s="2">
        <v>119</v>
      </c>
      <c r="C523" s="2" t="str">
        <f>IF(COUNTIF($B$4:B522,B523)&gt;0,"",MAX($C$4:C522)+1)</f>
        <v/>
      </c>
      <c r="D523" t="str">
        <f>IF(OR(C523="",C523&gt;$G$2),"",IF($E$2="existant",VLOOKUP(B523,Existant!$A:$E,4,FALSE),IF($E$2="Neuf - non famille",VLOOKUP(B523,#REF!,4,FALSE),VLOOKUP(B523,Neuf!$A:$E,4,FALSE))))</f>
        <v/>
      </c>
      <c r="E523" t="str">
        <f>IF(OR(C523="",C523&gt;$G$2),"",IF($E$2="existant",VLOOKUP(B523,Existant!$A:$E,5,FALSE),IF($E$2="Neuf - non famille",VLOOKUP(B523,#REF!,5,FALSE),VLOOKUP(B523,Neuf!$A:$E,5,FALSE))))</f>
        <v/>
      </c>
      <c r="F523" t="str">
        <f>IF(OR(C523="",C523&gt;$G$2),"",IF($E$2="existant",VLOOKUP(B523,Existant!$A:$H,2,FALSE),IF($E$2="Neuf - non famille",VLOOKUP(B523,#REF!,7,FALSE),VLOOKUP(B523,Neuf!$A:$H,7,FALSE))))</f>
        <v/>
      </c>
      <c r="G523" s="35" t="str">
        <f>IF(OR(C523="",C523&gt;$G$2),"",IF($E$2="existant",VLOOKUP(B523,Existant!$A:$P,16,FALSE),IF($E$2="Neuf - non famille",VLOOKUP(B523,#REF!,16,FALSE),VLOOKUP(B523,Neuf!$A:$P,16,FALSE))))</f>
        <v/>
      </c>
      <c r="H523" s="34" t="str">
        <f>IF(OR(C523="",C523&gt;$G$2),"",IF($E$2="existant",VLOOKUP(B523,Existant!$A:$P,14,FALSE),IF($E$2="Neuf - non famille",VLOOKUP(B523,#REF!,14,FALSE),VLOOKUP(B523,Neuf!$A:$P,14,FALSE))))</f>
        <v/>
      </c>
    </row>
    <row r="524" spans="1:8" hidden="1" x14ac:dyDescent="0.2">
      <c r="A524" s="2">
        <f t="shared" ca="1" si="8"/>
        <v>99</v>
      </c>
      <c r="B524" s="2">
        <v>78</v>
      </c>
      <c r="C524" s="2" t="str">
        <f>IF(COUNTIF($B$4:B523,B524)&gt;0,"",MAX($C$4:C523)+1)</f>
        <v/>
      </c>
      <c r="D524" t="str">
        <f>IF(OR(C524="",C524&gt;$G$2),"",IF($E$2="existant",VLOOKUP(B524,Existant!$A:$E,4,FALSE),IF($E$2="Neuf - non famille",VLOOKUP(B524,#REF!,4,FALSE),VLOOKUP(B524,Neuf!$A:$E,4,FALSE))))</f>
        <v/>
      </c>
      <c r="E524" t="str">
        <f>IF(OR(C524="",C524&gt;$G$2),"",IF($E$2="existant",VLOOKUP(B524,Existant!$A:$E,5,FALSE),IF($E$2="Neuf - non famille",VLOOKUP(B524,#REF!,5,FALSE),VLOOKUP(B524,Neuf!$A:$E,5,FALSE))))</f>
        <v/>
      </c>
      <c r="F524" t="str">
        <f>IF(OR(C524="",C524&gt;$G$2),"",IF($E$2="existant",VLOOKUP(B524,Existant!$A:$H,2,FALSE),IF($E$2="Neuf - non famille",VLOOKUP(B524,#REF!,7,FALSE),VLOOKUP(B524,Neuf!$A:$H,7,FALSE))))</f>
        <v/>
      </c>
      <c r="G524" s="35" t="str">
        <f>IF(OR(C524="",C524&gt;$G$2),"",IF($E$2="existant",VLOOKUP(B524,Existant!$A:$P,16,FALSE),IF($E$2="Neuf - non famille",VLOOKUP(B524,#REF!,16,FALSE),VLOOKUP(B524,Neuf!$A:$P,16,FALSE))))</f>
        <v/>
      </c>
      <c r="H524" s="34" t="str">
        <f>IF(OR(C524="",C524&gt;$G$2),"",IF($E$2="existant",VLOOKUP(B524,Existant!$A:$P,14,FALSE),IF($E$2="Neuf - non famille",VLOOKUP(B524,#REF!,14,FALSE),VLOOKUP(B524,Neuf!$A:$P,14,FALSE))))</f>
        <v/>
      </c>
    </row>
    <row r="525" spans="1:8" hidden="1" x14ac:dyDescent="0.2">
      <c r="A525" s="2">
        <f t="shared" ca="1" si="8"/>
        <v>90</v>
      </c>
      <c r="B525" s="2">
        <v>112</v>
      </c>
      <c r="C525" s="2" t="str">
        <f>IF(COUNTIF($B$4:B524,B525)&gt;0,"",MAX($C$4:C524)+1)</f>
        <v/>
      </c>
      <c r="D525" t="str">
        <f>IF(OR(C525="",C525&gt;$G$2),"",IF($E$2="existant",VLOOKUP(B525,Existant!$A:$E,4,FALSE),IF($E$2="Neuf - non famille",VLOOKUP(B525,#REF!,4,FALSE),VLOOKUP(B525,Neuf!$A:$E,4,FALSE))))</f>
        <v/>
      </c>
      <c r="E525" t="str">
        <f>IF(OR(C525="",C525&gt;$G$2),"",IF($E$2="existant",VLOOKUP(B525,Existant!$A:$E,5,FALSE),IF($E$2="Neuf - non famille",VLOOKUP(B525,#REF!,5,FALSE),VLOOKUP(B525,Neuf!$A:$E,5,FALSE))))</f>
        <v/>
      </c>
      <c r="F525" t="str">
        <f>IF(OR(C525="",C525&gt;$G$2),"",IF($E$2="existant",VLOOKUP(B525,Existant!$A:$H,2,FALSE),IF($E$2="Neuf - non famille",VLOOKUP(B525,#REF!,7,FALSE),VLOOKUP(B525,Neuf!$A:$H,7,FALSE))))</f>
        <v/>
      </c>
      <c r="G525" s="35" t="str">
        <f>IF(OR(C525="",C525&gt;$G$2),"",IF($E$2="existant",VLOOKUP(B525,Existant!$A:$P,16,FALSE),IF($E$2="Neuf - non famille",VLOOKUP(B525,#REF!,16,FALSE),VLOOKUP(B525,Neuf!$A:$P,16,FALSE))))</f>
        <v/>
      </c>
      <c r="H525" s="34" t="str">
        <f>IF(OR(C525="",C525&gt;$G$2),"",IF($E$2="existant",VLOOKUP(B525,Existant!$A:$P,14,FALSE),IF($E$2="Neuf - non famille",VLOOKUP(B525,#REF!,14,FALSE),VLOOKUP(B525,Neuf!$A:$P,14,FALSE))))</f>
        <v/>
      </c>
    </row>
    <row r="526" spans="1:8" hidden="1" x14ac:dyDescent="0.2">
      <c r="A526" s="2">
        <f t="shared" ca="1" si="8"/>
        <v>162</v>
      </c>
      <c r="B526" s="2">
        <v>14</v>
      </c>
      <c r="C526" s="2" t="str">
        <f>IF(COUNTIF($B$4:B525,B526)&gt;0,"",MAX($C$4:C525)+1)</f>
        <v/>
      </c>
      <c r="D526" t="str">
        <f>IF(OR(C526="",C526&gt;$G$2),"",IF($E$2="existant",VLOOKUP(B526,Existant!$A:$E,4,FALSE),IF($E$2="Neuf - non famille",VLOOKUP(B526,#REF!,4,FALSE),VLOOKUP(B526,Neuf!$A:$E,4,FALSE))))</f>
        <v/>
      </c>
      <c r="E526" t="str">
        <f>IF(OR(C526="",C526&gt;$G$2),"",IF($E$2="existant",VLOOKUP(B526,Existant!$A:$E,5,FALSE),IF($E$2="Neuf - non famille",VLOOKUP(B526,#REF!,5,FALSE),VLOOKUP(B526,Neuf!$A:$E,5,FALSE))))</f>
        <v/>
      </c>
      <c r="F526" t="str">
        <f>IF(OR(C526="",C526&gt;$G$2),"",IF($E$2="existant",VLOOKUP(B526,Existant!$A:$H,2,FALSE),IF($E$2="Neuf - non famille",VLOOKUP(B526,#REF!,7,FALSE),VLOOKUP(B526,Neuf!$A:$H,7,FALSE))))</f>
        <v/>
      </c>
      <c r="G526" s="35" t="str">
        <f>IF(OR(C526="",C526&gt;$G$2),"",IF($E$2="existant",VLOOKUP(B526,Existant!$A:$P,16,FALSE),IF($E$2="Neuf - non famille",VLOOKUP(B526,#REF!,16,FALSE),VLOOKUP(B526,Neuf!$A:$P,16,FALSE))))</f>
        <v/>
      </c>
      <c r="H526" s="34" t="str">
        <f>IF(OR(C526="",C526&gt;$G$2),"",IF($E$2="existant",VLOOKUP(B526,Existant!$A:$P,14,FALSE),IF($E$2="Neuf - non famille",VLOOKUP(B526,#REF!,14,FALSE),VLOOKUP(B526,Neuf!$A:$P,14,FALSE))))</f>
        <v/>
      </c>
    </row>
    <row r="527" spans="1:8" hidden="1" x14ac:dyDescent="0.2">
      <c r="A527" s="2">
        <f t="shared" ca="1" si="8"/>
        <v>154</v>
      </c>
      <c r="B527" s="2">
        <v>89</v>
      </c>
      <c r="C527" s="2" t="str">
        <f>IF(COUNTIF($B$4:B526,B527)&gt;0,"",MAX($C$4:C526)+1)</f>
        <v/>
      </c>
      <c r="D527" t="str">
        <f>IF(OR(C527="",C527&gt;$G$2),"",IF($E$2="existant",VLOOKUP(B527,Existant!$A:$E,4,FALSE),IF($E$2="Neuf - non famille",VLOOKUP(B527,#REF!,4,FALSE),VLOOKUP(B527,Neuf!$A:$E,4,FALSE))))</f>
        <v/>
      </c>
      <c r="E527" t="str">
        <f>IF(OR(C527="",C527&gt;$G$2),"",IF($E$2="existant",VLOOKUP(B527,Existant!$A:$E,5,FALSE),IF($E$2="Neuf - non famille",VLOOKUP(B527,#REF!,5,FALSE),VLOOKUP(B527,Neuf!$A:$E,5,FALSE))))</f>
        <v/>
      </c>
      <c r="F527" t="str">
        <f>IF(OR(C527="",C527&gt;$G$2),"",IF($E$2="existant",VLOOKUP(B527,Existant!$A:$H,2,FALSE),IF($E$2="Neuf - non famille",VLOOKUP(B527,#REF!,7,FALSE),VLOOKUP(B527,Neuf!$A:$H,7,FALSE))))</f>
        <v/>
      </c>
      <c r="G527" s="35" t="str">
        <f>IF(OR(C527="",C527&gt;$G$2),"",IF($E$2="existant",VLOOKUP(B527,Existant!$A:$P,16,FALSE),IF($E$2="Neuf - non famille",VLOOKUP(B527,#REF!,16,FALSE),VLOOKUP(B527,Neuf!$A:$P,16,FALSE))))</f>
        <v/>
      </c>
      <c r="H527" s="34" t="str">
        <f>IF(OR(C527="",C527&gt;$G$2),"",IF($E$2="existant",VLOOKUP(B527,Existant!$A:$P,14,FALSE),IF($E$2="Neuf - non famille",VLOOKUP(B527,#REF!,14,FALSE),VLOOKUP(B527,Neuf!$A:$P,14,FALSE))))</f>
        <v/>
      </c>
    </row>
    <row r="528" spans="1:8" hidden="1" x14ac:dyDescent="0.2">
      <c r="A528" s="2">
        <f t="shared" ca="1" si="8"/>
        <v>161</v>
      </c>
      <c r="B528" s="2">
        <v>77</v>
      </c>
      <c r="C528" s="2" t="str">
        <f>IF(COUNTIF($B$4:B527,B528)&gt;0,"",MAX($C$4:C527)+1)</f>
        <v/>
      </c>
      <c r="D528" t="str">
        <f>IF(OR(C528="",C528&gt;$G$2),"",IF($E$2="existant",VLOOKUP(B528,Existant!$A:$E,4,FALSE),IF($E$2="Neuf - non famille",VLOOKUP(B528,#REF!,4,FALSE),VLOOKUP(B528,Neuf!$A:$E,4,FALSE))))</f>
        <v/>
      </c>
      <c r="E528" t="str">
        <f>IF(OR(C528="",C528&gt;$G$2),"",IF($E$2="existant",VLOOKUP(B528,Existant!$A:$E,5,FALSE),IF($E$2="Neuf - non famille",VLOOKUP(B528,#REF!,5,FALSE),VLOOKUP(B528,Neuf!$A:$E,5,FALSE))))</f>
        <v/>
      </c>
      <c r="F528" t="str">
        <f>IF(OR(C528="",C528&gt;$G$2),"",IF($E$2="existant",VLOOKUP(B528,Existant!$A:$H,2,FALSE),IF($E$2="Neuf - non famille",VLOOKUP(B528,#REF!,7,FALSE),VLOOKUP(B528,Neuf!$A:$H,7,FALSE))))</f>
        <v/>
      </c>
      <c r="G528" s="35" t="str">
        <f>IF(OR(C528="",C528&gt;$G$2),"",IF($E$2="existant",VLOOKUP(B528,Existant!$A:$P,16,FALSE),IF($E$2="Neuf - non famille",VLOOKUP(B528,#REF!,16,FALSE),VLOOKUP(B528,Neuf!$A:$P,16,FALSE))))</f>
        <v/>
      </c>
      <c r="H528" s="34" t="str">
        <f>IF(OR(C528="",C528&gt;$G$2),"",IF($E$2="existant",VLOOKUP(B528,Existant!$A:$P,14,FALSE),IF($E$2="Neuf - non famille",VLOOKUP(B528,#REF!,14,FALSE),VLOOKUP(B528,Neuf!$A:$P,14,FALSE))))</f>
        <v/>
      </c>
    </row>
    <row r="529" spans="1:8" hidden="1" x14ac:dyDescent="0.2">
      <c r="A529" s="2">
        <f t="shared" ca="1" si="8"/>
        <v>32</v>
      </c>
      <c r="B529" s="2">
        <v>56</v>
      </c>
      <c r="C529" s="2" t="str">
        <f>IF(COUNTIF($B$4:B528,B529)&gt;0,"",MAX($C$4:C528)+1)</f>
        <v/>
      </c>
      <c r="D529" t="str">
        <f>IF(OR(C529="",C529&gt;$G$2),"",IF($E$2="existant",VLOOKUP(B529,Existant!$A:$E,4,FALSE),IF($E$2="Neuf - non famille",VLOOKUP(B529,#REF!,4,FALSE),VLOOKUP(B529,Neuf!$A:$E,4,FALSE))))</f>
        <v/>
      </c>
      <c r="E529" t="str">
        <f>IF(OR(C529="",C529&gt;$G$2),"",IF($E$2="existant",VLOOKUP(B529,Existant!$A:$E,5,FALSE),IF($E$2="Neuf - non famille",VLOOKUP(B529,#REF!,5,FALSE),VLOOKUP(B529,Neuf!$A:$E,5,FALSE))))</f>
        <v/>
      </c>
      <c r="F529" t="str">
        <f>IF(OR(C529="",C529&gt;$G$2),"",IF($E$2="existant",VLOOKUP(B529,Existant!$A:$H,2,FALSE),IF($E$2="Neuf - non famille",VLOOKUP(B529,#REF!,7,FALSE),VLOOKUP(B529,Neuf!$A:$H,7,FALSE))))</f>
        <v/>
      </c>
      <c r="G529" s="35" t="str">
        <f>IF(OR(C529="",C529&gt;$G$2),"",IF($E$2="existant",VLOOKUP(B529,Existant!$A:$P,16,FALSE),IF($E$2="Neuf - non famille",VLOOKUP(B529,#REF!,16,FALSE),VLOOKUP(B529,Neuf!$A:$P,16,FALSE))))</f>
        <v/>
      </c>
      <c r="H529" s="34" t="str">
        <f>IF(OR(C529="",C529&gt;$G$2),"",IF($E$2="existant",VLOOKUP(B529,Existant!$A:$P,14,FALSE),IF($E$2="Neuf - non famille",VLOOKUP(B529,#REF!,14,FALSE),VLOOKUP(B529,Neuf!$A:$P,14,FALSE))))</f>
        <v/>
      </c>
    </row>
    <row r="530" spans="1:8" hidden="1" x14ac:dyDescent="0.2">
      <c r="A530" s="2">
        <f t="shared" ca="1" si="8"/>
        <v>11</v>
      </c>
      <c r="B530" s="2">
        <v>137</v>
      </c>
      <c r="C530" s="2" t="str">
        <f>IF(COUNTIF($B$4:B529,B530)&gt;0,"",MAX($C$4:C529)+1)</f>
        <v/>
      </c>
      <c r="D530" t="str">
        <f>IF(OR(C530="",C530&gt;$G$2),"",IF($E$2="existant",VLOOKUP(B530,Existant!$A:$E,4,FALSE),IF($E$2="Neuf - non famille",VLOOKUP(B530,#REF!,4,FALSE),VLOOKUP(B530,Neuf!$A:$E,4,FALSE))))</f>
        <v/>
      </c>
      <c r="E530" t="str">
        <f>IF(OR(C530="",C530&gt;$G$2),"",IF($E$2="existant",VLOOKUP(B530,Existant!$A:$E,5,FALSE),IF($E$2="Neuf - non famille",VLOOKUP(B530,#REF!,5,FALSE),VLOOKUP(B530,Neuf!$A:$E,5,FALSE))))</f>
        <v/>
      </c>
      <c r="F530" t="str">
        <f>IF(OR(C530="",C530&gt;$G$2),"",IF($E$2="existant",VLOOKUP(B530,Existant!$A:$H,2,FALSE),IF($E$2="Neuf - non famille",VLOOKUP(B530,#REF!,7,FALSE),VLOOKUP(B530,Neuf!$A:$H,7,FALSE))))</f>
        <v/>
      </c>
      <c r="G530" s="35" t="str">
        <f>IF(OR(C530="",C530&gt;$G$2),"",IF($E$2="existant",VLOOKUP(B530,Existant!$A:$P,16,FALSE),IF($E$2="Neuf - non famille",VLOOKUP(B530,#REF!,16,FALSE),VLOOKUP(B530,Neuf!$A:$P,16,FALSE))))</f>
        <v/>
      </c>
      <c r="H530" s="34" t="str">
        <f>IF(OR(C530="",C530&gt;$G$2),"",IF($E$2="existant",VLOOKUP(B530,Existant!$A:$P,14,FALSE),IF($E$2="Neuf - non famille",VLOOKUP(B530,#REF!,14,FALSE),VLOOKUP(B530,Neuf!$A:$P,14,FALSE))))</f>
        <v/>
      </c>
    </row>
    <row r="531" spans="1:8" hidden="1" x14ac:dyDescent="0.2">
      <c r="A531" s="2">
        <f t="shared" ca="1" si="8"/>
        <v>138</v>
      </c>
      <c r="B531" s="2">
        <v>32</v>
      </c>
      <c r="C531" s="2" t="str">
        <f>IF(COUNTIF($B$4:B530,B531)&gt;0,"",MAX($C$4:C530)+1)</f>
        <v/>
      </c>
      <c r="D531" t="str">
        <f>IF(OR(C531="",C531&gt;$G$2),"",IF($E$2="existant",VLOOKUP(B531,Existant!$A:$E,4,FALSE),IF($E$2="Neuf - non famille",VLOOKUP(B531,#REF!,4,FALSE),VLOOKUP(B531,Neuf!$A:$E,4,FALSE))))</f>
        <v/>
      </c>
      <c r="E531" t="str">
        <f>IF(OR(C531="",C531&gt;$G$2),"",IF($E$2="existant",VLOOKUP(B531,Existant!$A:$E,5,FALSE),IF($E$2="Neuf - non famille",VLOOKUP(B531,#REF!,5,FALSE),VLOOKUP(B531,Neuf!$A:$E,5,FALSE))))</f>
        <v/>
      </c>
      <c r="F531" t="str">
        <f>IF(OR(C531="",C531&gt;$G$2),"",IF($E$2="existant",VLOOKUP(B531,Existant!$A:$H,2,FALSE),IF($E$2="Neuf - non famille",VLOOKUP(B531,#REF!,7,FALSE),VLOOKUP(B531,Neuf!$A:$H,7,FALSE))))</f>
        <v/>
      </c>
      <c r="G531" s="35" t="str">
        <f>IF(OR(C531="",C531&gt;$G$2),"",IF($E$2="existant",VLOOKUP(B531,Existant!$A:$P,16,FALSE),IF($E$2="Neuf - non famille",VLOOKUP(B531,#REF!,16,FALSE),VLOOKUP(B531,Neuf!$A:$P,16,FALSE))))</f>
        <v/>
      </c>
      <c r="H531" s="34" t="str">
        <f>IF(OR(C531="",C531&gt;$G$2),"",IF($E$2="existant",VLOOKUP(B531,Existant!$A:$P,14,FALSE),IF($E$2="Neuf - non famille",VLOOKUP(B531,#REF!,14,FALSE),VLOOKUP(B531,Neuf!$A:$P,14,FALSE))))</f>
        <v/>
      </c>
    </row>
    <row r="532" spans="1:8" hidden="1" x14ac:dyDescent="0.2">
      <c r="A532" s="2">
        <f t="shared" ca="1" si="8"/>
        <v>33</v>
      </c>
      <c r="B532" s="2">
        <v>127</v>
      </c>
      <c r="C532" s="2" t="str">
        <f>IF(COUNTIF($B$4:B531,B532)&gt;0,"",MAX($C$4:C531)+1)</f>
        <v/>
      </c>
      <c r="D532" t="str">
        <f>IF(OR(C532="",C532&gt;$G$2),"",IF($E$2="existant",VLOOKUP(B532,Existant!$A:$E,4,FALSE),IF($E$2="Neuf - non famille",VLOOKUP(B532,#REF!,4,FALSE),VLOOKUP(B532,Neuf!$A:$E,4,FALSE))))</f>
        <v/>
      </c>
      <c r="E532" t="str">
        <f>IF(OR(C532="",C532&gt;$G$2),"",IF($E$2="existant",VLOOKUP(B532,Existant!$A:$E,5,FALSE),IF($E$2="Neuf - non famille",VLOOKUP(B532,#REF!,5,FALSE),VLOOKUP(B532,Neuf!$A:$E,5,FALSE))))</f>
        <v/>
      </c>
      <c r="F532" t="str">
        <f>IF(OR(C532="",C532&gt;$G$2),"",IF($E$2="existant",VLOOKUP(B532,Existant!$A:$H,2,FALSE),IF($E$2="Neuf - non famille",VLOOKUP(B532,#REF!,7,FALSE),VLOOKUP(B532,Neuf!$A:$H,7,FALSE))))</f>
        <v/>
      </c>
      <c r="G532" s="35" t="str">
        <f>IF(OR(C532="",C532&gt;$G$2),"",IF($E$2="existant",VLOOKUP(B532,Existant!$A:$P,16,FALSE),IF($E$2="Neuf - non famille",VLOOKUP(B532,#REF!,16,FALSE),VLOOKUP(B532,Neuf!$A:$P,16,FALSE))))</f>
        <v/>
      </c>
      <c r="H532" s="34" t="str">
        <f>IF(OR(C532="",C532&gt;$G$2),"",IF($E$2="existant",VLOOKUP(B532,Existant!$A:$P,14,FALSE),IF($E$2="Neuf - non famille",VLOOKUP(B532,#REF!,14,FALSE),VLOOKUP(B532,Neuf!$A:$P,14,FALSE))))</f>
        <v/>
      </c>
    </row>
    <row r="533" spans="1:8" hidden="1" x14ac:dyDescent="0.2">
      <c r="A533" s="2">
        <f t="shared" ca="1" si="8"/>
        <v>23</v>
      </c>
      <c r="B533" s="2">
        <v>29</v>
      </c>
      <c r="C533" s="2" t="str">
        <f>IF(COUNTIF($B$4:B532,B533)&gt;0,"",MAX($C$4:C532)+1)</f>
        <v/>
      </c>
      <c r="D533" t="str">
        <f>IF(OR(C533="",C533&gt;$G$2),"",IF($E$2="existant",VLOOKUP(B533,Existant!$A:$E,4,FALSE),IF($E$2="Neuf - non famille",VLOOKUP(B533,#REF!,4,FALSE),VLOOKUP(B533,Neuf!$A:$E,4,FALSE))))</f>
        <v/>
      </c>
      <c r="E533" t="str">
        <f>IF(OR(C533="",C533&gt;$G$2),"",IF($E$2="existant",VLOOKUP(B533,Existant!$A:$E,5,FALSE),IF($E$2="Neuf - non famille",VLOOKUP(B533,#REF!,5,FALSE),VLOOKUP(B533,Neuf!$A:$E,5,FALSE))))</f>
        <v/>
      </c>
      <c r="F533" t="str">
        <f>IF(OR(C533="",C533&gt;$G$2),"",IF($E$2="existant",VLOOKUP(B533,Existant!$A:$H,2,FALSE),IF($E$2="Neuf - non famille",VLOOKUP(B533,#REF!,7,FALSE),VLOOKUP(B533,Neuf!$A:$H,7,FALSE))))</f>
        <v/>
      </c>
      <c r="G533" s="35" t="str">
        <f>IF(OR(C533="",C533&gt;$G$2),"",IF($E$2="existant",VLOOKUP(B533,Existant!$A:$P,16,FALSE),IF($E$2="Neuf - non famille",VLOOKUP(B533,#REF!,16,FALSE),VLOOKUP(B533,Neuf!$A:$P,16,FALSE))))</f>
        <v/>
      </c>
      <c r="H533" s="34" t="str">
        <f>IF(OR(C533="",C533&gt;$G$2),"",IF($E$2="existant",VLOOKUP(B533,Existant!$A:$P,14,FALSE),IF($E$2="Neuf - non famille",VLOOKUP(B533,#REF!,14,FALSE),VLOOKUP(B533,Neuf!$A:$P,14,FALSE))))</f>
        <v/>
      </c>
    </row>
    <row r="534" spans="1:8" hidden="1" x14ac:dyDescent="0.2">
      <c r="A534" s="2">
        <f t="shared" ca="1" si="8"/>
        <v>118</v>
      </c>
      <c r="B534" s="2">
        <v>116</v>
      </c>
      <c r="C534" s="2" t="str">
        <f>IF(COUNTIF($B$4:B533,B534)&gt;0,"",MAX($C$4:C533)+1)</f>
        <v/>
      </c>
      <c r="D534" t="str">
        <f>IF(OR(C534="",C534&gt;$G$2),"",IF($E$2="existant",VLOOKUP(B534,Existant!$A:$E,4,FALSE),IF($E$2="Neuf - non famille",VLOOKUP(B534,#REF!,4,FALSE),VLOOKUP(B534,Neuf!$A:$E,4,FALSE))))</f>
        <v/>
      </c>
      <c r="E534" t="str">
        <f>IF(OR(C534="",C534&gt;$G$2),"",IF($E$2="existant",VLOOKUP(B534,Existant!$A:$E,5,FALSE),IF($E$2="Neuf - non famille",VLOOKUP(B534,#REF!,5,FALSE),VLOOKUP(B534,Neuf!$A:$E,5,FALSE))))</f>
        <v/>
      </c>
      <c r="F534" t="str">
        <f>IF(OR(C534="",C534&gt;$G$2),"",IF($E$2="existant",VLOOKUP(B534,Existant!$A:$H,2,FALSE),IF($E$2="Neuf - non famille",VLOOKUP(B534,#REF!,7,FALSE),VLOOKUP(B534,Neuf!$A:$H,7,FALSE))))</f>
        <v/>
      </c>
      <c r="G534" s="35" t="str">
        <f>IF(OR(C534="",C534&gt;$G$2),"",IF($E$2="existant",VLOOKUP(B534,Existant!$A:$P,16,FALSE),IF($E$2="Neuf - non famille",VLOOKUP(B534,#REF!,16,FALSE),VLOOKUP(B534,Neuf!$A:$P,16,FALSE))))</f>
        <v/>
      </c>
      <c r="H534" s="34" t="str">
        <f>IF(OR(C534="",C534&gt;$G$2),"",IF($E$2="existant",VLOOKUP(B534,Existant!$A:$P,14,FALSE),IF($E$2="Neuf - non famille",VLOOKUP(B534,#REF!,14,FALSE),VLOOKUP(B534,Neuf!$A:$P,14,FALSE))))</f>
        <v/>
      </c>
    </row>
    <row r="535" spans="1:8" hidden="1" x14ac:dyDescent="0.2">
      <c r="A535" s="2">
        <f t="shared" ca="1" si="8"/>
        <v>16</v>
      </c>
      <c r="B535" s="2">
        <v>98</v>
      </c>
      <c r="C535" s="2" t="str">
        <f>IF(COUNTIF($B$4:B534,B535)&gt;0,"",MAX($C$4:C534)+1)</f>
        <v/>
      </c>
      <c r="D535" t="str">
        <f>IF(OR(C535="",C535&gt;$G$2),"",IF($E$2="existant",VLOOKUP(B535,Existant!$A:$E,4,FALSE),IF($E$2="Neuf - non famille",VLOOKUP(B535,#REF!,4,FALSE),VLOOKUP(B535,Neuf!$A:$E,4,FALSE))))</f>
        <v/>
      </c>
      <c r="E535" t="str">
        <f>IF(OR(C535="",C535&gt;$G$2),"",IF($E$2="existant",VLOOKUP(B535,Existant!$A:$E,5,FALSE),IF($E$2="Neuf - non famille",VLOOKUP(B535,#REF!,5,FALSE),VLOOKUP(B535,Neuf!$A:$E,5,FALSE))))</f>
        <v/>
      </c>
      <c r="F535" t="str">
        <f>IF(OR(C535="",C535&gt;$G$2),"",IF($E$2="existant",VLOOKUP(B535,Existant!$A:$H,2,FALSE),IF($E$2="Neuf - non famille",VLOOKUP(B535,#REF!,7,FALSE),VLOOKUP(B535,Neuf!$A:$H,7,FALSE))))</f>
        <v/>
      </c>
      <c r="G535" s="35" t="str">
        <f>IF(OR(C535="",C535&gt;$G$2),"",IF($E$2="existant",VLOOKUP(B535,Existant!$A:$P,16,FALSE),IF($E$2="Neuf - non famille",VLOOKUP(B535,#REF!,16,FALSE),VLOOKUP(B535,Neuf!$A:$P,16,FALSE))))</f>
        <v/>
      </c>
      <c r="H535" s="34" t="str">
        <f>IF(OR(C535="",C535&gt;$G$2),"",IF($E$2="existant",VLOOKUP(B535,Existant!$A:$P,14,FALSE),IF($E$2="Neuf - non famille",VLOOKUP(B535,#REF!,14,FALSE),VLOOKUP(B535,Neuf!$A:$P,14,FALSE))))</f>
        <v/>
      </c>
    </row>
    <row r="536" spans="1:8" hidden="1" x14ac:dyDescent="0.2">
      <c r="A536" s="2">
        <f t="shared" ca="1" si="8"/>
        <v>35</v>
      </c>
      <c r="B536" s="2">
        <v>5</v>
      </c>
      <c r="C536" s="2" t="str">
        <f>IF(COUNTIF($B$4:B535,B536)&gt;0,"",MAX($C$4:C535)+1)</f>
        <v/>
      </c>
      <c r="D536" t="str">
        <f>IF(OR(C536="",C536&gt;$G$2),"",IF($E$2="existant",VLOOKUP(B536,Existant!$A:$E,4,FALSE),IF($E$2="Neuf - non famille",VLOOKUP(B536,#REF!,4,FALSE),VLOOKUP(B536,Neuf!$A:$E,4,FALSE))))</f>
        <v/>
      </c>
      <c r="E536" t="str">
        <f>IF(OR(C536="",C536&gt;$G$2),"",IF($E$2="existant",VLOOKUP(B536,Existant!$A:$E,5,FALSE),IF($E$2="Neuf - non famille",VLOOKUP(B536,#REF!,5,FALSE),VLOOKUP(B536,Neuf!$A:$E,5,FALSE))))</f>
        <v/>
      </c>
      <c r="F536" t="str">
        <f>IF(OR(C536="",C536&gt;$G$2),"",IF($E$2="existant",VLOOKUP(B536,Existant!$A:$H,2,FALSE),IF($E$2="Neuf - non famille",VLOOKUP(B536,#REF!,7,FALSE),VLOOKUP(B536,Neuf!$A:$H,7,FALSE))))</f>
        <v/>
      </c>
      <c r="G536" s="35" t="str">
        <f>IF(OR(C536="",C536&gt;$G$2),"",IF($E$2="existant",VLOOKUP(B536,Existant!$A:$P,16,FALSE),IF($E$2="Neuf - non famille",VLOOKUP(B536,#REF!,16,FALSE),VLOOKUP(B536,Neuf!$A:$P,16,FALSE))))</f>
        <v/>
      </c>
      <c r="H536" s="34" t="str">
        <f>IF(OR(C536="",C536&gt;$G$2),"",IF($E$2="existant",VLOOKUP(B536,Existant!$A:$P,14,FALSE),IF($E$2="Neuf - non famille",VLOOKUP(B536,#REF!,14,FALSE),VLOOKUP(B536,Neuf!$A:$P,14,FALSE))))</f>
        <v/>
      </c>
    </row>
    <row r="537" spans="1:8" hidden="1" x14ac:dyDescent="0.2">
      <c r="A537" s="2">
        <f t="shared" ca="1" si="8"/>
        <v>67</v>
      </c>
      <c r="B537" s="2">
        <v>68</v>
      </c>
      <c r="C537" s="2" t="str">
        <f>IF(COUNTIF($B$4:B536,B537)&gt;0,"",MAX($C$4:C536)+1)</f>
        <v/>
      </c>
      <c r="D537" t="str">
        <f>IF(OR(C537="",C537&gt;$G$2),"",IF($E$2="existant",VLOOKUP(B537,Existant!$A:$E,4,FALSE),IF($E$2="Neuf - non famille",VLOOKUP(B537,#REF!,4,FALSE),VLOOKUP(B537,Neuf!$A:$E,4,FALSE))))</f>
        <v/>
      </c>
      <c r="E537" t="str">
        <f>IF(OR(C537="",C537&gt;$G$2),"",IF($E$2="existant",VLOOKUP(B537,Existant!$A:$E,5,FALSE),IF($E$2="Neuf - non famille",VLOOKUP(B537,#REF!,5,FALSE),VLOOKUP(B537,Neuf!$A:$E,5,FALSE))))</f>
        <v/>
      </c>
      <c r="F537" t="str">
        <f>IF(OR(C537="",C537&gt;$G$2),"",IF($E$2="existant",VLOOKUP(B537,Existant!$A:$H,2,FALSE),IF($E$2="Neuf - non famille",VLOOKUP(B537,#REF!,7,FALSE),VLOOKUP(B537,Neuf!$A:$H,7,FALSE))))</f>
        <v/>
      </c>
      <c r="G537" s="35" t="str">
        <f>IF(OR(C537="",C537&gt;$G$2),"",IF($E$2="existant",VLOOKUP(B537,Existant!$A:$P,16,FALSE),IF($E$2="Neuf - non famille",VLOOKUP(B537,#REF!,16,FALSE),VLOOKUP(B537,Neuf!$A:$P,16,FALSE))))</f>
        <v/>
      </c>
      <c r="H537" s="34" t="str">
        <f>IF(OR(C537="",C537&gt;$G$2),"",IF($E$2="existant",VLOOKUP(B537,Existant!$A:$P,14,FALSE),IF($E$2="Neuf - non famille",VLOOKUP(B537,#REF!,14,FALSE),VLOOKUP(B537,Neuf!$A:$P,14,FALSE))))</f>
        <v/>
      </c>
    </row>
    <row r="538" spans="1:8" hidden="1" x14ac:dyDescent="0.2">
      <c r="A538" s="2">
        <f t="shared" ca="1" si="8"/>
        <v>157</v>
      </c>
      <c r="B538" s="2">
        <v>131</v>
      </c>
      <c r="C538" s="2" t="str">
        <f>IF(COUNTIF($B$4:B537,B538)&gt;0,"",MAX($C$4:C537)+1)</f>
        <v/>
      </c>
      <c r="D538" t="str">
        <f>IF(OR(C538="",C538&gt;$G$2),"",IF($E$2="existant",VLOOKUP(B538,Existant!$A:$E,4,FALSE),IF($E$2="Neuf - non famille",VLOOKUP(B538,#REF!,4,FALSE),VLOOKUP(B538,Neuf!$A:$E,4,FALSE))))</f>
        <v/>
      </c>
      <c r="E538" t="str">
        <f>IF(OR(C538="",C538&gt;$G$2),"",IF($E$2="existant",VLOOKUP(B538,Existant!$A:$E,5,FALSE),IF($E$2="Neuf - non famille",VLOOKUP(B538,#REF!,5,FALSE),VLOOKUP(B538,Neuf!$A:$E,5,FALSE))))</f>
        <v/>
      </c>
      <c r="F538" t="str">
        <f>IF(OR(C538="",C538&gt;$G$2),"",IF($E$2="existant",VLOOKUP(B538,Existant!$A:$H,2,FALSE),IF($E$2="Neuf - non famille",VLOOKUP(B538,#REF!,7,FALSE),VLOOKUP(B538,Neuf!$A:$H,7,FALSE))))</f>
        <v/>
      </c>
      <c r="G538" s="35" t="str">
        <f>IF(OR(C538="",C538&gt;$G$2),"",IF($E$2="existant",VLOOKUP(B538,Existant!$A:$P,16,FALSE),IF($E$2="Neuf - non famille",VLOOKUP(B538,#REF!,16,FALSE),VLOOKUP(B538,Neuf!$A:$P,16,FALSE))))</f>
        <v/>
      </c>
      <c r="H538" s="34" t="str">
        <f>IF(OR(C538="",C538&gt;$G$2),"",IF($E$2="existant",VLOOKUP(B538,Existant!$A:$P,14,FALSE),IF($E$2="Neuf - non famille",VLOOKUP(B538,#REF!,14,FALSE),VLOOKUP(B538,Neuf!$A:$P,14,FALSE))))</f>
        <v/>
      </c>
    </row>
    <row r="539" spans="1:8" hidden="1" x14ac:dyDescent="0.2">
      <c r="A539" s="2">
        <f t="shared" ca="1" si="8"/>
        <v>91</v>
      </c>
      <c r="B539" s="2">
        <v>107</v>
      </c>
      <c r="C539" s="2" t="str">
        <f>IF(COUNTIF($B$4:B538,B539)&gt;0,"",MAX($C$4:C538)+1)</f>
        <v/>
      </c>
      <c r="D539" t="str">
        <f>IF(OR(C539="",C539&gt;$G$2),"",IF($E$2="existant",VLOOKUP(B539,Existant!$A:$E,4,FALSE),IF($E$2="Neuf - non famille",VLOOKUP(B539,#REF!,4,FALSE),VLOOKUP(B539,Neuf!$A:$E,4,FALSE))))</f>
        <v/>
      </c>
      <c r="E539" t="str">
        <f>IF(OR(C539="",C539&gt;$G$2),"",IF($E$2="existant",VLOOKUP(B539,Existant!$A:$E,5,FALSE),IF($E$2="Neuf - non famille",VLOOKUP(B539,#REF!,5,FALSE),VLOOKUP(B539,Neuf!$A:$E,5,FALSE))))</f>
        <v/>
      </c>
      <c r="F539" t="str">
        <f>IF(OR(C539="",C539&gt;$G$2),"",IF($E$2="existant",VLOOKUP(B539,Existant!$A:$H,2,FALSE),IF($E$2="Neuf - non famille",VLOOKUP(B539,#REF!,7,FALSE),VLOOKUP(B539,Neuf!$A:$H,7,FALSE))))</f>
        <v/>
      </c>
      <c r="G539" s="35" t="str">
        <f>IF(OR(C539="",C539&gt;$G$2),"",IF($E$2="existant",VLOOKUP(B539,Existant!$A:$P,16,FALSE),IF($E$2="Neuf - non famille",VLOOKUP(B539,#REF!,16,FALSE),VLOOKUP(B539,Neuf!$A:$P,16,FALSE))))</f>
        <v/>
      </c>
      <c r="H539" s="34" t="str">
        <f>IF(OR(C539="",C539&gt;$G$2),"",IF($E$2="existant",VLOOKUP(B539,Existant!$A:$P,14,FALSE),IF($E$2="Neuf - non famille",VLOOKUP(B539,#REF!,14,FALSE),VLOOKUP(B539,Neuf!$A:$P,14,FALSE))))</f>
        <v/>
      </c>
    </row>
    <row r="540" spans="1:8" hidden="1" x14ac:dyDescent="0.2">
      <c r="A540" s="2">
        <f t="shared" ca="1" si="8"/>
        <v>76</v>
      </c>
      <c r="B540" s="2">
        <v>120</v>
      </c>
      <c r="C540" s="2" t="str">
        <f>IF(COUNTIF($B$4:B539,B540)&gt;0,"",MAX($C$4:C539)+1)</f>
        <v/>
      </c>
      <c r="D540" t="str">
        <f>IF(OR(C540="",C540&gt;$G$2),"",IF($E$2="existant",VLOOKUP(B540,Existant!$A:$E,4,FALSE),IF($E$2="Neuf - non famille",VLOOKUP(B540,#REF!,4,FALSE),VLOOKUP(B540,Neuf!$A:$E,4,FALSE))))</f>
        <v/>
      </c>
      <c r="E540" t="str">
        <f>IF(OR(C540="",C540&gt;$G$2),"",IF($E$2="existant",VLOOKUP(B540,Existant!$A:$E,5,FALSE),IF($E$2="Neuf - non famille",VLOOKUP(B540,#REF!,5,FALSE),VLOOKUP(B540,Neuf!$A:$E,5,FALSE))))</f>
        <v/>
      </c>
      <c r="F540" t="str">
        <f>IF(OR(C540="",C540&gt;$G$2),"",IF($E$2="existant",VLOOKUP(B540,Existant!$A:$H,2,FALSE),IF($E$2="Neuf - non famille",VLOOKUP(B540,#REF!,7,FALSE),VLOOKUP(B540,Neuf!$A:$H,7,FALSE))))</f>
        <v/>
      </c>
      <c r="G540" s="35" t="str">
        <f>IF(OR(C540="",C540&gt;$G$2),"",IF($E$2="existant",VLOOKUP(B540,Existant!$A:$P,16,FALSE),IF($E$2="Neuf - non famille",VLOOKUP(B540,#REF!,16,FALSE),VLOOKUP(B540,Neuf!$A:$P,16,FALSE))))</f>
        <v/>
      </c>
      <c r="H540" s="34" t="str">
        <f>IF(OR(C540="",C540&gt;$G$2),"",IF($E$2="existant",VLOOKUP(B540,Existant!$A:$P,14,FALSE),IF($E$2="Neuf - non famille",VLOOKUP(B540,#REF!,14,FALSE),VLOOKUP(B540,Neuf!$A:$P,14,FALSE))))</f>
        <v/>
      </c>
    </row>
    <row r="541" spans="1:8" hidden="1" x14ac:dyDescent="0.2">
      <c r="A541" s="2">
        <f t="shared" ca="1" si="8"/>
        <v>82</v>
      </c>
      <c r="B541" s="2">
        <v>154</v>
      </c>
      <c r="C541" s="2" t="str">
        <f>IF(COUNTIF($B$4:B540,B541)&gt;0,"",MAX($C$4:C540)+1)</f>
        <v/>
      </c>
      <c r="D541" t="str">
        <f>IF(OR(C541="",C541&gt;$G$2),"",IF($E$2="existant",VLOOKUP(B541,Existant!$A:$E,4,FALSE),IF($E$2="Neuf - non famille",VLOOKUP(B541,#REF!,4,FALSE),VLOOKUP(B541,Neuf!$A:$E,4,FALSE))))</f>
        <v/>
      </c>
      <c r="E541" t="str">
        <f>IF(OR(C541="",C541&gt;$G$2),"",IF($E$2="existant",VLOOKUP(B541,Existant!$A:$E,5,FALSE),IF($E$2="Neuf - non famille",VLOOKUP(B541,#REF!,5,FALSE),VLOOKUP(B541,Neuf!$A:$E,5,FALSE))))</f>
        <v/>
      </c>
      <c r="F541" t="str">
        <f>IF(OR(C541="",C541&gt;$G$2),"",IF($E$2="existant",VLOOKUP(B541,Existant!$A:$H,2,FALSE),IF($E$2="Neuf - non famille",VLOOKUP(B541,#REF!,7,FALSE),VLOOKUP(B541,Neuf!$A:$H,7,FALSE))))</f>
        <v/>
      </c>
      <c r="G541" s="35" t="str">
        <f>IF(OR(C541="",C541&gt;$G$2),"",IF($E$2="existant",VLOOKUP(B541,Existant!$A:$P,16,FALSE),IF($E$2="Neuf - non famille",VLOOKUP(B541,#REF!,16,FALSE),VLOOKUP(B541,Neuf!$A:$P,16,FALSE))))</f>
        <v/>
      </c>
      <c r="H541" s="34" t="str">
        <f>IF(OR(C541="",C541&gt;$G$2),"",IF($E$2="existant",VLOOKUP(B541,Existant!$A:$P,14,FALSE),IF($E$2="Neuf - non famille",VLOOKUP(B541,#REF!,14,FALSE),VLOOKUP(B541,Neuf!$A:$P,14,FALSE))))</f>
        <v/>
      </c>
    </row>
    <row r="542" spans="1:8" hidden="1" x14ac:dyDescent="0.2">
      <c r="A542" s="2">
        <f t="shared" ca="1" si="8"/>
        <v>148</v>
      </c>
      <c r="B542" s="2">
        <v>69</v>
      </c>
      <c r="C542" s="2" t="str">
        <f>IF(COUNTIF($B$4:B541,B542)&gt;0,"",MAX($C$4:C541)+1)</f>
        <v/>
      </c>
      <c r="D542" t="str">
        <f>IF(OR(C542="",C542&gt;$G$2),"",IF($E$2="existant",VLOOKUP(B542,Existant!$A:$E,4,FALSE),IF($E$2="Neuf - non famille",VLOOKUP(B542,#REF!,4,FALSE),VLOOKUP(B542,Neuf!$A:$E,4,FALSE))))</f>
        <v/>
      </c>
      <c r="E542" t="str">
        <f>IF(OR(C542="",C542&gt;$G$2),"",IF($E$2="existant",VLOOKUP(B542,Existant!$A:$E,5,FALSE),IF($E$2="Neuf - non famille",VLOOKUP(B542,#REF!,5,FALSE),VLOOKUP(B542,Neuf!$A:$E,5,FALSE))))</f>
        <v/>
      </c>
      <c r="F542" t="str">
        <f>IF(OR(C542="",C542&gt;$G$2),"",IF($E$2="existant",VLOOKUP(B542,Existant!$A:$H,2,FALSE),IF($E$2="Neuf - non famille",VLOOKUP(B542,#REF!,7,FALSE),VLOOKUP(B542,Neuf!$A:$H,7,FALSE))))</f>
        <v/>
      </c>
      <c r="G542" s="35" t="str">
        <f>IF(OR(C542="",C542&gt;$G$2),"",IF($E$2="existant",VLOOKUP(B542,Existant!$A:$P,16,FALSE),IF($E$2="Neuf - non famille",VLOOKUP(B542,#REF!,16,FALSE),VLOOKUP(B542,Neuf!$A:$P,16,FALSE))))</f>
        <v/>
      </c>
      <c r="H542" s="34" t="str">
        <f>IF(OR(C542="",C542&gt;$G$2),"",IF($E$2="existant",VLOOKUP(B542,Existant!$A:$P,14,FALSE),IF($E$2="Neuf - non famille",VLOOKUP(B542,#REF!,14,FALSE),VLOOKUP(B542,Neuf!$A:$P,14,FALSE))))</f>
        <v/>
      </c>
    </row>
    <row r="543" spans="1:8" hidden="1" x14ac:dyDescent="0.2">
      <c r="A543" s="2">
        <f t="shared" ca="1" si="8"/>
        <v>108</v>
      </c>
      <c r="B543" s="2">
        <v>86</v>
      </c>
      <c r="C543" s="2" t="str">
        <f>IF(COUNTIF($B$4:B542,B543)&gt;0,"",MAX($C$4:C542)+1)</f>
        <v/>
      </c>
      <c r="D543" t="str">
        <f>IF(OR(C543="",C543&gt;$G$2),"",IF($E$2="existant",VLOOKUP(B543,Existant!$A:$E,4,FALSE),IF($E$2="Neuf - non famille",VLOOKUP(B543,#REF!,4,FALSE),VLOOKUP(B543,Neuf!$A:$E,4,FALSE))))</f>
        <v/>
      </c>
      <c r="E543" t="str">
        <f>IF(OR(C543="",C543&gt;$G$2),"",IF($E$2="existant",VLOOKUP(B543,Existant!$A:$E,5,FALSE),IF($E$2="Neuf - non famille",VLOOKUP(B543,#REF!,5,FALSE),VLOOKUP(B543,Neuf!$A:$E,5,FALSE))))</f>
        <v/>
      </c>
      <c r="F543" t="str">
        <f>IF(OR(C543="",C543&gt;$G$2),"",IF($E$2="existant",VLOOKUP(B543,Existant!$A:$H,2,FALSE),IF($E$2="Neuf - non famille",VLOOKUP(B543,#REF!,7,FALSE),VLOOKUP(B543,Neuf!$A:$H,7,FALSE))))</f>
        <v/>
      </c>
      <c r="G543" s="35" t="str">
        <f>IF(OR(C543="",C543&gt;$G$2),"",IF($E$2="existant",VLOOKUP(B543,Existant!$A:$P,16,FALSE),IF($E$2="Neuf - non famille",VLOOKUP(B543,#REF!,16,FALSE),VLOOKUP(B543,Neuf!$A:$P,16,FALSE))))</f>
        <v/>
      </c>
      <c r="H543" s="34" t="str">
        <f>IF(OR(C543="",C543&gt;$G$2),"",IF($E$2="existant",VLOOKUP(B543,Existant!$A:$P,14,FALSE),IF($E$2="Neuf - non famille",VLOOKUP(B543,#REF!,14,FALSE),VLOOKUP(B543,Neuf!$A:$P,14,FALSE))))</f>
        <v/>
      </c>
    </row>
    <row r="544" spans="1:8" hidden="1" x14ac:dyDescent="0.2">
      <c r="A544" s="2">
        <f t="shared" ca="1" si="8"/>
        <v>138</v>
      </c>
      <c r="B544" s="2">
        <v>91</v>
      </c>
      <c r="C544" s="2" t="str">
        <f>IF(COUNTIF($B$4:B543,B544)&gt;0,"",MAX($C$4:C543)+1)</f>
        <v/>
      </c>
      <c r="D544" t="str">
        <f>IF(OR(C544="",C544&gt;$G$2),"",IF($E$2="existant",VLOOKUP(B544,Existant!$A:$E,4,FALSE),IF($E$2="Neuf - non famille",VLOOKUP(B544,#REF!,4,FALSE),VLOOKUP(B544,Neuf!$A:$E,4,FALSE))))</f>
        <v/>
      </c>
      <c r="E544" t="str">
        <f>IF(OR(C544="",C544&gt;$G$2),"",IF($E$2="existant",VLOOKUP(B544,Existant!$A:$E,5,FALSE),IF($E$2="Neuf - non famille",VLOOKUP(B544,#REF!,5,FALSE),VLOOKUP(B544,Neuf!$A:$E,5,FALSE))))</f>
        <v/>
      </c>
      <c r="F544" t="str">
        <f>IF(OR(C544="",C544&gt;$G$2),"",IF($E$2="existant",VLOOKUP(B544,Existant!$A:$H,2,FALSE),IF($E$2="Neuf - non famille",VLOOKUP(B544,#REF!,7,FALSE),VLOOKUP(B544,Neuf!$A:$H,7,FALSE))))</f>
        <v/>
      </c>
      <c r="G544" s="35" t="str">
        <f>IF(OR(C544="",C544&gt;$G$2),"",IF($E$2="existant",VLOOKUP(B544,Existant!$A:$P,16,FALSE),IF($E$2="Neuf - non famille",VLOOKUP(B544,#REF!,16,FALSE),VLOOKUP(B544,Neuf!$A:$P,16,FALSE))))</f>
        <v/>
      </c>
      <c r="H544" s="34" t="str">
        <f>IF(OR(C544="",C544&gt;$G$2),"",IF($E$2="existant",VLOOKUP(B544,Existant!$A:$P,14,FALSE),IF($E$2="Neuf - non famille",VLOOKUP(B544,#REF!,14,FALSE),VLOOKUP(B544,Neuf!$A:$P,14,FALSE))))</f>
        <v/>
      </c>
    </row>
    <row r="545" spans="1:8" hidden="1" x14ac:dyDescent="0.2">
      <c r="A545" s="2">
        <f t="shared" ca="1" si="8"/>
        <v>66</v>
      </c>
      <c r="B545" s="2">
        <v>146</v>
      </c>
      <c r="C545" s="2" t="str">
        <f>IF(COUNTIF($B$4:B544,B545)&gt;0,"",MAX($C$4:C544)+1)</f>
        <v/>
      </c>
      <c r="D545" t="str">
        <f>IF(OR(C545="",C545&gt;$G$2),"",IF($E$2="existant",VLOOKUP(B545,Existant!$A:$E,4,FALSE),IF($E$2="Neuf - non famille",VLOOKUP(B545,#REF!,4,FALSE),VLOOKUP(B545,Neuf!$A:$E,4,FALSE))))</f>
        <v/>
      </c>
      <c r="E545" t="str">
        <f>IF(OR(C545="",C545&gt;$G$2),"",IF($E$2="existant",VLOOKUP(B545,Existant!$A:$E,5,FALSE),IF($E$2="Neuf - non famille",VLOOKUP(B545,#REF!,5,FALSE),VLOOKUP(B545,Neuf!$A:$E,5,FALSE))))</f>
        <v/>
      </c>
      <c r="F545" t="str">
        <f>IF(OR(C545="",C545&gt;$G$2),"",IF($E$2="existant",VLOOKUP(B545,Existant!$A:$H,2,FALSE),IF($E$2="Neuf - non famille",VLOOKUP(B545,#REF!,7,FALSE),VLOOKUP(B545,Neuf!$A:$H,7,FALSE))))</f>
        <v/>
      </c>
      <c r="G545" s="35" t="str">
        <f>IF(OR(C545="",C545&gt;$G$2),"",IF($E$2="existant",VLOOKUP(B545,Existant!$A:$P,16,FALSE),IF($E$2="Neuf - non famille",VLOOKUP(B545,#REF!,16,FALSE),VLOOKUP(B545,Neuf!$A:$P,16,FALSE))))</f>
        <v/>
      </c>
      <c r="H545" s="34" t="str">
        <f>IF(OR(C545="",C545&gt;$G$2),"",IF($E$2="existant",VLOOKUP(B545,Existant!$A:$P,14,FALSE),IF($E$2="Neuf - non famille",VLOOKUP(B545,#REF!,14,FALSE),VLOOKUP(B545,Neuf!$A:$P,14,FALSE))))</f>
        <v/>
      </c>
    </row>
    <row r="546" spans="1:8" hidden="1" x14ac:dyDescent="0.2">
      <c r="A546" s="2">
        <f t="shared" ca="1" si="8"/>
        <v>26</v>
      </c>
      <c r="B546" s="2">
        <v>150</v>
      </c>
      <c r="C546" s="2" t="str">
        <f>IF(COUNTIF($B$4:B545,B546)&gt;0,"",MAX($C$4:C545)+1)</f>
        <v/>
      </c>
      <c r="D546" t="str">
        <f>IF(OR(C546="",C546&gt;$G$2),"",IF($E$2="existant",VLOOKUP(B546,Existant!$A:$E,4,FALSE),IF($E$2="Neuf - non famille",VLOOKUP(B546,#REF!,4,FALSE),VLOOKUP(B546,Neuf!$A:$E,4,FALSE))))</f>
        <v/>
      </c>
      <c r="E546" t="str">
        <f>IF(OR(C546="",C546&gt;$G$2),"",IF($E$2="existant",VLOOKUP(B546,Existant!$A:$E,5,FALSE),IF($E$2="Neuf - non famille",VLOOKUP(B546,#REF!,5,FALSE),VLOOKUP(B546,Neuf!$A:$E,5,FALSE))))</f>
        <v/>
      </c>
      <c r="F546" t="str">
        <f>IF(OR(C546="",C546&gt;$G$2),"",IF($E$2="existant",VLOOKUP(B546,Existant!$A:$H,2,FALSE),IF($E$2="Neuf - non famille",VLOOKUP(B546,#REF!,7,FALSE),VLOOKUP(B546,Neuf!$A:$H,7,FALSE))))</f>
        <v/>
      </c>
      <c r="G546" s="35" t="str">
        <f>IF(OR(C546="",C546&gt;$G$2),"",IF($E$2="existant",VLOOKUP(B546,Existant!$A:$P,16,FALSE),IF($E$2="Neuf - non famille",VLOOKUP(B546,#REF!,16,FALSE),VLOOKUP(B546,Neuf!$A:$P,16,FALSE))))</f>
        <v/>
      </c>
      <c r="H546" s="34" t="str">
        <f>IF(OR(C546="",C546&gt;$G$2),"",IF($E$2="existant",VLOOKUP(B546,Existant!$A:$P,14,FALSE),IF($E$2="Neuf - non famille",VLOOKUP(B546,#REF!,14,FALSE),VLOOKUP(B546,Neuf!$A:$P,14,FALSE))))</f>
        <v/>
      </c>
    </row>
    <row r="547" spans="1:8" hidden="1" x14ac:dyDescent="0.2">
      <c r="A547" s="2">
        <f t="shared" ca="1" si="8"/>
        <v>132</v>
      </c>
      <c r="B547" s="2">
        <v>111</v>
      </c>
      <c r="C547" s="2" t="str">
        <f>IF(COUNTIF($B$4:B546,B547)&gt;0,"",MAX($C$4:C546)+1)</f>
        <v/>
      </c>
      <c r="D547" t="str">
        <f>IF(OR(C547="",C547&gt;$G$2),"",IF($E$2="existant",VLOOKUP(B547,Existant!$A:$E,4,FALSE),IF($E$2="Neuf - non famille",VLOOKUP(B547,#REF!,4,FALSE),VLOOKUP(B547,Neuf!$A:$E,4,FALSE))))</f>
        <v/>
      </c>
      <c r="E547" t="str">
        <f>IF(OR(C547="",C547&gt;$G$2),"",IF($E$2="existant",VLOOKUP(B547,Existant!$A:$E,5,FALSE),IF($E$2="Neuf - non famille",VLOOKUP(B547,#REF!,5,FALSE),VLOOKUP(B547,Neuf!$A:$E,5,FALSE))))</f>
        <v/>
      </c>
      <c r="F547" t="str">
        <f>IF(OR(C547="",C547&gt;$G$2),"",IF($E$2="existant",VLOOKUP(B547,Existant!$A:$H,2,FALSE),IF($E$2="Neuf - non famille",VLOOKUP(B547,#REF!,7,FALSE),VLOOKUP(B547,Neuf!$A:$H,7,FALSE))))</f>
        <v/>
      </c>
      <c r="G547" s="35" t="str">
        <f>IF(OR(C547="",C547&gt;$G$2),"",IF($E$2="existant",VLOOKUP(B547,Existant!$A:$P,16,FALSE),IF($E$2="Neuf - non famille",VLOOKUP(B547,#REF!,16,FALSE),VLOOKUP(B547,Neuf!$A:$P,16,FALSE))))</f>
        <v/>
      </c>
      <c r="H547" s="34" t="str">
        <f>IF(OR(C547="",C547&gt;$G$2),"",IF($E$2="existant",VLOOKUP(B547,Existant!$A:$P,14,FALSE),IF($E$2="Neuf - non famille",VLOOKUP(B547,#REF!,14,FALSE),VLOOKUP(B547,Neuf!$A:$P,14,FALSE))))</f>
        <v/>
      </c>
    </row>
    <row r="548" spans="1:8" hidden="1" x14ac:dyDescent="0.2">
      <c r="A548" s="2">
        <f t="shared" ca="1" si="8"/>
        <v>16</v>
      </c>
      <c r="B548" s="2">
        <v>134</v>
      </c>
      <c r="C548" s="2" t="str">
        <f>IF(COUNTIF($B$4:B547,B548)&gt;0,"",MAX($C$4:C547)+1)</f>
        <v/>
      </c>
      <c r="D548" t="str">
        <f>IF(OR(C548="",C548&gt;$G$2),"",IF($E$2="existant",VLOOKUP(B548,Existant!$A:$E,4,FALSE),IF($E$2="Neuf - non famille",VLOOKUP(B548,#REF!,4,FALSE),VLOOKUP(B548,Neuf!$A:$E,4,FALSE))))</f>
        <v/>
      </c>
      <c r="E548" t="str">
        <f>IF(OR(C548="",C548&gt;$G$2),"",IF($E$2="existant",VLOOKUP(B548,Existant!$A:$E,5,FALSE),IF($E$2="Neuf - non famille",VLOOKUP(B548,#REF!,5,FALSE),VLOOKUP(B548,Neuf!$A:$E,5,FALSE))))</f>
        <v/>
      </c>
      <c r="F548" t="str">
        <f>IF(OR(C548="",C548&gt;$G$2),"",IF($E$2="existant",VLOOKUP(B548,Existant!$A:$H,2,FALSE),IF($E$2="Neuf - non famille",VLOOKUP(B548,#REF!,7,FALSE),VLOOKUP(B548,Neuf!$A:$H,7,FALSE))))</f>
        <v/>
      </c>
      <c r="G548" s="35" t="str">
        <f>IF(OR(C548="",C548&gt;$G$2),"",IF($E$2="existant",VLOOKUP(B548,Existant!$A:$P,16,FALSE),IF($E$2="Neuf - non famille",VLOOKUP(B548,#REF!,16,FALSE),VLOOKUP(B548,Neuf!$A:$P,16,FALSE))))</f>
        <v/>
      </c>
      <c r="H548" s="34" t="str">
        <f>IF(OR(C548="",C548&gt;$G$2),"",IF($E$2="existant",VLOOKUP(B548,Existant!$A:$P,14,FALSE),IF($E$2="Neuf - non famille",VLOOKUP(B548,#REF!,14,FALSE),VLOOKUP(B548,Neuf!$A:$P,14,FALSE))))</f>
        <v/>
      </c>
    </row>
    <row r="549" spans="1:8" hidden="1" x14ac:dyDescent="0.2">
      <c r="A549" s="2">
        <f t="shared" ca="1" si="8"/>
        <v>32</v>
      </c>
      <c r="B549" s="2">
        <v>69</v>
      </c>
      <c r="C549" s="2" t="str">
        <f>IF(COUNTIF($B$4:B548,B549)&gt;0,"",MAX($C$4:C548)+1)</f>
        <v/>
      </c>
      <c r="D549" t="str">
        <f>IF(OR(C549="",C549&gt;$G$2),"",IF($E$2="existant",VLOOKUP(B549,Existant!$A:$E,4,FALSE),IF($E$2="Neuf - non famille",VLOOKUP(B549,#REF!,4,FALSE),VLOOKUP(B549,Neuf!$A:$E,4,FALSE))))</f>
        <v/>
      </c>
      <c r="E549" t="str">
        <f>IF(OR(C549="",C549&gt;$G$2),"",IF($E$2="existant",VLOOKUP(B549,Existant!$A:$E,5,FALSE),IF($E$2="Neuf - non famille",VLOOKUP(B549,#REF!,5,FALSE),VLOOKUP(B549,Neuf!$A:$E,5,FALSE))))</f>
        <v/>
      </c>
      <c r="F549" t="str">
        <f>IF(OR(C549="",C549&gt;$G$2),"",IF($E$2="existant",VLOOKUP(B549,Existant!$A:$H,2,FALSE),IF($E$2="Neuf - non famille",VLOOKUP(B549,#REF!,7,FALSE),VLOOKUP(B549,Neuf!$A:$H,7,FALSE))))</f>
        <v/>
      </c>
      <c r="G549" s="35" t="str">
        <f>IF(OR(C549="",C549&gt;$G$2),"",IF($E$2="existant",VLOOKUP(B549,Existant!$A:$P,16,FALSE),IF($E$2="Neuf - non famille",VLOOKUP(B549,#REF!,16,FALSE),VLOOKUP(B549,Neuf!$A:$P,16,FALSE))))</f>
        <v/>
      </c>
      <c r="H549" s="34" t="str">
        <f>IF(OR(C549="",C549&gt;$G$2),"",IF($E$2="existant",VLOOKUP(B549,Existant!$A:$P,14,FALSE),IF($E$2="Neuf - non famille",VLOOKUP(B549,#REF!,14,FALSE),VLOOKUP(B549,Neuf!$A:$P,14,FALSE))))</f>
        <v/>
      </c>
    </row>
    <row r="550" spans="1:8" hidden="1" x14ac:dyDescent="0.2">
      <c r="A550" s="2">
        <f t="shared" ca="1" si="8"/>
        <v>11</v>
      </c>
      <c r="B550" s="2">
        <v>50</v>
      </c>
      <c r="C550" s="2" t="str">
        <f>IF(COUNTIF($B$4:B549,B550)&gt;0,"",MAX($C$4:C549)+1)</f>
        <v/>
      </c>
      <c r="D550" t="str">
        <f>IF(OR(C550="",C550&gt;$G$2),"",IF($E$2="existant",VLOOKUP(B550,Existant!$A:$E,4,FALSE),IF($E$2="Neuf - non famille",VLOOKUP(B550,#REF!,4,FALSE),VLOOKUP(B550,Neuf!$A:$E,4,FALSE))))</f>
        <v/>
      </c>
      <c r="E550" t="str">
        <f>IF(OR(C550="",C550&gt;$G$2),"",IF($E$2="existant",VLOOKUP(B550,Existant!$A:$E,5,FALSE),IF($E$2="Neuf - non famille",VLOOKUP(B550,#REF!,5,FALSE),VLOOKUP(B550,Neuf!$A:$E,5,FALSE))))</f>
        <v/>
      </c>
      <c r="F550" t="str">
        <f>IF(OR(C550="",C550&gt;$G$2),"",IF($E$2="existant",VLOOKUP(B550,Existant!$A:$H,2,FALSE),IF($E$2="Neuf - non famille",VLOOKUP(B550,#REF!,7,FALSE),VLOOKUP(B550,Neuf!$A:$H,7,FALSE))))</f>
        <v/>
      </c>
      <c r="G550" s="35" t="str">
        <f>IF(OR(C550="",C550&gt;$G$2),"",IF($E$2="existant",VLOOKUP(B550,Existant!$A:$P,16,FALSE),IF($E$2="Neuf - non famille",VLOOKUP(B550,#REF!,16,FALSE),VLOOKUP(B550,Neuf!$A:$P,16,FALSE))))</f>
        <v/>
      </c>
      <c r="H550" s="34" t="str">
        <f>IF(OR(C550="",C550&gt;$G$2),"",IF($E$2="existant",VLOOKUP(B550,Existant!$A:$P,14,FALSE),IF($E$2="Neuf - non famille",VLOOKUP(B550,#REF!,14,FALSE),VLOOKUP(B550,Neuf!$A:$P,14,FALSE))))</f>
        <v/>
      </c>
    </row>
    <row r="551" spans="1:8" hidden="1" x14ac:dyDescent="0.2">
      <c r="A551" s="2">
        <f t="shared" ca="1" si="8"/>
        <v>90</v>
      </c>
      <c r="B551" s="2">
        <v>140</v>
      </c>
      <c r="C551" s="2" t="str">
        <f>IF(COUNTIF($B$4:B550,B551)&gt;0,"",MAX($C$4:C550)+1)</f>
        <v/>
      </c>
      <c r="D551" t="str">
        <f>IF(OR(C551="",C551&gt;$G$2),"",IF($E$2="existant",VLOOKUP(B551,Existant!$A:$E,4,FALSE),IF($E$2="Neuf - non famille",VLOOKUP(B551,#REF!,4,FALSE),VLOOKUP(B551,Neuf!$A:$E,4,FALSE))))</f>
        <v/>
      </c>
      <c r="E551" t="str">
        <f>IF(OR(C551="",C551&gt;$G$2),"",IF($E$2="existant",VLOOKUP(B551,Existant!$A:$E,5,FALSE),IF($E$2="Neuf - non famille",VLOOKUP(B551,#REF!,5,FALSE),VLOOKUP(B551,Neuf!$A:$E,5,FALSE))))</f>
        <v/>
      </c>
      <c r="F551" t="str">
        <f>IF(OR(C551="",C551&gt;$G$2),"",IF($E$2="existant",VLOOKUP(B551,Existant!$A:$H,2,FALSE),IF($E$2="Neuf - non famille",VLOOKUP(B551,#REF!,7,FALSE),VLOOKUP(B551,Neuf!$A:$H,7,FALSE))))</f>
        <v/>
      </c>
      <c r="G551" s="35" t="str">
        <f>IF(OR(C551="",C551&gt;$G$2),"",IF($E$2="existant",VLOOKUP(B551,Existant!$A:$P,16,FALSE),IF($E$2="Neuf - non famille",VLOOKUP(B551,#REF!,16,FALSE),VLOOKUP(B551,Neuf!$A:$P,16,FALSE))))</f>
        <v/>
      </c>
      <c r="H551" s="34" t="str">
        <f>IF(OR(C551="",C551&gt;$G$2),"",IF($E$2="existant",VLOOKUP(B551,Existant!$A:$P,14,FALSE),IF($E$2="Neuf - non famille",VLOOKUP(B551,#REF!,14,FALSE),VLOOKUP(B551,Neuf!$A:$P,14,FALSE))))</f>
        <v/>
      </c>
    </row>
    <row r="552" spans="1:8" hidden="1" x14ac:dyDescent="0.2">
      <c r="A552" s="2">
        <f t="shared" ca="1" si="8"/>
        <v>100</v>
      </c>
      <c r="B552" s="2">
        <v>54</v>
      </c>
      <c r="C552" s="2" t="str">
        <f>IF(COUNTIF($B$4:B551,B552)&gt;0,"",MAX($C$4:C551)+1)</f>
        <v/>
      </c>
      <c r="D552" t="str">
        <f>IF(OR(C552="",C552&gt;$G$2),"",IF($E$2="existant",VLOOKUP(B552,Existant!$A:$E,4,FALSE),IF($E$2="Neuf - non famille",VLOOKUP(B552,#REF!,4,FALSE),VLOOKUP(B552,Neuf!$A:$E,4,FALSE))))</f>
        <v/>
      </c>
      <c r="E552" t="str">
        <f>IF(OR(C552="",C552&gt;$G$2),"",IF($E$2="existant",VLOOKUP(B552,Existant!$A:$E,5,FALSE),IF($E$2="Neuf - non famille",VLOOKUP(B552,#REF!,5,FALSE),VLOOKUP(B552,Neuf!$A:$E,5,FALSE))))</f>
        <v/>
      </c>
      <c r="F552" t="str">
        <f>IF(OR(C552="",C552&gt;$G$2),"",IF($E$2="existant",VLOOKUP(B552,Existant!$A:$H,2,FALSE),IF($E$2="Neuf - non famille",VLOOKUP(B552,#REF!,7,FALSE),VLOOKUP(B552,Neuf!$A:$H,7,FALSE))))</f>
        <v/>
      </c>
      <c r="G552" s="35" t="str">
        <f>IF(OR(C552="",C552&gt;$G$2),"",IF($E$2="existant",VLOOKUP(B552,Existant!$A:$P,16,FALSE),IF($E$2="Neuf - non famille",VLOOKUP(B552,#REF!,16,FALSE),VLOOKUP(B552,Neuf!$A:$P,16,FALSE))))</f>
        <v/>
      </c>
      <c r="H552" s="34" t="str">
        <f>IF(OR(C552="",C552&gt;$G$2),"",IF($E$2="existant",VLOOKUP(B552,Existant!$A:$P,14,FALSE),IF($E$2="Neuf - non famille",VLOOKUP(B552,#REF!,14,FALSE),VLOOKUP(B552,Neuf!$A:$P,14,FALSE))))</f>
        <v/>
      </c>
    </row>
    <row r="553" spans="1:8" hidden="1" x14ac:dyDescent="0.2">
      <c r="A553" s="2">
        <f t="shared" ca="1" si="8"/>
        <v>149</v>
      </c>
      <c r="B553" s="2">
        <v>8</v>
      </c>
      <c r="C553" s="2" t="str">
        <f>IF(COUNTIF($B$4:B552,B553)&gt;0,"",MAX($C$4:C552)+1)</f>
        <v/>
      </c>
      <c r="D553" t="str">
        <f>IF(OR(C553="",C553&gt;$G$2),"",IF($E$2="existant",VLOOKUP(B553,Existant!$A:$E,4,FALSE),IF($E$2="Neuf - non famille",VLOOKUP(B553,#REF!,4,FALSE),VLOOKUP(B553,Neuf!$A:$E,4,FALSE))))</f>
        <v/>
      </c>
      <c r="E553" t="str">
        <f>IF(OR(C553="",C553&gt;$G$2),"",IF($E$2="existant",VLOOKUP(B553,Existant!$A:$E,5,FALSE),IF($E$2="Neuf - non famille",VLOOKUP(B553,#REF!,5,FALSE),VLOOKUP(B553,Neuf!$A:$E,5,FALSE))))</f>
        <v/>
      </c>
      <c r="F553" t="str">
        <f>IF(OR(C553="",C553&gt;$G$2),"",IF($E$2="existant",VLOOKUP(B553,Existant!$A:$H,2,FALSE),IF($E$2="Neuf - non famille",VLOOKUP(B553,#REF!,7,FALSE),VLOOKUP(B553,Neuf!$A:$H,7,FALSE))))</f>
        <v/>
      </c>
      <c r="G553" s="35" t="str">
        <f>IF(OR(C553="",C553&gt;$G$2),"",IF($E$2="existant",VLOOKUP(B553,Existant!$A:$P,16,FALSE),IF($E$2="Neuf - non famille",VLOOKUP(B553,#REF!,16,FALSE),VLOOKUP(B553,Neuf!$A:$P,16,FALSE))))</f>
        <v/>
      </c>
      <c r="H553" s="34" t="str">
        <f>IF(OR(C553="",C553&gt;$G$2),"",IF($E$2="existant",VLOOKUP(B553,Existant!$A:$P,14,FALSE),IF($E$2="Neuf - non famille",VLOOKUP(B553,#REF!,14,FALSE),VLOOKUP(B553,Neuf!$A:$P,14,FALSE))))</f>
        <v/>
      </c>
    </row>
    <row r="554" spans="1:8" hidden="1" x14ac:dyDescent="0.2">
      <c r="A554" s="2">
        <f t="shared" ca="1" si="8"/>
        <v>169</v>
      </c>
      <c r="B554" s="2">
        <v>67</v>
      </c>
      <c r="C554" s="2" t="str">
        <f>IF(COUNTIF($B$4:B553,B554)&gt;0,"",MAX($C$4:C553)+1)</f>
        <v/>
      </c>
      <c r="D554" t="str">
        <f>IF(OR(C554="",C554&gt;$G$2),"",IF($E$2="existant",VLOOKUP(B554,Existant!$A:$E,4,FALSE),IF($E$2="Neuf - non famille",VLOOKUP(B554,#REF!,4,FALSE),VLOOKUP(B554,Neuf!$A:$E,4,FALSE))))</f>
        <v/>
      </c>
      <c r="E554" t="str">
        <f>IF(OR(C554="",C554&gt;$G$2),"",IF($E$2="existant",VLOOKUP(B554,Existant!$A:$E,5,FALSE),IF($E$2="Neuf - non famille",VLOOKUP(B554,#REF!,5,FALSE),VLOOKUP(B554,Neuf!$A:$E,5,FALSE))))</f>
        <v/>
      </c>
      <c r="F554" t="str">
        <f>IF(OR(C554="",C554&gt;$G$2),"",IF($E$2="existant",VLOOKUP(B554,Existant!$A:$H,2,FALSE),IF($E$2="Neuf - non famille",VLOOKUP(B554,#REF!,7,FALSE),VLOOKUP(B554,Neuf!$A:$H,7,FALSE))))</f>
        <v/>
      </c>
      <c r="G554" s="35" t="str">
        <f>IF(OR(C554="",C554&gt;$G$2),"",IF($E$2="existant",VLOOKUP(B554,Existant!$A:$P,16,FALSE),IF($E$2="Neuf - non famille",VLOOKUP(B554,#REF!,16,FALSE),VLOOKUP(B554,Neuf!$A:$P,16,FALSE))))</f>
        <v/>
      </c>
      <c r="H554" s="34" t="str">
        <f>IF(OR(C554="",C554&gt;$G$2),"",IF($E$2="existant",VLOOKUP(B554,Existant!$A:$P,14,FALSE),IF($E$2="Neuf - non famille",VLOOKUP(B554,#REF!,14,FALSE),VLOOKUP(B554,Neuf!$A:$P,14,FALSE))))</f>
        <v/>
      </c>
    </row>
    <row r="555" spans="1:8" hidden="1" x14ac:dyDescent="0.2">
      <c r="A555" s="2">
        <f t="shared" ca="1" si="8"/>
        <v>110</v>
      </c>
      <c r="B555" s="2">
        <v>68</v>
      </c>
      <c r="C555" s="2" t="str">
        <f>IF(COUNTIF($B$4:B554,B555)&gt;0,"",MAX($C$4:C554)+1)</f>
        <v/>
      </c>
      <c r="D555" t="str">
        <f>IF(OR(C555="",C555&gt;$G$2),"",IF($E$2="existant",VLOOKUP(B555,Existant!$A:$E,4,FALSE),IF($E$2="Neuf - non famille",VLOOKUP(B555,#REF!,4,FALSE),VLOOKUP(B555,Neuf!$A:$E,4,FALSE))))</f>
        <v/>
      </c>
      <c r="E555" t="str">
        <f>IF(OR(C555="",C555&gt;$G$2),"",IF($E$2="existant",VLOOKUP(B555,Existant!$A:$E,5,FALSE),IF($E$2="Neuf - non famille",VLOOKUP(B555,#REF!,5,FALSE),VLOOKUP(B555,Neuf!$A:$E,5,FALSE))))</f>
        <v/>
      </c>
      <c r="F555" t="str">
        <f>IF(OR(C555="",C555&gt;$G$2),"",IF($E$2="existant",VLOOKUP(B555,Existant!$A:$H,2,FALSE),IF($E$2="Neuf - non famille",VLOOKUP(B555,#REF!,7,FALSE),VLOOKUP(B555,Neuf!$A:$H,7,FALSE))))</f>
        <v/>
      </c>
      <c r="G555" s="35" t="str">
        <f>IF(OR(C555="",C555&gt;$G$2),"",IF($E$2="existant",VLOOKUP(B555,Existant!$A:$P,16,FALSE),IF($E$2="Neuf - non famille",VLOOKUP(B555,#REF!,16,FALSE),VLOOKUP(B555,Neuf!$A:$P,16,FALSE))))</f>
        <v/>
      </c>
      <c r="H555" s="34" t="str">
        <f>IF(OR(C555="",C555&gt;$G$2),"",IF($E$2="existant",VLOOKUP(B555,Existant!$A:$P,14,FALSE),IF($E$2="Neuf - non famille",VLOOKUP(B555,#REF!,14,FALSE),VLOOKUP(B555,Neuf!$A:$P,14,FALSE))))</f>
        <v/>
      </c>
    </row>
    <row r="556" spans="1:8" hidden="1" x14ac:dyDescent="0.2">
      <c r="A556" s="2">
        <f t="shared" ca="1" si="8"/>
        <v>53</v>
      </c>
      <c r="B556" s="2">
        <v>8</v>
      </c>
      <c r="C556" s="2" t="str">
        <f>IF(COUNTIF($B$4:B555,B556)&gt;0,"",MAX($C$4:C555)+1)</f>
        <v/>
      </c>
      <c r="D556" t="str">
        <f>IF(OR(C556="",C556&gt;$G$2),"",IF($E$2="existant",VLOOKUP(B556,Existant!$A:$E,4,FALSE),IF($E$2="Neuf - non famille",VLOOKUP(B556,#REF!,4,FALSE),VLOOKUP(B556,Neuf!$A:$E,4,FALSE))))</f>
        <v/>
      </c>
      <c r="E556" t="str">
        <f>IF(OR(C556="",C556&gt;$G$2),"",IF($E$2="existant",VLOOKUP(B556,Existant!$A:$E,5,FALSE),IF($E$2="Neuf - non famille",VLOOKUP(B556,#REF!,5,FALSE),VLOOKUP(B556,Neuf!$A:$E,5,FALSE))))</f>
        <v/>
      </c>
      <c r="F556" t="str">
        <f>IF(OR(C556="",C556&gt;$G$2),"",IF($E$2="existant",VLOOKUP(B556,Existant!$A:$H,2,FALSE),IF($E$2="Neuf - non famille",VLOOKUP(B556,#REF!,7,FALSE),VLOOKUP(B556,Neuf!$A:$H,7,FALSE))))</f>
        <v/>
      </c>
      <c r="G556" s="35" t="str">
        <f>IF(OR(C556="",C556&gt;$G$2),"",IF($E$2="existant",VLOOKUP(B556,Existant!$A:$P,16,FALSE),IF($E$2="Neuf - non famille",VLOOKUP(B556,#REF!,16,FALSE),VLOOKUP(B556,Neuf!$A:$P,16,FALSE))))</f>
        <v/>
      </c>
      <c r="H556" s="34" t="str">
        <f>IF(OR(C556="",C556&gt;$G$2),"",IF($E$2="existant",VLOOKUP(B556,Existant!$A:$P,14,FALSE),IF($E$2="Neuf - non famille",VLOOKUP(B556,#REF!,14,FALSE),VLOOKUP(B556,Neuf!$A:$P,14,FALSE))))</f>
        <v/>
      </c>
    </row>
    <row r="557" spans="1:8" hidden="1" x14ac:dyDescent="0.2">
      <c r="A557" s="2">
        <f t="shared" ca="1" si="8"/>
        <v>159</v>
      </c>
      <c r="B557" s="2">
        <v>20</v>
      </c>
      <c r="C557" s="2" t="str">
        <f>IF(COUNTIF($B$4:B556,B557)&gt;0,"",MAX($C$4:C556)+1)</f>
        <v/>
      </c>
      <c r="D557" t="str">
        <f>IF(OR(C557="",C557&gt;$G$2),"",IF($E$2="existant",VLOOKUP(B557,Existant!$A:$E,4,FALSE),IF($E$2="Neuf - non famille",VLOOKUP(B557,#REF!,4,FALSE),VLOOKUP(B557,Neuf!$A:$E,4,FALSE))))</f>
        <v/>
      </c>
      <c r="E557" t="str">
        <f>IF(OR(C557="",C557&gt;$G$2),"",IF($E$2="existant",VLOOKUP(B557,Existant!$A:$E,5,FALSE),IF($E$2="Neuf - non famille",VLOOKUP(B557,#REF!,5,FALSE),VLOOKUP(B557,Neuf!$A:$E,5,FALSE))))</f>
        <v/>
      </c>
      <c r="F557" t="str">
        <f>IF(OR(C557="",C557&gt;$G$2),"",IF($E$2="existant",VLOOKUP(B557,Existant!$A:$H,2,FALSE),IF($E$2="Neuf - non famille",VLOOKUP(B557,#REF!,7,FALSE),VLOOKUP(B557,Neuf!$A:$H,7,FALSE))))</f>
        <v/>
      </c>
      <c r="G557" s="35" t="str">
        <f>IF(OR(C557="",C557&gt;$G$2),"",IF($E$2="existant",VLOOKUP(B557,Existant!$A:$P,16,FALSE),IF($E$2="Neuf - non famille",VLOOKUP(B557,#REF!,16,FALSE),VLOOKUP(B557,Neuf!$A:$P,16,FALSE))))</f>
        <v/>
      </c>
      <c r="H557" s="34" t="str">
        <f>IF(OR(C557="",C557&gt;$G$2),"",IF($E$2="existant",VLOOKUP(B557,Existant!$A:$P,14,FALSE),IF($E$2="Neuf - non famille",VLOOKUP(B557,#REF!,14,FALSE),VLOOKUP(B557,Neuf!$A:$P,14,FALSE))))</f>
        <v/>
      </c>
    </row>
    <row r="558" spans="1:8" hidden="1" x14ac:dyDescent="0.2">
      <c r="A558" s="2">
        <f t="shared" ca="1" si="8"/>
        <v>52</v>
      </c>
      <c r="B558" s="2">
        <v>160</v>
      </c>
      <c r="C558" s="2" t="str">
        <f>IF(COUNTIF($B$4:B557,B558)&gt;0,"",MAX($C$4:C557)+1)</f>
        <v/>
      </c>
      <c r="D558" t="str">
        <f>IF(OR(C558="",C558&gt;$G$2),"",IF($E$2="existant",VLOOKUP(B558,Existant!$A:$E,4,FALSE),IF($E$2="Neuf - non famille",VLOOKUP(B558,#REF!,4,FALSE),VLOOKUP(B558,Neuf!$A:$E,4,FALSE))))</f>
        <v/>
      </c>
      <c r="E558" t="str">
        <f>IF(OR(C558="",C558&gt;$G$2),"",IF($E$2="existant",VLOOKUP(B558,Existant!$A:$E,5,FALSE),IF($E$2="Neuf - non famille",VLOOKUP(B558,#REF!,5,FALSE),VLOOKUP(B558,Neuf!$A:$E,5,FALSE))))</f>
        <v/>
      </c>
      <c r="F558" t="str">
        <f>IF(OR(C558="",C558&gt;$G$2),"",IF($E$2="existant",VLOOKUP(B558,Existant!$A:$H,2,FALSE),IF($E$2="Neuf - non famille",VLOOKUP(B558,#REF!,7,FALSE),VLOOKUP(B558,Neuf!$A:$H,7,FALSE))))</f>
        <v/>
      </c>
      <c r="G558" s="35" t="str">
        <f>IF(OR(C558="",C558&gt;$G$2),"",IF($E$2="existant",VLOOKUP(B558,Existant!$A:$P,16,FALSE),IF($E$2="Neuf - non famille",VLOOKUP(B558,#REF!,16,FALSE),VLOOKUP(B558,Neuf!$A:$P,16,FALSE))))</f>
        <v/>
      </c>
      <c r="H558" s="34" t="str">
        <f>IF(OR(C558="",C558&gt;$G$2),"",IF($E$2="existant",VLOOKUP(B558,Existant!$A:$P,14,FALSE),IF($E$2="Neuf - non famille",VLOOKUP(B558,#REF!,14,FALSE),VLOOKUP(B558,Neuf!$A:$P,14,FALSE))))</f>
        <v/>
      </c>
    </row>
    <row r="559" spans="1:8" hidden="1" x14ac:dyDescent="0.2">
      <c r="A559" s="2">
        <f t="shared" ca="1" si="8"/>
        <v>107</v>
      </c>
      <c r="B559" s="2">
        <v>155</v>
      </c>
      <c r="C559" s="2" t="str">
        <f>IF(COUNTIF($B$4:B558,B559)&gt;0,"",MAX($C$4:C558)+1)</f>
        <v/>
      </c>
      <c r="D559" t="str">
        <f>IF(OR(C559="",C559&gt;$G$2),"",IF($E$2="existant",VLOOKUP(B559,Existant!$A:$E,4,FALSE),IF($E$2="Neuf - non famille",VLOOKUP(B559,#REF!,4,FALSE),VLOOKUP(B559,Neuf!$A:$E,4,FALSE))))</f>
        <v/>
      </c>
      <c r="E559" t="str">
        <f>IF(OR(C559="",C559&gt;$G$2),"",IF($E$2="existant",VLOOKUP(B559,Existant!$A:$E,5,FALSE),IF($E$2="Neuf - non famille",VLOOKUP(B559,#REF!,5,FALSE),VLOOKUP(B559,Neuf!$A:$E,5,FALSE))))</f>
        <v/>
      </c>
      <c r="F559" t="str">
        <f>IF(OR(C559="",C559&gt;$G$2),"",IF($E$2="existant",VLOOKUP(B559,Existant!$A:$H,2,FALSE),IF($E$2="Neuf - non famille",VLOOKUP(B559,#REF!,7,FALSE),VLOOKUP(B559,Neuf!$A:$H,7,FALSE))))</f>
        <v/>
      </c>
      <c r="G559" s="35" t="str">
        <f>IF(OR(C559="",C559&gt;$G$2),"",IF($E$2="existant",VLOOKUP(B559,Existant!$A:$P,16,FALSE),IF($E$2="Neuf - non famille",VLOOKUP(B559,#REF!,16,FALSE),VLOOKUP(B559,Neuf!$A:$P,16,FALSE))))</f>
        <v/>
      </c>
      <c r="H559" s="34" t="str">
        <f>IF(OR(C559="",C559&gt;$G$2),"",IF($E$2="existant",VLOOKUP(B559,Existant!$A:$P,14,FALSE),IF($E$2="Neuf - non famille",VLOOKUP(B559,#REF!,14,FALSE),VLOOKUP(B559,Neuf!$A:$P,14,FALSE))))</f>
        <v/>
      </c>
    </row>
    <row r="560" spans="1:8" hidden="1" x14ac:dyDescent="0.2">
      <c r="A560" s="2">
        <f t="shared" ca="1" si="8"/>
        <v>111</v>
      </c>
      <c r="B560" s="2">
        <v>92</v>
      </c>
      <c r="C560" s="2" t="str">
        <f>IF(COUNTIF($B$4:B559,B560)&gt;0,"",MAX($C$4:C559)+1)</f>
        <v/>
      </c>
      <c r="D560" t="str">
        <f>IF(OR(C560="",C560&gt;$G$2),"",IF($E$2="existant",VLOOKUP(B560,Existant!$A:$E,4,FALSE),IF($E$2="Neuf - non famille",VLOOKUP(B560,#REF!,4,FALSE),VLOOKUP(B560,Neuf!$A:$E,4,FALSE))))</f>
        <v/>
      </c>
      <c r="E560" t="str">
        <f>IF(OR(C560="",C560&gt;$G$2),"",IF($E$2="existant",VLOOKUP(B560,Existant!$A:$E,5,FALSE),IF($E$2="Neuf - non famille",VLOOKUP(B560,#REF!,5,FALSE),VLOOKUP(B560,Neuf!$A:$E,5,FALSE))))</f>
        <v/>
      </c>
      <c r="F560" t="str">
        <f>IF(OR(C560="",C560&gt;$G$2),"",IF($E$2="existant",VLOOKUP(B560,Existant!$A:$H,2,FALSE),IF($E$2="Neuf - non famille",VLOOKUP(B560,#REF!,7,FALSE),VLOOKUP(B560,Neuf!$A:$H,7,FALSE))))</f>
        <v/>
      </c>
      <c r="G560" s="35" t="str">
        <f>IF(OR(C560="",C560&gt;$G$2),"",IF($E$2="existant",VLOOKUP(B560,Existant!$A:$P,16,FALSE),IF($E$2="Neuf - non famille",VLOOKUP(B560,#REF!,16,FALSE),VLOOKUP(B560,Neuf!$A:$P,16,FALSE))))</f>
        <v/>
      </c>
      <c r="H560" s="34" t="str">
        <f>IF(OR(C560="",C560&gt;$G$2),"",IF($E$2="existant",VLOOKUP(B560,Existant!$A:$P,14,FALSE),IF($E$2="Neuf - non famille",VLOOKUP(B560,#REF!,14,FALSE),VLOOKUP(B560,Neuf!$A:$P,14,FALSE))))</f>
        <v/>
      </c>
    </row>
    <row r="561" spans="1:8" hidden="1" x14ac:dyDescent="0.2">
      <c r="A561" s="2">
        <f t="shared" ca="1" si="8"/>
        <v>13</v>
      </c>
      <c r="B561" s="2">
        <v>132</v>
      </c>
      <c r="C561" s="2" t="str">
        <f>IF(COUNTIF($B$4:B560,B561)&gt;0,"",MAX($C$4:C560)+1)</f>
        <v/>
      </c>
      <c r="D561" t="str">
        <f>IF(OR(C561="",C561&gt;$G$2),"",IF($E$2="existant",VLOOKUP(B561,Existant!$A:$E,4,FALSE),IF($E$2="Neuf - non famille",VLOOKUP(B561,#REF!,4,FALSE),VLOOKUP(B561,Neuf!$A:$E,4,FALSE))))</f>
        <v/>
      </c>
      <c r="E561" t="str">
        <f>IF(OR(C561="",C561&gt;$G$2),"",IF($E$2="existant",VLOOKUP(B561,Existant!$A:$E,5,FALSE),IF($E$2="Neuf - non famille",VLOOKUP(B561,#REF!,5,FALSE),VLOOKUP(B561,Neuf!$A:$E,5,FALSE))))</f>
        <v/>
      </c>
      <c r="F561" t="str">
        <f>IF(OR(C561="",C561&gt;$G$2),"",IF($E$2="existant",VLOOKUP(B561,Existant!$A:$H,2,FALSE),IF($E$2="Neuf - non famille",VLOOKUP(B561,#REF!,7,FALSE),VLOOKUP(B561,Neuf!$A:$H,7,FALSE))))</f>
        <v/>
      </c>
      <c r="G561" s="35" t="str">
        <f>IF(OR(C561="",C561&gt;$G$2),"",IF($E$2="existant",VLOOKUP(B561,Existant!$A:$P,16,FALSE),IF($E$2="Neuf - non famille",VLOOKUP(B561,#REF!,16,FALSE),VLOOKUP(B561,Neuf!$A:$P,16,FALSE))))</f>
        <v/>
      </c>
      <c r="H561" s="34" t="str">
        <f>IF(OR(C561="",C561&gt;$G$2),"",IF($E$2="existant",VLOOKUP(B561,Existant!$A:$P,14,FALSE),IF($E$2="Neuf - non famille",VLOOKUP(B561,#REF!,14,FALSE),VLOOKUP(B561,Neuf!$A:$P,14,FALSE))))</f>
        <v/>
      </c>
    </row>
    <row r="562" spans="1:8" hidden="1" x14ac:dyDescent="0.2">
      <c r="A562" s="2">
        <f t="shared" ca="1" si="8"/>
        <v>155</v>
      </c>
      <c r="B562" s="2">
        <v>52</v>
      </c>
      <c r="C562" s="2" t="str">
        <f>IF(COUNTIF($B$4:B561,B562)&gt;0,"",MAX($C$4:C561)+1)</f>
        <v/>
      </c>
      <c r="D562" t="str">
        <f>IF(OR(C562="",C562&gt;$G$2),"",IF($E$2="existant",VLOOKUP(B562,Existant!$A:$E,4,FALSE),IF($E$2="Neuf - non famille",VLOOKUP(B562,#REF!,4,FALSE),VLOOKUP(B562,Neuf!$A:$E,4,FALSE))))</f>
        <v/>
      </c>
      <c r="E562" t="str">
        <f>IF(OR(C562="",C562&gt;$G$2),"",IF($E$2="existant",VLOOKUP(B562,Existant!$A:$E,5,FALSE),IF($E$2="Neuf - non famille",VLOOKUP(B562,#REF!,5,FALSE),VLOOKUP(B562,Neuf!$A:$E,5,FALSE))))</f>
        <v/>
      </c>
      <c r="F562" t="str">
        <f>IF(OR(C562="",C562&gt;$G$2),"",IF($E$2="existant",VLOOKUP(B562,Existant!$A:$H,2,FALSE),IF($E$2="Neuf - non famille",VLOOKUP(B562,#REF!,7,FALSE),VLOOKUP(B562,Neuf!$A:$H,7,FALSE))))</f>
        <v/>
      </c>
      <c r="G562" s="35" t="str">
        <f>IF(OR(C562="",C562&gt;$G$2),"",IF($E$2="existant",VLOOKUP(B562,Existant!$A:$P,16,FALSE),IF($E$2="Neuf - non famille",VLOOKUP(B562,#REF!,16,FALSE),VLOOKUP(B562,Neuf!$A:$P,16,FALSE))))</f>
        <v/>
      </c>
      <c r="H562" s="34" t="str">
        <f>IF(OR(C562="",C562&gt;$G$2),"",IF($E$2="existant",VLOOKUP(B562,Existant!$A:$P,14,FALSE),IF($E$2="Neuf - non famille",VLOOKUP(B562,#REF!,14,FALSE),VLOOKUP(B562,Neuf!$A:$P,14,FALSE))))</f>
        <v/>
      </c>
    </row>
    <row r="563" spans="1:8" hidden="1" x14ac:dyDescent="0.2">
      <c r="A563" s="2">
        <f t="shared" ca="1" si="8"/>
        <v>41</v>
      </c>
      <c r="B563" s="2">
        <v>59</v>
      </c>
      <c r="C563" s="2" t="str">
        <f>IF(COUNTIF($B$4:B562,B563)&gt;0,"",MAX($C$4:C562)+1)</f>
        <v/>
      </c>
      <c r="D563" t="str">
        <f>IF(OR(C563="",C563&gt;$G$2),"",IF($E$2="existant",VLOOKUP(B563,Existant!$A:$E,4,FALSE),IF($E$2="Neuf - non famille",VLOOKUP(B563,#REF!,4,FALSE),VLOOKUP(B563,Neuf!$A:$E,4,FALSE))))</f>
        <v/>
      </c>
      <c r="E563" t="str">
        <f>IF(OR(C563="",C563&gt;$G$2),"",IF($E$2="existant",VLOOKUP(B563,Existant!$A:$E,5,FALSE),IF($E$2="Neuf - non famille",VLOOKUP(B563,#REF!,5,FALSE),VLOOKUP(B563,Neuf!$A:$E,5,FALSE))))</f>
        <v/>
      </c>
      <c r="F563" t="str">
        <f>IF(OR(C563="",C563&gt;$G$2),"",IF($E$2="existant",VLOOKUP(B563,Existant!$A:$H,2,FALSE),IF($E$2="Neuf - non famille",VLOOKUP(B563,#REF!,7,FALSE),VLOOKUP(B563,Neuf!$A:$H,7,FALSE))))</f>
        <v/>
      </c>
      <c r="G563" s="35" t="str">
        <f>IF(OR(C563="",C563&gt;$G$2),"",IF($E$2="existant",VLOOKUP(B563,Existant!$A:$P,16,FALSE),IF($E$2="Neuf - non famille",VLOOKUP(B563,#REF!,16,FALSE),VLOOKUP(B563,Neuf!$A:$P,16,FALSE))))</f>
        <v/>
      </c>
      <c r="H563" s="34" t="str">
        <f>IF(OR(C563="",C563&gt;$G$2),"",IF($E$2="existant",VLOOKUP(B563,Existant!$A:$P,14,FALSE),IF($E$2="Neuf - non famille",VLOOKUP(B563,#REF!,14,FALSE),VLOOKUP(B563,Neuf!$A:$P,14,FALSE))))</f>
        <v/>
      </c>
    </row>
    <row r="564" spans="1:8" hidden="1" x14ac:dyDescent="0.2">
      <c r="A564" s="2">
        <f t="shared" ca="1" si="8"/>
        <v>108</v>
      </c>
      <c r="B564" s="2">
        <v>123</v>
      </c>
      <c r="C564" s="2" t="str">
        <f>IF(COUNTIF($B$4:B563,B564)&gt;0,"",MAX($C$4:C563)+1)</f>
        <v/>
      </c>
      <c r="D564" t="str">
        <f>IF(OR(C564="",C564&gt;$G$2),"",IF($E$2="existant",VLOOKUP(B564,Existant!$A:$E,4,FALSE),IF($E$2="Neuf - non famille",VLOOKUP(B564,#REF!,4,FALSE),VLOOKUP(B564,Neuf!$A:$E,4,FALSE))))</f>
        <v/>
      </c>
      <c r="E564" t="str">
        <f>IF(OR(C564="",C564&gt;$G$2),"",IF($E$2="existant",VLOOKUP(B564,Existant!$A:$E,5,FALSE),IF($E$2="Neuf - non famille",VLOOKUP(B564,#REF!,5,FALSE),VLOOKUP(B564,Neuf!$A:$E,5,FALSE))))</f>
        <v/>
      </c>
      <c r="F564" t="str">
        <f>IF(OR(C564="",C564&gt;$G$2),"",IF($E$2="existant",VLOOKUP(B564,Existant!$A:$H,2,FALSE),IF($E$2="Neuf - non famille",VLOOKUP(B564,#REF!,7,FALSE),VLOOKUP(B564,Neuf!$A:$H,7,FALSE))))</f>
        <v/>
      </c>
      <c r="G564" s="35" t="str">
        <f>IF(OR(C564="",C564&gt;$G$2),"",IF($E$2="existant",VLOOKUP(B564,Existant!$A:$P,16,FALSE),IF($E$2="Neuf - non famille",VLOOKUP(B564,#REF!,16,FALSE),VLOOKUP(B564,Neuf!$A:$P,16,FALSE))))</f>
        <v/>
      </c>
      <c r="H564" s="34" t="str">
        <f>IF(OR(C564="",C564&gt;$G$2),"",IF($E$2="existant",VLOOKUP(B564,Existant!$A:$P,14,FALSE),IF($E$2="Neuf - non famille",VLOOKUP(B564,#REF!,14,FALSE),VLOOKUP(B564,Neuf!$A:$P,14,FALSE))))</f>
        <v/>
      </c>
    </row>
    <row r="565" spans="1:8" hidden="1" x14ac:dyDescent="0.2">
      <c r="A565" s="2">
        <f t="shared" ca="1" si="8"/>
        <v>155</v>
      </c>
      <c r="B565" s="2">
        <v>69</v>
      </c>
      <c r="C565" s="2" t="str">
        <f>IF(COUNTIF($B$4:B564,B565)&gt;0,"",MAX($C$4:C564)+1)</f>
        <v/>
      </c>
      <c r="D565" t="str">
        <f>IF(OR(C565="",C565&gt;$G$2),"",IF($E$2="existant",VLOOKUP(B565,Existant!$A:$E,4,FALSE),IF($E$2="Neuf - non famille",VLOOKUP(B565,#REF!,4,FALSE),VLOOKUP(B565,Neuf!$A:$E,4,FALSE))))</f>
        <v/>
      </c>
      <c r="E565" t="str">
        <f>IF(OR(C565="",C565&gt;$G$2),"",IF($E$2="existant",VLOOKUP(B565,Existant!$A:$E,5,FALSE),IF($E$2="Neuf - non famille",VLOOKUP(B565,#REF!,5,FALSE),VLOOKUP(B565,Neuf!$A:$E,5,FALSE))))</f>
        <v/>
      </c>
      <c r="F565" t="str">
        <f>IF(OR(C565="",C565&gt;$G$2),"",IF($E$2="existant",VLOOKUP(B565,Existant!$A:$H,2,FALSE),IF($E$2="Neuf - non famille",VLOOKUP(B565,#REF!,7,FALSE),VLOOKUP(B565,Neuf!$A:$H,7,FALSE))))</f>
        <v/>
      </c>
      <c r="G565" s="35" t="str">
        <f>IF(OR(C565="",C565&gt;$G$2),"",IF($E$2="existant",VLOOKUP(B565,Existant!$A:$P,16,FALSE),IF($E$2="Neuf - non famille",VLOOKUP(B565,#REF!,16,FALSE),VLOOKUP(B565,Neuf!$A:$P,16,FALSE))))</f>
        <v/>
      </c>
      <c r="H565" s="34" t="str">
        <f>IF(OR(C565="",C565&gt;$G$2),"",IF($E$2="existant",VLOOKUP(B565,Existant!$A:$P,14,FALSE),IF($E$2="Neuf - non famille",VLOOKUP(B565,#REF!,14,FALSE),VLOOKUP(B565,Neuf!$A:$P,14,FALSE))))</f>
        <v/>
      </c>
    </row>
    <row r="566" spans="1:8" hidden="1" x14ac:dyDescent="0.2">
      <c r="A566" s="2">
        <f t="shared" ca="1" si="8"/>
        <v>99</v>
      </c>
      <c r="B566" s="2">
        <v>24</v>
      </c>
      <c r="C566" s="2" t="str">
        <f>IF(COUNTIF($B$4:B565,B566)&gt;0,"",MAX($C$4:C565)+1)</f>
        <v/>
      </c>
      <c r="D566" t="str">
        <f>IF(OR(C566="",C566&gt;$G$2),"",IF($E$2="existant",VLOOKUP(B566,Existant!$A:$E,4,FALSE),IF($E$2="Neuf - non famille",VLOOKUP(B566,#REF!,4,FALSE),VLOOKUP(B566,Neuf!$A:$E,4,FALSE))))</f>
        <v/>
      </c>
      <c r="E566" t="str">
        <f>IF(OR(C566="",C566&gt;$G$2),"",IF($E$2="existant",VLOOKUP(B566,Existant!$A:$E,5,FALSE),IF($E$2="Neuf - non famille",VLOOKUP(B566,#REF!,5,FALSE),VLOOKUP(B566,Neuf!$A:$E,5,FALSE))))</f>
        <v/>
      </c>
      <c r="F566" t="str">
        <f>IF(OR(C566="",C566&gt;$G$2),"",IF($E$2="existant",VLOOKUP(B566,Existant!$A:$H,2,FALSE),IF($E$2="Neuf - non famille",VLOOKUP(B566,#REF!,7,FALSE),VLOOKUP(B566,Neuf!$A:$H,7,FALSE))))</f>
        <v/>
      </c>
      <c r="G566" s="35" t="str">
        <f>IF(OR(C566="",C566&gt;$G$2),"",IF($E$2="existant",VLOOKUP(B566,Existant!$A:$P,16,FALSE),IF($E$2="Neuf - non famille",VLOOKUP(B566,#REF!,16,FALSE),VLOOKUP(B566,Neuf!$A:$P,16,FALSE))))</f>
        <v/>
      </c>
      <c r="H566" s="34" t="str">
        <f>IF(OR(C566="",C566&gt;$G$2),"",IF($E$2="existant",VLOOKUP(B566,Existant!$A:$P,14,FALSE),IF($E$2="Neuf - non famille",VLOOKUP(B566,#REF!,14,FALSE),VLOOKUP(B566,Neuf!$A:$P,14,FALSE))))</f>
        <v/>
      </c>
    </row>
    <row r="567" spans="1:8" hidden="1" x14ac:dyDescent="0.2">
      <c r="A567" s="2">
        <f t="shared" ca="1" si="8"/>
        <v>73</v>
      </c>
      <c r="B567" s="2">
        <v>22</v>
      </c>
      <c r="C567" s="2" t="str">
        <f>IF(COUNTIF($B$4:B566,B567)&gt;0,"",MAX($C$4:C566)+1)</f>
        <v/>
      </c>
      <c r="D567" t="str">
        <f>IF(OR(C567="",C567&gt;$G$2),"",IF($E$2="existant",VLOOKUP(B567,Existant!$A:$E,4,FALSE),IF($E$2="Neuf - non famille",VLOOKUP(B567,#REF!,4,FALSE),VLOOKUP(B567,Neuf!$A:$E,4,FALSE))))</f>
        <v/>
      </c>
      <c r="E567" t="str">
        <f>IF(OR(C567="",C567&gt;$G$2),"",IF($E$2="existant",VLOOKUP(B567,Existant!$A:$E,5,FALSE),IF($E$2="Neuf - non famille",VLOOKUP(B567,#REF!,5,FALSE),VLOOKUP(B567,Neuf!$A:$E,5,FALSE))))</f>
        <v/>
      </c>
      <c r="F567" t="str">
        <f>IF(OR(C567="",C567&gt;$G$2),"",IF($E$2="existant",VLOOKUP(B567,Existant!$A:$H,2,FALSE),IF($E$2="Neuf - non famille",VLOOKUP(B567,#REF!,7,FALSE),VLOOKUP(B567,Neuf!$A:$H,7,FALSE))))</f>
        <v/>
      </c>
      <c r="G567" s="35" t="str">
        <f>IF(OR(C567="",C567&gt;$G$2),"",IF($E$2="existant",VLOOKUP(B567,Existant!$A:$P,16,FALSE),IF($E$2="Neuf - non famille",VLOOKUP(B567,#REF!,16,FALSE),VLOOKUP(B567,Neuf!$A:$P,16,FALSE))))</f>
        <v/>
      </c>
      <c r="H567" s="34" t="str">
        <f>IF(OR(C567="",C567&gt;$G$2),"",IF($E$2="existant",VLOOKUP(B567,Existant!$A:$P,14,FALSE),IF($E$2="Neuf - non famille",VLOOKUP(B567,#REF!,14,FALSE),VLOOKUP(B567,Neuf!$A:$P,14,FALSE))))</f>
        <v/>
      </c>
    </row>
    <row r="568" spans="1:8" hidden="1" x14ac:dyDescent="0.2">
      <c r="A568" s="2">
        <f t="shared" ca="1" si="8"/>
        <v>161</v>
      </c>
      <c r="B568" s="2">
        <v>45</v>
      </c>
      <c r="C568" s="2" t="str">
        <f>IF(COUNTIF($B$4:B567,B568)&gt;0,"",MAX($C$4:C567)+1)</f>
        <v/>
      </c>
      <c r="D568" t="str">
        <f>IF(OR(C568="",C568&gt;$G$2),"",IF($E$2="existant",VLOOKUP(B568,Existant!$A:$E,4,FALSE),IF($E$2="Neuf - non famille",VLOOKUP(B568,#REF!,4,FALSE),VLOOKUP(B568,Neuf!$A:$E,4,FALSE))))</f>
        <v/>
      </c>
      <c r="E568" t="str">
        <f>IF(OR(C568="",C568&gt;$G$2),"",IF($E$2="existant",VLOOKUP(B568,Existant!$A:$E,5,FALSE),IF($E$2="Neuf - non famille",VLOOKUP(B568,#REF!,5,FALSE),VLOOKUP(B568,Neuf!$A:$E,5,FALSE))))</f>
        <v/>
      </c>
      <c r="F568" t="str">
        <f>IF(OR(C568="",C568&gt;$G$2),"",IF($E$2="existant",VLOOKUP(B568,Existant!$A:$H,2,FALSE),IF($E$2="Neuf - non famille",VLOOKUP(B568,#REF!,7,FALSE),VLOOKUP(B568,Neuf!$A:$H,7,FALSE))))</f>
        <v/>
      </c>
      <c r="G568" s="35" t="str">
        <f>IF(OR(C568="",C568&gt;$G$2),"",IF($E$2="existant",VLOOKUP(B568,Existant!$A:$P,16,FALSE),IF($E$2="Neuf - non famille",VLOOKUP(B568,#REF!,16,FALSE),VLOOKUP(B568,Neuf!$A:$P,16,FALSE))))</f>
        <v/>
      </c>
      <c r="H568" s="34" t="str">
        <f>IF(OR(C568="",C568&gt;$G$2),"",IF($E$2="existant",VLOOKUP(B568,Existant!$A:$P,14,FALSE),IF($E$2="Neuf - non famille",VLOOKUP(B568,#REF!,14,FALSE),VLOOKUP(B568,Neuf!$A:$P,14,FALSE))))</f>
        <v/>
      </c>
    </row>
    <row r="569" spans="1:8" hidden="1" x14ac:dyDescent="0.2">
      <c r="A569" s="2">
        <f t="shared" ca="1" si="8"/>
        <v>41</v>
      </c>
      <c r="B569" s="2">
        <v>152</v>
      </c>
      <c r="C569" s="2" t="str">
        <f>IF(COUNTIF($B$4:B568,B569)&gt;0,"",MAX($C$4:C568)+1)</f>
        <v/>
      </c>
      <c r="D569" t="str">
        <f>IF(OR(C569="",C569&gt;$G$2),"",IF($E$2="existant",VLOOKUP(B569,Existant!$A:$E,4,FALSE),IF($E$2="Neuf - non famille",VLOOKUP(B569,#REF!,4,FALSE),VLOOKUP(B569,Neuf!$A:$E,4,FALSE))))</f>
        <v/>
      </c>
      <c r="E569" t="str">
        <f>IF(OR(C569="",C569&gt;$G$2),"",IF($E$2="existant",VLOOKUP(B569,Existant!$A:$E,5,FALSE),IF($E$2="Neuf - non famille",VLOOKUP(B569,#REF!,5,FALSE),VLOOKUP(B569,Neuf!$A:$E,5,FALSE))))</f>
        <v/>
      </c>
      <c r="F569" t="str">
        <f>IF(OR(C569="",C569&gt;$G$2),"",IF($E$2="existant",VLOOKUP(B569,Existant!$A:$H,2,FALSE),IF($E$2="Neuf - non famille",VLOOKUP(B569,#REF!,7,FALSE),VLOOKUP(B569,Neuf!$A:$H,7,FALSE))))</f>
        <v/>
      </c>
      <c r="G569" s="35" t="str">
        <f>IF(OR(C569="",C569&gt;$G$2),"",IF($E$2="existant",VLOOKUP(B569,Existant!$A:$P,16,FALSE),IF($E$2="Neuf - non famille",VLOOKUP(B569,#REF!,16,FALSE),VLOOKUP(B569,Neuf!$A:$P,16,FALSE))))</f>
        <v/>
      </c>
      <c r="H569" s="34" t="str">
        <f>IF(OR(C569="",C569&gt;$G$2),"",IF($E$2="existant",VLOOKUP(B569,Existant!$A:$P,14,FALSE),IF($E$2="Neuf - non famille",VLOOKUP(B569,#REF!,14,FALSE),VLOOKUP(B569,Neuf!$A:$P,14,FALSE))))</f>
        <v/>
      </c>
    </row>
    <row r="570" spans="1:8" hidden="1" x14ac:dyDescent="0.2">
      <c r="A570" s="2">
        <f t="shared" ca="1" si="8"/>
        <v>106</v>
      </c>
      <c r="B570" s="2">
        <v>36</v>
      </c>
      <c r="C570" s="2" t="str">
        <f>IF(COUNTIF($B$4:B569,B570)&gt;0,"",MAX($C$4:C569)+1)</f>
        <v/>
      </c>
      <c r="D570" t="str">
        <f>IF(OR(C570="",C570&gt;$G$2),"",IF($E$2="existant",VLOOKUP(B570,Existant!$A:$E,4,FALSE),IF($E$2="Neuf - non famille",VLOOKUP(B570,#REF!,4,FALSE),VLOOKUP(B570,Neuf!$A:$E,4,FALSE))))</f>
        <v/>
      </c>
      <c r="E570" t="str">
        <f>IF(OR(C570="",C570&gt;$G$2),"",IF($E$2="existant",VLOOKUP(B570,Existant!$A:$E,5,FALSE),IF($E$2="Neuf - non famille",VLOOKUP(B570,#REF!,5,FALSE),VLOOKUP(B570,Neuf!$A:$E,5,FALSE))))</f>
        <v/>
      </c>
      <c r="F570" t="str">
        <f>IF(OR(C570="",C570&gt;$G$2),"",IF($E$2="existant",VLOOKUP(B570,Existant!$A:$H,2,FALSE),IF($E$2="Neuf - non famille",VLOOKUP(B570,#REF!,7,FALSE),VLOOKUP(B570,Neuf!$A:$H,7,FALSE))))</f>
        <v/>
      </c>
      <c r="G570" s="35" t="str">
        <f>IF(OR(C570="",C570&gt;$G$2),"",IF($E$2="existant",VLOOKUP(B570,Existant!$A:$P,16,FALSE),IF($E$2="Neuf - non famille",VLOOKUP(B570,#REF!,16,FALSE),VLOOKUP(B570,Neuf!$A:$P,16,FALSE))))</f>
        <v/>
      </c>
      <c r="H570" s="34" t="str">
        <f>IF(OR(C570="",C570&gt;$G$2),"",IF($E$2="existant",VLOOKUP(B570,Existant!$A:$P,14,FALSE),IF($E$2="Neuf - non famille",VLOOKUP(B570,#REF!,14,FALSE),VLOOKUP(B570,Neuf!$A:$P,14,FALSE))))</f>
        <v/>
      </c>
    </row>
    <row r="571" spans="1:8" hidden="1" x14ac:dyDescent="0.2">
      <c r="A571" s="2">
        <f t="shared" ca="1" si="8"/>
        <v>5</v>
      </c>
      <c r="B571" s="2">
        <v>89</v>
      </c>
      <c r="C571" s="2" t="str">
        <f>IF(COUNTIF($B$4:B570,B571)&gt;0,"",MAX($C$4:C570)+1)</f>
        <v/>
      </c>
      <c r="D571" t="str">
        <f>IF(OR(C571="",C571&gt;$G$2),"",IF($E$2="existant",VLOOKUP(B571,Existant!$A:$E,4,FALSE),IF($E$2="Neuf - non famille",VLOOKUP(B571,#REF!,4,FALSE),VLOOKUP(B571,Neuf!$A:$E,4,FALSE))))</f>
        <v/>
      </c>
      <c r="E571" t="str">
        <f>IF(OR(C571="",C571&gt;$G$2),"",IF($E$2="existant",VLOOKUP(B571,Existant!$A:$E,5,FALSE),IF($E$2="Neuf - non famille",VLOOKUP(B571,#REF!,5,FALSE),VLOOKUP(B571,Neuf!$A:$E,5,FALSE))))</f>
        <v/>
      </c>
      <c r="F571" t="str">
        <f>IF(OR(C571="",C571&gt;$G$2),"",IF($E$2="existant",VLOOKUP(B571,Existant!$A:$H,2,FALSE),IF($E$2="Neuf - non famille",VLOOKUP(B571,#REF!,7,FALSE),VLOOKUP(B571,Neuf!$A:$H,7,FALSE))))</f>
        <v/>
      </c>
      <c r="G571" s="35" t="str">
        <f>IF(OR(C571="",C571&gt;$G$2),"",IF($E$2="existant",VLOOKUP(B571,Existant!$A:$P,16,FALSE),IF($E$2="Neuf - non famille",VLOOKUP(B571,#REF!,16,FALSE),VLOOKUP(B571,Neuf!$A:$P,16,FALSE))))</f>
        <v/>
      </c>
      <c r="H571" s="34" t="str">
        <f>IF(OR(C571="",C571&gt;$G$2),"",IF($E$2="existant",VLOOKUP(B571,Existant!$A:$P,14,FALSE),IF($E$2="Neuf - non famille",VLOOKUP(B571,#REF!,14,FALSE),VLOOKUP(B571,Neuf!$A:$P,14,FALSE))))</f>
        <v/>
      </c>
    </row>
    <row r="572" spans="1:8" hidden="1" x14ac:dyDescent="0.2">
      <c r="A572" s="2">
        <f t="shared" ca="1" si="8"/>
        <v>76</v>
      </c>
      <c r="B572" s="2">
        <v>163</v>
      </c>
      <c r="C572" s="2" t="str">
        <f>IF(COUNTIF($B$4:B571,B572)&gt;0,"",MAX($C$4:C571)+1)</f>
        <v/>
      </c>
      <c r="D572" t="str">
        <f>IF(OR(C572="",C572&gt;$G$2),"",IF($E$2="existant",VLOOKUP(B572,Existant!$A:$E,4,FALSE),IF($E$2="Neuf - non famille",VLOOKUP(B572,#REF!,4,FALSE),VLOOKUP(B572,Neuf!$A:$E,4,FALSE))))</f>
        <v/>
      </c>
      <c r="E572" t="str">
        <f>IF(OR(C572="",C572&gt;$G$2),"",IF($E$2="existant",VLOOKUP(B572,Existant!$A:$E,5,FALSE),IF($E$2="Neuf - non famille",VLOOKUP(B572,#REF!,5,FALSE),VLOOKUP(B572,Neuf!$A:$E,5,FALSE))))</f>
        <v/>
      </c>
      <c r="F572" t="str">
        <f>IF(OR(C572="",C572&gt;$G$2),"",IF($E$2="existant",VLOOKUP(B572,Existant!$A:$H,2,FALSE),IF($E$2="Neuf - non famille",VLOOKUP(B572,#REF!,7,FALSE),VLOOKUP(B572,Neuf!$A:$H,7,FALSE))))</f>
        <v/>
      </c>
      <c r="G572" s="35" t="str">
        <f>IF(OR(C572="",C572&gt;$G$2),"",IF($E$2="existant",VLOOKUP(B572,Existant!$A:$P,16,FALSE),IF($E$2="Neuf - non famille",VLOOKUP(B572,#REF!,16,FALSE),VLOOKUP(B572,Neuf!$A:$P,16,FALSE))))</f>
        <v/>
      </c>
      <c r="H572" s="34" t="str">
        <f>IF(OR(C572="",C572&gt;$G$2),"",IF($E$2="existant",VLOOKUP(B572,Existant!$A:$P,14,FALSE),IF($E$2="Neuf - non famille",VLOOKUP(B572,#REF!,14,FALSE),VLOOKUP(B572,Neuf!$A:$P,14,FALSE))))</f>
        <v/>
      </c>
    </row>
    <row r="573" spans="1:8" hidden="1" x14ac:dyDescent="0.2">
      <c r="A573" s="2">
        <f t="shared" ca="1" si="8"/>
        <v>41</v>
      </c>
      <c r="B573" s="2">
        <v>91</v>
      </c>
      <c r="C573" s="2" t="str">
        <f>IF(COUNTIF($B$4:B572,B573)&gt;0,"",MAX($C$4:C572)+1)</f>
        <v/>
      </c>
      <c r="D573" t="str">
        <f>IF(OR(C573="",C573&gt;$G$2),"",IF($E$2="existant",VLOOKUP(B573,Existant!$A:$E,4,FALSE),IF($E$2="Neuf - non famille",VLOOKUP(B573,#REF!,4,FALSE),VLOOKUP(B573,Neuf!$A:$E,4,FALSE))))</f>
        <v/>
      </c>
      <c r="E573" t="str">
        <f>IF(OR(C573="",C573&gt;$G$2),"",IF($E$2="existant",VLOOKUP(B573,Existant!$A:$E,5,FALSE),IF($E$2="Neuf - non famille",VLOOKUP(B573,#REF!,5,FALSE),VLOOKUP(B573,Neuf!$A:$E,5,FALSE))))</f>
        <v/>
      </c>
      <c r="F573" t="str">
        <f>IF(OR(C573="",C573&gt;$G$2),"",IF($E$2="existant",VLOOKUP(B573,Existant!$A:$H,2,FALSE),IF($E$2="Neuf - non famille",VLOOKUP(B573,#REF!,7,FALSE),VLOOKUP(B573,Neuf!$A:$H,7,FALSE))))</f>
        <v/>
      </c>
      <c r="G573" s="35" t="str">
        <f>IF(OR(C573="",C573&gt;$G$2),"",IF($E$2="existant",VLOOKUP(B573,Existant!$A:$P,16,FALSE),IF($E$2="Neuf - non famille",VLOOKUP(B573,#REF!,16,FALSE),VLOOKUP(B573,Neuf!$A:$P,16,FALSE))))</f>
        <v/>
      </c>
      <c r="H573" s="34" t="str">
        <f>IF(OR(C573="",C573&gt;$G$2),"",IF($E$2="existant",VLOOKUP(B573,Existant!$A:$P,14,FALSE),IF($E$2="Neuf - non famille",VLOOKUP(B573,#REF!,14,FALSE),VLOOKUP(B573,Neuf!$A:$P,14,FALSE))))</f>
        <v/>
      </c>
    </row>
    <row r="574" spans="1:8" x14ac:dyDescent="0.2">
      <c r="A574" s="2">
        <f t="shared" ca="1" si="8"/>
        <v>120</v>
      </c>
      <c r="B574" s="2">
        <v>38</v>
      </c>
      <c r="C574" s="2">
        <f>IF(COUNTIF($B$4:B573,B574)&gt;0,"",MAX($C$4:C573)+1)</f>
        <v>163</v>
      </c>
      <c r="D574" t="str">
        <f>IF(OR(C574="",C574&gt;$G$2),"",IF($E$2="existant",VLOOKUP(B574,Existant!$A:$E,4,FALSE),IF($E$2="Neuf - non famille",VLOOKUP(B574,#REF!,4,FALSE),VLOOKUP(B574,Neuf!$A:$E,4,FALSE))))</f>
        <v/>
      </c>
      <c r="E574" t="str">
        <f>IF(OR(C574="",C574&gt;$G$2),"",IF($E$2="existant",VLOOKUP(B574,Existant!$A:$E,5,FALSE),IF($E$2="Neuf - non famille",VLOOKUP(B574,#REF!,5,FALSE),VLOOKUP(B574,Neuf!$A:$E,5,FALSE))))</f>
        <v/>
      </c>
      <c r="F574" t="str">
        <f>IF(OR(C574="",C574&gt;$G$2),"",IF($E$2="existant",VLOOKUP(B574,Existant!$A:$H,2,FALSE),IF($E$2="Neuf - non famille",VLOOKUP(B574,#REF!,7,FALSE),VLOOKUP(B574,Neuf!$A:$H,7,FALSE))))</f>
        <v/>
      </c>
      <c r="G574" s="35" t="str">
        <f>IF(OR(C574="",C574&gt;$G$2),"",IF($E$2="existant",VLOOKUP(B574,Existant!$A:$P,16,FALSE),IF($E$2="Neuf - non famille",VLOOKUP(B574,#REF!,16,FALSE),VLOOKUP(B574,Neuf!$A:$P,16,FALSE))))</f>
        <v/>
      </c>
      <c r="H574" s="34" t="str">
        <f>IF(OR(C574="",C574&gt;$G$2),"",IF($E$2="existant",VLOOKUP(B574,Existant!$A:$P,14,FALSE),IF($E$2="Neuf - non famille",VLOOKUP(B574,#REF!,14,FALSE),VLOOKUP(B574,Neuf!$A:$P,14,FALSE))))</f>
        <v/>
      </c>
    </row>
    <row r="575" spans="1:8" hidden="1" x14ac:dyDescent="0.2">
      <c r="A575" s="2">
        <f t="shared" ca="1" si="8"/>
        <v>41</v>
      </c>
      <c r="B575" s="2">
        <v>159</v>
      </c>
      <c r="C575" s="2" t="str">
        <f>IF(COUNTIF($B$4:B574,B575)&gt;0,"",MAX($C$4:C574)+1)</f>
        <v/>
      </c>
      <c r="D575" t="str">
        <f>IF(OR(C575="",C575&gt;$G$2),"",IF($E$2="existant",VLOOKUP(B575,Existant!$A:$E,4,FALSE),IF($E$2="Neuf - non famille",VLOOKUP(B575,#REF!,4,FALSE),VLOOKUP(B575,Neuf!$A:$E,4,FALSE))))</f>
        <v/>
      </c>
      <c r="E575" t="str">
        <f>IF(OR(C575="",C575&gt;$G$2),"",IF($E$2="existant",VLOOKUP(B575,Existant!$A:$E,5,FALSE),IF($E$2="Neuf - non famille",VLOOKUP(B575,#REF!,5,FALSE),VLOOKUP(B575,Neuf!$A:$E,5,FALSE))))</f>
        <v/>
      </c>
      <c r="F575" t="str">
        <f>IF(OR(C575="",C575&gt;$G$2),"",IF($E$2="existant",VLOOKUP(B575,Existant!$A:$H,2,FALSE),IF($E$2="Neuf - non famille",VLOOKUP(B575,#REF!,7,FALSE),VLOOKUP(B575,Neuf!$A:$H,7,FALSE))))</f>
        <v/>
      </c>
      <c r="G575" s="35" t="str">
        <f>IF(OR(C575="",C575&gt;$G$2),"",IF($E$2="existant",VLOOKUP(B575,Existant!$A:$P,16,FALSE),IF($E$2="Neuf - non famille",VLOOKUP(B575,#REF!,16,FALSE),VLOOKUP(B575,Neuf!$A:$P,16,FALSE))))</f>
        <v/>
      </c>
      <c r="H575" s="34" t="str">
        <f>IF(OR(C575="",C575&gt;$G$2),"",IF($E$2="existant",VLOOKUP(B575,Existant!$A:$P,14,FALSE),IF($E$2="Neuf - non famille",VLOOKUP(B575,#REF!,14,FALSE),VLOOKUP(B575,Neuf!$A:$P,14,FALSE))))</f>
        <v/>
      </c>
    </row>
    <row r="576" spans="1:8" hidden="1" x14ac:dyDescent="0.2">
      <c r="A576" s="2">
        <f t="shared" ca="1" si="8"/>
        <v>6</v>
      </c>
      <c r="B576" s="2">
        <v>41</v>
      </c>
      <c r="C576" s="2" t="str">
        <f>IF(COUNTIF($B$4:B575,B576)&gt;0,"",MAX($C$4:C575)+1)</f>
        <v/>
      </c>
      <c r="D576" t="str">
        <f>IF(OR(C576="",C576&gt;$G$2),"",IF($E$2="existant",VLOOKUP(B576,Existant!$A:$E,4,FALSE),IF($E$2="Neuf - non famille",VLOOKUP(B576,#REF!,4,FALSE),VLOOKUP(B576,Neuf!$A:$E,4,FALSE))))</f>
        <v/>
      </c>
      <c r="E576" t="str">
        <f>IF(OR(C576="",C576&gt;$G$2),"",IF($E$2="existant",VLOOKUP(B576,Existant!$A:$E,5,FALSE),IF($E$2="Neuf - non famille",VLOOKUP(B576,#REF!,5,FALSE),VLOOKUP(B576,Neuf!$A:$E,5,FALSE))))</f>
        <v/>
      </c>
      <c r="F576" t="str">
        <f>IF(OR(C576="",C576&gt;$G$2),"",IF($E$2="existant",VLOOKUP(B576,Existant!$A:$H,2,FALSE),IF($E$2="Neuf - non famille",VLOOKUP(B576,#REF!,7,FALSE),VLOOKUP(B576,Neuf!$A:$H,7,FALSE))))</f>
        <v/>
      </c>
      <c r="G576" s="35" t="str">
        <f>IF(OR(C576="",C576&gt;$G$2),"",IF($E$2="existant",VLOOKUP(B576,Existant!$A:$P,16,FALSE),IF($E$2="Neuf - non famille",VLOOKUP(B576,#REF!,16,FALSE),VLOOKUP(B576,Neuf!$A:$P,16,FALSE))))</f>
        <v/>
      </c>
      <c r="H576" s="34" t="str">
        <f>IF(OR(C576="",C576&gt;$G$2),"",IF($E$2="existant",VLOOKUP(B576,Existant!$A:$P,14,FALSE),IF($E$2="Neuf - non famille",VLOOKUP(B576,#REF!,14,FALSE),VLOOKUP(B576,Neuf!$A:$P,14,FALSE))))</f>
        <v/>
      </c>
    </row>
    <row r="577" spans="1:8" hidden="1" x14ac:dyDescent="0.2">
      <c r="A577" s="2">
        <f t="shared" ca="1" si="8"/>
        <v>49</v>
      </c>
      <c r="B577" s="2">
        <v>113</v>
      </c>
      <c r="C577" s="2" t="str">
        <f>IF(COUNTIF($B$4:B576,B577)&gt;0,"",MAX($C$4:C576)+1)</f>
        <v/>
      </c>
      <c r="D577" t="str">
        <f>IF(OR(C577="",C577&gt;$G$2),"",IF($E$2="existant",VLOOKUP(B577,Existant!$A:$E,4,FALSE),IF($E$2="Neuf - non famille",VLOOKUP(B577,#REF!,4,FALSE),VLOOKUP(B577,Neuf!$A:$E,4,FALSE))))</f>
        <v/>
      </c>
      <c r="E577" t="str">
        <f>IF(OR(C577="",C577&gt;$G$2),"",IF($E$2="existant",VLOOKUP(B577,Existant!$A:$E,5,FALSE),IF($E$2="Neuf - non famille",VLOOKUP(B577,#REF!,5,FALSE),VLOOKUP(B577,Neuf!$A:$E,5,FALSE))))</f>
        <v/>
      </c>
      <c r="F577" t="str">
        <f>IF(OR(C577="",C577&gt;$G$2),"",IF($E$2="existant",VLOOKUP(B577,Existant!$A:$H,2,FALSE),IF($E$2="Neuf - non famille",VLOOKUP(B577,#REF!,7,FALSE),VLOOKUP(B577,Neuf!$A:$H,7,FALSE))))</f>
        <v/>
      </c>
      <c r="G577" s="35" t="str">
        <f>IF(OR(C577="",C577&gt;$G$2),"",IF($E$2="existant",VLOOKUP(B577,Existant!$A:$P,16,FALSE),IF($E$2="Neuf - non famille",VLOOKUP(B577,#REF!,16,FALSE),VLOOKUP(B577,Neuf!$A:$P,16,FALSE))))</f>
        <v/>
      </c>
      <c r="H577" s="34" t="str">
        <f>IF(OR(C577="",C577&gt;$G$2),"",IF($E$2="existant",VLOOKUP(B577,Existant!$A:$P,14,FALSE),IF($E$2="Neuf - non famille",VLOOKUP(B577,#REF!,14,FALSE),VLOOKUP(B577,Neuf!$A:$P,14,FALSE))))</f>
        <v/>
      </c>
    </row>
    <row r="578" spans="1:8" x14ac:dyDescent="0.2">
      <c r="A578" s="2">
        <f t="shared" ca="1" si="8"/>
        <v>144</v>
      </c>
      <c r="B578" s="2">
        <v>128</v>
      </c>
      <c r="C578" s="2">
        <f>IF(COUNTIF($B$4:B577,B578)&gt;0,"",MAX($C$4:C577)+1)</f>
        <v>164</v>
      </c>
      <c r="D578" t="str">
        <f>IF(OR(C578="",C578&gt;$G$2),"",IF($E$2="existant",VLOOKUP(B578,Existant!$A:$E,4,FALSE),IF($E$2="Neuf - non famille",VLOOKUP(B578,#REF!,4,FALSE),VLOOKUP(B578,Neuf!$A:$E,4,FALSE))))</f>
        <v/>
      </c>
      <c r="E578" t="str">
        <f>IF(OR(C578="",C578&gt;$G$2),"",IF($E$2="existant",VLOOKUP(B578,Existant!$A:$E,5,FALSE),IF($E$2="Neuf - non famille",VLOOKUP(B578,#REF!,5,FALSE),VLOOKUP(B578,Neuf!$A:$E,5,FALSE))))</f>
        <v/>
      </c>
      <c r="F578" t="str">
        <f>IF(OR(C578="",C578&gt;$G$2),"",IF($E$2="existant",VLOOKUP(B578,Existant!$A:$H,2,FALSE),IF($E$2="Neuf - non famille",VLOOKUP(B578,#REF!,7,FALSE),VLOOKUP(B578,Neuf!$A:$H,7,FALSE))))</f>
        <v/>
      </c>
      <c r="G578" s="35" t="str">
        <f>IF(OR(C578="",C578&gt;$G$2),"",IF($E$2="existant",VLOOKUP(B578,Existant!$A:$P,16,FALSE),IF($E$2="Neuf - non famille",VLOOKUP(B578,#REF!,16,FALSE),VLOOKUP(B578,Neuf!$A:$P,16,FALSE))))</f>
        <v/>
      </c>
      <c r="H578" s="34" t="str">
        <f>IF(OR(C578="",C578&gt;$G$2),"",IF($E$2="existant",VLOOKUP(B578,Existant!$A:$P,14,FALSE),IF($E$2="Neuf - non famille",VLOOKUP(B578,#REF!,14,FALSE),VLOOKUP(B578,Neuf!$A:$P,14,FALSE))))</f>
        <v/>
      </c>
    </row>
    <row r="579" spans="1:8" hidden="1" x14ac:dyDescent="0.2">
      <c r="A579" s="2">
        <f t="shared" ca="1" si="8"/>
        <v>3</v>
      </c>
      <c r="B579" s="2">
        <v>22</v>
      </c>
      <c r="C579" s="2" t="str">
        <f>IF(COUNTIF($B$4:B578,B579)&gt;0,"",MAX($C$4:C578)+1)</f>
        <v/>
      </c>
      <c r="D579" t="str">
        <f>IF(OR(C579="",C579&gt;$G$2),"",IF($E$2="existant",VLOOKUP(B579,Existant!$A:$E,4,FALSE),IF($E$2="Neuf - non famille",VLOOKUP(B579,#REF!,4,FALSE),VLOOKUP(B579,Neuf!$A:$E,4,FALSE))))</f>
        <v/>
      </c>
      <c r="E579" t="str">
        <f>IF(OR(C579="",C579&gt;$G$2),"",IF($E$2="existant",VLOOKUP(B579,Existant!$A:$E,5,FALSE),IF($E$2="Neuf - non famille",VLOOKUP(B579,#REF!,5,FALSE),VLOOKUP(B579,Neuf!$A:$E,5,FALSE))))</f>
        <v/>
      </c>
      <c r="F579" t="str">
        <f>IF(OR(C579="",C579&gt;$G$2),"",IF($E$2="existant",VLOOKUP(B579,Existant!$A:$H,2,FALSE),IF($E$2="Neuf - non famille",VLOOKUP(B579,#REF!,7,FALSE),VLOOKUP(B579,Neuf!$A:$H,7,FALSE))))</f>
        <v/>
      </c>
      <c r="G579" s="35" t="str">
        <f>IF(OR(C579="",C579&gt;$G$2),"",IF($E$2="existant",VLOOKUP(B579,Existant!$A:$P,16,FALSE),IF($E$2="Neuf - non famille",VLOOKUP(B579,#REF!,16,FALSE),VLOOKUP(B579,Neuf!$A:$P,16,FALSE))))</f>
        <v/>
      </c>
      <c r="H579" s="34" t="str">
        <f>IF(OR(C579="",C579&gt;$G$2),"",IF($E$2="existant",VLOOKUP(B579,Existant!$A:$P,14,FALSE),IF($E$2="Neuf - non famille",VLOOKUP(B579,#REF!,14,FALSE),VLOOKUP(B579,Neuf!$A:$P,14,FALSE))))</f>
        <v/>
      </c>
    </row>
    <row r="580" spans="1:8" x14ac:dyDescent="0.2">
      <c r="A580" s="2">
        <f t="shared" ca="1" si="8"/>
        <v>8</v>
      </c>
      <c r="B580" s="2">
        <v>161</v>
      </c>
      <c r="C580" s="2">
        <f>IF(COUNTIF($B$4:B579,B580)&gt;0,"",MAX($C$4:C579)+1)</f>
        <v>165</v>
      </c>
      <c r="D580" t="str">
        <f>IF(OR(C580="",C580&gt;$G$2),"",IF($E$2="existant",VLOOKUP(B580,Existant!$A:$E,4,FALSE),IF($E$2="Neuf - non famille",VLOOKUP(B580,#REF!,4,FALSE),VLOOKUP(B580,Neuf!$A:$E,4,FALSE))))</f>
        <v/>
      </c>
      <c r="E580" t="str">
        <f>IF(OR(C580="",C580&gt;$G$2),"",IF($E$2="existant",VLOOKUP(B580,Existant!$A:$E,5,FALSE),IF($E$2="Neuf - non famille",VLOOKUP(B580,#REF!,5,FALSE),VLOOKUP(B580,Neuf!$A:$E,5,FALSE))))</f>
        <v/>
      </c>
      <c r="F580" t="str">
        <f>IF(OR(C580="",C580&gt;$G$2),"",IF($E$2="existant",VLOOKUP(B580,Existant!$A:$H,2,FALSE),IF($E$2="Neuf - non famille",VLOOKUP(B580,#REF!,7,FALSE),VLOOKUP(B580,Neuf!$A:$H,7,FALSE))))</f>
        <v/>
      </c>
      <c r="G580" s="35" t="str">
        <f>IF(OR(C580="",C580&gt;$G$2),"",IF($E$2="existant",VLOOKUP(B580,Existant!$A:$P,16,FALSE),IF($E$2="Neuf - non famille",VLOOKUP(B580,#REF!,16,FALSE),VLOOKUP(B580,Neuf!$A:$P,16,FALSE))))</f>
        <v/>
      </c>
      <c r="H580" s="34" t="str">
        <f>IF(OR(C580="",C580&gt;$G$2),"",IF($E$2="existant",VLOOKUP(B580,Existant!$A:$P,14,FALSE),IF($E$2="Neuf - non famille",VLOOKUP(B580,#REF!,14,FALSE),VLOOKUP(B580,Neuf!$A:$P,14,FALSE))))</f>
        <v/>
      </c>
    </row>
    <row r="581" spans="1:8" hidden="1" x14ac:dyDescent="0.2">
      <c r="A581" s="2">
        <f t="shared" ref="A581:A600" ca="1" si="9">RANDBETWEEN(1,$G$1)</f>
        <v>60</v>
      </c>
      <c r="B581" s="2">
        <v>19</v>
      </c>
      <c r="C581" s="2" t="str">
        <f>IF(COUNTIF($B$4:B580,B581)&gt;0,"",MAX($C$4:C580)+1)</f>
        <v/>
      </c>
      <c r="D581" t="str">
        <f>IF(OR(C581="",C581&gt;$G$2),"",IF($E$2="existant",VLOOKUP(B581,Existant!$A:$E,4,FALSE),IF($E$2="Neuf - non famille",VLOOKUP(B581,#REF!,4,FALSE),VLOOKUP(B581,Neuf!$A:$E,4,FALSE))))</f>
        <v/>
      </c>
      <c r="E581" t="str">
        <f>IF(OR(C581="",C581&gt;$G$2),"",IF($E$2="existant",VLOOKUP(B581,Existant!$A:$E,5,FALSE),IF($E$2="Neuf - non famille",VLOOKUP(B581,#REF!,5,FALSE),VLOOKUP(B581,Neuf!$A:$E,5,FALSE))))</f>
        <v/>
      </c>
      <c r="F581" t="str">
        <f>IF(OR(C581="",C581&gt;$G$2),"",IF($E$2="existant",VLOOKUP(B581,Existant!$A:$H,2,FALSE),IF($E$2="Neuf - non famille",VLOOKUP(B581,#REF!,7,FALSE),VLOOKUP(B581,Neuf!$A:$H,7,FALSE))))</f>
        <v/>
      </c>
      <c r="G581" s="35" t="str">
        <f>IF(OR(C581="",C581&gt;$G$2),"",IF($E$2="existant",VLOOKUP(B581,Existant!$A:$P,16,FALSE),IF($E$2="Neuf - non famille",VLOOKUP(B581,#REF!,16,FALSE),VLOOKUP(B581,Neuf!$A:$P,16,FALSE))))</f>
        <v/>
      </c>
      <c r="H581" s="34" t="str">
        <f>IF(OR(C581="",C581&gt;$G$2),"",IF($E$2="existant",VLOOKUP(B581,Existant!$A:$P,14,FALSE),IF($E$2="Neuf - non famille",VLOOKUP(B581,#REF!,14,FALSE),VLOOKUP(B581,Neuf!$A:$P,14,FALSE))))</f>
        <v/>
      </c>
    </row>
    <row r="582" spans="1:8" hidden="1" x14ac:dyDescent="0.2">
      <c r="A582" s="2">
        <f t="shared" ca="1" si="9"/>
        <v>94</v>
      </c>
      <c r="B582" s="2">
        <v>86</v>
      </c>
      <c r="C582" s="2" t="str">
        <f>IF(COUNTIF($B$4:B581,B582)&gt;0,"",MAX($C$4:C581)+1)</f>
        <v/>
      </c>
      <c r="D582" t="str">
        <f>IF(OR(C582="",C582&gt;$G$2),"",IF($E$2="existant",VLOOKUP(B582,Existant!$A:$E,4,FALSE),IF($E$2="Neuf - non famille",VLOOKUP(B582,#REF!,4,FALSE),VLOOKUP(B582,Neuf!$A:$E,4,FALSE))))</f>
        <v/>
      </c>
      <c r="E582" t="str">
        <f>IF(OR(C582="",C582&gt;$G$2),"",IF($E$2="existant",VLOOKUP(B582,Existant!$A:$E,5,FALSE),IF($E$2="Neuf - non famille",VLOOKUP(B582,#REF!,5,FALSE),VLOOKUP(B582,Neuf!$A:$E,5,FALSE))))</f>
        <v/>
      </c>
      <c r="F582" t="str">
        <f>IF(OR(C582="",C582&gt;$G$2),"",IF($E$2="existant",VLOOKUP(B582,Existant!$A:$H,2,FALSE),IF($E$2="Neuf - non famille",VLOOKUP(B582,#REF!,7,FALSE),VLOOKUP(B582,Neuf!$A:$H,7,FALSE))))</f>
        <v/>
      </c>
      <c r="G582" s="35" t="str">
        <f>IF(OR(C582="",C582&gt;$G$2),"",IF($E$2="existant",VLOOKUP(B582,Existant!$A:$P,16,FALSE),IF($E$2="Neuf - non famille",VLOOKUP(B582,#REF!,16,FALSE),VLOOKUP(B582,Neuf!$A:$P,16,FALSE))))</f>
        <v/>
      </c>
      <c r="H582" s="34" t="str">
        <f>IF(OR(C582="",C582&gt;$G$2),"",IF($E$2="existant",VLOOKUP(B582,Existant!$A:$P,14,FALSE),IF($E$2="Neuf - non famille",VLOOKUP(B582,#REF!,14,FALSE),VLOOKUP(B582,Neuf!$A:$P,14,FALSE))))</f>
        <v/>
      </c>
    </row>
    <row r="583" spans="1:8" hidden="1" x14ac:dyDescent="0.2">
      <c r="A583" s="2">
        <f t="shared" ca="1" si="9"/>
        <v>169</v>
      </c>
      <c r="B583" s="2">
        <v>82</v>
      </c>
      <c r="C583" s="2" t="str">
        <f>IF(COUNTIF($B$4:B582,B583)&gt;0,"",MAX($C$4:C582)+1)</f>
        <v/>
      </c>
      <c r="D583" t="str">
        <f>IF(OR(C583="",C583&gt;$G$2),"",IF($E$2="existant",VLOOKUP(B583,Existant!$A:$E,4,FALSE),IF($E$2="Neuf - non famille",VLOOKUP(B583,#REF!,4,FALSE),VLOOKUP(B583,Neuf!$A:$E,4,FALSE))))</f>
        <v/>
      </c>
      <c r="E583" t="str">
        <f>IF(OR(C583="",C583&gt;$G$2),"",IF($E$2="existant",VLOOKUP(B583,Existant!$A:$E,5,FALSE),IF($E$2="Neuf - non famille",VLOOKUP(B583,#REF!,5,FALSE),VLOOKUP(B583,Neuf!$A:$E,5,FALSE))))</f>
        <v/>
      </c>
      <c r="F583" t="str">
        <f>IF(OR(C583="",C583&gt;$G$2),"",IF($E$2="existant",VLOOKUP(B583,Existant!$A:$H,2,FALSE),IF($E$2="Neuf - non famille",VLOOKUP(B583,#REF!,7,FALSE),VLOOKUP(B583,Neuf!$A:$H,7,FALSE))))</f>
        <v/>
      </c>
      <c r="G583" s="35" t="str">
        <f>IF(OR(C583="",C583&gt;$G$2),"",IF($E$2="existant",VLOOKUP(B583,Existant!$A:$P,16,FALSE),IF($E$2="Neuf - non famille",VLOOKUP(B583,#REF!,16,FALSE),VLOOKUP(B583,Neuf!$A:$P,16,FALSE))))</f>
        <v/>
      </c>
      <c r="H583" s="34" t="str">
        <f>IF(OR(C583="",C583&gt;$G$2),"",IF($E$2="existant",VLOOKUP(B583,Existant!$A:$P,14,FALSE),IF($E$2="Neuf - non famille",VLOOKUP(B583,#REF!,14,FALSE),VLOOKUP(B583,Neuf!$A:$P,14,FALSE))))</f>
        <v/>
      </c>
    </row>
    <row r="584" spans="1:8" hidden="1" x14ac:dyDescent="0.2">
      <c r="A584" s="2">
        <f t="shared" ca="1" si="9"/>
        <v>53</v>
      </c>
      <c r="B584" s="2">
        <v>11</v>
      </c>
      <c r="C584" s="2" t="str">
        <f>IF(COUNTIF($B$4:B583,B584)&gt;0,"",MAX($C$4:C583)+1)</f>
        <v/>
      </c>
      <c r="D584" t="str">
        <f>IF(OR(C584="",C584&gt;$G$2),"",IF($E$2="existant",VLOOKUP(B584,Existant!$A:$E,4,FALSE),IF($E$2="Neuf - non famille",VLOOKUP(B584,#REF!,4,FALSE),VLOOKUP(B584,Neuf!$A:$E,4,FALSE))))</f>
        <v/>
      </c>
      <c r="E584" t="str">
        <f>IF(OR(C584="",C584&gt;$G$2),"",IF($E$2="existant",VLOOKUP(B584,Existant!$A:$E,5,FALSE),IF($E$2="Neuf - non famille",VLOOKUP(B584,#REF!,5,FALSE),VLOOKUP(B584,Neuf!$A:$E,5,FALSE))))</f>
        <v/>
      </c>
      <c r="F584" t="str">
        <f>IF(OR(C584="",C584&gt;$G$2),"",IF($E$2="existant",VLOOKUP(B584,Existant!$A:$H,2,FALSE),IF($E$2="Neuf - non famille",VLOOKUP(B584,#REF!,7,FALSE),VLOOKUP(B584,Neuf!$A:$H,7,FALSE))))</f>
        <v/>
      </c>
      <c r="G584" s="35" t="str">
        <f>IF(OR(C584="",C584&gt;$G$2),"",IF($E$2="existant",VLOOKUP(B584,Existant!$A:$P,16,FALSE),IF($E$2="Neuf - non famille",VLOOKUP(B584,#REF!,16,FALSE),VLOOKUP(B584,Neuf!$A:$P,16,FALSE))))</f>
        <v/>
      </c>
      <c r="H584" s="34" t="str">
        <f>IF(OR(C584="",C584&gt;$G$2),"",IF($E$2="existant",VLOOKUP(B584,Existant!$A:$P,14,FALSE),IF($E$2="Neuf - non famille",VLOOKUP(B584,#REF!,14,FALSE),VLOOKUP(B584,Neuf!$A:$P,14,FALSE))))</f>
        <v/>
      </c>
    </row>
    <row r="585" spans="1:8" hidden="1" x14ac:dyDescent="0.2">
      <c r="A585" s="2">
        <f t="shared" ca="1" si="9"/>
        <v>160</v>
      </c>
      <c r="B585" s="2">
        <v>70</v>
      </c>
      <c r="C585" s="2" t="str">
        <f>IF(COUNTIF($B$4:B584,B585)&gt;0,"",MAX($C$4:C584)+1)</f>
        <v/>
      </c>
      <c r="D585" t="str">
        <f>IF(OR(C585="",C585&gt;$G$2),"",IF($E$2="existant",VLOOKUP(B585,Existant!$A:$E,4,FALSE),IF($E$2="Neuf - non famille",VLOOKUP(B585,#REF!,4,FALSE),VLOOKUP(B585,Neuf!$A:$E,4,FALSE))))</f>
        <v/>
      </c>
      <c r="E585" t="str">
        <f>IF(OR(C585="",C585&gt;$G$2),"",IF($E$2="existant",VLOOKUP(B585,Existant!$A:$E,5,FALSE),IF($E$2="Neuf - non famille",VLOOKUP(B585,#REF!,5,FALSE),VLOOKUP(B585,Neuf!$A:$E,5,FALSE))))</f>
        <v/>
      </c>
      <c r="F585" t="str">
        <f>IF(OR(C585="",C585&gt;$G$2),"",IF($E$2="existant",VLOOKUP(B585,Existant!$A:$H,2,FALSE),IF($E$2="Neuf - non famille",VLOOKUP(B585,#REF!,7,FALSE),VLOOKUP(B585,Neuf!$A:$H,7,FALSE))))</f>
        <v/>
      </c>
      <c r="G585" s="35" t="str">
        <f>IF(OR(C585="",C585&gt;$G$2),"",IF($E$2="existant",VLOOKUP(B585,Existant!$A:$P,16,FALSE),IF($E$2="Neuf - non famille",VLOOKUP(B585,#REF!,16,FALSE),VLOOKUP(B585,Neuf!$A:$P,16,FALSE))))</f>
        <v/>
      </c>
      <c r="H585" s="34" t="str">
        <f>IF(OR(C585="",C585&gt;$G$2),"",IF($E$2="existant",VLOOKUP(B585,Existant!$A:$P,14,FALSE),IF($E$2="Neuf - non famille",VLOOKUP(B585,#REF!,14,FALSE),VLOOKUP(B585,Neuf!$A:$P,14,FALSE))))</f>
        <v/>
      </c>
    </row>
    <row r="586" spans="1:8" hidden="1" x14ac:dyDescent="0.2">
      <c r="A586" s="2">
        <f t="shared" ca="1" si="9"/>
        <v>117</v>
      </c>
      <c r="B586" s="2">
        <v>36</v>
      </c>
      <c r="C586" s="2" t="str">
        <f>IF(COUNTIF($B$4:B585,B586)&gt;0,"",MAX($C$4:C585)+1)</f>
        <v/>
      </c>
      <c r="D586" t="str">
        <f>IF(OR(C586="",C586&gt;$G$2),"",IF($E$2="existant",VLOOKUP(B586,Existant!$A:$E,4,FALSE),IF($E$2="Neuf - non famille",VLOOKUP(B586,#REF!,4,FALSE),VLOOKUP(B586,Neuf!$A:$E,4,FALSE))))</f>
        <v/>
      </c>
      <c r="E586" t="str">
        <f>IF(OR(C586="",C586&gt;$G$2),"",IF($E$2="existant",VLOOKUP(B586,Existant!$A:$E,5,FALSE),IF($E$2="Neuf - non famille",VLOOKUP(B586,#REF!,5,FALSE),VLOOKUP(B586,Neuf!$A:$E,5,FALSE))))</f>
        <v/>
      </c>
      <c r="F586" t="str">
        <f>IF(OR(C586="",C586&gt;$G$2),"",IF($E$2="existant",VLOOKUP(B586,Existant!$A:$H,2,FALSE),IF($E$2="Neuf - non famille",VLOOKUP(B586,#REF!,7,FALSE),VLOOKUP(B586,Neuf!$A:$H,7,FALSE))))</f>
        <v/>
      </c>
      <c r="G586" s="35" t="str">
        <f>IF(OR(C586="",C586&gt;$G$2),"",IF($E$2="existant",VLOOKUP(B586,Existant!$A:$P,16,FALSE),IF($E$2="Neuf - non famille",VLOOKUP(B586,#REF!,16,FALSE),VLOOKUP(B586,Neuf!$A:$P,16,FALSE))))</f>
        <v/>
      </c>
      <c r="H586" s="34" t="str">
        <f>IF(OR(C586="",C586&gt;$G$2),"",IF($E$2="existant",VLOOKUP(B586,Existant!$A:$P,14,FALSE),IF($E$2="Neuf - non famille",VLOOKUP(B586,#REF!,14,FALSE),VLOOKUP(B586,Neuf!$A:$P,14,FALSE))))</f>
        <v/>
      </c>
    </row>
    <row r="587" spans="1:8" hidden="1" x14ac:dyDescent="0.2">
      <c r="A587" s="2">
        <f t="shared" ca="1" si="9"/>
        <v>80</v>
      </c>
      <c r="B587" s="2">
        <v>103</v>
      </c>
      <c r="C587" s="2" t="str">
        <f>IF(COUNTIF($B$4:B586,B587)&gt;0,"",MAX($C$4:C586)+1)</f>
        <v/>
      </c>
      <c r="D587" t="str">
        <f>IF(OR(C587="",C587&gt;$G$2),"",IF($E$2="existant",VLOOKUP(B587,Existant!$A:$E,4,FALSE),IF($E$2="Neuf - non famille",VLOOKUP(B587,#REF!,4,FALSE),VLOOKUP(B587,Neuf!$A:$E,4,FALSE))))</f>
        <v/>
      </c>
      <c r="E587" t="str">
        <f>IF(OR(C587="",C587&gt;$G$2),"",IF($E$2="existant",VLOOKUP(B587,Existant!$A:$E,5,FALSE),IF($E$2="Neuf - non famille",VLOOKUP(B587,#REF!,5,FALSE),VLOOKUP(B587,Neuf!$A:$E,5,FALSE))))</f>
        <v/>
      </c>
      <c r="F587" t="str">
        <f>IF(OR(C587="",C587&gt;$G$2),"",IF($E$2="existant",VLOOKUP(B587,Existant!$A:$H,2,FALSE),IF($E$2="Neuf - non famille",VLOOKUP(B587,#REF!,7,FALSE),VLOOKUP(B587,Neuf!$A:$H,7,FALSE))))</f>
        <v/>
      </c>
      <c r="G587" s="35" t="str">
        <f>IF(OR(C587="",C587&gt;$G$2),"",IF($E$2="existant",VLOOKUP(B587,Existant!$A:$P,16,FALSE),IF($E$2="Neuf - non famille",VLOOKUP(B587,#REF!,16,FALSE),VLOOKUP(B587,Neuf!$A:$P,16,FALSE))))</f>
        <v/>
      </c>
      <c r="H587" s="34" t="str">
        <f>IF(OR(C587="",C587&gt;$G$2),"",IF($E$2="existant",VLOOKUP(B587,Existant!$A:$P,14,FALSE),IF($E$2="Neuf - non famille",VLOOKUP(B587,#REF!,14,FALSE),VLOOKUP(B587,Neuf!$A:$P,14,FALSE))))</f>
        <v/>
      </c>
    </row>
    <row r="588" spans="1:8" hidden="1" x14ac:dyDescent="0.2">
      <c r="A588" s="2">
        <f t="shared" ca="1" si="9"/>
        <v>57</v>
      </c>
      <c r="B588" s="2">
        <v>51</v>
      </c>
      <c r="C588" s="2" t="str">
        <f>IF(COUNTIF($B$4:B587,B588)&gt;0,"",MAX($C$4:C587)+1)</f>
        <v/>
      </c>
      <c r="D588" t="str">
        <f>IF(OR(C588="",C588&gt;$G$2),"",IF($E$2="existant",VLOOKUP(B588,Existant!$A:$E,4,FALSE),IF($E$2="Neuf - non famille",VLOOKUP(B588,#REF!,4,FALSE),VLOOKUP(B588,Neuf!$A:$E,4,FALSE))))</f>
        <v/>
      </c>
      <c r="E588" t="str">
        <f>IF(OR(C588="",C588&gt;$G$2),"",IF($E$2="existant",VLOOKUP(B588,Existant!$A:$E,5,FALSE),IF($E$2="Neuf - non famille",VLOOKUP(B588,#REF!,5,FALSE),VLOOKUP(B588,Neuf!$A:$E,5,FALSE))))</f>
        <v/>
      </c>
      <c r="F588" t="str">
        <f>IF(OR(C588="",C588&gt;$G$2),"",IF($E$2="existant",VLOOKUP(B588,Existant!$A:$H,2,FALSE),IF($E$2="Neuf - non famille",VLOOKUP(B588,#REF!,7,FALSE),VLOOKUP(B588,Neuf!$A:$H,7,FALSE))))</f>
        <v/>
      </c>
      <c r="G588" s="35" t="str">
        <f>IF(OR(C588="",C588&gt;$G$2),"",IF($E$2="existant",VLOOKUP(B588,Existant!$A:$P,16,FALSE),IF($E$2="Neuf - non famille",VLOOKUP(B588,#REF!,16,FALSE),VLOOKUP(B588,Neuf!$A:$P,16,FALSE))))</f>
        <v/>
      </c>
      <c r="H588" s="34" t="str">
        <f>IF(OR(C588="",C588&gt;$G$2),"",IF($E$2="existant",VLOOKUP(B588,Existant!$A:$P,14,FALSE),IF($E$2="Neuf - non famille",VLOOKUP(B588,#REF!,14,FALSE),VLOOKUP(B588,Neuf!$A:$P,14,FALSE))))</f>
        <v/>
      </c>
    </row>
    <row r="589" spans="1:8" hidden="1" x14ac:dyDescent="0.2">
      <c r="A589" s="2">
        <f t="shared" ca="1" si="9"/>
        <v>13</v>
      </c>
      <c r="B589" s="2">
        <v>104</v>
      </c>
      <c r="C589" s="2" t="str">
        <f>IF(COUNTIF($B$4:B588,B589)&gt;0,"",MAX($C$4:C588)+1)</f>
        <v/>
      </c>
      <c r="D589" t="str">
        <f>IF(OR(C589="",C589&gt;$G$2),"",IF($E$2="existant",VLOOKUP(B589,Existant!$A:$E,4,FALSE),IF($E$2="Neuf - non famille",VLOOKUP(B589,#REF!,4,FALSE),VLOOKUP(B589,Neuf!$A:$E,4,FALSE))))</f>
        <v/>
      </c>
      <c r="E589" t="str">
        <f>IF(OR(C589="",C589&gt;$G$2),"",IF($E$2="existant",VLOOKUP(B589,Existant!$A:$E,5,FALSE),IF($E$2="Neuf - non famille",VLOOKUP(B589,#REF!,5,FALSE),VLOOKUP(B589,Neuf!$A:$E,5,FALSE))))</f>
        <v/>
      </c>
      <c r="F589" t="str">
        <f>IF(OR(C589="",C589&gt;$G$2),"",IF($E$2="existant",VLOOKUP(B589,Existant!$A:$H,2,FALSE),IF($E$2="Neuf - non famille",VLOOKUP(B589,#REF!,7,FALSE),VLOOKUP(B589,Neuf!$A:$H,7,FALSE))))</f>
        <v/>
      </c>
      <c r="G589" s="35" t="str">
        <f>IF(OR(C589="",C589&gt;$G$2),"",IF($E$2="existant",VLOOKUP(B589,Existant!$A:$P,16,FALSE),IF($E$2="Neuf - non famille",VLOOKUP(B589,#REF!,16,FALSE),VLOOKUP(B589,Neuf!$A:$P,16,FALSE))))</f>
        <v/>
      </c>
      <c r="H589" s="34" t="str">
        <f>IF(OR(C589="",C589&gt;$G$2),"",IF($E$2="existant",VLOOKUP(B589,Existant!$A:$P,14,FALSE),IF($E$2="Neuf - non famille",VLOOKUP(B589,#REF!,14,FALSE),VLOOKUP(B589,Neuf!$A:$P,14,FALSE))))</f>
        <v/>
      </c>
    </row>
    <row r="590" spans="1:8" hidden="1" x14ac:dyDescent="0.2">
      <c r="A590" s="2">
        <f t="shared" ca="1" si="9"/>
        <v>143</v>
      </c>
      <c r="B590" s="2">
        <v>65</v>
      </c>
      <c r="C590" s="2" t="str">
        <f>IF(COUNTIF($B$4:B589,B590)&gt;0,"",MAX($C$4:C589)+1)</f>
        <v/>
      </c>
      <c r="D590" t="str">
        <f>IF(OR(C590="",C590&gt;$G$2),"",IF($E$2="existant",VLOOKUP(B590,Existant!$A:$E,4,FALSE),IF($E$2="Neuf - non famille",VLOOKUP(B590,#REF!,4,FALSE),VLOOKUP(B590,Neuf!$A:$E,4,FALSE))))</f>
        <v/>
      </c>
      <c r="E590" t="str">
        <f>IF(OR(C590="",C590&gt;$G$2),"",IF($E$2="existant",VLOOKUP(B590,Existant!$A:$E,5,FALSE),IF($E$2="Neuf - non famille",VLOOKUP(B590,#REF!,5,FALSE),VLOOKUP(B590,Neuf!$A:$E,5,FALSE))))</f>
        <v/>
      </c>
      <c r="F590" t="str">
        <f>IF(OR(C590="",C590&gt;$G$2),"",IF($E$2="existant",VLOOKUP(B590,Existant!$A:$H,2,FALSE),IF($E$2="Neuf - non famille",VLOOKUP(B590,#REF!,7,FALSE),VLOOKUP(B590,Neuf!$A:$H,7,FALSE))))</f>
        <v/>
      </c>
      <c r="G590" s="35" t="str">
        <f>IF(OR(C590="",C590&gt;$G$2),"",IF($E$2="existant",VLOOKUP(B590,Existant!$A:$P,16,FALSE),IF($E$2="Neuf - non famille",VLOOKUP(B590,#REF!,16,FALSE),VLOOKUP(B590,Neuf!$A:$P,16,FALSE))))</f>
        <v/>
      </c>
      <c r="H590" s="34" t="str">
        <f>IF(OR(C590="",C590&gt;$G$2),"",IF($E$2="existant",VLOOKUP(B590,Existant!$A:$P,14,FALSE),IF($E$2="Neuf - non famille",VLOOKUP(B590,#REF!,14,FALSE),VLOOKUP(B590,Neuf!$A:$P,14,FALSE))))</f>
        <v/>
      </c>
    </row>
    <row r="591" spans="1:8" hidden="1" x14ac:dyDescent="0.2">
      <c r="A591" s="2">
        <f t="shared" ca="1" si="9"/>
        <v>141</v>
      </c>
      <c r="B591" s="2">
        <v>156</v>
      </c>
      <c r="C591" s="2" t="str">
        <f>IF(COUNTIF($B$4:B590,B591)&gt;0,"",MAX($C$4:C590)+1)</f>
        <v/>
      </c>
      <c r="D591" t="str">
        <f>IF(OR(C591="",C591&gt;$G$2),"",IF($E$2="existant",VLOOKUP(B591,Existant!$A:$E,4,FALSE),IF($E$2="Neuf - non famille",VLOOKUP(B591,#REF!,4,FALSE),VLOOKUP(B591,Neuf!$A:$E,4,FALSE))))</f>
        <v/>
      </c>
      <c r="E591" t="str">
        <f>IF(OR(C591="",C591&gt;$G$2),"",IF($E$2="existant",VLOOKUP(B591,Existant!$A:$E,5,FALSE),IF($E$2="Neuf - non famille",VLOOKUP(B591,#REF!,5,FALSE),VLOOKUP(B591,Neuf!$A:$E,5,FALSE))))</f>
        <v/>
      </c>
      <c r="F591" t="str">
        <f>IF(OR(C591="",C591&gt;$G$2),"",IF($E$2="existant",VLOOKUP(B591,Existant!$A:$H,2,FALSE),IF($E$2="Neuf - non famille",VLOOKUP(B591,#REF!,7,FALSE),VLOOKUP(B591,Neuf!$A:$H,7,FALSE))))</f>
        <v/>
      </c>
      <c r="G591" s="35" t="str">
        <f>IF(OR(C591="",C591&gt;$G$2),"",IF($E$2="existant",VLOOKUP(B591,Existant!$A:$P,16,FALSE),IF($E$2="Neuf - non famille",VLOOKUP(B591,#REF!,16,FALSE),VLOOKUP(B591,Neuf!$A:$P,16,FALSE))))</f>
        <v/>
      </c>
      <c r="H591" s="34" t="str">
        <f>IF(OR(C591="",C591&gt;$G$2),"",IF($E$2="existant",VLOOKUP(B591,Existant!$A:$P,14,FALSE),IF($E$2="Neuf - non famille",VLOOKUP(B591,#REF!,14,FALSE),VLOOKUP(B591,Neuf!$A:$P,14,FALSE))))</f>
        <v/>
      </c>
    </row>
    <row r="592" spans="1:8" hidden="1" x14ac:dyDescent="0.2">
      <c r="A592" s="2">
        <f t="shared" ca="1" si="9"/>
        <v>38</v>
      </c>
      <c r="B592" s="2">
        <v>168</v>
      </c>
      <c r="C592" s="2" t="str">
        <f>IF(COUNTIF($B$4:B591,B592)&gt;0,"",MAX($C$4:C591)+1)</f>
        <v/>
      </c>
      <c r="D592" t="str">
        <f>IF(OR(C592="",C592&gt;$G$2),"",IF($E$2="existant",VLOOKUP(B592,Existant!$A:$E,4,FALSE),IF($E$2="Neuf - non famille",VLOOKUP(B592,#REF!,4,FALSE),VLOOKUP(B592,Neuf!$A:$E,4,FALSE))))</f>
        <v/>
      </c>
      <c r="E592" t="str">
        <f>IF(OR(C592="",C592&gt;$G$2),"",IF($E$2="existant",VLOOKUP(B592,Existant!$A:$E,5,FALSE),IF($E$2="Neuf - non famille",VLOOKUP(B592,#REF!,5,FALSE),VLOOKUP(B592,Neuf!$A:$E,5,FALSE))))</f>
        <v/>
      </c>
      <c r="F592" t="str">
        <f>IF(OR(C592="",C592&gt;$G$2),"",IF($E$2="existant",VLOOKUP(B592,Existant!$A:$H,2,FALSE),IF($E$2="Neuf - non famille",VLOOKUP(B592,#REF!,7,FALSE),VLOOKUP(B592,Neuf!$A:$H,7,FALSE))))</f>
        <v/>
      </c>
      <c r="G592" s="35" t="str">
        <f>IF(OR(C592="",C592&gt;$G$2),"",IF($E$2="existant",VLOOKUP(B592,Existant!$A:$P,16,FALSE),IF($E$2="Neuf - non famille",VLOOKUP(B592,#REF!,16,FALSE),VLOOKUP(B592,Neuf!$A:$P,16,FALSE))))</f>
        <v/>
      </c>
      <c r="H592" s="34" t="str">
        <f>IF(OR(C592="",C592&gt;$G$2),"",IF($E$2="existant",VLOOKUP(B592,Existant!$A:$P,14,FALSE),IF($E$2="Neuf - non famille",VLOOKUP(B592,#REF!,14,FALSE),VLOOKUP(B592,Neuf!$A:$P,14,FALSE))))</f>
        <v/>
      </c>
    </row>
    <row r="593" spans="1:8" hidden="1" x14ac:dyDescent="0.2">
      <c r="A593" s="2">
        <f t="shared" ca="1" si="9"/>
        <v>115</v>
      </c>
      <c r="B593" s="2">
        <v>25</v>
      </c>
      <c r="C593" s="2" t="str">
        <f>IF(COUNTIF($B$4:B592,B593)&gt;0,"",MAX($C$4:C592)+1)</f>
        <v/>
      </c>
      <c r="D593" t="str">
        <f>IF(OR(C593="",C593&gt;$G$2),"",IF($E$2="existant",VLOOKUP(B593,Existant!$A:$E,4,FALSE),IF($E$2="Neuf - non famille",VLOOKUP(B593,#REF!,4,FALSE),VLOOKUP(B593,Neuf!$A:$E,4,FALSE))))</f>
        <v/>
      </c>
      <c r="E593" t="str">
        <f>IF(OR(C593="",C593&gt;$G$2),"",IF($E$2="existant",VLOOKUP(B593,Existant!$A:$E,5,FALSE),IF($E$2="Neuf - non famille",VLOOKUP(B593,#REF!,5,FALSE),VLOOKUP(B593,Neuf!$A:$E,5,FALSE))))</f>
        <v/>
      </c>
      <c r="F593" t="str">
        <f>IF(OR(C593="",C593&gt;$G$2),"",IF($E$2="existant",VLOOKUP(B593,Existant!$A:$H,2,FALSE),IF($E$2="Neuf - non famille",VLOOKUP(B593,#REF!,7,FALSE),VLOOKUP(B593,Neuf!$A:$H,7,FALSE))))</f>
        <v/>
      </c>
      <c r="G593" s="35" t="str">
        <f>IF(OR(C593="",C593&gt;$G$2),"",IF($E$2="existant",VLOOKUP(B593,Existant!$A:$P,16,FALSE),IF($E$2="Neuf - non famille",VLOOKUP(B593,#REF!,16,FALSE),VLOOKUP(B593,Neuf!$A:$P,16,FALSE))))</f>
        <v/>
      </c>
      <c r="H593" s="34" t="str">
        <f>IF(OR(C593="",C593&gt;$G$2),"",IF($E$2="existant",VLOOKUP(B593,Existant!$A:$P,14,FALSE),IF($E$2="Neuf - non famille",VLOOKUP(B593,#REF!,14,FALSE),VLOOKUP(B593,Neuf!$A:$P,14,FALSE))))</f>
        <v/>
      </c>
    </row>
    <row r="594" spans="1:8" hidden="1" x14ac:dyDescent="0.2">
      <c r="A594" s="2">
        <f t="shared" ca="1" si="9"/>
        <v>27</v>
      </c>
      <c r="B594" s="2">
        <v>18</v>
      </c>
      <c r="C594" s="2" t="str">
        <f>IF(COUNTIF($B$4:B593,B594)&gt;0,"",MAX($C$4:C593)+1)</f>
        <v/>
      </c>
      <c r="D594" t="str">
        <f>IF(OR(C594="",C594&gt;$G$2),"",IF($E$2="existant",VLOOKUP(B594,Existant!$A:$E,4,FALSE),IF($E$2="Neuf - non famille",VLOOKUP(B594,#REF!,4,FALSE),VLOOKUP(B594,Neuf!$A:$E,4,FALSE))))</f>
        <v/>
      </c>
      <c r="E594" t="str">
        <f>IF(OR(C594="",C594&gt;$G$2),"",IF($E$2="existant",VLOOKUP(B594,Existant!$A:$E,5,FALSE),IF($E$2="Neuf - non famille",VLOOKUP(B594,#REF!,5,FALSE),VLOOKUP(B594,Neuf!$A:$E,5,FALSE))))</f>
        <v/>
      </c>
      <c r="F594" t="str">
        <f>IF(OR(C594="",C594&gt;$G$2),"",IF($E$2="existant",VLOOKUP(B594,Existant!$A:$H,2,FALSE),IF($E$2="Neuf - non famille",VLOOKUP(B594,#REF!,7,FALSE),VLOOKUP(B594,Neuf!$A:$H,7,FALSE))))</f>
        <v/>
      </c>
      <c r="G594" s="35" t="str">
        <f>IF(OR(C594="",C594&gt;$G$2),"",IF($E$2="existant",VLOOKUP(B594,Existant!$A:$P,16,FALSE),IF($E$2="Neuf - non famille",VLOOKUP(B594,#REF!,16,FALSE),VLOOKUP(B594,Neuf!$A:$P,16,FALSE))))</f>
        <v/>
      </c>
      <c r="H594" s="34" t="str">
        <f>IF(OR(C594="",C594&gt;$G$2),"",IF($E$2="existant",VLOOKUP(B594,Existant!$A:$P,14,FALSE),IF($E$2="Neuf - non famille",VLOOKUP(B594,#REF!,14,FALSE),VLOOKUP(B594,Neuf!$A:$P,14,FALSE))))</f>
        <v/>
      </c>
    </row>
    <row r="595" spans="1:8" hidden="1" x14ac:dyDescent="0.2">
      <c r="A595" s="2">
        <f t="shared" ca="1" si="9"/>
        <v>58</v>
      </c>
      <c r="B595" s="2">
        <v>10</v>
      </c>
      <c r="C595" s="2" t="str">
        <f>IF(COUNTIF($B$4:B594,B595)&gt;0,"",MAX($C$4:C594)+1)</f>
        <v/>
      </c>
      <c r="D595" t="str">
        <f>IF(OR(C595="",C595&gt;$G$2),"",IF($E$2="existant",VLOOKUP(B595,Existant!$A:$E,4,FALSE),IF($E$2="Neuf - non famille",VLOOKUP(B595,#REF!,4,FALSE),VLOOKUP(B595,Neuf!$A:$E,4,FALSE))))</f>
        <v/>
      </c>
      <c r="E595" t="str">
        <f>IF(OR(C595="",C595&gt;$G$2),"",IF($E$2="existant",VLOOKUP(B595,Existant!$A:$E,5,FALSE),IF($E$2="Neuf - non famille",VLOOKUP(B595,#REF!,5,FALSE),VLOOKUP(B595,Neuf!$A:$E,5,FALSE))))</f>
        <v/>
      </c>
      <c r="F595" t="str">
        <f>IF(OR(C595="",C595&gt;$G$2),"",IF($E$2="existant",VLOOKUP(B595,Existant!$A:$H,2,FALSE),IF($E$2="Neuf - non famille",VLOOKUP(B595,#REF!,7,FALSE),VLOOKUP(B595,Neuf!$A:$H,7,FALSE))))</f>
        <v/>
      </c>
      <c r="G595" s="35" t="str">
        <f>IF(OR(C595="",C595&gt;$G$2),"",IF($E$2="existant",VLOOKUP(B595,Existant!$A:$P,16,FALSE),IF($E$2="Neuf - non famille",VLOOKUP(B595,#REF!,16,FALSE),VLOOKUP(B595,Neuf!$A:$P,16,FALSE))))</f>
        <v/>
      </c>
      <c r="H595" s="34" t="str">
        <f>IF(OR(C595="",C595&gt;$G$2),"",IF($E$2="existant",VLOOKUP(B595,Existant!$A:$P,14,FALSE),IF($E$2="Neuf - non famille",VLOOKUP(B595,#REF!,14,FALSE),VLOOKUP(B595,Neuf!$A:$P,14,FALSE))))</f>
        <v/>
      </c>
    </row>
    <row r="596" spans="1:8" hidden="1" x14ac:dyDescent="0.2">
      <c r="A596" s="2">
        <f t="shared" ca="1" si="9"/>
        <v>7</v>
      </c>
      <c r="B596" s="2">
        <v>16</v>
      </c>
      <c r="C596" s="2" t="str">
        <f>IF(COUNTIF($B$4:B595,B596)&gt;0,"",MAX($C$4:C595)+1)</f>
        <v/>
      </c>
      <c r="D596" t="str">
        <f>IF(OR(C596="",C596&gt;$G$2),"",IF($E$2="existant",VLOOKUP(B596,Existant!$A:$E,4,FALSE),IF($E$2="Neuf - non famille",VLOOKUP(B596,#REF!,4,FALSE),VLOOKUP(B596,Neuf!$A:$E,4,FALSE))))</f>
        <v/>
      </c>
      <c r="E596" t="str">
        <f>IF(OR(C596="",C596&gt;$G$2),"",IF($E$2="existant",VLOOKUP(B596,Existant!$A:$E,5,FALSE),IF($E$2="Neuf - non famille",VLOOKUP(B596,#REF!,5,FALSE),VLOOKUP(B596,Neuf!$A:$E,5,FALSE))))</f>
        <v/>
      </c>
      <c r="F596" t="str">
        <f>IF(OR(C596="",C596&gt;$G$2),"",IF($E$2="existant",VLOOKUP(B596,Existant!$A:$H,2,FALSE),IF($E$2="Neuf - non famille",VLOOKUP(B596,#REF!,7,FALSE),VLOOKUP(B596,Neuf!$A:$H,7,FALSE))))</f>
        <v/>
      </c>
      <c r="G596" s="35" t="str">
        <f>IF(OR(C596="",C596&gt;$G$2),"",IF($E$2="existant",VLOOKUP(B596,Existant!$A:$P,16,FALSE),IF($E$2="Neuf - non famille",VLOOKUP(B596,#REF!,16,FALSE),VLOOKUP(B596,Neuf!$A:$P,16,FALSE))))</f>
        <v/>
      </c>
      <c r="H596" s="34" t="str">
        <f>IF(OR(C596="",C596&gt;$G$2),"",IF($E$2="existant",VLOOKUP(B596,Existant!$A:$P,14,FALSE),IF($E$2="Neuf - non famille",VLOOKUP(B596,#REF!,14,FALSE),VLOOKUP(B596,Neuf!$A:$P,14,FALSE))))</f>
        <v/>
      </c>
    </row>
    <row r="597" spans="1:8" hidden="1" x14ac:dyDescent="0.2">
      <c r="A597" s="2">
        <f t="shared" ca="1" si="9"/>
        <v>24</v>
      </c>
      <c r="B597" s="2">
        <v>15</v>
      </c>
      <c r="C597" s="2" t="str">
        <f>IF(COUNTIF($B$4:B596,B597)&gt;0,"",MAX($C$4:C596)+1)</f>
        <v/>
      </c>
      <c r="D597" t="str">
        <f>IF(OR(C597="",C597&gt;$G$2),"",IF($E$2="existant",VLOOKUP(B597,Existant!$A:$E,4,FALSE),IF($E$2="Neuf - non famille",VLOOKUP(B597,#REF!,4,FALSE),VLOOKUP(B597,Neuf!$A:$E,4,FALSE))))</f>
        <v/>
      </c>
      <c r="E597" t="str">
        <f>IF(OR(C597="",C597&gt;$G$2),"",IF($E$2="existant",VLOOKUP(B597,Existant!$A:$E,5,FALSE),IF($E$2="Neuf - non famille",VLOOKUP(B597,#REF!,5,FALSE),VLOOKUP(B597,Neuf!$A:$E,5,FALSE))))</f>
        <v/>
      </c>
      <c r="F597" t="str">
        <f>IF(OR(C597="",C597&gt;$G$2),"",IF($E$2="existant",VLOOKUP(B597,Existant!$A:$H,2,FALSE),IF($E$2="Neuf - non famille",VLOOKUP(B597,#REF!,7,FALSE),VLOOKUP(B597,Neuf!$A:$H,7,FALSE))))</f>
        <v/>
      </c>
      <c r="G597" s="35" t="str">
        <f>IF(OR(C597="",C597&gt;$G$2),"",IF($E$2="existant",VLOOKUP(B597,Existant!$A:$P,16,FALSE),IF($E$2="Neuf - non famille",VLOOKUP(B597,#REF!,16,FALSE),VLOOKUP(B597,Neuf!$A:$P,16,FALSE))))</f>
        <v/>
      </c>
      <c r="H597" s="34" t="str">
        <f>IF(OR(C597="",C597&gt;$G$2),"",IF($E$2="existant",VLOOKUP(B597,Existant!$A:$P,14,FALSE),IF($E$2="Neuf - non famille",VLOOKUP(B597,#REF!,14,FALSE),VLOOKUP(B597,Neuf!$A:$P,14,FALSE))))</f>
        <v/>
      </c>
    </row>
    <row r="598" spans="1:8" hidden="1" x14ac:dyDescent="0.2">
      <c r="A598" s="2">
        <f t="shared" ca="1" si="9"/>
        <v>62</v>
      </c>
      <c r="B598" s="2">
        <v>34</v>
      </c>
      <c r="C598" s="2" t="str">
        <f>IF(COUNTIF($B$4:B597,B598)&gt;0,"",MAX($C$4:C597)+1)</f>
        <v/>
      </c>
      <c r="D598" t="str">
        <f>IF(OR(C598="",C598&gt;$G$2),"",IF($E$2="existant",VLOOKUP(B598,Existant!$A:$E,4,FALSE),IF($E$2="Neuf - non famille",VLOOKUP(B598,#REF!,4,FALSE),VLOOKUP(B598,Neuf!$A:$E,4,FALSE))))</f>
        <v/>
      </c>
      <c r="E598" t="str">
        <f>IF(OR(C598="",C598&gt;$G$2),"",IF($E$2="existant",VLOOKUP(B598,Existant!$A:$E,5,FALSE),IF($E$2="Neuf - non famille",VLOOKUP(B598,#REF!,5,FALSE),VLOOKUP(B598,Neuf!$A:$E,5,FALSE))))</f>
        <v/>
      </c>
      <c r="F598" t="str">
        <f>IF(OR(C598="",C598&gt;$G$2),"",IF($E$2="existant",VLOOKUP(B598,Existant!$A:$H,2,FALSE),IF($E$2="Neuf - non famille",VLOOKUP(B598,#REF!,7,FALSE),VLOOKUP(B598,Neuf!$A:$H,7,FALSE))))</f>
        <v/>
      </c>
      <c r="G598" s="35" t="str">
        <f>IF(OR(C598="",C598&gt;$G$2),"",IF($E$2="existant",VLOOKUP(B598,Existant!$A:$P,16,FALSE),IF($E$2="Neuf - non famille",VLOOKUP(B598,#REF!,16,FALSE),VLOOKUP(B598,Neuf!$A:$P,16,FALSE))))</f>
        <v/>
      </c>
      <c r="H598" s="34" t="str">
        <f>IF(OR(C598="",C598&gt;$G$2),"",IF($E$2="existant",VLOOKUP(B598,Existant!$A:$P,14,FALSE),IF($E$2="Neuf - non famille",VLOOKUP(B598,#REF!,14,FALSE),VLOOKUP(B598,Neuf!$A:$P,14,FALSE))))</f>
        <v/>
      </c>
    </row>
    <row r="599" spans="1:8" hidden="1" x14ac:dyDescent="0.2">
      <c r="A599" s="2">
        <f t="shared" ca="1" si="9"/>
        <v>167</v>
      </c>
      <c r="B599" s="2">
        <v>115</v>
      </c>
      <c r="C599" s="2" t="str">
        <f>IF(COUNTIF($B$4:B598,B599)&gt;0,"",MAX($C$4:C598)+1)</f>
        <v/>
      </c>
      <c r="D599" t="str">
        <f>IF(OR(C599="",C599&gt;$G$2),"",IF($E$2="existant",VLOOKUP(B599,Existant!$A:$E,4,FALSE),IF($E$2="Neuf - non famille",VLOOKUP(B599,#REF!,4,FALSE),VLOOKUP(B599,Neuf!$A:$E,4,FALSE))))</f>
        <v/>
      </c>
      <c r="E599" t="str">
        <f>IF(OR(C599="",C599&gt;$G$2),"",IF($E$2="existant",VLOOKUP(B599,Existant!$A:$E,5,FALSE),IF($E$2="Neuf - non famille",VLOOKUP(B599,#REF!,5,FALSE),VLOOKUP(B599,Neuf!$A:$E,5,FALSE))))</f>
        <v/>
      </c>
      <c r="F599" t="str">
        <f>IF(OR(C599="",C599&gt;$G$2),"",IF($E$2="existant",VLOOKUP(B599,Existant!$A:$H,2,FALSE),IF($E$2="Neuf - non famille",VLOOKUP(B599,#REF!,7,FALSE),VLOOKUP(B599,Neuf!$A:$H,7,FALSE))))</f>
        <v/>
      </c>
      <c r="G599" s="35" t="str">
        <f>IF(OR(C599="",C599&gt;$G$2),"",IF($E$2="existant",VLOOKUP(B599,Existant!$A:$P,16,FALSE),IF($E$2="Neuf - non famille",VLOOKUP(B599,#REF!,16,FALSE),VLOOKUP(B599,Neuf!$A:$P,16,FALSE))))</f>
        <v/>
      </c>
      <c r="H599" s="34" t="str">
        <f>IF(OR(C599="",C599&gt;$G$2),"",IF($E$2="existant",VLOOKUP(B599,Existant!$A:$P,14,FALSE),IF($E$2="Neuf - non famille",VLOOKUP(B599,#REF!,14,FALSE),VLOOKUP(B599,Neuf!$A:$P,14,FALSE))))</f>
        <v/>
      </c>
    </row>
    <row r="600" spans="1:8" hidden="1" x14ac:dyDescent="0.2">
      <c r="A600" s="2">
        <f t="shared" ca="1" si="9"/>
        <v>104</v>
      </c>
      <c r="B600" s="2">
        <v>27</v>
      </c>
      <c r="C600" s="2" t="str">
        <f>IF(COUNTIF($B$4:B599,B600)&gt;0,"",MAX($C$4:C599)+1)</f>
        <v/>
      </c>
      <c r="D600" t="str">
        <f>IF(OR(C600="",C600&gt;$G$2),"",IF($E$2="existant",VLOOKUP(B600,Existant!$A:$E,4,FALSE),IF($E$2="Neuf - non famille",VLOOKUP(B600,#REF!,4,FALSE),VLOOKUP(B600,Neuf!$A:$E,4,FALSE))))</f>
        <v/>
      </c>
      <c r="E600" t="str">
        <f>IF(OR(C600="",C600&gt;$G$2),"",IF($E$2="existant",VLOOKUP(B600,Existant!$A:$E,5,FALSE),IF($E$2="Neuf - non famille",VLOOKUP(B600,#REF!,5,FALSE),VLOOKUP(B600,Neuf!$A:$E,5,FALSE))))</f>
        <v/>
      </c>
      <c r="F600" t="str">
        <f>IF(OR(C600="",C600&gt;$G$2),"",IF($E$2="existant",VLOOKUP(B600,Existant!$A:$H,2,FALSE),IF($E$2="Neuf - non famille",VLOOKUP(B600,#REF!,7,FALSE),VLOOKUP(B600,Neuf!$A:$H,7,FALSE))))</f>
        <v/>
      </c>
      <c r="G600" s="35" t="str">
        <f>IF(OR(C600="",C600&gt;$G$2),"",IF($E$2="existant",VLOOKUP(B600,Existant!$A:$P,16,FALSE),IF($E$2="Neuf - non famille",VLOOKUP(B600,#REF!,16,FALSE),VLOOKUP(B600,Neuf!$A:$P,16,FALSE))))</f>
        <v/>
      </c>
      <c r="H600" s="34" t="str">
        <f>IF(OR(C600="",C600&gt;$G$2),"",IF($E$2="existant",VLOOKUP(B600,Existant!$A:$P,14,FALSE),IF($E$2="Neuf - non famille",VLOOKUP(B600,#REF!,14,FALSE),VLOOKUP(B600,Neuf!$A:$P,14,FALSE))))</f>
        <v/>
      </c>
    </row>
  </sheetData>
  <autoFilter ref="A5:C600" xr:uid="{00000000-0009-0000-0000-000004000000}">
    <filterColumn colId="2">
      <customFilters>
        <customFilter operator="notEqual" val=" "/>
      </customFilters>
    </filterColumn>
  </autoFilter>
  <dataValidations count="1">
    <dataValidation type="list" allowBlank="1" showInputMessage="1" showErrorMessage="1" sqref="E2" xr:uid="{00000000-0002-0000-0400-000000000000}">
      <formula1>$K$2:$K$3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enere_tirage">
                <anchor moveWithCells="1" sizeWithCells="1">
                  <from>
                    <xdr:col>1</xdr:col>
                    <xdr:colOff>114300</xdr:colOff>
                    <xdr:row>0</xdr:row>
                    <xdr:rowOff>28575</xdr:rowOff>
                  </from>
                  <to>
                    <xdr:col>2</xdr:col>
                    <xdr:colOff>723900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iltre">
                <anchor moveWithCells="1" sizeWithCells="1">
                  <from>
                    <xdr:col>3</xdr:col>
                    <xdr:colOff>19050</xdr:colOff>
                    <xdr:row>0</xdr:row>
                    <xdr:rowOff>38100</xdr:rowOff>
                  </from>
                  <to>
                    <xdr:col>4</xdr:col>
                    <xdr:colOff>666750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Coller">
                <anchor moveWithCells="1" sizeWithCells="1">
                  <from>
                    <xdr:col>10</xdr:col>
                    <xdr:colOff>19050</xdr:colOff>
                    <xdr:row>8</xdr:row>
                    <xdr:rowOff>38100</xdr:rowOff>
                  </from>
                  <to>
                    <xdr:col>11</xdr:col>
                    <xdr:colOff>666750</xdr:colOff>
                    <xdr:row>12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F5:N890"/>
  <sheetViews>
    <sheetView tabSelected="1" workbookViewId="0">
      <selection sqref="A1:XFD1048576"/>
    </sheetView>
  </sheetViews>
  <sheetFormatPr defaultColWidth="11.42578125" defaultRowHeight="12.75" x14ac:dyDescent="0.2"/>
  <cols>
    <col min="1" max="1" width="5" style="66" bestFit="1" customWidth="1"/>
    <col min="2" max="2" width="4" style="66" bestFit="1" customWidth="1"/>
    <col min="3" max="3" width="3" style="66" bestFit="1" customWidth="1"/>
    <col min="4" max="4" width="10" style="66" bestFit="1" customWidth="1"/>
    <col min="5" max="5" width="38.28515625" style="66" bestFit="1" customWidth="1"/>
    <col min="6" max="6" width="12.85546875" style="66" bestFit="1" customWidth="1"/>
    <col min="7" max="7" width="9.85546875" style="66" bestFit="1" customWidth="1"/>
    <col min="8" max="8" width="10.140625" style="66" bestFit="1" customWidth="1"/>
    <col min="9" max="16384" width="11.42578125" style="66"/>
  </cols>
  <sheetData>
    <row r="5" spans="6:14" x14ac:dyDescent="0.2">
      <c r="F5" s="67"/>
      <c r="G5" s="68"/>
      <c r="H5" s="69"/>
      <c r="M5" s="70"/>
      <c r="N5" s="69"/>
    </row>
    <row r="6" spans="6:14" x14ac:dyDescent="0.2">
      <c r="F6" s="67"/>
      <c r="G6" s="68"/>
      <c r="H6" s="69"/>
      <c r="M6" s="70"/>
      <c r="N6" s="69"/>
    </row>
    <row r="7" spans="6:14" x14ac:dyDescent="0.2">
      <c r="F7" s="67"/>
      <c r="G7" s="68"/>
      <c r="H7" s="69"/>
      <c r="M7" s="70"/>
      <c r="N7" s="69"/>
    </row>
    <row r="8" spans="6:14" x14ac:dyDescent="0.2">
      <c r="F8" s="67"/>
      <c r="G8" s="68"/>
      <c r="H8" s="69"/>
      <c r="M8" s="70"/>
      <c r="N8" s="69"/>
    </row>
    <row r="9" spans="6:14" x14ac:dyDescent="0.2">
      <c r="F9" s="67"/>
      <c r="G9" s="68"/>
      <c r="H9" s="69"/>
      <c r="M9" s="70"/>
      <c r="N9" s="69"/>
    </row>
    <row r="10" spans="6:14" x14ac:dyDescent="0.2">
      <c r="F10" s="67"/>
      <c r="G10" s="68"/>
      <c r="H10" s="69"/>
      <c r="M10" s="70"/>
      <c r="N10" s="69"/>
    </row>
    <row r="11" spans="6:14" x14ac:dyDescent="0.2">
      <c r="F11" s="67"/>
      <c r="G11" s="68"/>
      <c r="H11" s="69"/>
      <c r="M11" s="70"/>
      <c r="N11" s="69"/>
    </row>
    <row r="12" spans="6:14" x14ac:dyDescent="0.2">
      <c r="F12" s="67"/>
      <c r="G12" s="68"/>
      <c r="H12" s="69"/>
      <c r="M12" s="70"/>
      <c r="N12" s="69"/>
    </row>
    <row r="13" spans="6:14" x14ac:dyDescent="0.2">
      <c r="F13" s="67"/>
      <c r="G13" s="68"/>
      <c r="H13" s="69"/>
      <c r="M13" s="70"/>
      <c r="N13" s="69"/>
    </row>
    <row r="14" spans="6:14" x14ac:dyDescent="0.2">
      <c r="F14" s="67"/>
      <c r="G14" s="68"/>
      <c r="H14" s="69"/>
      <c r="M14" s="70"/>
      <c r="N14" s="69"/>
    </row>
    <row r="15" spans="6:14" x14ac:dyDescent="0.2">
      <c r="F15" s="67"/>
      <c r="G15" s="68"/>
      <c r="H15" s="69"/>
      <c r="M15" s="70"/>
      <c r="N15" s="69"/>
    </row>
    <row r="16" spans="6:14" x14ac:dyDescent="0.2">
      <c r="F16" s="67"/>
      <c r="G16" s="68"/>
      <c r="H16" s="69"/>
      <c r="M16" s="70"/>
      <c r="N16" s="69"/>
    </row>
    <row r="17" spans="6:14" x14ac:dyDescent="0.2">
      <c r="F17" s="67"/>
      <c r="G17" s="68"/>
      <c r="H17" s="69"/>
      <c r="M17" s="70"/>
      <c r="N17" s="69"/>
    </row>
    <row r="18" spans="6:14" x14ac:dyDescent="0.2">
      <c r="F18" s="67"/>
      <c r="G18" s="68"/>
      <c r="H18" s="69"/>
      <c r="M18" s="70"/>
      <c r="N18" s="69"/>
    </row>
    <row r="19" spans="6:14" x14ac:dyDescent="0.2">
      <c r="F19" s="67"/>
      <c r="G19" s="68"/>
      <c r="H19" s="69"/>
      <c r="M19" s="70"/>
      <c r="N19" s="69"/>
    </row>
    <row r="20" spans="6:14" x14ac:dyDescent="0.2">
      <c r="F20" s="67"/>
      <c r="G20" s="68"/>
      <c r="H20" s="69"/>
      <c r="M20" s="70"/>
      <c r="N20" s="69"/>
    </row>
    <row r="21" spans="6:14" x14ac:dyDescent="0.2">
      <c r="F21" s="67"/>
      <c r="G21" s="68"/>
      <c r="H21" s="69"/>
      <c r="M21" s="70"/>
      <c r="N21" s="69"/>
    </row>
    <row r="22" spans="6:14" x14ac:dyDescent="0.2">
      <c r="F22" s="67"/>
      <c r="G22" s="68"/>
      <c r="H22" s="69"/>
      <c r="M22" s="70"/>
      <c r="N22" s="69"/>
    </row>
    <row r="23" spans="6:14" x14ac:dyDescent="0.2">
      <c r="F23" s="67"/>
      <c r="G23" s="68"/>
      <c r="H23" s="69"/>
      <c r="M23" s="70"/>
      <c r="N23" s="69"/>
    </row>
    <row r="24" spans="6:14" x14ac:dyDescent="0.2">
      <c r="F24" s="67"/>
      <c r="G24" s="68"/>
      <c r="H24" s="69"/>
      <c r="M24" s="70"/>
      <c r="N24" s="69"/>
    </row>
    <row r="25" spans="6:14" x14ac:dyDescent="0.2">
      <c r="F25" s="67"/>
      <c r="G25" s="68"/>
      <c r="H25" s="69"/>
      <c r="M25" s="70"/>
      <c r="N25" s="69"/>
    </row>
    <row r="26" spans="6:14" x14ac:dyDescent="0.2">
      <c r="F26" s="67"/>
      <c r="G26" s="68"/>
      <c r="H26" s="69"/>
      <c r="M26" s="70"/>
      <c r="N26" s="69"/>
    </row>
    <row r="27" spans="6:14" x14ac:dyDescent="0.2">
      <c r="F27" s="67"/>
      <c r="G27" s="68"/>
      <c r="H27" s="69"/>
      <c r="M27" s="70"/>
      <c r="N27" s="69"/>
    </row>
    <row r="28" spans="6:14" x14ac:dyDescent="0.2">
      <c r="F28" s="67"/>
      <c r="G28" s="68"/>
      <c r="H28" s="69"/>
      <c r="M28" s="70"/>
      <c r="N28" s="69"/>
    </row>
    <row r="29" spans="6:14" x14ac:dyDescent="0.2">
      <c r="F29" s="67"/>
      <c r="G29" s="68"/>
      <c r="H29" s="69"/>
      <c r="M29" s="70"/>
      <c r="N29" s="69"/>
    </row>
    <row r="30" spans="6:14" x14ac:dyDescent="0.2">
      <c r="F30" s="67"/>
      <c r="G30" s="68"/>
      <c r="H30" s="69"/>
      <c r="M30" s="70"/>
      <c r="N30" s="69"/>
    </row>
    <row r="31" spans="6:14" x14ac:dyDescent="0.2">
      <c r="F31" s="67"/>
      <c r="G31" s="68"/>
      <c r="H31" s="69"/>
      <c r="M31" s="70"/>
      <c r="N31" s="69"/>
    </row>
    <row r="32" spans="6:14" x14ac:dyDescent="0.2">
      <c r="F32" s="67"/>
      <c r="G32" s="68"/>
      <c r="H32" s="69"/>
      <c r="M32" s="70"/>
      <c r="N32" s="69"/>
    </row>
    <row r="33" spans="6:14" x14ac:dyDescent="0.2">
      <c r="F33" s="67"/>
      <c r="G33" s="68"/>
      <c r="H33" s="69"/>
      <c r="M33" s="70"/>
      <c r="N33" s="69"/>
    </row>
    <row r="34" spans="6:14" x14ac:dyDescent="0.2">
      <c r="F34" s="67"/>
      <c r="G34" s="68"/>
      <c r="H34" s="69"/>
      <c r="M34" s="70"/>
      <c r="N34" s="69"/>
    </row>
    <row r="35" spans="6:14" x14ac:dyDescent="0.2">
      <c r="F35" s="67"/>
      <c r="G35" s="68"/>
      <c r="H35" s="69"/>
      <c r="M35" s="70"/>
      <c r="N35" s="69"/>
    </row>
    <row r="36" spans="6:14" x14ac:dyDescent="0.2">
      <c r="F36" s="67"/>
      <c r="G36" s="68"/>
      <c r="H36" s="69"/>
      <c r="M36" s="70"/>
      <c r="N36" s="69"/>
    </row>
    <row r="37" spans="6:14" x14ac:dyDescent="0.2">
      <c r="F37" s="67"/>
      <c r="G37" s="68"/>
      <c r="H37" s="69"/>
      <c r="M37" s="70"/>
      <c r="N37" s="69"/>
    </row>
    <row r="38" spans="6:14" x14ac:dyDescent="0.2">
      <c r="F38" s="67"/>
      <c r="G38" s="68"/>
      <c r="H38" s="69"/>
      <c r="M38" s="70"/>
      <c r="N38" s="69"/>
    </row>
    <row r="39" spans="6:14" x14ac:dyDescent="0.2">
      <c r="F39" s="67"/>
      <c r="G39" s="68"/>
      <c r="H39" s="69"/>
      <c r="M39" s="70"/>
      <c r="N39" s="69"/>
    </row>
    <row r="40" spans="6:14" x14ac:dyDescent="0.2">
      <c r="F40" s="67"/>
      <c r="G40" s="68"/>
      <c r="H40" s="69"/>
      <c r="M40" s="70"/>
      <c r="N40" s="69"/>
    </row>
    <row r="41" spans="6:14" x14ac:dyDescent="0.2">
      <c r="F41" s="67"/>
      <c r="G41" s="68"/>
      <c r="H41" s="69"/>
      <c r="M41" s="70"/>
      <c r="N41" s="69"/>
    </row>
    <row r="42" spans="6:14" x14ac:dyDescent="0.2">
      <c r="F42" s="67"/>
      <c r="G42" s="68"/>
      <c r="H42" s="69"/>
      <c r="M42" s="70"/>
      <c r="N42" s="69"/>
    </row>
    <row r="43" spans="6:14" x14ac:dyDescent="0.2">
      <c r="F43" s="67"/>
      <c r="G43" s="68"/>
      <c r="H43" s="69"/>
      <c r="M43" s="70"/>
      <c r="N43" s="69"/>
    </row>
    <row r="44" spans="6:14" x14ac:dyDescent="0.2">
      <c r="F44" s="67"/>
      <c r="G44" s="68"/>
      <c r="H44" s="69"/>
      <c r="M44" s="70"/>
      <c r="N44" s="69"/>
    </row>
    <row r="45" spans="6:14" x14ac:dyDescent="0.2">
      <c r="F45" s="67"/>
      <c r="G45" s="68"/>
      <c r="H45" s="69"/>
      <c r="M45" s="70"/>
      <c r="N45" s="69"/>
    </row>
    <row r="46" spans="6:14" x14ac:dyDescent="0.2">
      <c r="F46" s="67"/>
      <c r="G46" s="68"/>
      <c r="H46" s="69"/>
      <c r="M46" s="70"/>
      <c r="N46" s="69"/>
    </row>
    <row r="47" spans="6:14" x14ac:dyDescent="0.2">
      <c r="F47" s="70"/>
      <c r="G47" s="69"/>
      <c r="M47" s="70"/>
      <c r="N47" s="69"/>
    </row>
    <row r="48" spans="6:14" x14ac:dyDescent="0.2">
      <c r="F48" s="70"/>
      <c r="G48" s="69"/>
      <c r="M48" s="70"/>
      <c r="N48" s="69"/>
    </row>
    <row r="49" spans="6:14" x14ac:dyDescent="0.2">
      <c r="F49" s="70"/>
      <c r="G49" s="69"/>
      <c r="M49" s="70"/>
      <c r="N49" s="69"/>
    </row>
    <row r="50" spans="6:14" x14ac:dyDescent="0.2">
      <c r="F50" s="70"/>
      <c r="G50" s="69"/>
      <c r="M50" s="70"/>
      <c r="N50" s="69"/>
    </row>
    <row r="51" spans="6:14" x14ac:dyDescent="0.2">
      <c r="F51" s="70"/>
      <c r="G51" s="69"/>
      <c r="M51" s="70"/>
      <c r="N51" s="69"/>
    </row>
    <row r="52" spans="6:14" x14ac:dyDescent="0.2">
      <c r="F52" s="70"/>
      <c r="G52" s="69"/>
      <c r="M52" s="70"/>
      <c r="N52" s="69"/>
    </row>
    <row r="53" spans="6:14" x14ac:dyDescent="0.2">
      <c r="F53" s="70"/>
      <c r="G53" s="69"/>
      <c r="M53" s="70"/>
      <c r="N53" s="69"/>
    </row>
    <row r="54" spans="6:14" x14ac:dyDescent="0.2">
      <c r="F54" s="70"/>
      <c r="G54" s="69"/>
      <c r="M54" s="70"/>
      <c r="N54" s="69"/>
    </row>
    <row r="55" spans="6:14" x14ac:dyDescent="0.2">
      <c r="F55" s="70"/>
      <c r="G55" s="69"/>
      <c r="M55" s="70"/>
      <c r="N55" s="69"/>
    </row>
    <row r="56" spans="6:14" x14ac:dyDescent="0.2">
      <c r="F56" s="70"/>
      <c r="G56" s="69"/>
      <c r="M56" s="70"/>
      <c r="N56" s="69"/>
    </row>
    <row r="57" spans="6:14" x14ac:dyDescent="0.2">
      <c r="F57" s="70"/>
      <c r="G57" s="69"/>
      <c r="M57" s="70"/>
      <c r="N57" s="69"/>
    </row>
    <row r="58" spans="6:14" x14ac:dyDescent="0.2">
      <c r="F58" s="70"/>
      <c r="G58" s="69"/>
      <c r="M58" s="70"/>
      <c r="N58" s="69"/>
    </row>
    <row r="59" spans="6:14" x14ac:dyDescent="0.2">
      <c r="F59" s="70"/>
      <c r="G59" s="69"/>
      <c r="M59" s="70"/>
      <c r="N59" s="69"/>
    </row>
    <row r="60" spans="6:14" x14ac:dyDescent="0.2">
      <c r="F60" s="70"/>
      <c r="G60" s="69"/>
      <c r="M60" s="70"/>
      <c r="N60" s="69"/>
    </row>
    <row r="61" spans="6:14" x14ac:dyDescent="0.2">
      <c r="F61" s="70"/>
      <c r="G61" s="69"/>
      <c r="M61" s="70"/>
      <c r="N61" s="69"/>
    </row>
    <row r="62" spans="6:14" x14ac:dyDescent="0.2">
      <c r="F62" s="70"/>
      <c r="G62" s="69"/>
      <c r="M62" s="70"/>
      <c r="N62" s="69"/>
    </row>
    <row r="63" spans="6:14" x14ac:dyDescent="0.2">
      <c r="F63" s="70"/>
      <c r="G63" s="69"/>
      <c r="M63" s="70"/>
      <c r="N63" s="69"/>
    </row>
    <row r="64" spans="6:14" x14ac:dyDescent="0.2">
      <c r="F64" s="70"/>
      <c r="G64" s="69"/>
      <c r="M64" s="70"/>
      <c r="N64" s="69"/>
    </row>
    <row r="65" spans="6:14" x14ac:dyDescent="0.2">
      <c r="F65" s="70"/>
      <c r="G65" s="69"/>
      <c r="M65" s="70"/>
      <c r="N65" s="69"/>
    </row>
    <row r="66" spans="6:14" x14ac:dyDescent="0.2">
      <c r="F66" s="70"/>
      <c r="G66" s="69"/>
      <c r="M66" s="70"/>
      <c r="N66" s="69"/>
    </row>
    <row r="67" spans="6:14" x14ac:dyDescent="0.2">
      <c r="F67" s="70"/>
      <c r="G67" s="69"/>
      <c r="M67" s="70"/>
      <c r="N67" s="69"/>
    </row>
    <row r="68" spans="6:14" x14ac:dyDescent="0.2">
      <c r="F68" s="70"/>
      <c r="G68" s="69"/>
      <c r="M68" s="70"/>
      <c r="N68" s="69"/>
    </row>
    <row r="69" spans="6:14" x14ac:dyDescent="0.2">
      <c r="F69" s="70"/>
      <c r="G69" s="69"/>
      <c r="M69" s="70"/>
      <c r="N69" s="69"/>
    </row>
    <row r="70" spans="6:14" x14ac:dyDescent="0.2">
      <c r="F70" s="70"/>
      <c r="G70" s="69"/>
      <c r="M70" s="70"/>
      <c r="N70" s="69"/>
    </row>
    <row r="71" spans="6:14" x14ac:dyDescent="0.2">
      <c r="F71" s="70"/>
      <c r="G71" s="69"/>
      <c r="M71" s="70"/>
      <c r="N71" s="69"/>
    </row>
    <row r="72" spans="6:14" x14ac:dyDescent="0.2">
      <c r="F72" s="70"/>
      <c r="G72" s="69"/>
      <c r="M72" s="70"/>
      <c r="N72" s="69"/>
    </row>
    <row r="73" spans="6:14" x14ac:dyDescent="0.2">
      <c r="F73" s="70"/>
      <c r="G73" s="69"/>
      <c r="M73" s="70"/>
      <c r="N73" s="69"/>
    </row>
    <row r="74" spans="6:14" x14ac:dyDescent="0.2">
      <c r="F74" s="70"/>
      <c r="G74" s="69"/>
      <c r="M74" s="70"/>
      <c r="N74" s="69"/>
    </row>
    <row r="75" spans="6:14" x14ac:dyDescent="0.2">
      <c r="F75" s="70"/>
      <c r="G75" s="69"/>
      <c r="M75" s="70"/>
      <c r="N75" s="69"/>
    </row>
    <row r="76" spans="6:14" x14ac:dyDescent="0.2">
      <c r="F76" s="70"/>
      <c r="G76" s="69"/>
      <c r="M76" s="70"/>
      <c r="N76" s="69"/>
    </row>
    <row r="77" spans="6:14" x14ac:dyDescent="0.2">
      <c r="F77" s="70"/>
      <c r="G77" s="69"/>
      <c r="M77" s="70"/>
      <c r="N77" s="69"/>
    </row>
    <row r="78" spans="6:14" x14ac:dyDescent="0.2">
      <c r="F78" s="70"/>
      <c r="G78" s="69"/>
      <c r="M78" s="70"/>
      <c r="N78" s="69"/>
    </row>
    <row r="79" spans="6:14" x14ac:dyDescent="0.2">
      <c r="F79" s="70"/>
      <c r="G79" s="69"/>
      <c r="M79" s="70"/>
      <c r="N79" s="69"/>
    </row>
    <row r="80" spans="6:14" x14ac:dyDescent="0.2">
      <c r="F80" s="70"/>
      <c r="G80" s="69"/>
      <c r="M80" s="70"/>
      <c r="N80" s="69"/>
    </row>
    <row r="81" spans="6:14" x14ac:dyDescent="0.2">
      <c r="F81" s="70"/>
      <c r="G81" s="69"/>
      <c r="M81" s="70"/>
      <c r="N81" s="69"/>
    </row>
    <row r="82" spans="6:14" x14ac:dyDescent="0.2">
      <c r="F82" s="70"/>
      <c r="G82" s="69"/>
      <c r="M82" s="70"/>
      <c r="N82" s="69"/>
    </row>
    <row r="83" spans="6:14" x14ac:dyDescent="0.2">
      <c r="F83" s="70"/>
      <c r="G83" s="69"/>
      <c r="M83" s="70"/>
      <c r="N83" s="69"/>
    </row>
    <row r="84" spans="6:14" x14ac:dyDescent="0.2">
      <c r="F84" s="70"/>
      <c r="G84" s="69"/>
      <c r="M84" s="70"/>
      <c r="N84" s="69"/>
    </row>
    <row r="85" spans="6:14" x14ac:dyDescent="0.2">
      <c r="F85" s="70"/>
      <c r="G85" s="69"/>
      <c r="M85" s="70"/>
      <c r="N85" s="69"/>
    </row>
    <row r="86" spans="6:14" x14ac:dyDescent="0.2">
      <c r="F86" s="70"/>
      <c r="G86" s="69"/>
      <c r="M86" s="70"/>
      <c r="N86" s="69"/>
    </row>
    <row r="87" spans="6:14" x14ac:dyDescent="0.2">
      <c r="F87" s="70"/>
      <c r="G87" s="69"/>
      <c r="M87" s="70"/>
      <c r="N87" s="69"/>
    </row>
    <row r="88" spans="6:14" x14ac:dyDescent="0.2">
      <c r="F88" s="70"/>
      <c r="G88" s="69"/>
      <c r="M88" s="70"/>
      <c r="N88" s="69"/>
    </row>
    <row r="89" spans="6:14" x14ac:dyDescent="0.2">
      <c r="F89" s="70"/>
      <c r="G89" s="69"/>
      <c r="M89" s="70"/>
      <c r="N89" s="69"/>
    </row>
    <row r="90" spans="6:14" x14ac:dyDescent="0.2">
      <c r="F90" s="70"/>
      <c r="G90" s="69"/>
      <c r="M90" s="70"/>
      <c r="N90" s="69"/>
    </row>
    <row r="91" spans="6:14" x14ac:dyDescent="0.2">
      <c r="F91" s="70"/>
      <c r="G91" s="69"/>
      <c r="M91" s="70"/>
      <c r="N91" s="69"/>
    </row>
    <row r="92" spans="6:14" x14ac:dyDescent="0.2">
      <c r="F92" s="70"/>
      <c r="G92" s="69"/>
      <c r="M92" s="70"/>
      <c r="N92" s="69"/>
    </row>
    <row r="93" spans="6:14" x14ac:dyDescent="0.2">
      <c r="F93" s="70"/>
      <c r="G93" s="69"/>
      <c r="M93" s="70"/>
      <c r="N93" s="69"/>
    </row>
    <row r="94" spans="6:14" x14ac:dyDescent="0.2">
      <c r="F94" s="70"/>
      <c r="G94" s="69"/>
      <c r="M94" s="70"/>
      <c r="N94" s="69"/>
    </row>
    <row r="95" spans="6:14" x14ac:dyDescent="0.2">
      <c r="F95" s="70"/>
      <c r="G95" s="69"/>
      <c r="M95" s="70"/>
      <c r="N95" s="69"/>
    </row>
    <row r="96" spans="6:14" x14ac:dyDescent="0.2">
      <c r="F96" s="70"/>
      <c r="G96" s="69"/>
      <c r="M96" s="70"/>
      <c r="N96" s="69"/>
    </row>
    <row r="97" spans="6:14" x14ac:dyDescent="0.2">
      <c r="F97" s="70"/>
      <c r="G97" s="69"/>
      <c r="M97" s="70"/>
      <c r="N97" s="69"/>
    </row>
    <row r="98" spans="6:14" x14ac:dyDescent="0.2">
      <c r="F98" s="70"/>
      <c r="G98" s="69"/>
      <c r="M98" s="70"/>
      <c r="N98" s="69"/>
    </row>
    <row r="99" spans="6:14" x14ac:dyDescent="0.2">
      <c r="F99" s="70"/>
      <c r="G99" s="69"/>
      <c r="M99" s="70"/>
      <c r="N99" s="69"/>
    </row>
    <row r="100" spans="6:14" x14ac:dyDescent="0.2">
      <c r="F100" s="70"/>
      <c r="G100" s="69"/>
      <c r="M100" s="70"/>
      <c r="N100" s="69"/>
    </row>
    <row r="101" spans="6:14" x14ac:dyDescent="0.2">
      <c r="F101" s="70"/>
      <c r="G101" s="69"/>
      <c r="M101" s="70"/>
      <c r="N101" s="69"/>
    </row>
    <row r="102" spans="6:14" x14ac:dyDescent="0.2">
      <c r="F102" s="70"/>
      <c r="G102" s="69"/>
      <c r="M102" s="70"/>
      <c r="N102" s="69"/>
    </row>
    <row r="103" spans="6:14" x14ac:dyDescent="0.2">
      <c r="F103" s="70"/>
      <c r="G103" s="69"/>
      <c r="M103" s="70"/>
      <c r="N103" s="69"/>
    </row>
    <row r="104" spans="6:14" x14ac:dyDescent="0.2">
      <c r="F104" s="70"/>
      <c r="G104" s="69"/>
      <c r="M104" s="70"/>
      <c r="N104" s="69"/>
    </row>
    <row r="105" spans="6:14" x14ac:dyDescent="0.2">
      <c r="F105" s="70"/>
      <c r="G105" s="69"/>
      <c r="M105" s="70"/>
      <c r="N105" s="69"/>
    </row>
    <row r="106" spans="6:14" x14ac:dyDescent="0.2">
      <c r="F106" s="70"/>
      <c r="G106" s="69"/>
      <c r="M106" s="70"/>
      <c r="N106" s="69"/>
    </row>
    <row r="107" spans="6:14" x14ac:dyDescent="0.2">
      <c r="F107" s="70"/>
      <c r="G107" s="69"/>
      <c r="M107" s="70"/>
      <c r="N107" s="69"/>
    </row>
    <row r="108" spans="6:14" x14ac:dyDescent="0.2">
      <c r="F108" s="70"/>
      <c r="G108" s="69"/>
      <c r="M108" s="70"/>
      <c r="N108" s="69"/>
    </row>
    <row r="109" spans="6:14" x14ac:dyDescent="0.2">
      <c r="F109" s="70"/>
      <c r="G109" s="69"/>
      <c r="M109" s="70"/>
      <c r="N109" s="69"/>
    </row>
    <row r="110" spans="6:14" x14ac:dyDescent="0.2">
      <c r="F110" s="70"/>
      <c r="G110" s="69"/>
      <c r="M110" s="70"/>
      <c r="N110" s="69"/>
    </row>
    <row r="111" spans="6:14" x14ac:dyDescent="0.2">
      <c r="F111" s="70"/>
      <c r="G111" s="69"/>
      <c r="M111" s="70"/>
      <c r="N111" s="69"/>
    </row>
    <row r="112" spans="6:14" x14ac:dyDescent="0.2">
      <c r="F112" s="70"/>
      <c r="G112" s="69"/>
      <c r="M112" s="70"/>
      <c r="N112" s="69"/>
    </row>
    <row r="113" spans="6:14" x14ac:dyDescent="0.2">
      <c r="F113" s="70"/>
      <c r="G113" s="69"/>
      <c r="M113" s="70"/>
      <c r="N113" s="69"/>
    </row>
    <row r="114" spans="6:14" x14ac:dyDescent="0.2">
      <c r="F114" s="70"/>
      <c r="G114" s="69"/>
      <c r="M114" s="70"/>
      <c r="N114" s="69"/>
    </row>
    <row r="115" spans="6:14" x14ac:dyDescent="0.2">
      <c r="F115" s="70"/>
      <c r="G115" s="69"/>
      <c r="M115" s="70"/>
      <c r="N115" s="69"/>
    </row>
    <row r="116" spans="6:14" x14ac:dyDescent="0.2">
      <c r="F116" s="70"/>
      <c r="G116" s="69"/>
      <c r="M116" s="70"/>
      <c r="N116" s="69"/>
    </row>
    <row r="117" spans="6:14" x14ac:dyDescent="0.2">
      <c r="F117" s="70"/>
      <c r="G117" s="69"/>
      <c r="M117" s="70"/>
      <c r="N117" s="69"/>
    </row>
    <row r="118" spans="6:14" x14ac:dyDescent="0.2">
      <c r="F118" s="70"/>
      <c r="G118" s="69"/>
      <c r="M118" s="70"/>
      <c r="N118" s="69"/>
    </row>
    <row r="119" spans="6:14" x14ac:dyDescent="0.2">
      <c r="F119" s="70"/>
      <c r="G119" s="69"/>
      <c r="M119" s="70"/>
      <c r="N119" s="69"/>
    </row>
    <row r="120" spans="6:14" x14ac:dyDescent="0.2">
      <c r="F120" s="70"/>
      <c r="G120" s="69"/>
      <c r="M120" s="70"/>
      <c r="N120" s="69"/>
    </row>
    <row r="121" spans="6:14" x14ac:dyDescent="0.2">
      <c r="F121" s="70"/>
      <c r="G121" s="69"/>
      <c r="M121" s="70"/>
      <c r="N121" s="69"/>
    </row>
    <row r="122" spans="6:14" x14ac:dyDescent="0.2">
      <c r="F122" s="70"/>
      <c r="G122" s="69"/>
      <c r="M122" s="70"/>
      <c r="N122" s="69"/>
    </row>
    <row r="123" spans="6:14" x14ac:dyDescent="0.2">
      <c r="F123" s="70"/>
      <c r="G123" s="69"/>
      <c r="M123" s="70"/>
      <c r="N123" s="69"/>
    </row>
    <row r="124" spans="6:14" x14ac:dyDescent="0.2">
      <c r="F124" s="70"/>
      <c r="G124" s="69"/>
      <c r="M124" s="70"/>
      <c r="N124" s="69"/>
    </row>
    <row r="125" spans="6:14" x14ac:dyDescent="0.2">
      <c r="F125" s="70"/>
      <c r="G125" s="69"/>
      <c r="M125" s="70"/>
      <c r="N125" s="69"/>
    </row>
    <row r="126" spans="6:14" x14ac:dyDescent="0.2">
      <c r="F126" s="70"/>
      <c r="G126" s="69"/>
      <c r="M126" s="70"/>
      <c r="N126" s="69"/>
    </row>
    <row r="127" spans="6:14" x14ac:dyDescent="0.2">
      <c r="F127" s="70"/>
      <c r="G127" s="69"/>
      <c r="M127" s="70"/>
      <c r="N127" s="69"/>
    </row>
    <row r="128" spans="6:14" x14ac:dyDescent="0.2">
      <c r="F128" s="70"/>
      <c r="G128" s="69"/>
      <c r="M128" s="70"/>
      <c r="N128" s="69"/>
    </row>
    <row r="129" spans="6:14" x14ac:dyDescent="0.2">
      <c r="F129" s="70"/>
      <c r="G129" s="69"/>
      <c r="M129" s="70"/>
      <c r="N129" s="69"/>
    </row>
    <row r="130" spans="6:14" x14ac:dyDescent="0.2">
      <c r="F130" s="70"/>
      <c r="G130" s="69"/>
      <c r="M130" s="70"/>
      <c r="N130" s="69"/>
    </row>
    <row r="131" spans="6:14" x14ac:dyDescent="0.2">
      <c r="F131" s="70"/>
      <c r="G131" s="69"/>
      <c r="M131" s="70"/>
      <c r="N131" s="69"/>
    </row>
    <row r="132" spans="6:14" x14ac:dyDescent="0.2">
      <c r="F132" s="70"/>
      <c r="G132" s="69"/>
      <c r="M132" s="70"/>
      <c r="N132" s="69"/>
    </row>
    <row r="133" spans="6:14" x14ac:dyDescent="0.2">
      <c r="F133" s="70"/>
      <c r="G133" s="69"/>
      <c r="M133" s="70"/>
      <c r="N133" s="69"/>
    </row>
    <row r="134" spans="6:14" x14ac:dyDescent="0.2">
      <c r="F134" s="70"/>
      <c r="G134" s="69"/>
      <c r="M134" s="70"/>
      <c r="N134" s="69"/>
    </row>
    <row r="135" spans="6:14" x14ac:dyDescent="0.2">
      <c r="F135" s="70"/>
      <c r="G135" s="69"/>
      <c r="M135" s="70"/>
      <c r="N135" s="69"/>
    </row>
    <row r="136" spans="6:14" x14ac:dyDescent="0.2">
      <c r="F136" s="70"/>
      <c r="G136" s="69"/>
      <c r="M136" s="70"/>
      <c r="N136" s="69"/>
    </row>
    <row r="137" spans="6:14" x14ac:dyDescent="0.2">
      <c r="F137" s="70"/>
      <c r="G137" s="69"/>
      <c r="M137" s="70"/>
      <c r="N137" s="69"/>
    </row>
    <row r="138" spans="6:14" x14ac:dyDescent="0.2">
      <c r="F138" s="70"/>
      <c r="G138" s="69"/>
      <c r="M138" s="70"/>
      <c r="N138" s="69"/>
    </row>
    <row r="139" spans="6:14" x14ac:dyDescent="0.2">
      <c r="F139" s="70"/>
      <c r="G139" s="69"/>
      <c r="M139" s="70"/>
      <c r="N139" s="69"/>
    </row>
    <row r="140" spans="6:14" x14ac:dyDescent="0.2">
      <c r="F140" s="70"/>
      <c r="G140" s="69"/>
      <c r="M140" s="70"/>
      <c r="N140" s="69"/>
    </row>
    <row r="141" spans="6:14" x14ac:dyDescent="0.2">
      <c r="F141" s="70"/>
      <c r="G141" s="69"/>
      <c r="M141" s="70"/>
      <c r="N141" s="69"/>
    </row>
    <row r="142" spans="6:14" x14ac:dyDescent="0.2">
      <c r="F142" s="70"/>
      <c r="G142" s="69"/>
      <c r="M142" s="70"/>
      <c r="N142" s="69"/>
    </row>
    <row r="143" spans="6:14" x14ac:dyDescent="0.2">
      <c r="F143" s="70"/>
      <c r="G143" s="69"/>
      <c r="M143" s="70"/>
      <c r="N143" s="69"/>
    </row>
    <row r="144" spans="6:14" x14ac:dyDescent="0.2">
      <c r="F144" s="70"/>
      <c r="G144" s="69"/>
      <c r="M144" s="70"/>
      <c r="N144" s="69"/>
    </row>
    <row r="145" spans="6:14" x14ac:dyDescent="0.2">
      <c r="F145" s="70"/>
      <c r="G145" s="69"/>
      <c r="M145" s="70"/>
      <c r="N145" s="69"/>
    </row>
    <row r="146" spans="6:14" x14ac:dyDescent="0.2">
      <c r="F146" s="70"/>
      <c r="G146" s="69"/>
      <c r="M146" s="70"/>
      <c r="N146" s="69"/>
    </row>
    <row r="147" spans="6:14" x14ac:dyDescent="0.2">
      <c r="F147" s="70"/>
      <c r="G147" s="69"/>
      <c r="M147" s="70"/>
      <c r="N147" s="69"/>
    </row>
    <row r="148" spans="6:14" x14ac:dyDescent="0.2">
      <c r="F148" s="70"/>
      <c r="G148" s="69"/>
      <c r="M148" s="70"/>
      <c r="N148" s="69"/>
    </row>
    <row r="149" spans="6:14" x14ac:dyDescent="0.2">
      <c r="F149" s="70"/>
      <c r="G149" s="69"/>
      <c r="M149" s="70"/>
      <c r="N149" s="69"/>
    </row>
    <row r="150" spans="6:14" x14ac:dyDescent="0.2">
      <c r="F150" s="70"/>
      <c r="G150" s="69"/>
      <c r="M150" s="70"/>
      <c r="N150" s="69"/>
    </row>
    <row r="151" spans="6:14" x14ac:dyDescent="0.2">
      <c r="F151" s="70"/>
      <c r="G151" s="69"/>
      <c r="M151" s="70"/>
      <c r="N151" s="69"/>
    </row>
    <row r="152" spans="6:14" x14ac:dyDescent="0.2">
      <c r="F152" s="70"/>
      <c r="G152" s="69"/>
      <c r="M152" s="70"/>
      <c r="N152" s="69"/>
    </row>
    <row r="153" spans="6:14" x14ac:dyDescent="0.2">
      <c r="F153" s="70"/>
      <c r="G153" s="69"/>
      <c r="M153" s="70"/>
      <c r="N153" s="69"/>
    </row>
    <row r="154" spans="6:14" x14ac:dyDescent="0.2">
      <c r="F154" s="70"/>
      <c r="G154" s="69"/>
      <c r="M154" s="70"/>
      <c r="N154" s="69"/>
    </row>
    <row r="155" spans="6:14" x14ac:dyDescent="0.2">
      <c r="F155" s="70"/>
      <c r="G155" s="69"/>
      <c r="M155" s="70"/>
      <c r="N155" s="69"/>
    </row>
    <row r="156" spans="6:14" x14ac:dyDescent="0.2">
      <c r="F156" s="70"/>
      <c r="G156" s="69"/>
      <c r="M156" s="70"/>
      <c r="N156" s="69"/>
    </row>
    <row r="157" spans="6:14" x14ac:dyDescent="0.2">
      <c r="F157" s="70"/>
      <c r="G157" s="69"/>
      <c r="M157" s="70"/>
      <c r="N157" s="69"/>
    </row>
    <row r="158" spans="6:14" x14ac:dyDescent="0.2">
      <c r="F158" s="70"/>
      <c r="G158" s="69"/>
      <c r="M158" s="70"/>
      <c r="N158" s="69"/>
    </row>
    <row r="159" spans="6:14" x14ac:dyDescent="0.2">
      <c r="F159" s="70"/>
      <c r="G159" s="69"/>
      <c r="M159" s="70"/>
      <c r="N159" s="69"/>
    </row>
    <row r="160" spans="6:14" x14ac:dyDescent="0.2">
      <c r="F160" s="70"/>
      <c r="G160" s="69"/>
      <c r="M160" s="70"/>
      <c r="N160" s="69"/>
    </row>
    <row r="161" spans="6:14" x14ac:dyDescent="0.2">
      <c r="F161" s="70"/>
      <c r="G161" s="69"/>
      <c r="M161" s="70"/>
      <c r="N161" s="69"/>
    </row>
    <row r="162" spans="6:14" x14ac:dyDescent="0.2">
      <c r="F162" s="70"/>
      <c r="G162" s="69"/>
      <c r="M162" s="70"/>
      <c r="N162" s="69"/>
    </row>
    <row r="163" spans="6:14" x14ac:dyDescent="0.2">
      <c r="F163" s="70"/>
      <c r="G163" s="69"/>
      <c r="M163" s="70"/>
      <c r="N163" s="69"/>
    </row>
    <row r="164" spans="6:14" x14ac:dyDescent="0.2">
      <c r="F164" s="70"/>
      <c r="G164" s="69"/>
      <c r="M164" s="70"/>
      <c r="N164" s="69"/>
    </row>
    <row r="165" spans="6:14" x14ac:dyDescent="0.2">
      <c r="F165" s="70"/>
      <c r="G165" s="69"/>
      <c r="M165" s="70"/>
      <c r="N165" s="69"/>
    </row>
    <row r="166" spans="6:14" x14ac:dyDescent="0.2">
      <c r="F166" s="70"/>
      <c r="G166" s="69"/>
      <c r="M166" s="70"/>
      <c r="N166" s="69"/>
    </row>
    <row r="167" spans="6:14" x14ac:dyDescent="0.2">
      <c r="F167" s="70"/>
      <c r="G167" s="69"/>
      <c r="M167" s="70"/>
      <c r="N167" s="69"/>
    </row>
    <row r="168" spans="6:14" x14ac:dyDescent="0.2">
      <c r="F168" s="70"/>
      <c r="G168" s="69"/>
      <c r="M168" s="70"/>
      <c r="N168" s="69"/>
    </row>
    <row r="169" spans="6:14" x14ac:dyDescent="0.2">
      <c r="F169" s="70"/>
      <c r="G169" s="69"/>
      <c r="M169" s="70"/>
      <c r="N169" s="69"/>
    </row>
    <row r="170" spans="6:14" x14ac:dyDescent="0.2">
      <c r="F170" s="70"/>
      <c r="G170" s="69"/>
      <c r="M170" s="70"/>
      <c r="N170" s="69"/>
    </row>
    <row r="171" spans="6:14" x14ac:dyDescent="0.2">
      <c r="F171" s="70"/>
      <c r="G171" s="69"/>
      <c r="M171" s="70"/>
      <c r="N171" s="69"/>
    </row>
    <row r="172" spans="6:14" x14ac:dyDescent="0.2">
      <c r="F172" s="70"/>
      <c r="G172" s="69"/>
      <c r="M172" s="70"/>
      <c r="N172" s="69"/>
    </row>
    <row r="173" spans="6:14" x14ac:dyDescent="0.2">
      <c r="F173" s="70"/>
      <c r="G173" s="69"/>
      <c r="M173" s="70"/>
      <c r="N173" s="69"/>
    </row>
    <row r="174" spans="6:14" x14ac:dyDescent="0.2">
      <c r="F174" s="70"/>
      <c r="G174" s="69"/>
      <c r="M174" s="70"/>
      <c r="N174" s="69"/>
    </row>
    <row r="175" spans="6:14" x14ac:dyDescent="0.2">
      <c r="F175" s="70"/>
      <c r="G175" s="69"/>
      <c r="M175" s="70"/>
      <c r="N175" s="69"/>
    </row>
    <row r="176" spans="6:14" x14ac:dyDescent="0.2">
      <c r="F176" s="70"/>
      <c r="G176" s="69"/>
      <c r="M176" s="70"/>
      <c r="N176" s="69"/>
    </row>
    <row r="177" spans="6:14" x14ac:dyDescent="0.2">
      <c r="F177" s="70"/>
      <c r="G177" s="69"/>
      <c r="M177" s="70"/>
      <c r="N177" s="69"/>
    </row>
    <row r="178" spans="6:14" x14ac:dyDescent="0.2">
      <c r="F178" s="70"/>
      <c r="G178" s="69"/>
      <c r="M178" s="70"/>
      <c r="N178" s="69"/>
    </row>
    <row r="179" spans="6:14" x14ac:dyDescent="0.2">
      <c r="F179" s="70"/>
      <c r="G179" s="69"/>
      <c r="M179" s="70"/>
      <c r="N179" s="69"/>
    </row>
    <row r="180" spans="6:14" x14ac:dyDescent="0.2">
      <c r="F180" s="70"/>
      <c r="G180" s="69"/>
      <c r="M180" s="70"/>
      <c r="N180" s="69"/>
    </row>
    <row r="181" spans="6:14" x14ac:dyDescent="0.2">
      <c r="F181" s="70"/>
      <c r="G181" s="69"/>
      <c r="M181" s="70"/>
      <c r="N181" s="69"/>
    </row>
    <row r="182" spans="6:14" x14ac:dyDescent="0.2">
      <c r="F182" s="70"/>
      <c r="G182" s="69"/>
      <c r="M182" s="70"/>
      <c r="N182" s="69"/>
    </row>
    <row r="183" spans="6:14" x14ac:dyDescent="0.2">
      <c r="F183" s="70"/>
      <c r="G183" s="69"/>
      <c r="M183" s="70"/>
      <c r="N183" s="69"/>
    </row>
    <row r="184" spans="6:14" x14ac:dyDescent="0.2">
      <c r="F184" s="70"/>
      <c r="G184" s="69"/>
      <c r="M184" s="70"/>
      <c r="N184" s="69"/>
    </row>
    <row r="185" spans="6:14" x14ac:dyDescent="0.2">
      <c r="F185" s="70"/>
      <c r="G185" s="69"/>
      <c r="M185" s="70"/>
      <c r="N185" s="69"/>
    </row>
    <row r="186" spans="6:14" x14ac:dyDescent="0.2">
      <c r="F186" s="70"/>
      <c r="G186" s="69"/>
      <c r="M186" s="70"/>
      <c r="N186" s="69"/>
    </row>
    <row r="187" spans="6:14" x14ac:dyDescent="0.2">
      <c r="F187" s="70"/>
      <c r="G187" s="69"/>
      <c r="M187" s="70"/>
      <c r="N187" s="69"/>
    </row>
    <row r="188" spans="6:14" x14ac:dyDescent="0.2">
      <c r="F188" s="70"/>
      <c r="G188" s="69"/>
      <c r="M188" s="70"/>
      <c r="N188" s="69"/>
    </row>
    <row r="189" spans="6:14" x14ac:dyDescent="0.2">
      <c r="F189" s="70"/>
      <c r="G189" s="69"/>
      <c r="M189" s="70"/>
      <c r="N189" s="69"/>
    </row>
    <row r="190" spans="6:14" x14ac:dyDescent="0.2">
      <c r="F190" s="70"/>
      <c r="G190" s="69"/>
      <c r="M190" s="70"/>
      <c r="N190" s="69"/>
    </row>
    <row r="191" spans="6:14" x14ac:dyDescent="0.2">
      <c r="F191" s="70"/>
      <c r="G191" s="69"/>
      <c r="M191" s="70"/>
      <c r="N191" s="69"/>
    </row>
    <row r="192" spans="6:14" x14ac:dyDescent="0.2">
      <c r="F192" s="70"/>
      <c r="G192" s="69"/>
      <c r="M192" s="70"/>
      <c r="N192" s="69"/>
    </row>
    <row r="193" spans="6:14" x14ac:dyDescent="0.2">
      <c r="F193" s="70"/>
      <c r="G193" s="69"/>
      <c r="M193" s="70"/>
      <c r="N193" s="69"/>
    </row>
    <row r="194" spans="6:14" x14ac:dyDescent="0.2">
      <c r="F194" s="70"/>
      <c r="G194" s="69"/>
      <c r="M194" s="70"/>
      <c r="N194" s="69"/>
    </row>
    <row r="195" spans="6:14" x14ac:dyDescent="0.2">
      <c r="F195" s="70"/>
      <c r="G195" s="69"/>
      <c r="M195" s="70"/>
      <c r="N195" s="69"/>
    </row>
    <row r="196" spans="6:14" x14ac:dyDescent="0.2">
      <c r="F196" s="70"/>
      <c r="G196" s="69"/>
      <c r="M196" s="70"/>
      <c r="N196" s="69"/>
    </row>
    <row r="197" spans="6:14" x14ac:dyDescent="0.2">
      <c r="F197" s="70"/>
      <c r="G197" s="69"/>
      <c r="M197" s="70"/>
      <c r="N197" s="69"/>
    </row>
    <row r="198" spans="6:14" x14ac:dyDescent="0.2">
      <c r="F198" s="70"/>
      <c r="G198" s="69"/>
      <c r="M198" s="70"/>
      <c r="N198" s="69"/>
    </row>
    <row r="199" spans="6:14" x14ac:dyDescent="0.2">
      <c r="F199" s="70"/>
      <c r="G199" s="69"/>
      <c r="M199" s="70"/>
      <c r="N199" s="69"/>
    </row>
    <row r="200" spans="6:14" x14ac:dyDescent="0.2">
      <c r="F200" s="70"/>
      <c r="G200" s="69"/>
      <c r="M200" s="70"/>
      <c r="N200" s="69"/>
    </row>
    <row r="201" spans="6:14" x14ac:dyDescent="0.2">
      <c r="F201" s="70"/>
      <c r="G201" s="69"/>
      <c r="M201" s="70"/>
      <c r="N201" s="69"/>
    </row>
    <row r="202" spans="6:14" x14ac:dyDescent="0.2">
      <c r="F202" s="70"/>
      <c r="G202" s="69"/>
      <c r="M202" s="70"/>
      <c r="N202" s="69"/>
    </row>
    <row r="203" spans="6:14" x14ac:dyDescent="0.2">
      <c r="F203" s="70"/>
      <c r="G203" s="69"/>
      <c r="M203" s="70"/>
      <c r="N203" s="69"/>
    </row>
    <row r="204" spans="6:14" x14ac:dyDescent="0.2">
      <c r="F204" s="70"/>
      <c r="G204" s="69"/>
      <c r="M204" s="70"/>
      <c r="N204" s="69"/>
    </row>
    <row r="205" spans="6:14" x14ac:dyDescent="0.2">
      <c r="F205" s="70"/>
      <c r="G205" s="69"/>
      <c r="M205" s="70"/>
      <c r="N205" s="69"/>
    </row>
    <row r="206" spans="6:14" x14ac:dyDescent="0.2">
      <c r="F206" s="70"/>
      <c r="G206" s="69"/>
      <c r="M206" s="70"/>
      <c r="N206" s="69"/>
    </row>
    <row r="207" spans="6:14" x14ac:dyDescent="0.2">
      <c r="F207" s="70"/>
      <c r="G207" s="69"/>
      <c r="M207" s="70"/>
      <c r="N207" s="69"/>
    </row>
    <row r="208" spans="6:14" x14ac:dyDescent="0.2">
      <c r="F208" s="70"/>
      <c r="G208" s="69"/>
      <c r="M208" s="70"/>
      <c r="N208" s="69"/>
    </row>
    <row r="209" spans="6:14" x14ac:dyDescent="0.2">
      <c r="F209" s="70"/>
      <c r="G209" s="69"/>
      <c r="M209" s="70"/>
      <c r="N209" s="69"/>
    </row>
    <row r="210" spans="6:14" x14ac:dyDescent="0.2">
      <c r="F210" s="70"/>
      <c r="G210" s="69"/>
      <c r="M210" s="70"/>
      <c r="N210" s="69"/>
    </row>
    <row r="211" spans="6:14" x14ac:dyDescent="0.2">
      <c r="F211" s="70"/>
      <c r="G211" s="69"/>
      <c r="M211" s="70"/>
      <c r="N211" s="69"/>
    </row>
    <row r="212" spans="6:14" x14ac:dyDescent="0.2">
      <c r="F212" s="70"/>
      <c r="G212" s="69"/>
      <c r="M212" s="70"/>
      <c r="N212" s="69"/>
    </row>
    <row r="213" spans="6:14" x14ac:dyDescent="0.2">
      <c r="F213" s="70"/>
      <c r="G213" s="69"/>
      <c r="M213" s="70"/>
      <c r="N213" s="69"/>
    </row>
    <row r="214" spans="6:14" x14ac:dyDescent="0.2">
      <c r="F214" s="70"/>
      <c r="G214" s="69"/>
      <c r="M214" s="70"/>
      <c r="N214" s="69"/>
    </row>
    <row r="215" spans="6:14" x14ac:dyDescent="0.2">
      <c r="F215" s="70"/>
      <c r="G215" s="69"/>
      <c r="M215" s="70"/>
      <c r="N215" s="69"/>
    </row>
    <row r="216" spans="6:14" x14ac:dyDescent="0.2">
      <c r="F216" s="70"/>
      <c r="G216" s="69"/>
      <c r="M216" s="70"/>
      <c r="N216" s="69"/>
    </row>
    <row r="217" spans="6:14" x14ac:dyDescent="0.2">
      <c r="F217" s="70"/>
      <c r="G217" s="69"/>
      <c r="M217" s="70"/>
      <c r="N217" s="69"/>
    </row>
    <row r="218" spans="6:14" x14ac:dyDescent="0.2">
      <c r="F218" s="70"/>
      <c r="G218" s="69"/>
      <c r="M218" s="70"/>
      <c r="N218" s="69"/>
    </row>
    <row r="219" spans="6:14" x14ac:dyDescent="0.2">
      <c r="F219" s="70"/>
      <c r="G219" s="69"/>
      <c r="M219" s="70"/>
      <c r="N219" s="69"/>
    </row>
    <row r="220" spans="6:14" x14ac:dyDescent="0.2">
      <c r="F220" s="70"/>
      <c r="G220" s="69"/>
      <c r="M220" s="70"/>
      <c r="N220" s="69"/>
    </row>
    <row r="221" spans="6:14" x14ac:dyDescent="0.2">
      <c r="F221" s="70"/>
      <c r="G221" s="69"/>
      <c r="M221" s="70"/>
      <c r="N221" s="69"/>
    </row>
    <row r="222" spans="6:14" x14ac:dyDescent="0.2">
      <c r="F222" s="70"/>
      <c r="G222" s="69"/>
      <c r="M222" s="70"/>
      <c r="N222" s="69"/>
    </row>
    <row r="223" spans="6:14" x14ac:dyDescent="0.2">
      <c r="F223" s="70"/>
      <c r="G223" s="69"/>
      <c r="M223" s="70"/>
      <c r="N223" s="69"/>
    </row>
    <row r="224" spans="6:14" x14ac:dyDescent="0.2">
      <c r="F224" s="70"/>
      <c r="G224" s="69"/>
      <c r="M224" s="70"/>
      <c r="N224" s="69"/>
    </row>
    <row r="225" spans="6:14" x14ac:dyDescent="0.2">
      <c r="F225" s="70"/>
      <c r="G225" s="69"/>
      <c r="M225" s="70"/>
      <c r="N225" s="69"/>
    </row>
    <row r="226" spans="6:14" x14ac:dyDescent="0.2">
      <c r="F226" s="70"/>
      <c r="G226" s="69"/>
      <c r="M226" s="70"/>
      <c r="N226" s="69"/>
    </row>
    <row r="227" spans="6:14" x14ac:dyDescent="0.2">
      <c r="F227" s="70"/>
      <c r="G227" s="69"/>
      <c r="M227" s="70"/>
      <c r="N227" s="69"/>
    </row>
    <row r="228" spans="6:14" x14ac:dyDescent="0.2">
      <c r="F228" s="70"/>
      <c r="G228" s="69"/>
      <c r="M228" s="70"/>
      <c r="N228" s="69"/>
    </row>
    <row r="229" spans="6:14" x14ac:dyDescent="0.2">
      <c r="F229" s="70"/>
      <c r="G229" s="69"/>
      <c r="M229" s="70"/>
      <c r="N229" s="69"/>
    </row>
    <row r="230" spans="6:14" x14ac:dyDescent="0.2">
      <c r="F230" s="70"/>
      <c r="G230" s="69"/>
      <c r="M230" s="70"/>
      <c r="N230" s="69"/>
    </row>
    <row r="231" spans="6:14" x14ac:dyDescent="0.2">
      <c r="F231" s="70"/>
      <c r="G231" s="69"/>
      <c r="M231" s="70"/>
      <c r="N231" s="69"/>
    </row>
    <row r="232" spans="6:14" x14ac:dyDescent="0.2">
      <c r="F232" s="70"/>
      <c r="G232" s="69"/>
      <c r="M232" s="70"/>
      <c r="N232" s="69"/>
    </row>
    <row r="233" spans="6:14" x14ac:dyDescent="0.2">
      <c r="F233" s="70"/>
      <c r="G233" s="69"/>
      <c r="M233" s="70"/>
      <c r="N233" s="69"/>
    </row>
    <row r="234" spans="6:14" x14ac:dyDescent="0.2">
      <c r="F234" s="70"/>
      <c r="G234" s="69"/>
      <c r="M234" s="70"/>
      <c r="N234" s="69"/>
    </row>
    <row r="235" spans="6:14" x14ac:dyDescent="0.2">
      <c r="F235" s="70"/>
      <c r="G235" s="69"/>
      <c r="M235" s="70"/>
      <c r="N235" s="69"/>
    </row>
    <row r="236" spans="6:14" x14ac:dyDescent="0.2">
      <c r="F236" s="70"/>
      <c r="G236" s="69"/>
      <c r="M236" s="70"/>
      <c r="N236" s="69"/>
    </row>
    <row r="237" spans="6:14" x14ac:dyDescent="0.2">
      <c r="F237" s="70"/>
      <c r="G237" s="69"/>
      <c r="M237" s="70"/>
      <c r="N237" s="69"/>
    </row>
    <row r="238" spans="6:14" x14ac:dyDescent="0.2">
      <c r="F238" s="70"/>
      <c r="G238" s="69"/>
      <c r="M238" s="70"/>
      <c r="N238" s="69"/>
    </row>
    <row r="239" spans="6:14" x14ac:dyDescent="0.2">
      <c r="F239" s="70"/>
      <c r="G239" s="69"/>
      <c r="M239" s="70"/>
      <c r="N239" s="69"/>
    </row>
    <row r="240" spans="6:14" x14ac:dyDescent="0.2">
      <c r="F240" s="70"/>
      <c r="G240" s="69"/>
      <c r="M240" s="70"/>
      <c r="N240" s="69"/>
    </row>
    <row r="241" spans="6:14" x14ac:dyDescent="0.2">
      <c r="F241" s="70"/>
      <c r="G241" s="69"/>
      <c r="M241" s="70"/>
      <c r="N241" s="69"/>
    </row>
    <row r="242" spans="6:14" x14ac:dyDescent="0.2">
      <c r="F242" s="70"/>
      <c r="G242" s="69"/>
      <c r="M242" s="70"/>
      <c r="N242" s="69"/>
    </row>
    <row r="243" spans="6:14" x14ac:dyDescent="0.2">
      <c r="F243" s="70"/>
      <c r="G243" s="69"/>
      <c r="M243" s="70"/>
      <c r="N243" s="69"/>
    </row>
    <row r="244" spans="6:14" x14ac:dyDescent="0.2">
      <c r="F244" s="70"/>
      <c r="G244" s="69"/>
      <c r="M244" s="70"/>
      <c r="N244" s="69"/>
    </row>
    <row r="245" spans="6:14" x14ac:dyDescent="0.2">
      <c r="F245" s="70"/>
      <c r="G245" s="69"/>
      <c r="M245" s="70"/>
      <c r="N245" s="69"/>
    </row>
    <row r="246" spans="6:14" x14ac:dyDescent="0.2">
      <c r="F246" s="70"/>
      <c r="G246" s="69"/>
      <c r="M246" s="70"/>
      <c r="N246" s="69"/>
    </row>
    <row r="247" spans="6:14" x14ac:dyDescent="0.2">
      <c r="F247" s="70"/>
      <c r="G247" s="69"/>
      <c r="M247" s="70"/>
      <c r="N247" s="69"/>
    </row>
    <row r="248" spans="6:14" x14ac:dyDescent="0.2">
      <c r="F248" s="70"/>
      <c r="G248" s="69"/>
      <c r="M248" s="70"/>
      <c r="N248" s="69"/>
    </row>
    <row r="249" spans="6:14" x14ac:dyDescent="0.2">
      <c r="F249" s="70"/>
      <c r="G249" s="69"/>
      <c r="M249" s="70"/>
      <c r="N249" s="69"/>
    </row>
    <row r="250" spans="6:14" x14ac:dyDescent="0.2">
      <c r="F250" s="70"/>
      <c r="G250" s="69"/>
      <c r="M250" s="70"/>
      <c r="N250" s="69"/>
    </row>
    <row r="251" spans="6:14" x14ac:dyDescent="0.2">
      <c r="F251" s="70"/>
      <c r="G251" s="69"/>
      <c r="M251" s="70"/>
      <c r="N251" s="69"/>
    </row>
    <row r="252" spans="6:14" x14ac:dyDescent="0.2">
      <c r="F252" s="70"/>
      <c r="G252" s="69"/>
      <c r="M252" s="70"/>
      <c r="N252" s="69"/>
    </row>
    <row r="253" spans="6:14" x14ac:dyDescent="0.2">
      <c r="F253" s="70"/>
      <c r="G253" s="69"/>
      <c r="M253" s="70"/>
      <c r="N253" s="69"/>
    </row>
    <row r="254" spans="6:14" x14ac:dyDescent="0.2">
      <c r="F254" s="70"/>
      <c r="G254" s="69"/>
      <c r="M254" s="70"/>
      <c r="N254" s="69"/>
    </row>
    <row r="255" spans="6:14" x14ac:dyDescent="0.2">
      <c r="F255" s="70"/>
      <c r="G255" s="69"/>
      <c r="M255" s="70"/>
      <c r="N255" s="69"/>
    </row>
    <row r="256" spans="6:14" x14ac:dyDescent="0.2">
      <c r="F256" s="70"/>
      <c r="G256" s="69"/>
      <c r="M256" s="70"/>
      <c r="N256" s="69"/>
    </row>
    <row r="257" spans="6:14" x14ac:dyDescent="0.2">
      <c r="F257" s="70"/>
      <c r="G257" s="69"/>
      <c r="M257" s="70"/>
      <c r="N257" s="69"/>
    </row>
    <row r="258" spans="6:14" x14ac:dyDescent="0.2">
      <c r="F258" s="70"/>
      <c r="G258" s="69"/>
      <c r="M258" s="70"/>
      <c r="N258" s="69"/>
    </row>
    <row r="259" spans="6:14" x14ac:dyDescent="0.2">
      <c r="F259" s="70"/>
      <c r="G259" s="69"/>
      <c r="M259" s="70"/>
      <c r="N259" s="69"/>
    </row>
    <row r="260" spans="6:14" x14ac:dyDescent="0.2">
      <c r="F260" s="70"/>
      <c r="G260" s="69"/>
      <c r="M260" s="70"/>
      <c r="N260" s="69"/>
    </row>
    <row r="261" spans="6:14" x14ac:dyDescent="0.2">
      <c r="F261" s="70"/>
      <c r="G261" s="69"/>
      <c r="M261" s="70"/>
      <c r="N261" s="69"/>
    </row>
    <row r="262" spans="6:14" x14ac:dyDescent="0.2">
      <c r="F262" s="70"/>
      <c r="G262" s="69"/>
      <c r="M262" s="70"/>
      <c r="N262" s="69"/>
    </row>
    <row r="263" spans="6:14" x14ac:dyDescent="0.2">
      <c r="F263" s="70"/>
      <c r="G263" s="69"/>
      <c r="M263" s="70"/>
      <c r="N263" s="69"/>
    </row>
    <row r="264" spans="6:14" x14ac:dyDescent="0.2">
      <c r="F264" s="70"/>
      <c r="G264" s="69"/>
      <c r="M264" s="70"/>
      <c r="N264" s="69"/>
    </row>
    <row r="265" spans="6:14" x14ac:dyDescent="0.2">
      <c r="F265" s="70"/>
      <c r="G265" s="69"/>
      <c r="M265" s="70"/>
      <c r="N265" s="69"/>
    </row>
    <row r="266" spans="6:14" x14ac:dyDescent="0.2">
      <c r="F266" s="70"/>
      <c r="G266" s="69"/>
      <c r="M266" s="70"/>
      <c r="N266" s="69"/>
    </row>
    <row r="267" spans="6:14" x14ac:dyDescent="0.2">
      <c r="F267" s="70"/>
      <c r="G267" s="69"/>
      <c r="M267" s="70"/>
      <c r="N267" s="69"/>
    </row>
    <row r="268" spans="6:14" x14ac:dyDescent="0.2">
      <c r="F268" s="70"/>
      <c r="G268" s="69"/>
      <c r="M268" s="70"/>
      <c r="N268" s="69"/>
    </row>
    <row r="269" spans="6:14" x14ac:dyDescent="0.2">
      <c r="F269" s="70"/>
      <c r="G269" s="69"/>
      <c r="M269" s="70"/>
      <c r="N269" s="69"/>
    </row>
    <row r="270" spans="6:14" x14ac:dyDescent="0.2">
      <c r="F270" s="70"/>
      <c r="G270" s="69"/>
      <c r="M270" s="70"/>
      <c r="N270" s="69"/>
    </row>
    <row r="271" spans="6:14" x14ac:dyDescent="0.2">
      <c r="F271" s="70"/>
      <c r="G271" s="69"/>
      <c r="M271" s="70"/>
      <c r="N271" s="69"/>
    </row>
    <row r="272" spans="6:14" x14ac:dyDescent="0.2">
      <c r="F272" s="70"/>
      <c r="G272" s="69"/>
      <c r="M272" s="70"/>
      <c r="N272" s="69"/>
    </row>
    <row r="273" spans="6:14" x14ac:dyDescent="0.2">
      <c r="F273" s="70"/>
      <c r="G273" s="69"/>
      <c r="M273" s="70"/>
      <c r="N273" s="69"/>
    </row>
    <row r="274" spans="6:14" x14ac:dyDescent="0.2">
      <c r="F274" s="70"/>
      <c r="G274" s="69"/>
      <c r="M274" s="70"/>
      <c r="N274" s="69"/>
    </row>
    <row r="275" spans="6:14" x14ac:dyDescent="0.2">
      <c r="F275" s="70"/>
      <c r="G275" s="69"/>
      <c r="M275" s="70"/>
      <c r="N275" s="69"/>
    </row>
    <row r="276" spans="6:14" x14ac:dyDescent="0.2">
      <c r="F276" s="70"/>
      <c r="G276" s="69"/>
      <c r="M276" s="70"/>
      <c r="N276" s="69"/>
    </row>
    <row r="277" spans="6:14" x14ac:dyDescent="0.2">
      <c r="F277" s="70"/>
      <c r="G277" s="69"/>
      <c r="M277" s="70"/>
      <c r="N277" s="69"/>
    </row>
    <row r="278" spans="6:14" x14ac:dyDescent="0.2">
      <c r="F278" s="70"/>
      <c r="G278" s="69"/>
      <c r="M278" s="70"/>
      <c r="N278" s="69"/>
    </row>
    <row r="279" spans="6:14" x14ac:dyDescent="0.2">
      <c r="F279" s="70"/>
      <c r="G279" s="69"/>
      <c r="M279" s="70"/>
      <c r="N279" s="69"/>
    </row>
    <row r="280" spans="6:14" x14ac:dyDescent="0.2">
      <c r="F280" s="70"/>
      <c r="G280" s="69"/>
      <c r="M280" s="70"/>
      <c r="N280" s="69"/>
    </row>
    <row r="281" spans="6:14" x14ac:dyDescent="0.2">
      <c r="F281" s="70"/>
      <c r="G281" s="69"/>
      <c r="M281" s="70"/>
      <c r="N281" s="69"/>
    </row>
    <row r="282" spans="6:14" x14ac:dyDescent="0.2">
      <c r="F282" s="70"/>
      <c r="G282" s="69"/>
      <c r="M282" s="70"/>
      <c r="N282" s="69"/>
    </row>
    <row r="283" spans="6:14" x14ac:dyDescent="0.2">
      <c r="F283" s="70"/>
      <c r="G283" s="69"/>
      <c r="M283" s="70"/>
      <c r="N283" s="69"/>
    </row>
    <row r="284" spans="6:14" x14ac:dyDescent="0.2">
      <c r="F284" s="70"/>
      <c r="G284" s="69"/>
      <c r="M284" s="70"/>
      <c r="N284" s="69"/>
    </row>
    <row r="285" spans="6:14" x14ac:dyDescent="0.2">
      <c r="F285" s="70"/>
      <c r="G285" s="69"/>
      <c r="M285" s="70"/>
      <c r="N285" s="69"/>
    </row>
    <row r="286" spans="6:14" x14ac:dyDescent="0.2">
      <c r="F286" s="70"/>
      <c r="G286" s="69"/>
      <c r="M286" s="70"/>
      <c r="N286" s="69"/>
    </row>
    <row r="287" spans="6:14" x14ac:dyDescent="0.2">
      <c r="F287" s="70"/>
      <c r="G287" s="69"/>
      <c r="M287" s="70"/>
      <c r="N287" s="69"/>
    </row>
    <row r="288" spans="6:14" x14ac:dyDescent="0.2">
      <c r="F288" s="70"/>
      <c r="G288" s="69"/>
      <c r="M288" s="70"/>
      <c r="N288" s="69"/>
    </row>
    <row r="289" spans="6:14" x14ac:dyDescent="0.2">
      <c r="F289" s="70"/>
      <c r="G289" s="69"/>
      <c r="M289" s="70"/>
      <c r="N289" s="69"/>
    </row>
    <row r="290" spans="6:14" x14ac:dyDescent="0.2">
      <c r="F290" s="70"/>
      <c r="G290" s="69"/>
      <c r="M290" s="70"/>
      <c r="N290" s="69"/>
    </row>
    <row r="291" spans="6:14" x14ac:dyDescent="0.2">
      <c r="F291" s="70"/>
      <c r="G291" s="69"/>
      <c r="M291" s="70"/>
      <c r="N291" s="69"/>
    </row>
    <row r="292" spans="6:14" x14ac:dyDescent="0.2">
      <c r="F292" s="70"/>
      <c r="G292" s="69"/>
      <c r="M292" s="70"/>
      <c r="N292" s="69"/>
    </row>
    <row r="293" spans="6:14" x14ac:dyDescent="0.2">
      <c r="F293" s="70"/>
      <c r="G293" s="69"/>
      <c r="M293" s="70"/>
      <c r="N293" s="69"/>
    </row>
    <row r="294" spans="6:14" x14ac:dyDescent="0.2">
      <c r="F294" s="70"/>
      <c r="G294" s="69"/>
      <c r="M294" s="70"/>
      <c r="N294" s="69"/>
    </row>
    <row r="295" spans="6:14" x14ac:dyDescent="0.2">
      <c r="F295" s="70"/>
      <c r="G295" s="69"/>
      <c r="M295" s="70"/>
      <c r="N295" s="69"/>
    </row>
    <row r="296" spans="6:14" x14ac:dyDescent="0.2">
      <c r="F296" s="70"/>
      <c r="G296" s="69"/>
      <c r="M296" s="70"/>
      <c r="N296" s="69"/>
    </row>
    <row r="297" spans="6:14" x14ac:dyDescent="0.2">
      <c r="F297" s="70"/>
      <c r="G297" s="69"/>
      <c r="M297" s="70"/>
      <c r="N297" s="69"/>
    </row>
    <row r="298" spans="6:14" x14ac:dyDescent="0.2">
      <c r="F298" s="70"/>
      <c r="G298" s="69"/>
      <c r="M298" s="70"/>
      <c r="N298" s="69"/>
    </row>
    <row r="299" spans="6:14" x14ac:dyDescent="0.2">
      <c r="F299" s="70"/>
      <c r="G299" s="69"/>
      <c r="M299" s="70"/>
      <c r="N299" s="69"/>
    </row>
    <row r="300" spans="6:14" x14ac:dyDescent="0.2">
      <c r="F300" s="70"/>
      <c r="G300" s="69"/>
      <c r="M300" s="70"/>
      <c r="N300" s="69"/>
    </row>
    <row r="301" spans="6:14" x14ac:dyDescent="0.2">
      <c r="F301" s="70"/>
      <c r="G301" s="69"/>
      <c r="M301" s="70"/>
      <c r="N301" s="69"/>
    </row>
    <row r="302" spans="6:14" x14ac:dyDescent="0.2">
      <c r="F302" s="70"/>
      <c r="G302" s="69"/>
      <c r="M302" s="70"/>
      <c r="N302" s="69"/>
    </row>
    <row r="303" spans="6:14" x14ac:dyDescent="0.2">
      <c r="F303" s="70"/>
      <c r="G303" s="69"/>
      <c r="M303" s="70"/>
      <c r="N303" s="69"/>
    </row>
    <row r="304" spans="6:14" x14ac:dyDescent="0.2">
      <c r="F304" s="70"/>
      <c r="G304" s="69"/>
      <c r="M304" s="70"/>
      <c r="N304" s="69"/>
    </row>
    <row r="305" spans="6:14" x14ac:dyDescent="0.2">
      <c r="F305" s="70"/>
      <c r="G305" s="69"/>
      <c r="M305" s="70"/>
      <c r="N305" s="69"/>
    </row>
    <row r="306" spans="6:14" x14ac:dyDescent="0.2">
      <c r="F306" s="70"/>
      <c r="G306" s="69"/>
      <c r="M306" s="70"/>
      <c r="N306" s="69"/>
    </row>
    <row r="307" spans="6:14" x14ac:dyDescent="0.2">
      <c r="F307" s="70"/>
      <c r="G307" s="69"/>
      <c r="M307" s="70"/>
      <c r="N307" s="69"/>
    </row>
    <row r="308" spans="6:14" x14ac:dyDescent="0.2">
      <c r="F308" s="70"/>
      <c r="G308" s="69"/>
      <c r="M308" s="70"/>
      <c r="N308" s="69"/>
    </row>
    <row r="309" spans="6:14" x14ac:dyDescent="0.2">
      <c r="F309" s="70"/>
      <c r="G309" s="69"/>
      <c r="M309" s="70"/>
      <c r="N309" s="69"/>
    </row>
    <row r="310" spans="6:14" x14ac:dyDescent="0.2">
      <c r="F310" s="70"/>
      <c r="G310" s="69"/>
      <c r="M310" s="70"/>
      <c r="N310" s="69"/>
    </row>
    <row r="311" spans="6:14" x14ac:dyDescent="0.2">
      <c r="F311" s="70"/>
      <c r="G311" s="69"/>
      <c r="M311" s="70"/>
      <c r="N311" s="69"/>
    </row>
    <row r="312" spans="6:14" x14ac:dyDescent="0.2">
      <c r="F312" s="70"/>
      <c r="G312" s="69"/>
      <c r="M312" s="70"/>
      <c r="N312" s="69"/>
    </row>
    <row r="313" spans="6:14" x14ac:dyDescent="0.2">
      <c r="F313" s="70"/>
      <c r="G313" s="69"/>
      <c r="M313" s="70"/>
      <c r="N313" s="69"/>
    </row>
    <row r="314" spans="6:14" x14ac:dyDescent="0.2">
      <c r="F314" s="70"/>
      <c r="G314" s="69"/>
      <c r="M314" s="70"/>
      <c r="N314" s="69"/>
    </row>
    <row r="315" spans="6:14" x14ac:dyDescent="0.2">
      <c r="F315" s="70"/>
      <c r="G315" s="69"/>
      <c r="M315" s="70"/>
      <c r="N315" s="69"/>
    </row>
    <row r="316" spans="6:14" x14ac:dyDescent="0.2">
      <c r="F316" s="70"/>
      <c r="G316" s="69"/>
      <c r="M316" s="70"/>
      <c r="N316" s="69"/>
    </row>
    <row r="317" spans="6:14" x14ac:dyDescent="0.2">
      <c r="F317" s="70"/>
      <c r="G317" s="69"/>
      <c r="M317" s="70"/>
      <c r="N317" s="69"/>
    </row>
    <row r="318" spans="6:14" x14ac:dyDescent="0.2">
      <c r="F318" s="70"/>
      <c r="G318" s="69"/>
      <c r="M318" s="70"/>
      <c r="N318" s="69"/>
    </row>
    <row r="319" spans="6:14" x14ac:dyDescent="0.2">
      <c r="F319" s="70"/>
      <c r="G319" s="69"/>
      <c r="M319" s="70"/>
      <c r="N319" s="69"/>
    </row>
    <row r="320" spans="6:14" x14ac:dyDescent="0.2">
      <c r="F320" s="70"/>
      <c r="G320" s="69"/>
      <c r="M320" s="70"/>
      <c r="N320" s="69"/>
    </row>
    <row r="321" spans="6:14" x14ac:dyDescent="0.2">
      <c r="F321" s="70"/>
      <c r="G321" s="69"/>
      <c r="M321" s="70"/>
      <c r="N321" s="69"/>
    </row>
    <row r="322" spans="6:14" x14ac:dyDescent="0.2">
      <c r="F322" s="70"/>
      <c r="G322" s="69"/>
      <c r="M322" s="70"/>
      <c r="N322" s="69"/>
    </row>
    <row r="323" spans="6:14" x14ac:dyDescent="0.2">
      <c r="F323" s="70"/>
      <c r="G323" s="69"/>
      <c r="M323" s="70"/>
      <c r="N323" s="69"/>
    </row>
    <row r="324" spans="6:14" x14ac:dyDescent="0.2">
      <c r="F324" s="70"/>
      <c r="G324" s="69"/>
      <c r="M324" s="70"/>
      <c r="N324" s="69"/>
    </row>
    <row r="325" spans="6:14" x14ac:dyDescent="0.2">
      <c r="F325" s="70"/>
      <c r="G325" s="69"/>
      <c r="M325" s="70"/>
      <c r="N325" s="69"/>
    </row>
    <row r="326" spans="6:14" x14ac:dyDescent="0.2">
      <c r="F326" s="70"/>
      <c r="G326" s="69"/>
      <c r="M326" s="70"/>
      <c r="N326" s="69"/>
    </row>
    <row r="327" spans="6:14" x14ac:dyDescent="0.2">
      <c r="F327" s="70"/>
      <c r="G327" s="69"/>
      <c r="M327" s="70"/>
      <c r="N327" s="69"/>
    </row>
    <row r="328" spans="6:14" x14ac:dyDescent="0.2">
      <c r="F328" s="70"/>
      <c r="G328" s="69"/>
      <c r="M328" s="70"/>
      <c r="N328" s="69"/>
    </row>
    <row r="329" spans="6:14" x14ac:dyDescent="0.2">
      <c r="F329" s="70"/>
      <c r="G329" s="69"/>
      <c r="M329" s="70"/>
      <c r="N329" s="69"/>
    </row>
    <row r="330" spans="6:14" x14ac:dyDescent="0.2">
      <c r="F330" s="70"/>
      <c r="G330" s="69"/>
      <c r="M330" s="70"/>
      <c r="N330" s="69"/>
    </row>
    <row r="331" spans="6:14" x14ac:dyDescent="0.2">
      <c r="F331" s="70"/>
      <c r="G331" s="69"/>
      <c r="M331" s="70"/>
      <c r="N331" s="69"/>
    </row>
    <row r="332" spans="6:14" x14ac:dyDescent="0.2">
      <c r="F332" s="70"/>
      <c r="G332" s="69"/>
      <c r="M332" s="70"/>
      <c r="N332" s="69"/>
    </row>
    <row r="333" spans="6:14" x14ac:dyDescent="0.2">
      <c r="F333" s="70"/>
      <c r="G333" s="69"/>
      <c r="M333" s="70"/>
      <c r="N333" s="69"/>
    </row>
    <row r="334" spans="6:14" x14ac:dyDescent="0.2">
      <c r="F334" s="70"/>
      <c r="G334" s="69"/>
      <c r="M334" s="70"/>
      <c r="N334" s="69"/>
    </row>
    <row r="335" spans="6:14" x14ac:dyDescent="0.2">
      <c r="F335" s="70"/>
      <c r="G335" s="69"/>
      <c r="M335" s="70"/>
      <c r="N335" s="69"/>
    </row>
    <row r="336" spans="6:14" x14ac:dyDescent="0.2">
      <c r="F336" s="70"/>
      <c r="G336" s="69"/>
      <c r="M336" s="70"/>
      <c r="N336" s="69"/>
    </row>
    <row r="337" spans="6:14" x14ac:dyDescent="0.2">
      <c r="F337" s="70"/>
      <c r="G337" s="69"/>
      <c r="M337" s="70"/>
      <c r="N337" s="69"/>
    </row>
    <row r="338" spans="6:14" x14ac:dyDescent="0.2">
      <c r="F338" s="70"/>
      <c r="G338" s="69"/>
      <c r="M338" s="70"/>
      <c r="N338" s="69"/>
    </row>
    <row r="339" spans="6:14" x14ac:dyDescent="0.2">
      <c r="F339" s="70"/>
      <c r="G339" s="69"/>
      <c r="M339" s="70"/>
      <c r="N339" s="69"/>
    </row>
    <row r="340" spans="6:14" x14ac:dyDescent="0.2">
      <c r="F340" s="70"/>
      <c r="G340" s="69"/>
      <c r="M340" s="70"/>
      <c r="N340" s="69"/>
    </row>
    <row r="341" spans="6:14" x14ac:dyDescent="0.2">
      <c r="F341" s="70"/>
      <c r="G341" s="69"/>
      <c r="M341" s="70"/>
      <c r="N341" s="69"/>
    </row>
    <row r="342" spans="6:14" x14ac:dyDescent="0.2">
      <c r="F342" s="70"/>
      <c r="G342" s="69"/>
      <c r="M342" s="70"/>
      <c r="N342" s="69"/>
    </row>
    <row r="343" spans="6:14" x14ac:dyDescent="0.2">
      <c r="F343" s="70"/>
      <c r="G343" s="69"/>
      <c r="M343" s="70"/>
      <c r="N343" s="69"/>
    </row>
    <row r="344" spans="6:14" x14ac:dyDescent="0.2">
      <c r="F344" s="70"/>
      <c r="G344" s="69"/>
      <c r="M344" s="70"/>
      <c r="N344" s="69"/>
    </row>
    <row r="345" spans="6:14" x14ac:dyDescent="0.2">
      <c r="F345" s="70"/>
      <c r="G345" s="69"/>
      <c r="M345" s="70"/>
      <c r="N345" s="69"/>
    </row>
    <row r="346" spans="6:14" x14ac:dyDescent="0.2">
      <c r="F346" s="70"/>
      <c r="G346" s="69"/>
      <c r="M346" s="70"/>
      <c r="N346" s="69"/>
    </row>
    <row r="347" spans="6:14" x14ac:dyDescent="0.2">
      <c r="F347" s="70"/>
      <c r="G347" s="69"/>
      <c r="M347" s="70"/>
      <c r="N347" s="69"/>
    </row>
    <row r="348" spans="6:14" x14ac:dyDescent="0.2">
      <c r="F348" s="70"/>
      <c r="G348" s="69"/>
      <c r="M348" s="70"/>
      <c r="N348" s="69"/>
    </row>
    <row r="349" spans="6:14" x14ac:dyDescent="0.2">
      <c r="F349" s="70"/>
      <c r="G349" s="69"/>
      <c r="M349" s="70"/>
      <c r="N349" s="69"/>
    </row>
    <row r="350" spans="6:14" x14ac:dyDescent="0.2">
      <c r="F350" s="70"/>
      <c r="G350" s="69"/>
      <c r="M350" s="70"/>
      <c r="N350" s="69"/>
    </row>
    <row r="351" spans="6:14" x14ac:dyDescent="0.2">
      <c r="F351" s="70"/>
      <c r="G351" s="69"/>
      <c r="M351" s="70"/>
      <c r="N351" s="69"/>
    </row>
    <row r="352" spans="6:14" x14ac:dyDescent="0.2">
      <c r="F352" s="70"/>
      <c r="G352" s="69"/>
      <c r="M352" s="70"/>
      <c r="N352" s="69"/>
    </row>
    <row r="353" spans="6:14" x14ac:dyDescent="0.2">
      <c r="F353" s="70"/>
      <c r="G353" s="69"/>
      <c r="M353" s="70"/>
      <c r="N353" s="69"/>
    </row>
    <row r="354" spans="6:14" x14ac:dyDescent="0.2">
      <c r="F354" s="70"/>
      <c r="G354" s="69"/>
      <c r="M354" s="70"/>
      <c r="N354" s="69"/>
    </row>
    <row r="355" spans="6:14" x14ac:dyDescent="0.2">
      <c r="F355" s="70"/>
      <c r="G355" s="69"/>
      <c r="M355" s="70"/>
      <c r="N355" s="69"/>
    </row>
    <row r="356" spans="6:14" x14ac:dyDescent="0.2">
      <c r="F356" s="70"/>
      <c r="G356" s="69"/>
      <c r="M356" s="70"/>
      <c r="N356" s="69"/>
    </row>
    <row r="357" spans="6:14" x14ac:dyDescent="0.2">
      <c r="F357" s="70"/>
      <c r="G357" s="69"/>
      <c r="M357" s="70"/>
      <c r="N357" s="69"/>
    </row>
    <row r="358" spans="6:14" x14ac:dyDescent="0.2">
      <c r="F358" s="70"/>
      <c r="G358" s="69"/>
      <c r="M358" s="70"/>
      <c r="N358" s="69"/>
    </row>
    <row r="359" spans="6:14" x14ac:dyDescent="0.2">
      <c r="F359" s="70"/>
      <c r="G359" s="69"/>
      <c r="M359" s="70"/>
      <c r="N359" s="69"/>
    </row>
    <row r="360" spans="6:14" x14ac:dyDescent="0.2">
      <c r="F360" s="70"/>
      <c r="G360" s="69"/>
      <c r="M360" s="70"/>
      <c r="N360" s="69"/>
    </row>
    <row r="361" spans="6:14" x14ac:dyDescent="0.2">
      <c r="F361" s="70"/>
      <c r="G361" s="69"/>
      <c r="M361" s="70"/>
      <c r="N361" s="69"/>
    </row>
    <row r="362" spans="6:14" x14ac:dyDescent="0.2">
      <c r="F362" s="70"/>
      <c r="G362" s="69"/>
      <c r="M362" s="70"/>
      <c r="N362" s="69"/>
    </row>
    <row r="363" spans="6:14" x14ac:dyDescent="0.2">
      <c r="F363" s="70"/>
      <c r="G363" s="69"/>
      <c r="M363" s="70"/>
      <c r="N363" s="69"/>
    </row>
    <row r="364" spans="6:14" x14ac:dyDescent="0.2">
      <c r="F364" s="70"/>
      <c r="G364" s="69"/>
      <c r="M364" s="70"/>
      <c r="N364" s="69"/>
    </row>
    <row r="365" spans="6:14" x14ac:dyDescent="0.2">
      <c r="F365" s="70"/>
      <c r="G365" s="69"/>
      <c r="M365" s="70"/>
      <c r="N365" s="69"/>
    </row>
    <row r="366" spans="6:14" x14ac:dyDescent="0.2">
      <c r="F366" s="70"/>
      <c r="G366" s="69"/>
      <c r="M366" s="70"/>
      <c r="N366" s="69"/>
    </row>
    <row r="367" spans="6:14" x14ac:dyDescent="0.2">
      <c r="F367" s="70"/>
      <c r="G367" s="69"/>
      <c r="M367" s="70"/>
      <c r="N367" s="69"/>
    </row>
    <row r="368" spans="6:14" x14ac:dyDescent="0.2">
      <c r="F368" s="70"/>
      <c r="G368" s="69"/>
      <c r="M368" s="70"/>
      <c r="N368" s="69"/>
    </row>
    <row r="369" spans="6:14" x14ac:dyDescent="0.2">
      <c r="F369" s="70"/>
      <c r="G369" s="69"/>
      <c r="M369" s="70"/>
      <c r="N369" s="69"/>
    </row>
    <row r="370" spans="6:14" x14ac:dyDescent="0.2">
      <c r="F370" s="70"/>
      <c r="G370" s="69"/>
      <c r="M370" s="70"/>
      <c r="N370" s="69"/>
    </row>
    <row r="371" spans="6:14" x14ac:dyDescent="0.2">
      <c r="F371" s="70"/>
      <c r="G371" s="69"/>
      <c r="M371" s="70"/>
      <c r="N371" s="69"/>
    </row>
    <row r="372" spans="6:14" x14ac:dyDescent="0.2">
      <c r="F372" s="70"/>
      <c r="G372" s="69"/>
      <c r="M372" s="70"/>
      <c r="N372" s="69"/>
    </row>
    <row r="373" spans="6:14" x14ac:dyDescent="0.2">
      <c r="F373" s="70"/>
      <c r="G373" s="69"/>
      <c r="M373" s="70"/>
      <c r="N373" s="69"/>
    </row>
    <row r="374" spans="6:14" x14ac:dyDescent="0.2">
      <c r="F374" s="70"/>
      <c r="G374" s="69"/>
      <c r="M374" s="70"/>
      <c r="N374" s="69"/>
    </row>
    <row r="375" spans="6:14" x14ac:dyDescent="0.2">
      <c r="F375" s="70"/>
      <c r="G375" s="69"/>
      <c r="M375" s="70"/>
      <c r="N375" s="69"/>
    </row>
    <row r="376" spans="6:14" x14ac:dyDescent="0.2">
      <c r="F376" s="70"/>
      <c r="G376" s="69"/>
      <c r="M376" s="70"/>
      <c r="N376" s="69"/>
    </row>
    <row r="377" spans="6:14" x14ac:dyDescent="0.2">
      <c r="F377" s="70"/>
      <c r="G377" s="69"/>
      <c r="M377" s="70"/>
      <c r="N377" s="69"/>
    </row>
    <row r="378" spans="6:14" x14ac:dyDescent="0.2">
      <c r="F378" s="70"/>
      <c r="G378" s="69"/>
      <c r="M378" s="70"/>
      <c r="N378" s="69"/>
    </row>
    <row r="379" spans="6:14" x14ac:dyDescent="0.2">
      <c r="F379" s="70"/>
      <c r="G379" s="69"/>
      <c r="M379" s="70"/>
      <c r="N379" s="69"/>
    </row>
    <row r="380" spans="6:14" x14ac:dyDescent="0.2">
      <c r="F380" s="70"/>
      <c r="G380" s="69"/>
      <c r="M380" s="70"/>
      <c r="N380" s="69"/>
    </row>
    <row r="381" spans="6:14" x14ac:dyDescent="0.2">
      <c r="F381" s="70"/>
      <c r="G381" s="69"/>
      <c r="M381" s="70"/>
      <c r="N381" s="69"/>
    </row>
    <row r="382" spans="6:14" x14ac:dyDescent="0.2">
      <c r="F382" s="70"/>
      <c r="G382" s="69"/>
      <c r="M382" s="70"/>
      <c r="N382" s="69"/>
    </row>
    <row r="383" spans="6:14" x14ac:dyDescent="0.2">
      <c r="F383" s="70"/>
      <c r="G383" s="69"/>
      <c r="M383" s="70"/>
      <c r="N383" s="69"/>
    </row>
    <row r="384" spans="6:14" x14ac:dyDescent="0.2">
      <c r="F384" s="70"/>
      <c r="G384" s="69"/>
      <c r="M384" s="70"/>
      <c r="N384" s="69"/>
    </row>
    <row r="385" spans="6:14" x14ac:dyDescent="0.2">
      <c r="F385" s="70"/>
      <c r="G385" s="69"/>
      <c r="M385" s="70"/>
      <c r="N385" s="69"/>
    </row>
    <row r="386" spans="6:14" x14ac:dyDescent="0.2">
      <c r="F386" s="70"/>
      <c r="G386" s="69"/>
      <c r="M386" s="70"/>
      <c r="N386" s="69"/>
    </row>
    <row r="387" spans="6:14" x14ac:dyDescent="0.2">
      <c r="F387" s="70"/>
      <c r="G387" s="69"/>
      <c r="M387" s="70"/>
      <c r="N387" s="69"/>
    </row>
    <row r="388" spans="6:14" x14ac:dyDescent="0.2">
      <c r="F388" s="70"/>
      <c r="G388" s="69"/>
      <c r="M388" s="70"/>
      <c r="N388" s="69"/>
    </row>
    <row r="389" spans="6:14" x14ac:dyDescent="0.2">
      <c r="F389" s="70"/>
      <c r="G389" s="69"/>
      <c r="M389" s="70"/>
      <c r="N389" s="69"/>
    </row>
    <row r="390" spans="6:14" x14ac:dyDescent="0.2">
      <c r="F390" s="70"/>
      <c r="G390" s="69"/>
      <c r="M390" s="70"/>
      <c r="N390" s="69"/>
    </row>
    <row r="391" spans="6:14" x14ac:dyDescent="0.2">
      <c r="F391" s="70"/>
      <c r="G391" s="69"/>
      <c r="M391" s="70"/>
      <c r="N391" s="69"/>
    </row>
    <row r="392" spans="6:14" x14ac:dyDescent="0.2">
      <c r="F392" s="70"/>
      <c r="G392" s="69"/>
      <c r="M392" s="70"/>
      <c r="N392" s="69"/>
    </row>
    <row r="393" spans="6:14" x14ac:dyDescent="0.2">
      <c r="F393" s="70"/>
      <c r="G393" s="69"/>
      <c r="M393" s="70"/>
      <c r="N393" s="69"/>
    </row>
    <row r="394" spans="6:14" x14ac:dyDescent="0.2">
      <c r="F394" s="70"/>
      <c r="G394" s="69"/>
      <c r="M394" s="70"/>
      <c r="N394" s="69"/>
    </row>
    <row r="395" spans="6:14" x14ac:dyDescent="0.2">
      <c r="F395" s="70"/>
      <c r="G395" s="69"/>
      <c r="M395" s="70"/>
      <c r="N395" s="69"/>
    </row>
    <row r="396" spans="6:14" x14ac:dyDescent="0.2">
      <c r="F396" s="70"/>
      <c r="G396" s="69"/>
      <c r="M396" s="70"/>
      <c r="N396" s="69"/>
    </row>
    <row r="397" spans="6:14" x14ac:dyDescent="0.2">
      <c r="F397" s="70"/>
      <c r="G397" s="69"/>
      <c r="M397" s="70"/>
      <c r="N397" s="69"/>
    </row>
    <row r="398" spans="6:14" x14ac:dyDescent="0.2">
      <c r="F398" s="70"/>
      <c r="G398" s="69"/>
      <c r="M398" s="70"/>
      <c r="N398" s="69"/>
    </row>
    <row r="399" spans="6:14" x14ac:dyDescent="0.2">
      <c r="F399" s="70"/>
      <c r="G399" s="69"/>
      <c r="M399" s="70"/>
      <c r="N399" s="69"/>
    </row>
    <row r="400" spans="6:14" x14ac:dyDescent="0.2">
      <c r="F400" s="70"/>
      <c r="G400" s="69"/>
      <c r="M400" s="70"/>
      <c r="N400" s="69"/>
    </row>
    <row r="401" spans="6:14" x14ac:dyDescent="0.2">
      <c r="F401" s="70"/>
      <c r="G401" s="69"/>
      <c r="M401" s="70"/>
      <c r="N401" s="69"/>
    </row>
    <row r="402" spans="6:14" x14ac:dyDescent="0.2">
      <c r="F402" s="70"/>
      <c r="G402" s="69"/>
      <c r="M402" s="70"/>
      <c r="N402" s="69"/>
    </row>
    <row r="403" spans="6:14" x14ac:dyDescent="0.2">
      <c r="F403" s="70"/>
      <c r="G403" s="69"/>
      <c r="M403" s="70"/>
      <c r="N403" s="69"/>
    </row>
    <row r="404" spans="6:14" x14ac:dyDescent="0.2">
      <c r="F404" s="70"/>
      <c r="G404" s="69"/>
      <c r="M404" s="70"/>
      <c r="N404" s="69"/>
    </row>
    <row r="405" spans="6:14" x14ac:dyDescent="0.2">
      <c r="F405" s="70"/>
      <c r="G405" s="69"/>
      <c r="M405" s="70"/>
      <c r="N405" s="69"/>
    </row>
    <row r="406" spans="6:14" x14ac:dyDescent="0.2">
      <c r="F406" s="70"/>
      <c r="G406" s="69"/>
      <c r="M406" s="70"/>
      <c r="N406" s="69"/>
    </row>
    <row r="407" spans="6:14" x14ac:dyDescent="0.2">
      <c r="F407" s="70"/>
      <c r="G407" s="69"/>
      <c r="M407" s="70"/>
      <c r="N407" s="69"/>
    </row>
    <row r="408" spans="6:14" x14ac:dyDescent="0.2">
      <c r="F408" s="70"/>
      <c r="G408" s="69"/>
      <c r="M408" s="70"/>
      <c r="N408" s="69"/>
    </row>
    <row r="409" spans="6:14" x14ac:dyDescent="0.2">
      <c r="F409" s="70"/>
      <c r="G409" s="69"/>
      <c r="M409" s="70"/>
      <c r="N409" s="69"/>
    </row>
    <row r="410" spans="6:14" x14ac:dyDescent="0.2">
      <c r="F410" s="70"/>
      <c r="G410" s="69"/>
      <c r="M410" s="70"/>
      <c r="N410" s="69"/>
    </row>
    <row r="411" spans="6:14" x14ac:dyDescent="0.2">
      <c r="F411" s="70"/>
      <c r="G411" s="69"/>
      <c r="M411" s="70"/>
      <c r="N411" s="69"/>
    </row>
    <row r="412" spans="6:14" x14ac:dyDescent="0.2">
      <c r="F412" s="70"/>
      <c r="G412" s="69"/>
      <c r="M412" s="70"/>
      <c r="N412" s="69"/>
    </row>
    <row r="413" spans="6:14" x14ac:dyDescent="0.2">
      <c r="F413" s="70"/>
      <c r="G413" s="69"/>
      <c r="M413" s="70"/>
      <c r="N413" s="69"/>
    </row>
    <row r="414" spans="6:14" x14ac:dyDescent="0.2">
      <c r="F414" s="70"/>
      <c r="G414" s="69"/>
      <c r="M414" s="70"/>
      <c r="N414" s="69"/>
    </row>
    <row r="415" spans="6:14" x14ac:dyDescent="0.2">
      <c r="F415" s="70"/>
      <c r="G415" s="69"/>
      <c r="M415" s="70"/>
      <c r="N415" s="69"/>
    </row>
    <row r="416" spans="6:14" x14ac:dyDescent="0.2">
      <c r="F416" s="70"/>
      <c r="G416" s="69"/>
      <c r="M416" s="70"/>
      <c r="N416" s="69"/>
    </row>
    <row r="417" spans="6:14" x14ac:dyDescent="0.2">
      <c r="F417" s="70"/>
      <c r="G417" s="69"/>
      <c r="M417" s="70"/>
      <c r="N417" s="69"/>
    </row>
    <row r="418" spans="6:14" x14ac:dyDescent="0.2">
      <c r="F418" s="70"/>
      <c r="G418" s="69"/>
      <c r="M418" s="70"/>
      <c r="N418" s="69"/>
    </row>
    <row r="419" spans="6:14" x14ac:dyDescent="0.2">
      <c r="F419" s="70"/>
      <c r="G419" s="69"/>
      <c r="M419" s="70"/>
      <c r="N419" s="69"/>
    </row>
    <row r="420" spans="6:14" x14ac:dyDescent="0.2">
      <c r="F420" s="70"/>
      <c r="G420" s="69"/>
      <c r="M420" s="70"/>
      <c r="N420" s="69"/>
    </row>
    <row r="421" spans="6:14" x14ac:dyDescent="0.2">
      <c r="F421" s="70"/>
      <c r="G421" s="69"/>
      <c r="M421" s="70"/>
      <c r="N421" s="69"/>
    </row>
    <row r="422" spans="6:14" x14ac:dyDescent="0.2">
      <c r="F422" s="70"/>
      <c r="G422" s="69"/>
      <c r="M422" s="70"/>
      <c r="N422" s="69"/>
    </row>
    <row r="423" spans="6:14" x14ac:dyDescent="0.2">
      <c r="F423" s="70"/>
      <c r="G423" s="69"/>
      <c r="M423" s="70"/>
      <c r="N423" s="69"/>
    </row>
    <row r="424" spans="6:14" x14ac:dyDescent="0.2">
      <c r="F424" s="70"/>
      <c r="G424" s="69"/>
      <c r="M424" s="70"/>
      <c r="N424" s="69"/>
    </row>
    <row r="425" spans="6:14" x14ac:dyDescent="0.2">
      <c r="F425" s="70"/>
      <c r="G425" s="69"/>
      <c r="M425" s="70"/>
      <c r="N425" s="69"/>
    </row>
    <row r="426" spans="6:14" x14ac:dyDescent="0.2">
      <c r="F426" s="70"/>
      <c r="G426" s="69"/>
      <c r="M426" s="70"/>
      <c r="N426" s="69"/>
    </row>
    <row r="427" spans="6:14" x14ac:dyDescent="0.2">
      <c r="F427" s="70"/>
      <c r="G427" s="69"/>
      <c r="M427" s="70"/>
      <c r="N427" s="69"/>
    </row>
    <row r="428" spans="6:14" x14ac:dyDescent="0.2">
      <c r="F428" s="70"/>
      <c r="G428" s="69"/>
      <c r="M428" s="70"/>
      <c r="N428" s="69"/>
    </row>
    <row r="429" spans="6:14" x14ac:dyDescent="0.2">
      <c r="F429" s="70"/>
      <c r="G429" s="69"/>
      <c r="M429" s="70"/>
      <c r="N429" s="69"/>
    </row>
    <row r="430" spans="6:14" x14ac:dyDescent="0.2">
      <c r="F430" s="70"/>
      <c r="G430" s="69"/>
      <c r="M430" s="70"/>
      <c r="N430" s="69"/>
    </row>
    <row r="431" spans="6:14" x14ac:dyDescent="0.2">
      <c r="F431" s="70"/>
      <c r="G431" s="69"/>
      <c r="M431" s="70"/>
      <c r="N431" s="69"/>
    </row>
    <row r="432" spans="6:14" x14ac:dyDescent="0.2">
      <c r="F432" s="70"/>
      <c r="G432" s="69"/>
      <c r="M432" s="70"/>
      <c r="N432" s="69"/>
    </row>
    <row r="433" spans="6:14" x14ac:dyDescent="0.2">
      <c r="F433" s="70"/>
      <c r="G433" s="69"/>
      <c r="M433" s="70"/>
      <c r="N433" s="69"/>
    </row>
    <row r="434" spans="6:14" x14ac:dyDescent="0.2">
      <c r="F434" s="70"/>
      <c r="G434" s="69"/>
      <c r="M434" s="70"/>
      <c r="N434" s="69"/>
    </row>
    <row r="435" spans="6:14" x14ac:dyDescent="0.2">
      <c r="F435" s="70"/>
      <c r="G435" s="69"/>
      <c r="M435" s="70"/>
      <c r="N435" s="69"/>
    </row>
    <row r="436" spans="6:14" x14ac:dyDescent="0.2">
      <c r="F436" s="70"/>
      <c r="G436" s="69"/>
      <c r="M436" s="70"/>
      <c r="N436" s="69"/>
    </row>
    <row r="437" spans="6:14" x14ac:dyDescent="0.2">
      <c r="F437" s="70"/>
      <c r="G437" s="69"/>
      <c r="M437" s="70"/>
      <c r="N437" s="69"/>
    </row>
    <row r="438" spans="6:14" x14ac:dyDescent="0.2">
      <c r="F438" s="70"/>
      <c r="G438" s="69"/>
      <c r="M438" s="70"/>
      <c r="N438" s="69"/>
    </row>
    <row r="439" spans="6:14" x14ac:dyDescent="0.2">
      <c r="F439" s="70"/>
      <c r="G439" s="69"/>
      <c r="M439" s="70"/>
      <c r="N439" s="69"/>
    </row>
    <row r="440" spans="6:14" x14ac:dyDescent="0.2">
      <c r="F440" s="70"/>
      <c r="G440" s="69"/>
      <c r="M440" s="70"/>
      <c r="N440" s="69"/>
    </row>
    <row r="441" spans="6:14" x14ac:dyDescent="0.2">
      <c r="F441" s="70"/>
      <c r="G441" s="69"/>
      <c r="M441" s="70"/>
      <c r="N441" s="69"/>
    </row>
    <row r="442" spans="6:14" x14ac:dyDescent="0.2">
      <c r="F442" s="70"/>
      <c r="G442" s="69"/>
      <c r="M442" s="70"/>
      <c r="N442" s="69"/>
    </row>
    <row r="443" spans="6:14" x14ac:dyDescent="0.2">
      <c r="F443" s="70"/>
      <c r="G443" s="69"/>
      <c r="M443" s="70"/>
      <c r="N443" s="69"/>
    </row>
    <row r="444" spans="6:14" x14ac:dyDescent="0.2">
      <c r="F444" s="70"/>
      <c r="G444" s="69"/>
      <c r="M444" s="70"/>
      <c r="N444" s="69"/>
    </row>
    <row r="445" spans="6:14" x14ac:dyDescent="0.2">
      <c r="F445" s="70"/>
      <c r="G445" s="69"/>
      <c r="M445" s="70"/>
      <c r="N445" s="69"/>
    </row>
    <row r="446" spans="6:14" x14ac:dyDescent="0.2">
      <c r="F446" s="70"/>
      <c r="G446" s="69"/>
      <c r="M446" s="70"/>
      <c r="N446" s="69"/>
    </row>
    <row r="447" spans="6:14" x14ac:dyDescent="0.2">
      <c r="F447" s="70"/>
      <c r="G447" s="69"/>
      <c r="M447" s="70"/>
      <c r="N447" s="69"/>
    </row>
    <row r="448" spans="6:14" x14ac:dyDescent="0.2">
      <c r="F448" s="70"/>
      <c r="G448" s="69"/>
      <c r="M448" s="70"/>
      <c r="N448" s="69"/>
    </row>
    <row r="449" spans="6:14" x14ac:dyDescent="0.2">
      <c r="F449" s="70"/>
      <c r="G449" s="69"/>
      <c r="M449" s="70"/>
      <c r="N449" s="69"/>
    </row>
    <row r="450" spans="6:14" x14ac:dyDescent="0.2">
      <c r="F450" s="70"/>
      <c r="G450" s="69"/>
      <c r="M450" s="70"/>
      <c r="N450" s="69"/>
    </row>
    <row r="451" spans="6:14" x14ac:dyDescent="0.2">
      <c r="F451" s="70"/>
      <c r="G451" s="69"/>
      <c r="M451" s="70"/>
      <c r="N451" s="69"/>
    </row>
    <row r="452" spans="6:14" x14ac:dyDescent="0.2">
      <c r="F452" s="70"/>
      <c r="G452" s="69"/>
      <c r="M452" s="70"/>
      <c r="N452" s="69"/>
    </row>
    <row r="453" spans="6:14" x14ac:dyDescent="0.2">
      <c r="F453" s="70"/>
      <c r="G453" s="69"/>
      <c r="M453" s="70"/>
      <c r="N453" s="69"/>
    </row>
    <row r="454" spans="6:14" x14ac:dyDescent="0.2">
      <c r="F454" s="70"/>
      <c r="G454" s="69"/>
      <c r="M454" s="70"/>
      <c r="N454" s="69"/>
    </row>
    <row r="455" spans="6:14" x14ac:dyDescent="0.2">
      <c r="F455" s="70"/>
      <c r="G455" s="69"/>
      <c r="M455" s="70"/>
      <c r="N455" s="69"/>
    </row>
    <row r="456" spans="6:14" x14ac:dyDescent="0.2">
      <c r="F456" s="70"/>
      <c r="G456" s="69"/>
      <c r="M456" s="70"/>
      <c r="N456" s="69"/>
    </row>
    <row r="457" spans="6:14" x14ac:dyDescent="0.2">
      <c r="F457" s="70"/>
      <c r="G457" s="69"/>
      <c r="M457" s="70"/>
      <c r="N457" s="69"/>
    </row>
    <row r="458" spans="6:14" x14ac:dyDescent="0.2">
      <c r="F458" s="70"/>
      <c r="G458" s="69"/>
      <c r="M458" s="70"/>
      <c r="N458" s="69"/>
    </row>
    <row r="459" spans="6:14" x14ac:dyDescent="0.2">
      <c r="F459" s="70"/>
      <c r="G459" s="69"/>
      <c r="M459" s="70"/>
      <c r="N459" s="69"/>
    </row>
    <row r="460" spans="6:14" x14ac:dyDescent="0.2">
      <c r="F460" s="70"/>
      <c r="G460" s="69"/>
      <c r="M460" s="70"/>
      <c r="N460" s="69"/>
    </row>
    <row r="461" spans="6:14" x14ac:dyDescent="0.2">
      <c r="F461" s="70"/>
      <c r="G461" s="69"/>
      <c r="M461" s="70"/>
      <c r="N461" s="69"/>
    </row>
    <row r="462" spans="6:14" x14ac:dyDescent="0.2">
      <c r="F462" s="70"/>
      <c r="G462" s="69"/>
      <c r="M462" s="70"/>
      <c r="N462" s="69"/>
    </row>
    <row r="463" spans="6:14" x14ac:dyDescent="0.2">
      <c r="F463" s="70"/>
      <c r="G463" s="69"/>
      <c r="M463" s="70"/>
      <c r="N463" s="69"/>
    </row>
    <row r="464" spans="6:14" x14ac:dyDescent="0.2">
      <c r="F464" s="70"/>
      <c r="G464" s="69"/>
      <c r="M464" s="70"/>
      <c r="N464" s="69"/>
    </row>
    <row r="465" spans="6:14" x14ac:dyDescent="0.2">
      <c r="F465" s="70"/>
      <c r="G465" s="69"/>
      <c r="M465" s="70"/>
      <c r="N465" s="69"/>
    </row>
    <row r="466" spans="6:14" x14ac:dyDescent="0.2">
      <c r="F466" s="70"/>
      <c r="G466" s="69"/>
      <c r="M466" s="70"/>
      <c r="N466" s="69"/>
    </row>
    <row r="467" spans="6:14" x14ac:dyDescent="0.2">
      <c r="F467" s="70"/>
      <c r="G467" s="69"/>
      <c r="M467" s="70"/>
      <c r="N467" s="69"/>
    </row>
    <row r="468" spans="6:14" x14ac:dyDescent="0.2">
      <c r="F468" s="70"/>
      <c r="G468" s="69"/>
      <c r="M468" s="70"/>
      <c r="N468" s="69"/>
    </row>
    <row r="469" spans="6:14" x14ac:dyDescent="0.2">
      <c r="F469" s="70"/>
      <c r="G469" s="69"/>
      <c r="M469" s="70"/>
      <c r="N469" s="69"/>
    </row>
    <row r="470" spans="6:14" x14ac:dyDescent="0.2">
      <c r="F470" s="70"/>
      <c r="G470" s="69"/>
      <c r="M470" s="70"/>
      <c r="N470" s="69"/>
    </row>
    <row r="471" spans="6:14" x14ac:dyDescent="0.2">
      <c r="F471" s="70"/>
      <c r="G471" s="69"/>
      <c r="M471" s="70"/>
      <c r="N471" s="69"/>
    </row>
    <row r="472" spans="6:14" x14ac:dyDescent="0.2">
      <c r="F472" s="70"/>
      <c r="G472" s="69"/>
      <c r="M472" s="70"/>
      <c r="N472" s="69"/>
    </row>
    <row r="473" spans="6:14" x14ac:dyDescent="0.2">
      <c r="F473" s="70"/>
      <c r="G473" s="69"/>
      <c r="M473" s="70"/>
      <c r="N473" s="69"/>
    </row>
    <row r="474" spans="6:14" x14ac:dyDescent="0.2">
      <c r="F474" s="70"/>
      <c r="G474" s="69"/>
      <c r="M474" s="70"/>
      <c r="N474" s="69"/>
    </row>
    <row r="475" spans="6:14" x14ac:dyDescent="0.2">
      <c r="F475" s="70"/>
      <c r="G475" s="69"/>
      <c r="M475" s="70"/>
      <c r="N475" s="69"/>
    </row>
    <row r="476" spans="6:14" x14ac:dyDescent="0.2">
      <c r="F476" s="70"/>
      <c r="G476" s="69"/>
      <c r="M476" s="70"/>
      <c r="N476" s="69"/>
    </row>
    <row r="477" spans="6:14" x14ac:dyDescent="0.2">
      <c r="F477" s="70"/>
      <c r="G477" s="69"/>
      <c r="M477" s="70"/>
      <c r="N477" s="69"/>
    </row>
    <row r="478" spans="6:14" x14ac:dyDescent="0.2">
      <c r="F478" s="70"/>
      <c r="G478" s="69"/>
      <c r="M478" s="70"/>
      <c r="N478" s="69"/>
    </row>
    <row r="479" spans="6:14" x14ac:dyDescent="0.2">
      <c r="F479" s="70"/>
      <c r="G479" s="69"/>
      <c r="M479" s="70"/>
      <c r="N479" s="69"/>
    </row>
    <row r="480" spans="6:14" x14ac:dyDescent="0.2">
      <c r="F480" s="70"/>
      <c r="G480" s="69"/>
      <c r="M480" s="70"/>
      <c r="N480" s="69"/>
    </row>
    <row r="481" spans="6:14" x14ac:dyDescent="0.2">
      <c r="F481" s="70"/>
      <c r="G481" s="69"/>
      <c r="M481" s="70"/>
      <c r="N481" s="69"/>
    </row>
    <row r="482" spans="6:14" x14ac:dyDescent="0.2">
      <c r="F482" s="70"/>
      <c r="G482" s="69"/>
      <c r="M482" s="70"/>
      <c r="N482" s="69"/>
    </row>
    <row r="483" spans="6:14" x14ac:dyDescent="0.2">
      <c r="F483" s="70"/>
      <c r="G483" s="69"/>
      <c r="M483" s="70"/>
      <c r="N483" s="69"/>
    </row>
    <row r="484" spans="6:14" x14ac:dyDescent="0.2">
      <c r="F484" s="70"/>
      <c r="G484" s="69"/>
      <c r="M484" s="70"/>
      <c r="N484" s="69"/>
    </row>
    <row r="485" spans="6:14" x14ac:dyDescent="0.2">
      <c r="F485" s="70"/>
      <c r="G485" s="69"/>
      <c r="M485" s="70"/>
      <c r="N485" s="69"/>
    </row>
    <row r="486" spans="6:14" x14ac:dyDescent="0.2">
      <c r="F486" s="70"/>
      <c r="G486" s="69"/>
      <c r="M486" s="70"/>
      <c r="N486" s="69"/>
    </row>
    <row r="487" spans="6:14" x14ac:dyDescent="0.2">
      <c r="F487" s="70"/>
      <c r="G487" s="69"/>
      <c r="M487" s="70"/>
      <c r="N487" s="69"/>
    </row>
    <row r="488" spans="6:14" x14ac:dyDescent="0.2">
      <c r="F488" s="70"/>
      <c r="G488" s="69"/>
      <c r="M488" s="70"/>
      <c r="N488" s="69"/>
    </row>
    <row r="489" spans="6:14" x14ac:dyDescent="0.2">
      <c r="F489" s="70"/>
      <c r="G489" s="69"/>
      <c r="M489" s="70"/>
      <c r="N489" s="69"/>
    </row>
    <row r="490" spans="6:14" x14ac:dyDescent="0.2">
      <c r="F490" s="70"/>
      <c r="G490" s="69"/>
      <c r="M490" s="70"/>
      <c r="N490" s="69"/>
    </row>
    <row r="491" spans="6:14" x14ac:dyDescent="0.2">
      <c r="F491" s="70"/>
      <c r="G491" s="69"/>
      <c r="M491" s="70"/>
      <c r="N491" s="69"/>
    </row>
    <row r="492" spans="6:14" x14ac:dyDescent="0.2">
      <c r="F492" s="70"/>
      <c r="G492" s="69"/>
      <c r="M492" s="70"/>
      <c r="N492" s="69"/>
    </row>
    <row r="493" spans="6:14" x14ac:dyDescent="0.2">
      <c r="F493" s="70"/>
      <c r="G493" s="69"/>
      <c r="M493" s="70"/>
      <c r="N493" s="69"/>
    </row>
    <row r="494" spans="6:14" x14ac:dyDescent="0.2">
      <c r="F494" s="70"/>
      <c r="G494" s="69"/>
      <c r="M494" s="70"/>
      <c r="N494" s="69"/>
    </row>
    <row r="495" spans="6:14" x14ac:dyDescent="0.2">
      <c r="F495" s="70"/>
      <c r="G495" s="69"/>
      <c r="M495" s="70"/>
      <c r="N495" s="69"/>
    </row>
    <row r="496" spans="6:14" x14ac:dyDescent="0.2">
      <c r="F496" s="70"/>
      <c r="G496" s="69"/>
      <c r="M496" s="70"/>
      <c r="N496" s="69"/>
    </row>
    <row r="497" spans="6:14" x14ac:dyDescent="0.2">
      <c r="F497" s="70"/>
      <c r="G497" s="69"/>
      <c r="M497" s="70"/>
      <c r="N497" s="69"/>
    </row>
    <row r="498" spans="6:14" x14ac:dyDescent="0.2">
      <c r="F498" s="70"/>
      <c r="G498" s="69"/>
      <c r="M498" s="70"/>
      <c r="N498" s="69"/>
    </row>
    <row r="499" spans="6:14" x14ac:dyDescent="0.2">
      <c r="F499" s="70"/>
      <c r="G499" s="69"/>
      <c r="M499" s="70"/>
      <c r="N499" s="69"/>
    </row>
    <row r="500" spans="6:14" x14ac:dyDescent="0.2">
      <c r="F500" s="70"/>
      <c r="G500" s="69"/>
      <c r="M500" s="70"/>
      <c r="N500" s="69"/>
    </row>
    <row r="501" spans="6:14" x14ac:dyDescent="0.2">
      <c r="F501" s="70"/>
      <c r="G501" s="69"/>
      <c r="M501" s="70"/>
      <c r="N501" s="69"/>
    </row>
    <row r="502" spans="6:14" x14ac:dyDescent="0.2">
      <c r="F502" s="70"/>
      <c r="G502" s="69"/>
      <c r="M502" s="70"/>
      <c r="N502" s="69"/>
    </row>
    <row r="503" spans="6:14" x14ac:dyDescent="0.2">
      <c r="F503" s="70"/>
      <c r="G503" s="69"/>
      <c r="M503" s="70"/>
      <c r="N503" s="69"/>
    </row>
    <row r="504" spans="6:14" x14ac:dyDescent="0.2">
      <c r="F504" s="70"/>
      <c r="G504" s="69"/>
      <c r="M504" s="70"/>
      <c r="N504" s="69"/>
    </row>
    <row r="505" spans="6:14" x14ac:dyDescent="0.2">
      <c r="F505" s="70"/>
      <c r="G505" s="69"/>
      <c r="M505" s="70"/>
      <c r="N505" s="69"/>
    </row>
    <row r="506" spans="6:14" x14ac:dyDescent="0.2">
      <c r="F506" s="70"/>
      <c r="G506" s="69"/>
      <c r="M506" s="70"/>
      <c r="N506" s="69"/>
    </row>
    <row r="507" spans="6:14" x14ac:dyDescent="0.2">
      <c r="F507" s="70"/>
      <c r="G507" s="69"/>
      <c r="M507" s="70"/>
      <c r="N507" s="69"/>
    </row>
    <row r="508" spans="6:14" x14ac:dyDescent="0.2">
      <c r="F508" s="70"/>
      <c r="G508" s="69"/>
      <c r="M508" s="70"/>
      <c r="N508" s="69"/>
    </row>
    <row r="509" spans="6:14" x14ac:dyDescent="0.2">
      <c r="F509" s="70"/>
      <c r="G509" s="69"/>
      <c r="M509" s="70"/>
      <c r="N509" s="69"/>
    </row>
    <row r="510" spans="6:14" x14ac:dyDescent="0.2">
      <c r="F510" s="70"/>
      <c r="G510" s="69"/>
      <c r="M510" s="70"/>
      <c r="N510" s="69"/>
    </row>
    <row r="511" spans="6:14" x14ac:dyDescent="0.2">
      <c r="F511" s="70"/>
      <c r="G511" s="69"/>
      <c r="M511" s="70"/>
      <c r="N511" s="69"/>
    </row>
    <row r="512" spans="6:14" x14ac:dyDescent="0.2">
      <c r="F512" s="70"/>
      <c r="G512" s="69"/>
      <c r="M512" s="70"/>
      <c r="N512" s="69"/>
    </row>
    <row r="513" spans="6:14" x14ac:dyDescent="0.2">
      <c r="F513" s="70"/>
      <c r="G513" s="69"/>
      <c r="M513" s="70"/>
      <c r="N513" s="69"/>
    </row>
    <row r="514" spans="6:14" x14ac:dyDescent="0.2">
      <c r="F514" s="70"/>
      <c r="G514" s="69"/>
      <c r="M514" s="70"/>
      <c r="N514" s="69"/>
    </row>
    <row r="515" spans="6:14" x14ac:dyDescent="0.2">
      <c r="F515" s="70"/>
      <c r="G515" s="69"/>
      <c r="M515" s="70"/>
      <c r="N515" s="69"/>
    </row>
    <row r="516" spans="6:14" x14ac:dyDescent="0.2">
      <c r="F516" s="70"/>
      <c r="G516" s="69"/>
      <c r="M516" s="70"/>
      <c r="N516" s="69"/>
    </row>
    <row r="517" spans="6:14" x14ac:dyDescent="0.2">
      <c r="F517" s="70"/>
      <c r="G517" s="69"/>
      <c r="M517" s="70"/>
      <c r="N517" s="69"/>
    </row>
    <row r="518" spans="6:14" x14ac:dyDescent="0.2">
      <c r="F518" s="70"/>
      <c r="G518" s="69"/>
      <c r="M518" s="70"/>
      <c r="N518" s="69"/>
    </row>
    <row r="519" spans="6:14" x14ac:dyDescent="0.2">
      <c r="F519" s="70"/>
      <c r="G519" s="69"/>
      <c r="M519" s="70"/>
      <c r="N519" s="69"/>
    </row>
    <row r="520" spans="6:14" x14ac:dyDescent="0.2">
      <c r="F520" s="70"/>
      <c r="G520" s="69"/>
      <c r="M520" s="70"/>
      <c r="N520" s="69"/>
    </row>
    <row r="521" spans="6:14" x14ac:dyDescent="0.2">
      <c r="F521" s="70"/>
      <c r="G521" s="69"/>
      <c r="M521" s="70"/>
      <c r="N521" s="69"/>
    </row>
    <row r="522" spans="6:14" x14ac:dyDescent="0.2">
      <c r="F522" s="70"/>
      <c r="G522" s="69"/>
      <c r="M522" s="70"/>
      <c r="N522" s="69"/>
    </row>
    <row r="523" spans="6:14" x14ac:dyDescent="0.2">
      <c r="F523" s="70"/>
      <c r="G523" s="69"/>
      <c r="M523" s="70"/>
      <c r="N523" s="69"/>
    </row>
    <row r="524" spans="6:14" x14ac:dyDescent="0.2">
      <c r="F524" s="70"/>
      <c r="G524" s="69"/>
      <c r="M524" s="70"/>
      <c r="N524" s="69"/>
    </row>
    <row r="525" spans="6:14" x14ac:dyDescent="0.2">
      <c r="F525" s="70"/>
      <c r="G525" s="69"/>
      <c r="M525" s="70"/>
      <c r="N525" s="69"/>
    </row>
    <row r="526" spans="6:14" x14ac:dyDescent="0.2">
      <c r="F526" s="70"/>
      <c r="G526" s="69"/>
      <c r="M526" s="70"/>
      <c r="N526" s="69"/>
    </row>
    <row r="527" spans="6:14" x14ac:dyDescent="0.2">
      <c r="F527" s="70"/>
      <c r="G527" s="69"/>
      <c r="M527" s="70"/>
      <c r="N527" s="69"/>
    </row>
    <row r="528" spans="6:14" x14ac:dyDescent="0.2">
      <c r="F528" s="70"/>
      <c r="G528" s="69"/>
      <c r="M528" s="70"/>
      <c r="N528" s="69"/>
    </row>
    <row r="529" spans="6:14" x14ac:dyDescent="0.2">
      <c r="F529" s="70"/>
      <c r="G529" s="69"/>
      <c r="M529" s="70"/>
      <c r="N529" s="69"/>
    </row>
    <row r="530" spans="6:14" x14ac:dyDescent="0.2">
      <c r="F530" s="70"/>
      <c r="G530" s="69"/>
      <c r="M530" s="70"/>
      <c r="N530" s="69"/>
    </row>
    <row r="531" spans="6:14" x14ac:dyDescent="0.2">
      <c r="F531" s="70"/>
      <c r="G531" s="69"/>
      <c r="M531" s="70"/>
      <c r="N531" s="69"/>
    </row>
    <row r="532" spans="6:14" x14ac:dyDescent="0.2">
      <c r="F532" s="70"/>
      <c r="G532" s="69"/>
      <c r="M532" s="70"/>
      <c r="N532" s="69"/>
    </row>
    <row r="533" spans="6:14" x14ac:dyDescent="0.2">
      <c r="F533" s="70"/>
      <c r="G533" s="69"/>
      <c r="M533" s="70"/>
      <c r="N533" s="69"/>
    </row>
    <row r="534" spans="6:14" x14ac:dyDescent="0.2">
      <c r="F534" s="70"/>
      <c r="G534" s="69"/>
      <c r="M534" s="70"/>
      <c r="N534" s="69"/>
    </row>
    <row r="535" spans="6:14" x14ac:dyDescent="0.2">
      <c r="F535" s="70"/>
      <c r="G535" s="69"/>
      <c r="M535" s="70"/>
      <c r="N535" s="69"/>
    </row>
    <row r="536" spans="6:14" x14ac:dyDescent="0.2">
      <c r="F536" s="70"/>
      <c r="G536" s="69"/>
      <c r="M536" s="70"/>
      <c r="N536" s="69"/>
    </row>
    <row r="537" spans="6:14" x14ac:dyDescent="0.2">
      <c r="F537" s="70"/>
      <c r="G537" s="69"/>
      <c r="M537" s="70"/>
      <c r="N537" s="69"/>
    </row>
    <row r="538" spans="6:14" x14ac:dyDescent="0.2">
      <c r="F538" s="70"/>
      <c r="G538" s="69"/>
      <c r="M538" s="70"/>
      <c r="N538" s="69"/>
    </row>
    <row r="539" spans="6:14" x14ac:dyDescent="0.2">
      <c r="F539" s="70"/>
      <c r="G539" s="69"/>
      <c r="M539" s="70"/>
      <c r="N539" s="69"/>
    </row>
    <row r="540" spans="6:14" x14ac:dyDescent="0.2">
      <c r="F540" s="70"/>
      <c r="G540" s="69"/>
      <c r="M540" s="70"/>
      <c r="N540" s="69"/>
    </row>
    <row r="541" spans="6:14" x14ac:dyDescent="0.2">
      <c r="F541" s="70"/>
      <c r="G541" s="69"/>
      <c r="M541" s="70"/>
      <c r="N541" s="69"/>
    </row>
    <row r="542" spans="6:14" x14ac:dyDescent="0.2">
      <c r="F542" s="70"/>
      <c r="G542" s="69"/>
      <c r="M542" s="70"/>
      <c r="N542" s="69"/>
    </row>
    <row r="543" spans="6:14" x14ac:dyDescent="0.2">
      <c r="F543" s="70"/>
      <c r="G543" s="69"/>
      <c r="M543" s="70"/>
      <c r="N543" s="69"/>
    </row>
    <row r="544" spans="6:14" x14ac:dyDescent="0.2">
      <c r="F544" s="70"/>
      <c r="G544" s="69"/>
      <c r="M544" s="70"/>
      <c r="N544" s="69"/>
    </row>
    <row r="545" spans="6:14" x14ac:dyDescent="0.2">
      <c r="F545" s="70"/>
      <c r="G545" s="69"/>
      <c r="M545" s="70"/>
      <c r="N545" s="69"/>
    </row>
    <row r="546" spans="6:14" x14ac:dyDescent="0.2">
      <c r="F546" s="70"/>
      <c r="G546" s="69"/>
      <c r="M546" s="70"/>
      <c r="N546" s="69"/>
    </row>
    <row r="547" spans="6:14" x14ac:dyDescent="0.2">
      <c r="F547" s="70"/>
      <c r="G547" s="69"/>
      <c r="M547" s="70"/>
      <c r="N547" s="69"/>
    </row>
    <row r="548" spans="6:14" x14ac:dyDescent="0.2">
      <c r="F548" s="70"/>
      <c r="G548" s="69"/>
      <c r="M548" s="70"/>
      <c r="N548" s="69"/>
    </row>
    <row r="549" spans="6:14" x14ac:dyDescent="0.2">
      <c r="F549" s="70"/>
      <c r="G549" s="69"/>
      <c r="M549" s="70"/>
      <c r="N549" s="69"/>
    </row>
    <row r="550" spans="6:14" x14ac:dyDescent="0.2">
      <c r="F550" s="70"/>
      <c r="G550" s="69"/>
      <c r="M550" s="70"/>
      <c r="N550" s="69"/>
    </row>
    <row r="551" spans="6:14" x14ac:dyDescent="0.2">
      <c r="F551" s="70"/>
      <c r="G551" s="69"/>
      <c r="M551" s="70"/>
      <c r="N551" s="69"/>
    </row>
    <row r="552" spans="6:14" x14ac:dyDescent="0.2">
      <c r="F552" s="70"/>
      <c r="G552" s="69"/>
      <c r="M552" s="70"/>
      <c r="N552" s="69"/>
    </row>
    <row r="553" spans="6:14" x14ac:dyDescent="0.2">
      <c r="F553" s="70"/>
      <c r="G553" s="69"/>
      <c r="M553" s="70"/>
      <c r="N553" s="69"/>
    </row>
    <row r="554" spans="6:14" x14ac:dyDescent="0.2">
      <c r="F554" s="70"/>
      <c r="G554" s="69"/>
      <c r="M554" s="70"/>
      <c r="N554" s="69"/>
    </row>
    <row r="555" spans="6:14" x14ac:dyDescent="0.2">
      <c r="F555" s="70"/>
      <c r="G555" s="69"/>
      <c r="M555" s="70"/>
      <c r="N555" s="69"/>
    </row>
    <row r="556" spans="6:14" x14ac:dyDescent="0.2">
      <c r="F556" s="70"/>
      <c r="G556" s="69"/>
      <c r="M556" s="70"/>
      <c r="N556" s="69"/>
    </row>
    <row r="557" spans="6:14" x14ac:dyDescent="0.2">
      <c r="F557" s="70"/>
      <c r="G557" s="69"/>
      <c r="M557" s="70"/>
      <c r="N557" s="69"/>
    </row>
    <row r="558" spans="6:14" x14ac:dyDescent="0.2">
      <c r="F558" s="70"/>
      <c r="G558" s="69"/>
      <c r="M558" s="70"/>
      <c r="N558" s="69"/>
    </row>
    <row r="559" spans="6:14" x14ac:dyDescent="0.2">
      <c r="F559" s="70"/>
      <c r="G559" s="69"/>
      <c r="M559" s="70"/>
      <c r="N559" s="69"/>
    </row>
    <row r="560" spans="6:14" x14ac:dyDescent="0.2">
      <c r="F560" s="70"/>
      <c r="G560" s="69"/>
      <c r="M560" s="70"/>
      <c r="N560" s="69"/>
    </row>
    <row r="561" spans="6:14" x14ac:dyDescent="0.2">
      <c r="F561" s="70"/>
      <c r="G561" s="69"/>
      <c r="M561" s="70"/>
      <c r="N561" s="69"/>
    </row>
    <row r="562" spans="6:14" x14ac:dyDescent="0.2">
      <c r="F562" s="70"/>
      <c r="G562" s="69"/>
      <c r="M562" s="70"/>
      <c r="N562" s="69"/>
    </row>
    <row r="563" spans="6:14" x14ac:dyDescent="0.2">
      <c r="F563" s="70"/>
      <c r="G563" s="69"/>
      <c r="M563" s="70"/>
      <c r="N563" s="69"/>
    </row>
    <row r="564" spans="6:14" x14ac:dyDescent="0.2">
      <c r="F564" s="70"/>
      <c r="G564" s="69"/>
      <c r="M564" s="70"/>
      <c r="N564" s="69"/>
    </row>
    <row r="565" spans="6:14" x14ac:dyDescent="0.2">
      <c r="F565" s="70"/>
      <c r="G565" s="69"/>
      <c r="M565" s="70"/>
      <c r="N565" s="69"/>
    </row>
    <row r="566" spans="6:14" x14ac:dyDescent="0.2">
      <c r="F566" s="70"/>
      <c r="G566" s="69"/>
      <c r="M566" s="70"/>
      <c r="N566" s="69"/>
    </row>
    <row r="567" spans="6:14" x14ac:dyDescent="0.2">
      <c r="F567" s="70"/>
      <c r="G567" s="69"/>
      <c r="M567" s="70"/>
      <c r="N567" s="69"/>
    </row>
    <row r="568" spans="6:14" x14ac:dyDescent="0.2">
      <c r="F568" s="70"/>
      <c r="G568" s="69"/>
      <c r="M568" s="70"/>
      <c r="N568" s="69"/>
    </row>
    <row r="569" spans="6:14" x14ac:dyDescent="0.2">
      <c r="F569" s="70"/>
      <c r="G569" s="69"/>
      <c r="M569" s="70"/>
      <c r="N569" s="69"/>
    </row>
    <row r="570" spans="6:14" x14ac:dyDescent="0.2">
      <c r="F570" s="70"/>
      <c r="G570" s="69"/>
      <c r="M570" s="70"/>
      <c r="N570" s="69"/>
    </row>
    <row r="571" spans="6:14" x14ac:dyDescent="0.2">
      <c r="F571" s="70"/>
      <c r="G571" s="69"/>
      <c r="M571" s="70"/>
      <c r="N571" s="69"/>
    </row>
    <row r="572" spans="6:14" x14ac:dyDescent="0.2">
      <c r="F572" s="70"/>
      <c r="G572" s="69"/>
      <c r="M572" s="70"/>
      <c r="N572" s="69"/>
    </row>
    <row r="573" spans="6:14" x14ac:dyDescent="0.2">
      <c r="F573" s="70"/>
      <c r="G573" s="69"/>
      <c r="M573" s="70"/>
      <c r="N573" s="69"/>
    </row>
    <row r="574" spans="6:14" x14ac:dyDescent="0.2">
      <c r="F574" s="70"/>
      <c r="G574" s="69"/>
      <c r="M574" s="70"/>
      <c r="N574" s="69"/>
    </row>
    <row r="575" spans="6:14" x14ac:dyDescent="0.2">
      <c r="F575" s="70"/>
      <c r="G575" s="69"/>
      <c r="M575" s="70"/>
      <c r="N575" s="69"/>
    </row>
    <row r="576" spans="6:14" x14ac:dyDescent="0.2">
      <c r="F576" s="70"/>
      <c r="G576" s="69"/>
      <c r="M576" s="70"/>
      <c r="N576" s="69"/>
    </row>
    <row r="577" spans="6:14" x14ac:dyDescent="0.2">
      <c r="F577" s="70"/>
      <c r="G577" s="69"/>
      <c r="M577" s="70"/>
      <c r="N577" s="69"/>
    </row>
    <row r="578" spans="6:14" x14ac:dyDescent="0.2">
      <c r="F578" s="70"/>
      <c r="G578" s="69"/>
      <c r="M578" s="70"/>
      <c r="N578" s="69"/>
    </row>
    <row r="579" spans="6:14" x14ac:dyDescent="0.2">
      <c r="F579" s="70"/>
      <c r="G579" s="69"/>
      <c r="M579" s="70"/>
      <c r="N579" s="69"/>
    </row>
    <row r="580" spans="6:14" x14ac:dyDescent="0.2">
      <c r="F580" s="70"/>
      <c r="G580" s="69"/>
      <c r="M580" s="70"/>
      <c r="N580" s="69"/>
    </row>
    <row r="581" spans="6:14" x14ac:dyDescent="0.2">
      <c r="F581" s="70"/>
      <c r="G581" s="69"/>
      <c r="M581" s="70"/>
      <c r="N581" s="69"/>
    </row>
    <row r="582" spans="6:14" x14ac:dyDescent="0.2">
      <c r="F582" s="70"/>
      <c r="G582" s="69"/>
      <c r="M582" s="70"/>
      <c r="N582" s="69"/>
    </row>
    <row r="583" spans="6:14" x14ac:dyDescent="0.2">
      <c r="F583" s="70"/>
      <c r="G583" s="69"/>
      <c r="M583" s="70"/>
      <c r="N583" s="69"/>
    </row>
    <row r="584" spans="6:14" x14ac:dyDescent="0.2">
      <c r="F584" s="70"/>
      <c r="G584" s="69"/>
      <c r="M584" s="70"/>
      <c r="N584" s="69"/>
    </row>
    <row r="585" spans="6:14" x14ac:dyDescent="0.2">
      <c r="F585" s="70"/>
      <c r="G585" s="69"/>
      <c r="M585" s="70"/>
      <c r="N585" s="69"/>
    </row>
    <row r="586" spans="6:14" x14ac:dyDescent="0.2">
      <c r="F586" s="70"/>
      <c r="G586" s="69"/>
      <c r="M586" s="70"/>
      <c r="N586" s="69"/>
    </row>
    <row r="587" spans="6:14" x14ac:dyDescent="0.2">
      <c r="F587" s="70"/>
      <c r="G587" s="69"/>
      <c r="M587" s="70"/>
      <c r="N587" s="69"/>
    </row>
    <row r="588" spans="6:14" x14ac:dyDescent="0.2">
      <c r="F588" s="70"/>
      <c r="G588" s="69"/>
      <c r="M588" s="70"/>
      <c r="N588" s="69"/>
    </row>
    <row r="589" spans="6:14" x14ac:dyDescent="0.2">
      <c r="F589" s="70"/>
      <c r="G589" s="69"/>
      <c r="M589" s="70"/>
      <c r="N589" s="69"/>
    </row>
    <row r="590" spans="6:14" x14ac:dyDescent="0.2">
      <c r="F590" s="70"/>
      <c r="G590" s="69"/>
      <c r="M590" s="70"/>
      <c r="N590" s="69"/>
    </row>
    <row r="591" spans="6:14" x14ac:dyDescent="0.2">
      <c r="F591" s="70"/>
      <c r="G591" s="69"/>
      <c r="M591" s="70"/>
      <c r="N591" s="69"/>
    </row>
    <row r="592" spans="6:14" x14ac:dyDescent="0.2">
      <c r="F592" s="70"/>
      <c r="G592" s="69"/>
      <c r="M592" s="70"/>
      <c r="N592" s="69"/>
    </row>
    <row r="593" spans="6:14" x14ac:dyDescent="0.2">
      <c r="F593" s="70"/>
      <c r="G593" s="69"/>
      <c r="M593" s="70"/>
      <c r="N593" s="69"/>
    </row>
    <row r="594" spans="6:14" x14ac:dyDescent="0.2">
      <c r="F594" s="70"/>
      <c r="G594" s="69"/>
      <c r="M594" s="70"/>
      <c r="N594" s="69"/>
    </row>
    <row r="595" spans="6:14" x14ac:dyDescent="0.2">
      <c r="F595" s="70"/>
      <c r="G595" s="69"/>
      <c r="M595" s="70"/>
      <c r="N595" s="69"/>
    </row>
    <row r="596" spans="6:14" x14ac:dyDescent="0.2">
      <c r="F596" s="70"/>
      <c r="G596" s="69"/>
      <c r="M596" s="70"/>
      <c r="N596" s="69"/>
    </row>
    <row r="597" spans="6:14" x14ac:dyDescent="0.2">
      <c r="F597" s="70"/>
      <c r="G597" s="69"/>
      <c r="M597" s="70"/>
      <c r="N597" s="69"/>
    </row>
    <row r="598" spans="6:14" x14ac:dyDescent="0.2">
      <c r="F598" s="70"/>
      <c r="G598" s="69"/>
      <c r="M598" s="70"/>
      <c r="N598" s="69"/>
    </row>
    <row r="599" spans="6:14" x14ac:dyDescent="0.2">
      <c r="F599" s="70"/>
      <c r="G599" s="69"/>
      <c r="M599" s="70"/>
      <c r="N599" s="69"/>
    </row>
    <row r="600" spans="6:14" x14ac:dyDescent="0.2">
      <c r="F600" s="70"/>
      <c r="G600" s="69"/>
      <c r="M600" s="70"/>
      <c r="N600" s="69"/>
    </row>
    <row r="601" spans="6:14" x14ac:dyDescent="0.2">
      <c r="F601" s="70"/>
      <c r="G601" s="69"/>
      <c r="M601" s="70"/>
      <c r="N601" s="69"/>
    </row>
    <row r="602" spans="6:14" x14ac:dyDescent="0.2">
      <c r="F602" s="70"/>
      <c r="G602" s="69"/>
      <c r="M602" s="70"/>
      <c r="N602" s="69"/>
    </row>
    <row r="603" spans="6:14" x14ac:dyDescent="0.2">
      <c r="F603" s="70"/>
      <c r="G603" s="69"/>
      <c r="M603" s="70"/>
      <c r="N603" s="69"/>
    </row>
    <row r="604" spans="6:14" x14ac:dyDescent="0.2">
      <c r="F604" s="70"/>
      <c r="G604" s="69"/>
      <c r="M604" s="70"/>
      <c r="N604" s="69"/>
    </row>
    <row r="605" spans="6:14" x14ac:dyDescent="0.2">
      <c r="F605" s="70"/>
      <c r="G605" s="69"/>
      <c r="M605" s="70"/>
      <c r="N605" s="69"/>
    </row>
    <row r="606" spans="6:14" x14ac:dyDescent="0.2">
      <c r="F606" s="70"/>
      <c r="G606" s="69"/>
      <c r="M606" s="70"/>
      <c r="N606" s="69"/>
    </row>
    <row r="607" spans="6:14" x14ac:dyDescent="0.2">
      <c r="F607" s="70"/>
      <c r="G607" s="69"/>
      <c r="M607" s="70"/>
      <c r="N607" s="69"/>
    </row>
    <row r="608" spans="6:14" x14ac:dyDescent="0.2">
      <c r="F608" s="70"/>
      <c r="G608" s="69"/>
      <c r="M608" s="70"/>
      <c r="N608" s="69"/>
    </row>
    <row r="609" spans="6:14" x14ac:dyDescent="0.2">
      <c r="F609" s="70"/>
      <c r="G609" s="69"/>
      <c r="M609" s="70"/>
      <c r="N609" s="69"/>
    </row>
    <row r="610" spans="6:14" x14ac:dyDescent="0.2">
      <c r="F610" s="70"/>
      <c r="G610" s="69"/>
      <c r="M610" s="70"/>
      <c r="N610" s="69"/>
    </row>
    <row r="611" spans="6:14" x14ac:dyDescent="0.2">
      <c r="F611" s="70"/>
      <c r="G611" s="69"/>
      <c r="M611" s="70"/>
      <c r="N611" s="69"/>
    </row>
    <row r="612" spans="6:14" x14ac:dyDescent="0.2">
      <c r="F612" s="70"/>
      <c r="G612" s="69"/>
      <c r="M612" s="70"/>
      <c r="N612" s="69"/>
    </row>
    <row r="613" spans="6:14" x14ac:dyDescent="0.2">
      <c r="F613" s="70"/>
      <c r="G613" s="69"/>
      <c r="M613" s="70"/>
      <c r="N613" s="69"/>
    </row>
    <row r="614" spans="6:14" x14ac:dyDescent="0.2">
      <c r="F614" s="70"/>
      <c r="G614" s="69"/>
      <c r="M614" s="70"/>
      <c r="N614" s="69"/>
    </row>
    <row r="615" spans="6:14" x14ac:dyDescent="0.2">
      <c r="F615" s="70"/>
      <c r="G615" s="69"/>
      <c r="M615" s="70"/>
      <c r="N615" s="69"/>
    </row>
    <row r="616" spans="6:14" x14ac:dyDescent="0.2">
      <c r="F616" s="70"/>
      <c r="G616" s="69"/>
      <c r="M616" s="70"/>
      <c r="N616" s="69"/>
    </row>
    <row r="617" spans="6:14" x14ac:dyDescent="0.2">
      <c r="F617" s="70"/>
      <c r="G617" s="69"/>
      <c r="M617" s="70"/>
      <c r="N617" s="69"/>
    </row>
    <row r="618" spans="6:14" x14ac:dyDescent="0.2">
      <c r="F618" s="70"/>
      <c r="G618" s="69"/>
      <c r="M618" s="70"/>
      <c r="N618" s="69"/>
    </row>
    <row r="619" spans="6:14" x14ac:dyDescent="0.2">
      <c r="F619" s="70"/>
      <c r="G619" s="69"/>
      <c r="M619" s="70"/>
      <c r="N619" s="69"/>
    </row>
    <row r="620" spans="6:14" x14ac:dyDescent="0.2">
      <c r="F620" s="70"/>
      <c r="G620" s="69"/>
      <c r="M620" s="70"/>
      <c r="N620" s="69"/>
    </row>
    <row r="621" spans="6:14" x14ac:dyDescent="0.2">
      <c r="F621" s="70"/>
      <c r="G621" s="69"/>
      <c r="M621" s="70"/>
      <c r="N621" s="69"/>
    </row>
    <row r="622" spans="6:14" x14ac:dyDescent="0.2">
      <c r="F622" s="70"/>
      <c r="G622" s="69"/>
      <c r="M622" s="70"/>
      <c r="N622" s="69"/>
    </row>
    <row r="623" spans="6:14" x14ac:dyDescent="0.2">
      <c r="F623" s="70"/>
      <c r="G623" s="69"/>
      <c r="M623" s="70"/>
      <c r="N623" s="69"/>
    </row>
    <row r="624" spans="6:14" x14ac:dyDescent="0.2">
      <c r="F624" s="70"/>
      <c r="G624" s="69"/>
      <c r="M624" s="70"/>
      <c r="N624" s="69"/>
    </row>
    <row r="625" spans="6:14" x14ac:dyDescent="0.2">
      <c r="F625" s="70"/>
      <c r="G625" s="69"/>
      <c r="M625" s="70"/>
      <c r="N625" s="69"/>
    </row>
    <row r="626" spans="6:14" x14ac:dyDescent="0.2">
      <c r="F626" s="70"/>
      <c r="G626" s="69"/>
      <c r="M626" s="70"/>
      <c r="N626" s="69"/>
    </row>
    <row r="627" spans="6:14" x14ac:dyDescent="0.2">
      <c r="F627" s="70"/>
      <c r="G627" s="69"/>
      <c r="M627" s="70"/>
      <c r="N627" s="69"/>
    </row>
    <row r="628" spans="6:14" x14ac:dyDescent="0.2">
      <c r="F628" s="70"/>
      <c r="G628" s="69"/>
      <c r="M628" s="70"/>
      <c r="N628" s="69"/>
    </row>
    <row r="629" spans="6:14" x14ac:dyDescent="0.2">
      <c r="F629" s="70"/>
      <c r="G629" s="69"/>
      <c r="M629" s="70"/>
      <c r="N629" s="69"/>
    </row>
    <row r="630" spans="6:14" x14ac:dyDescent="0.2">
      <c r="F630" s="70"/>
      <c r="G630" s="69"/>
      <c r="M630" s="70"/>
      <c r="N630" s="69"/>
    </row>
    <row r="631" spans="6:14" x14ac:dyDescent="0.2">
      <c r="F631" s="70"/>
      <c r="G631" s="69"/>
      <c r="M631" s="70"/>
      <c r="N631" s="69"/>
    </row>
    <row r="632" spans="6:14" x14ac:dyDescent="0.2">
      <c r="F632" s="70"/>
      <c r="G632" s="69"/>
      <c r="M632" s="70"/>
      <c r="N632" s="69"/>
    </row>
    <row r="633" spans="6:14" x14ac:dyDescent="0.2">
      <c r="F633" s="70"/>
      <c r="G633" s="69"/>
      <c r="M633" s="70"/>
      <c r="N633" s="69"/>
    </row>
    <row r="634" spans="6:14" x14ac:dyDescent="0.2">
      <c r="F634" s="70"/>
      <c r="G634" s="69"/>
      <c r="M634" s="70"/>
      <c r="N634" s="69"/>
    </row>
    <row r="635" spans="6:14" x14ac:dyDescent="0.2">
      <c r="F635" s="70"/>
      <c r="G635" s="69"/>
      <c r="M635" s="70"/>
      <c r="N635" s="69"/>
    </row>
    <row r="636" spans="6:14" x14ac:dyDescent="0.2">
      <c r="F636" s="70"/>
      <c r="G636" s="69"/>
      <c r="M636" s="70"/>
      <c r="N636" s="69"/>
    </row>
    <row r="637" spans="6:14" x14ac:dyDescent="0.2">
      <c r="F637" s="70"/>
      <c r="G637" s="69"/>
      <c r="M637" s="70"/>
      <c r="N637" s="69"/>
    </row>
    <row r="638" spans="6:14" x14ac:dyDescent="0.2">
      <c r="F638" s="70"/>
      <c r="G638" s="69"/>
      <c r="M638" s="70"/>
      <c r="N638" s="69"/>
    </row>
    <row r="639" spans="6:14" x14ac:dyDescent="0.2">
      <c r="F639" s="70"/>
      <c r="G639" s="69"/>
      <c r="M639" s="70"/>
      <c r="N639" s="69"/>
    </row>
    <row r="640" spans="6:14" x14ac:dyDescent="0.2">
      <c r="F640" s="70"/>
      <c r="G640" s="69"/>
      <c r="M640" s="70"/>
      <c r="N640" s="69"/>
    </row>
    <row r="641" spans="6:14" x14ac:dyDescent="0.2">
      <c r="F641" s="70"/>
      <c r="G641" s="69"/>
      <c r="M641" s="70"/>
      <c r="N641" s="69"/>
    </row>
    <row r="642" spans="6:14" x14ac:dyDescent="0.2">
      <c r="F642" s="70"/>
      <c r="G642" s="69"/>
      <c r="M642" s="70"/>
      <c r="N642" s="69"/>
    </row>
    <row r="643" spans="6:14" x14ac:dyDescent="0.2">
      <c r="F643" s="70"/>
      <c r="G643" s="69"/>
      <c r="M643" s="70"/>
      <c r="N643" s="69"/>
    </row>
    <row r="644" spans="6:14" x14ac:dyDescent="0.2">
      <c r="F644" s="70"/>
      <c r="G644" s="69"/>
      <c r="M644" s="70"/>
      <c r="N644" s="69"/>
    </row>
    <row r="645" spans="6:14" x14ac:dyDescent="0.2">
      <c r="F645" s="70"/>
      <c r="G645" s="69"/>
      <c r="M645" s="70"/>
      <c r="N645" s="69"/>
    </row>
    <row r="646" spans="6:14" x14ac:dyDescent="0.2">
      <c r="F646" s="70"/>
      <c r="G646" s="69"/>
      <c r="M646" s="70"/>
      <c r="N646" s="69"/>
    </row>
    <row r="647" spans="6:14" x14ac:dyDescent="0.2">
      <c r="F647" s="70"/>
      <c r="G647" s="69"/>
      <c r="M647" s="70"/>
      <c r="N647" s="69"/>
    </row>
    <row r="648" spans="6:14" x14ac:dyDescent="0.2">
      <c r="F648" s="70"/>
      <c r="G648" s="69"/>
      <c r="M648" s="70"/>
      <c r="N648" s="69"/>
    </row>
    <row r="649" spans="6:14" x14ac:dyDescent="0.2">
      <c r="F649" s="70"/>
      <c r="G649" s="69"/>
      <c r="M649" s="70"/>
      <c r="N649" s="69"/>
    </row>
    <row r="650" spans="6:14" x14ac:dyDescent="0.2">
      <c r="F650" s="70"/>
      <c r="G650" s="69"/>
      <c r="M650" s="70"/>
      <c r="N650" s="69"/>
    </row>
    <row r="651" spans="6:14" x14ac:dyDescent="0.2">
      <c r="F651" s="70"/>
      <c r="G651" s="69"/>
      <c r="M651" s="70"/>
      <c r="N651" s="69"/>
    </row>
    <row r="652" spans="6:14" x14ac:dyDescent="0.2">
      <c r="F652" s="70"/>
      <c r="G652" s="69"/>
      <c r="M652" s="70"/>
      <c r="N652" s="69"/>
    </row>
    <row r="653" spans="6:14" x14ac:dyDescent="0.2">
      <c r="F653" s="70"/>
      <c r="G653" s="69"/>
      <c r="M653" s="70"/>
      <c r="N653" s="69"/>
    </row>
    <row r="654" spans="6:14" x14ac:dyDescent="0.2">
      <c r="F654" s="70"/>
      <c r="G654" s="69"/>
      <c r="M654" s="70"/>
      <c r="N654" s="69"/>
    </row>
    <row r="655" spans="6:14" x14ac:dyDescent="0.2">
      <c r="F655" s="70"/>
      <c r="G655" s="69"/>
      <c r="M655" s="70"/>
      <c r="N655" s="69"/>
    </row>
    <row r="656" spans="6:14" x14ac:dyDescent="0.2">
      <c r="F656" s="70"/>
      <c r="G656" s="69"/>
      <c r="M656" s="70"/>
      <c r="N656" s="69"/>
    </row>
    <row r="657" spans="6:14" x14ac:dyDescent="0.2">
      <c r="F657" s="70"/>
      <c r="G657" s="69"/>
      <c r="M657" s="70"/>
      <c r="N657" s="69"/>
    </row>
    <row r="658" spans="6:14" x14ac:dyDescent="0.2">
      <c r="F658" s="70"/>
      <c r="G658" s="69"/>
      <c r="M658" s="70"/>
      <c r="N658" s="69"/>
    </row>
    <row r="659" spans="6:14" x14ac:dyDescent="0.2">
      <c r="F659" s="70"/>
      <c r="G659" s="69"/>
      <c r="M659" s="70"/>
      <c r="N659" s="69"/>
    </row>
    <row r="660" spans="6:14" x14ac:dyDescent="0.2">
      <c r="F660" s="70"/>
      <c r="G660" s="69"/>
      <c r="M660" s="70"/>
      <c r="N660" s="69"/>
    </row>
    <row r="661" spans="6:14" x14ac:dyDescent="0.2">
      <c r="F661" s="70"/>
      <c r="G661" s="69"/>
      <c r="M661" s="70"/>
      <c r="N661" s="69"/>
    </row>
    <row r="662" spans="6:14" x14ac:dyDescent="0.2">
      <c r="F662" s="70"/>
      <c r="G662" s="69"/>
      <c r="M662" s="70"/>
      <c r="N662" s="69"/>
    </row>
    <row r="663" spans="6:14" x14ac:dyDescent="0.2">
      <c r="F663" s="70"/>
      <c r="G663" s="69"/>
      <c r="M663" s="70"/>
      <c r="N663" s="69"/>
    </row>
    <row r="664" spans="6:14" x14ac:dyDescent="0.2">
      <c r="F664" s="70"/>
      <c r="G664" s="69"/>
      <c r="M664" s="70"/>
      <c r="N664" s="69"/>
    </row>
    <row r="665" spans="6:14" x14ac:dyDescent="0.2">
      <c r="F665" s="70"/>
      <c r="G665" s="69"/>
      <c r="M665" s="70"/>
      <c r="N665" s="69"/>
    </row>
    <row r="666" spans="6:14" x14ac:dyDescent="0.2">
      <c r="F666" s="70"/>
      <c r="G666" s="69"/>
      <c r="M666" s="70"/>
      <c r="N666" s="69"/>
    </row>
    <row r="667" spans="6:14" x14ac:dyDescent="0.2">
      <c r="F667" s="70"/>
      <c r="G667" s="69"/>
      <c r="M667" s="70"/>
      <c r="N667" s="69"/>
    </row>
    <row r="668" spans="6:14" x14ac:dyDescent="0.2">
      <c r="F668" s="70"/>
      <c r="G668" s="69"/>
      <c r="M668" s="70"/>
      <c r="N668" s="69"/>
    </row>
    <row r="669" spans="6:14" x14ac:dyDescent="0.2">
      <c r="F669" s="70"/>
      <c r="G669" s="69"/>
      <c r="M669" s="70"/>
      <c r="N669" s="69"/>
    </row>
    <row r="670" spans="6:14" x14ac:dyDescent="0.2">
      <c r="F670" s="70"/>
      <c r="G670" s="69"/>
      <c r="M670" s="70"/>
      <c r="N670" s="69"/>
    </row>
    <row r="671" spans="6:14" x14ac:dyDescent="0.2">
      <c r="F671" s="70"/>
      <c r="G671" s="69"/>
      <c r="M671" s="70"/>
      <c r="N671" s="69"/>
    </row>
    <row r="672" spans="6:14" x14ac:dyDescent="0.2">
      <c r="F672" s="70"/>
      <c r="G672" s="69"/>
      <c r="M672" s="70"/>
      <c r="N672" s="69"/>
    </row>
    <row r="673" spans="6:14" x14ac:dyDescent="0.2">
      <c r="F673" s="70"/>
      <c r="G673" s="69"/>
      <c r="M673" s="70"/>
      <c r="N673" s="69"/>
    </row>
    <row r="674" spans="6:14" x14ac:dyDescent="0.2">
      <c r="F674" s="70"/>
      <c r="G674" s="69"/>
      <c r="M674" s="70"/>
      <c r="N674" s="69"/>
    </row>
    <row r="675" spans="6:14" x14ac:dyDescent="0.2">
      <c r="F675" s="70"/>
      <c r="G675" s="69"/>
      <c r="M675" s="70"/>
      <c r="N675" s="69"/>
    </row>
    <row r="676" spans="6:14" x14ac:dyDescent="0.2">
      <c r="F676" s="70"/>
      <c r="G676" s="69"/>
      <c r="M676" s="70"/>
      <c r="N676" s="69"/>
    </row>
    <row r="677" spans="6:14" x14ac:dyDescent="0.2">
      <c r="F677" s="70"/>
      <c r="G677" s="69"/>
      <c r="M677" s="70"/>
      <c r="N677" s="69"/>
    </row>
    <row r="678" spans="6:14" x14ac:dyDescent="0.2">
      <c r="F678" s="70"/>
      <c r="G678" s="69"/>
      <c r="M678" s="70"/>
      <c r="N678" s="69"/>
    </row>
    <row r="679" spans="6:14" x14ac:dyDescent="0.2">
      <c r="F679" s="70"/>
      <c r="G679" s="69"/>
      <c r="M679" s="70"/>
      <c r="N679" s="69"/>
    </row>
    <row r="680" spans="6:14" x14ac:dyDescent="0.2">
      <c r="F680" s="70"/>
      <c r="G680" s="69"/>
      <c r="M680" s="70"/>
      <c r="N680" s="69"/>
    </row>
    <row r="681" spans="6:14" x14ac:dyDescent="0.2">
      <c r="F681" s="70"/>
      <c r="G681" s="69"/>
      <c r="M681" s="70"/>
      <c r="N681" s="69"/>
    </row>
    <row r="682" spans="6:14" x14ac:dyDescent="0.2">
      <c r="F682" s="70"/>
      <c r="G682" s="69"/>
      <c r="M682" s="70"/>
      <c r="N682" s="69"/>
    </row>
    <row r="683" spans="6:14" x14ac:dyDescent="0.2">
      <c r="F683" s="70"/>
      <c r="G683" s="69"/>
      <c r="M683" s="70"/>
      <c r="N683" s="69"/>
    </row>
    <row r="684" spans="6:14" x14ac:dyDescent="0.2">
      <c r="F684" s="70"/>
      <c r="G684" s="69"/>
      <c r="M684" s="70"/>
      <c r="N684" s="69"/>
    </row>
    <row r="685" spans="6:14" x14ac:dyDescent="0.2">
      <c r="F685" s="70"/>
      <c r="G685" s="69"/>
      <c r="M685" s="70"/>
      <c r="N685" s="69"/>
    </row>
    <row r="686" spans="6:14" x14ac:dyDescent="0.2">
      <c r="F686" s="70"/>
      <c r="G686" s="69"/>
      <c r="M686" s="70"/>
      <c r="N686" s="69"/>
    </row>
    <row r="687" spans="6:14" x14ac:dyDescent="0.2">
      <c r="F687" s="70"/>
      <c r="G687" s="69"/>
      <c r="M687" s="70"/>
      <c r="N687" s="69"/>
    </row>
    <row r="688" spans="6:14" x14ac:dyDescent="0.2">
      <c r="F688" s="70"/>
      <c r="G688" s="69"/>
      <c r="M688" s="70"/>
      <c r="N688" s="69"/>
    </row>
    <row r="689" spans="6:14" x14ac:dyDescent="0.2">
      <c r="F689" s="70"/>
      <c r="G689" s="69"/>
      <c r="M689" s="70"/>
      <c r="N689" s="69"/>
    </row>
    <row r="690" spans="6:14" x14ac:dyDescent="0.2">
      <c r="F690" s="70"/>
      <c r="G690" s="69"/>
      <c r="M690" s="70"/>
      <c r="N690" s="69"/>
    </row>
    <row r="691" spans="6:14" x14ac:dyDescent="0.2">
      <c r="F691" s="70"/>
      <c r="G691" s="69"/>
      <c r="M691" s="70"/>
      <c r="N691" s="69"/>
    </row>
    <row r="692" spans="6:14" x14ac:dyDescent="0.2">
      <c r="F692" s="70"/>
      <c r="G692" s="69"/>
      <c r="M692" s="70"/>
      <c r="N692" s="69"/>
    </row>
    <row r="693" spans="6:14" x14ac:dyDescent="0.2">
      <c r="F693" s="70"/>
      <c r="G693" s="69"/>
      <c r="M693" s="70"/>
      <c r="N693" s="69"/>
    </row>
    <row r="694" spans="6:14" x14ac:dyDescent="0.2">
      <c r="F694" s="70"/>
      <c r="G694" s="69"/>
      <c r="M694" s="70"/>
      <c r="N694" s="69"/>
    </row>
    <row r="695" spans="6:14" x14ac:dyDescent="0.2">
      <c r="F695" s="70"/>
      <c r="G695" s="69"/>
      <c r="M695" s="70"/>
      <c r="N695" s="69"/>
    </row>
    <row r="696" spans="6:14" x14ac:dyDescent="0.2">
      <c r="F696" s="70"/>
      <c r="G696" s="69"/>
      <c r="M696" s="70"/>
      <c r="N696" s="69"/>
    </row>
    <row r="697" spans="6:14" x14ac:dyDescent="0.2">
      <c r="F697" s="70"/>
      <c r="G697" s="69"/>
      <c r="M697" s="70"/>
      <c r="N697" s="69"/>
    </row>
    <row r="698" spans="6:14" x14ac:dyDescent="0.2">
      <c r="F698" s="70"/>
      <c r="G698" s="69"/>
      <c r="M698" s="70"/>
      <c r="N698" s="69"/>
    </row>
    <row r="699" spans="6:14" x14ac:dyDescent="0.2">
      <c r="F699" s="70"/>
      <c r="G699" s="69"/>
      <c r="M699" s="70"/>
      <c r="N699" s="69"/>
    </row>
    <row r="700" spans="6:14" x14ac:dyDescent="0.2">
      <c r="F700" s="70"/>
      <c r="G700" s="69"/>
      <c r="M700" s="70"/>
      <c r="N700" s="69"/>
    </row>
    <row r="701" spans="6:14" x14ac:dyDescent="0.2">
      <c r="F701" s="70"/>
      <c r="G701" s="69"/>
      <c r="M701" s="70"/>
      <c r="N701" s="69"/>
    </row>
    <row r="702" spans="6:14" x14ac:dyDescent="0.2">
      <c r="F702" s="70"/>
      <c r="G702" s="69"/>
      <c r="M702" s="70"/>
      <c r="N702" s="69"/>
    </row>
    <row r="703" spans="6:14" x14ac:dyDescent="0.2">
      <c r="F703" s="70"/>
      <c r="G703" s="69"/>
      <c r="M703" s="70"/>
      <c r="N703" s="69"/>
    </row>
    <row r="704" spans="6:14" x14ac:dyDescent="0.2">
      <c r="F704" s="70"/>
      <c r="G704" s="69"/>
      <c r="M704" s="70"/>
      <c r="N704" s="69"/>
    </row>
    <row r="705" spans="6:14" x14ac:dyDescent="0.2">
      <c r="F705" s="70"/>
      <c r="G705" s="69"/>
      <c r="M705" s="70"/>
      <c r="N705" s="69"/>
    </row>
    <row r="706" spans="6:14" x14ac:dyDescent="0.2">
      <c r="F706" s="70"/>
      <c r="G706" s="69"/>
      <c r="M706" s="70"/>
      <c r="N706" s="69"/>
    </row>
    <row r="707" spans="6:14" x14ac:dyDescent="0.2">
      <c r="F707" s="70"/>
      <c r="G707" s="69"/>
      <c r="M707" s="70"/>
      <c r="N707" s="69"/>
    </row>
    <row r="708" spans="6:14" x14ac:dyDescent="0.2">
      <c r="F708" s="70"/>
      <c r="G708" s="69"/>
      <c r="M708" s="70"/>
      <c r="N708" s="69"/>
    </row>
    <row r="709" spans="6:14" x14ac:dyDescent="0.2">
      <c r="F709" s="70"/>
      <c r="G709" s="69"/>
      <c r="M709" s="70"/>
      <c r="N709" s="69"/>
    </row>
    <row r="710" spans="6:14" x14ac:dyDescent="0.2">
      <c r="F710" s="70"/>
      <c r="G710" s="69"/>
      <c r="M710" s="70"/>
      <c r="N710" s="69"/>
    </row>
    <row r="711" spans="6:14" x14ac:dyDescent="0.2">
      <c r="F711" s="70"/>
      <c r="G711" s="69"/>
      <c r="M711" s="70"/>
      <c r="N711" s="69"/>
    </row>
    <row r="712" spans="6:14" x14ac:dyDescent="0.2">
      <c r="F712" s="70"/>
      <c r="G712" s="69"/>
      <c r="M712" s="70"/>
      <c r="N712" s="69"/>
    </row>
    <row r="713" spans="6:14" x14ac:dyDescent="0.2">
      <c r="F713" s="70"/>
      <c r="G713" s="69"/>
      <c r="M713" s="70"/>
      <c r="N713" s="69"/>
    </row>
    <row r="714" spans="6:14" x14ac:dyDescent="0.2">
      <c r="F714" s="70"/>
      <c r="G714" s="69"/>
      <c r="M714" s="70"/>
      <c r="N714" s="69"/>
    </row>
    <row r="715" spans="6:14" x14ac:dyDescent="0.2">
      <c r="F715" s="70"/>
      <c r="G715" s="69"/>
      <c r="M715" s="70"/>
      <c r="N715" s="69"/>
    </row>
    <row r="716" spans="6:14" x14ac:dyDescent="0.2">
      <c r="F716" s="70"/>
      <c r="G716" s="69"/>
      <c r="M716" s="70"/>
      <c r="N716" s="69"/>
    </row>
    <row r="717" spans="6:14" x14ac:dyDescent="0.2">
      <c r="F717" s="70"/>
      <c r="G717" s="69"/>
      <c r="M717" s="70"/>
      <c r="N717" s="69"/>
    </row>
    <row r="718" spans="6:14" x14ac:dyDescent="0.2">
      <c r="F718" s="70"/>
      <c r="G718" s="69"/>
      <c r="M718" s="70"/>
      <c r="N718" s="69"/>
    </row>
    <row r="719" spans="6:14" x14ac:dyDescent="0.2">
      <c r="F719" s="70"/>
      <c r="G719" s="69"/>
      <c r="M719" s="70"/>
      <c r="N719" s="69"/>
    </row>
    <row r="720" spans="6:14" x14ac:dyDescent="0.2">
      <c r="F720" s="70"/>
      <c r="G720" s="69"/>
      <c r="M720" s="70"/>
      <c r="N720" s="69"/>
    </row>
    <row r="721" spans="6:14" x14ac:dyDescent="0.2">
      <c r="F721" s="70"/>
      <c r="G721" s="69"/>
      <c r="M721" s="70"/>
      <c r="N721" s="69"/>
    </row>
    <row r="722" spans="6:14" x14ac:dyDescent="0.2">
      <c r="F722" s="70"/>
      <c r="G722" s="69"/>
      <c r="M722" s="70"/>
      <c r="N722" s="69"/>
    </row>
    <row r="723" spans="6:14" x14ac:dyDescent="0.2">
      <c r="F723" s="70"/>
      <c r="G723" s="69"/>
      <c r="M723" s="70"/>
      <c r="N723" s="69"/>
    </row>
    <row r="724" spans="6:14" x14ac:dyDescent="0.2">
      <c r="F724" s="70"/>
      <c r="G724" s="69"/>
      <c r="M724" s="70"/>
      <c r="N724" s="69"/>
    </row>
    <row r="725" spans="6:14" x14ac:dyDescent="0.2">
      <c r="F725" s="70"/>
      <c r="G725" s="69"/>
      <c r="M725" s="70"/>
      <c r="N725" s="69"/>
    </row>
    <row r="726" spans="6:14" x14ac:dyDescent="0.2">
      <c r="F726" s="70"/>
      <c r="G726" s="69"/>
      <c r="M726" s="70"/>
      <c r="N726" s="69"/>
    </row>
    <row r="727" spans="6:14" x14ac:dyDescent="0.2">
      <c r="F727" s="70"/>
      <c r="G727" s="69"/>
      <c r="M727" s="70"/>
      <c r="N727" s="69"/>
    </row>
    <row r="728" spans="6:14" x14ac:dyDescent="0.2">
      <c r="F728" s="70"/>
      <c r="G728" s="69"/>
      <c r="M728" s="70"/>
      <c r="N728" s="69"/>
    </row>
    <row r="729" spans="6:14" x14ac:dyDescent="0.2">
      <c r="F729" s="70"/>
      <c r="G729" s="69"/>
      <c r="M729" s="70"/>
      <c r="N729" s="69"/>
    </row>
    <row r="730" spans="6:14" x14ac:dyDescent="0.2">
      <c r="F730" s="70"/>
      <c r="G730" s="69"/>
      <c r="M730" s="70"/>
      <c r="N730" s="69"/>
    </row>
    <row r="731" spans="6:14" x14ac:dyDescent="0.2">
      <c r="F731" s="70"/>
      <c r="G731" s="69"/>
      <c r="M731" s="70"/>
      <c r="N731" s="69"/>
    </row>
    <row r="732" spans="6:14" x14ac:dyDescent="0.2">
      <c r="F732" s="70"/>
      <c r="G732" s="69"/>
      <c r="M732" s="70"/>
      <c r="N732" s="69"/>
    </row>
    <row r="733" spans="6:14" x14ac:dyDescent="0.2">
      <c r="F733" s="70"/>
      <c r="G733" s="69"/>
      <c r="M733" s="70"/>
      <c r="N733" s="69"/>
    </row>
    <row r="734" spans="6:14" x14ac:dyDescent="0.2">
      <c r="F734" s="70"/>
      <c r="G734" s="69"/>
      <c r="M734" s="70"/>
      <c r="N734" s="69"/>
    </row>
    <row r="735" spans="6:14" x14ac:dyDescent="0.2">
      <c r="F735" s="70"/>
      <c r="G735" s="69"/>
      <c r="M735" s="70"/>
      <c r="N735" s="69"/>
    </row>
    <row r="736" spans="6:14" x14ac:dyDescent="0.2">
      <c r="F736" s="70"/>
      <c r="G736" s="69"/>
      <c r="M736" s="70"/>
      <c r="N736" s="69"/>
    </row>
    <row r="737" spans="6:14" x14ac:dyDescent="0.2">
      <c r="F737" s="70"/>
      <c r="G737" s="69"/>
      <c r="M737" s="70"/>
      <c r="N737" s="69"/>
    </row>
    <row r="738" spans="6:14" x14ac:dyDescent="0.2">
      <c r="F738" s="70"/>
      <c r="G738" s="69"/>
      <c r="M738" s="70"/>
      <c r="N738" s="69"/>
    </row>
    <row r="739" spans="6:14" x14ac:dyDescent="0.2">
      <c r="F739" s="70"/>
      <c r="G739" s="69"/>
      <c r="M739" s="70"/>
      <c r="N739" s="69"/>
    </row>
    <row r="740" spans="6:14" x14ac:dyDescent="0.2">
      <c r="F740" s="70"/>
      <c r="G740" s="69"/>
      <c r="M740" s="70"/>
      <c r="N740" s="69"/>
    </row>
    <row r="741" spans="6:14" x14ac:dyDescent="0.2">
      <c r="F741" s="70"/>
      <c r="G741" s="69"/>
      <c r="M741" s="70"/>
      <c r="N741" s="69"/>
    </row>
    <row r="742" spans="6:14" x14ac:dyDescent="0.2">
      <c r="F742" s="70"/>
      <c r="G742" s="69"/>
      <c r="M742" s="70"/>
      <c r="N742" s="69"/>
    </row>
    <row r="743" spans="6:14" x14ac:dyDescent="0.2">
      <c r="F743" s="70"/>
      <c r="G743" s="69"/>
      <c r="M743" s="70"/>
      <c r="N743" s="69"/>
    </row>
    <row r="744" spans="6:14" x14ac:dyDescent="0.2">
      <c r="F744" s="70"/>
      <c r="G744" s="69"/>
      <c r="M744" s="70"/>
      <c r="N744" s="69"/>
    </row>
    <row r="745" spans="6:14" x14ac:dyDescent="0.2">
      <c r="F745" s="70"/>
      <c r="G745" s="69"/>
      <c r="M745" s="70"/>
      <c r="N745" s="69"/>
    </row>
    <row r="746" spans="6:14" x14ac:dyDescent="0.2">
      <c r="F746" s="70"/>
      <c r="G746" s="69"/>
      <c r="M746" s="70"/>
      <c r="N746" s="69"/>
    </row>
    <row r="747" spans="6:14" x14ac:dyDescent="0.2">
      <c r="F747" s="70"/>
      <c r="G747" s="69"/>
      <c r="M747" s="70"/>
      <c r="N747" s="69"/>
    </row>
    <row r="748" spans="6:14" x14ac:dyDescent="0.2">
      <c r="F748" s="70"/>
      <c r="G748" s="69"/>
      <c r="M748" s="70"/>
      <c r="N748" s="69"/>
    </row>
    <row r="749" spans="6:14" x14ac:dyDescent="0.2">
      <c r="F749" s="70"/>
      <c r="G749" s="69"/>
      <c r="M749" s="70"/>
      <c r="N749" s="69"/>
    </row>
    <row r="750" spans="6:14" x14ac:dyDescent="0.2">
      <c r="F750" s="70"/>
      <c r="G750" s="69"/>
      <c r="M750" s="70"/>
      <c r="N750" s="69"/>
    </row>
    <row r="751" spans="6:14" x14ac:dyDescent="0.2">
      <c r="F751" s="70"/>
      <c r="G751" s="69"/>
      <c r="M751" s="70"/>
      <c r="N751" s="69"/>
    </row>
    <row r="752" spans="6:14" x14ac:dyDescent="0.2">
      <c r="F752" s="70"/>
      <c r="G752" s="69"/>
      <c r="M752" s="70"/>
      <c r="N752" s="69"/>
    </row>
    <row r="753" spans="6:14" x14ac:dyDescent="0.2">
      <c r="F753" s="70"/>
      <c r="G753" s="69"/>
      <c r="M753" s="70"/>
      <c r="N753" s="69"/>
    </row>
    <row r="754" spans="6:14" x14ac:dyDescent="0.2">
      <c r="F754" s="70"/>
      <c r="G754" s="69"/>
      <c r="M754" s="70"/>
      <c r="N754" s="69"/>
    </row>
    <row r="755" spans="6:14" x14ac:dyDescent="0.2">
      <c r="F755" s="70"/>
      <c r="G755" s="69"/>
      <c r="M755" s="70"/>
      <c r="N755" s="69"/>
    </row>
    <row r="756" spans="6:14" x14ac:dyDescent="0.2">
      <c r="F756" s="70"/>
      <c r="G756" s="69"/>
      <c r="M756" s="70"/>
      <c r="N756" s="69"/>
    </row>
    <row r="757" spans="6:14" x14ac:dyDescent="0.2">
      <c r="F757" s="70"/>
      <c r="G757" s="69"/>
      <c r="M757" s="70"/>
      <c r="N757" s="69"/>
    </row>
    <row r="758" spans="6:14" x14ac:dyDescent="0.2">
      <c r="F758" s="70"/>
      <c r="G758" s="69"/>
      <c r="M758" s="70"/>
      <c r="N758" s="69"/>
    </row>
    <row r="759" spans="6:14" x14ac:dyDescent="0.2">
      <c r="F759" s="70"/>
      <c r="G759" s="69"/>
      <c r="M759" s="70"/>
      <c r="N759" s="69"/>
    </row>
    <row r="760" spans="6:14" x14ac:dyDescent="0.2">
      <c r="F760" s="70"/>
      <c r="G760" s="69"/>
      <c r="M760" s="70"/>
      <c r="N760" s="69"/>
    </row>
    <row r="761" spans="6:14" x14ac:dyDescent="0.2">
      <c r="F761" s="70"/>
      <c r="G761" s="69"/>
      <c r="M761" s="70"/>
      <c r="N761" s="69"/>
    </row>
    <row r="762" spans="6:14" x14ac:dyDescent="0.2">
      <c r="F762" s="70"/>
      <c r="G762" s="69"/>
      <c r="M762" s="70"/>
      <c r="N762" s="69"/>
    </row>
    <row r="763" spans="6:14" x14ac:dyDescent="0.2">
      <c r="F763" s="70"/>
      <c r="G763" s="69"/>
      <c r="M763" s="70"/>
      <c r="N763" s="69"/>
    </row>
    <row r="764" spans="6:14" x14ac:dyDescent="0.2">
      <c r="F764" s="70"/>
      <c r="G764" s="69"/>
      <c r="M764" s="70"/>
      <c r="N764" s="69"/>
    </row>
    <row r="765" spans="6:14" x14ac:dyDescent="0.2">
      <c r="F765" s="70"/>
      <c r="G765" s="69"/>
      <c r="M765" s="70"/>
      <c r="N765" s="69"/>
    </row>
    <row r="766" spans="6:14" x14ac:dyDescent="0.2">
      <c r="F766" s="70"/>
      <c r="G766" s="69"/>
      <c r="M766" s="70"/>
      <c r="N766" s="69"/>
    </row>
    <row r="767" spans="6:14" x14ac:dyDescent="0.2">
      <c r="F767" s="70"/>
      <c r="G767" s="69"/>
      <c r="M767" s="70"/>
      <c r="N767" s="69"/>
    </row>
    <row r="768" spans="6:14" x14ac:dyDescent="0.2">
      <c r="F768" s="70"/>
      <c r="G768" s="69"/>
      <c r="M768" s="70"/>
      <c r="N768" s="69"/>
    </row>
    <row r="769" spans="6:14" x14ac:dyDescent="0.2">
      <c r="F769" s="70"/>
      <c r="G769" s="69"/>
      <c r="M769" s="70"/>
      <c r="N769" s="69"/>
    </row>
    <row r="770" spans="6:14" x14ac:dyDescent="0.2">
      <c r="F770" s="70"/>
      <c r="G770" s="69"/>
      <c r="M770" s="70"/>
      <c r="N770" s="69"/>
    </row>
    <row r="771" spans="6:14" x14ac:dyDescent="0.2">
      <c r="F771" s="70"/>
      <c r="G771" s="69"/>
      <c r="M771" s="70"/>
      <c r="N771" s="69"/>
    </row>
    <row r="772" spans="6:14" x14ac:dyDescent="0.2">
      <c r="F772" s="70"/>
      <c r="G772" s="69"/>
      <c r="M772" s="70"/>
      <c r="N772" s="69"/>
    </row>
    <row r="773" spans="6:14" x14ac:dyDescent="0.2">
      <c r="F773" s="70"/>
      <c r="G773" s="69"/>
      <c r="M773" s="70"/>
      <c r="N773" s="69"/>
    </row>
    <row r="774" spans="6:14" x14ac:dyDescent="0.2">
      <c r="F774" s="70"/>
      <c r="G774" s="69"/>
      <c r="M774" s="70"/>
      <c r="N774" s="69"/>
    </row>
    <row r="775" spans="6:14" x14ac:dyDescent="0.2">
      <c r="F775" s="70"/>
      <c r="G775" s="69"/>
      <c r="M775" s="70"/>
      <c r="N775" s="69"/>
    </row>
    <row r="776" spans="6:14" x14ac:dyDescent="0.2">
      <c r="F776" s="70"/>
      <c r="G776" s="69"/>
      <c r="M776" s="70"/>
      <c r="N776" s="69"/>
    </row>
    <row r="777" spans="6:14" x14ac:dyDescent="0.2">
      <c r="F777" s="70"/>
      <c r="G777" s="69"/>
      <c r="M777" s="70"/>
      <c r="N777" s="69"/>
    </row>
    <row r="778" spans="6:14" x14ac:dyDescent="0.2">
      <c r="F778" s="70"/>
      <c r="G778" s="69"/>
      <c r="M778" s="70"/>
      <c r="N778" s="69"/>
    </row>
    <row r="779" spans="6:14" x14ac:dyDescent="0.2">
      <c r="F779" s="70"/>
      <c r="G779" s="69"/>
      <c r="M779" s="70"/>
      <c r="N779" s="69"/>
    </row>
    <row r="780" spans="6:14" x14ac:dyDescent="0.2">
      <c r="F780" s="70"/>
      <c r="G780" s="69"/>
      <c r="M780" s="70"/>
      <c r="N780" s="69"/>
    </row>
    <row r="781" spans="6:14" x14ac:dyDescent="0.2">
      <c r="F781" s="70"/>
      <c r="G781" s="69"/>
      <c r="M781" s="70"/>
      <c r="N781" s="69"/>
    </row>
    <row r="782" spans="6:14" x14ac:dyDescent="0.2">
      <c r="F782" s="70"/>
      <c r="G782" s="69"/>
      <c r="M782" s="70"/>
      <c r="N782" s="69"/>
    </row>
    <row r="783" spans="6:14" x14ac:dyDescent="0.2">
      <c r="F783" s="70"/>
      <c r="G783" s="69"/>
      <c r="M783" s="70"/>
      <c r="N783" s="69"/>
    </row>
    <row r="784" spans="6:14" x14ac:dyDescent="0.2">
      <c r="F784" s="70"/>
      <c r="G784" s="69"/>
      <c r="M784" s="70"/>
      <c r="N784" s="69"/>
    </row>
    <row r="785" spans="6:14" x14ac:dyDescent="0.2">
      <c r="F785" s="70"/>
      <c r="G785" s="69"/>
      <c r="M785" s="70"/>
      <c r="N785" s="69"/>
    </row>
    <row r="786" spans="6:14" x14ac:dyDescent="0.2">
      <c r="F786" s="70"/>
      <c r="G786" s="69"/>
      <c r="M786" s="70"/>
      <c r="N786" s="69"/>
    </row>
    <row r="787" spans="6:14" x14ac:dyDescent="0.2">
      <c r="F787" s="70"/>
      <c r="G787" s="69"/>
      <c r="M787" s="70"/>
      <c r="N787" s="69"/>
    </row>
    <row r="788" spans="6:14" x14ac:dyDescent="0.2">
      <c r="F788" s="70"/>
      <c r="G788" s="69"/>
      <c r="M788" s="70"/>
      <c r="N788" s="69"/>
    </row>
    <row r="789" spans="6:14" x14ac:dyDescent="0.2">
      <c r="F789" s="70"/>
      <c r="G789" s="69"/>
      <c r="M789" s="70"/>
      <c r="N789" s="69"/>
    </row>
    <row r="790" spans="6:14" x14ac:dyDescent="0.2">
      <c r="F790" s="70"/>
      <c r="G790" s="69"/>
      <c r="M790" s="70"/>
      <c r="N790" s="69"/>
    </row>
    <row r="791" spans="6:14" x14ac:dyDescent="0.2">
      <c r="F791" s="70"/>
      <c r="G791" s="69"/>
      <c r="M791" s="70"/>
      <c r="N791" s="69"/>
    </row>
    <row r="792" spans="6:14" x14ac:dyDescent="0.2">
      <c r="F792" s="70"/>
      <c r="G792" s="69"/>
      <c r="M792" s="70"/>
      <c r="N792" s="69"/>
    </row>
    <row r="793" spans="6:14" x14ac:dyDescent="0.2">
      <c r="F793" s="70"/>
      <c r="G793" s="69"/>
      <c r="M793" s="70"/>
      <c r="N793" s="69"/>
    </row>
    <row r="794" spans="6:14" x14ac:dyDescent="0.2">
      <c r="F794" s="70"/>
      <c r="G794" s="69"/>
      <c r="M794" s="70"/>
      <c r="N794" s="69"/>
    </row>
    <row r="795" spans="6:14" x14ac:dyDescent="0.2">
      <c r="F795" s="70"/>
      <c r="G795" s="69"/>
      <c r="M795" s="70"/>
      <c r="N795" s="69"/>
    </row>
    <row r="796" spans="6:14" x14ac:dyDescent="0.2">
      <c r="F796" s="70"/>
      <c r="G796" s="69"/>
      <c r="M796" s="70"/>
      <c r="N796" s="69"/>
    </row>
    <row r="797" spans="6:14" x14ac:dyDescent="0.2">
      <c r="F797" s="70"/>
      <c r="G797" s="69"/>
      <c r="M797" s="70"/>
      <c r="N797" s="69"/>
    </row>
    <row r="798" spans="6:14" x14ac:dyDescent="0.2">
      <c r="F798" s="70"/>
      <c r="G798" s="69"/>
      <c r="M798" s="70"/>
      <c r="N798" s="69"/>
    </row>
    <row r="799" spans="6:14" x14ac:dyDescent="0.2">
      <c r="F799" s="70"/>
      <c r="G799" s="69"/>
      <c r="M799" s="70"/>
      <c r="N799" s="69"/>
    </row>
    <row r="800" spans="6:14" x14ac:dyDescent="0.2">
      <c r="F800" s="70"/>
      <c r="G800" s="69"/>
      <c r="M800" s="70"/>
      <c r="N800" s="69"/>
    </row>
    <row r="801" spans="6:14" x14ac:dyDescent="0.2">
      <c r="F801" s="70"/>
      <c r="G801" s="69"/>
      <c r="M801" s="70"/>
      <c r="N801" s="69"/>
    </row>
    <row r="802" spans="6:14" x14ac:dyDescent="0.2">
      <c r="F802" s="70"/>
      <c r="G802" s="69"/>
      <c r="M802" s="70"/>
      <c r="N802" s="69"/>
    </row>
    <row r="803" spans="6:14" x14ac:dyDescent="0.2">
      <c r="F803" s="70"/>
      <c r="G803" s="69"/>
      <c r="M803" s="70"/>
      <c r="N803" s="69"/>
    </row>
    <row r="804" spans="6:14" x14ac:dyDescent="0.2">
      <c r="F804" s="70"/>
      <c r="G804" s="69"/>
      <c r="M804" s="70"/>
      <c r="N804" s="69"/>
    </row>
    <row r="805" spans="6:14" x14ac:dyDescent="0.2">
      <c r="F805" s="70"/>
      <c r="G805" s="69"/>
      <c r="M805" s="70"/>
      <c r="N805" s="69"/>
    </row>
    <row r="806" spans="6:14" x14ac:dyDescent="0.2">
      <c r="F806" s="70"/>
      <c r="G806" s="69"/>
      <c r="M806" s="70"/>
      <c r="N806" s="69"/>
    </row>
    <row r="807" spans="6:14" x14ac:dyDescent="0.2">
      <c r="F807" s="70"/>
      <c r="G807" s="69"/>
      <c r="M807" s="70"/>
      <c r="N807" s="69"/>
    </row>
    <row r="808" spans="6:14" x14ac:dyDescent="0.2">
      <c r="F808" s="70"/>
      <c r="G808" s="69"/>
      <c r="M808" s="70"/>
      <c r="N808" s="69"/>
    </row>
    <row r="809" spans="6:14" x14ac:dyDescent="0.2">
      <c r="F809" s="70"/>
      <c r="G809" s="69"/>
      <c r="M809" s="70"/>
      <c r="N809" s="69"/>
    </row>
    <row r="810" spans="6:14" x14ac:dyDescent="0.2">
      <c r="F810" s="70"/>
      <c r="G810" s="69"/>
      <c r="M810" s="70"/>
      <c r="N810" s="69"/>
    </row>
    <row r="811" spans="6:14" x14ac:dyDescent="0.2">
      <c r="F811" s="70"/>
      <c r="G811" s="69"/>
      <c r="M811" s="70"/>
      <c r="N811" s="69"/>
    </row>
    <row r="812" spans="6:14" x14ac:dyDescent="0.2">
      <c r="F812" s="70"/>
      <c r="G812" s="69"/>
      <c r="M812" s="70"/>
      <c r="N812" s="69"/>
    </row>
    <row r="813" spans="6:14" x14ac:dyDescent="0.2">
      <c r="F813" s="70"/>
      <c r="G813" s="69"/>
      <c r="M813" s="70"/>
      <c r="N813" s="69"/>
    </row>
    <row r="814" spans="6:14" x14ac:dyDescent="0.2">
      <c r="F814" s="70"/>
      <c r="G814" s="69"/>
      <c r="M814" s="70"/>
      <c r="N814" s="69"/>
    </row>
    <row r="815" spans="6:14" x14ac:dyDescent="0.2">
      <c r="F815" s="70"/>
      <c r="G815" s="69"/>
      <c r="M815" s="70"/>
      <c r="N815" s="69"/>
    </row>
    <row r="816" spans="6:14" x14ac:dyDescent="0.2">
      <c r="F816" s="70"/>
      <c r="G816" s="69"/>
      <c r="M816" s="70"/>
      <c r="N816" s="69"/>
    </row>
    <row r="817" spans="6:14" x14ac:dyDescent="0.2">
      <c r="F817" s="70"/>
      <c r="G817" s="69"/>
      <c r="M817" s="70"/>
      <c r="N817" s="69"/>
    </row>
    <row r="818" spans="6:14" x14ac:dyDescent="0.2">
      <c r="F818" s="70"/>
      <c r="G818" s="69"/>
      <c r="M818" s="70"/>
      <c r="N818" s="69"/>
    </row>
    <row r="819" spans="6:14" x14ac:dyDescent="0.2">
      <c r="F819" s="70"/>
      <c r="G819" s="69"/>
      <c r="M819" s="70"/>
      <c r="N819" s="69"/>
    </row>
    <row r="820" spans="6:14" x14ac:dyDescent="0.2">
      <c r="F820" s="70"/>
      <c r="G820" s="69"/>
      <c r="M820" s="70"/>
      <c r="N820" s="69"/>
    </row>
    <row r="821" spans="6:14" x14ac:dyDescent="0.2">
      <c r="F821" s="70"/>
      <c r="G821" s="69"/>
      <c r="M821" s="70"/>
      <c r="N821" s="69"/>
    </row>
    <row r="822" spans="6:14" x14ac:dyDescent="0.2">
      <c r="F822" s="70"/>
      <c r="G822" s="69"/>
      <c r="M822" s="70"/>
      <c r="N822" s="69"/>
    </row>
    <row r="823" spans="6:14" x14ac:dyDescent="0.2">
      <c r="F823" s="70"/>
      <c r="G823" s="69"/>
      <c r="M823" s="70"/>
      <c r="N823" s="69"/>
    </row>
    <row r="824" spans="6:14" x14ac:dyDescent="0.2">
      <c r="F824" s="70"/>
      <c r="G824" s="69"/>
      <c r="M824" s="70"/>
      <c r="N824" s="69"/>
    </row>
    <row r="825" spans="6:14" x14ac:dyDescent="0.2">
      <c r="F825" s="70"/>
      <c r="G825" s="69"/>
      <c r="M825" s="70"/>
      <c r="N825" s="69"/>
    </row>
    <row r="826" spans="6:14" x14ac:dyDescent="0.2">
      <c r="F826" s="70"/>
      <c r="G826" s="69"/>
      <c r="M826" s="70"/>
      <c r="N826" s="69"/>
    </row>
    <row r="827" spans="6:14" x14ac:dyDescent="0.2">
      <c r="F827" s="70"/>
      <c r="G827" s="69"/>
      <c r="M827" s="70"/>
      <c r="N827" s="69"/>
    </row>
    <row r="828" spans="6:14" x14ac:dyDescent="0.2">
      <c r="F828" s="70"/>
      <c r="G828" s="69"/>
      <c r="M828" s="70"/>
      <c r="N828" s="69"/>
    </row>
    <row r="829" spans="6:14" x14ac:dyDescent="0.2">
      <c r="F829" s="70"/>
      <c r="G829" s="69"/>
      <c r="M829" s="70"/>
      <c r="N829" s="69"/>
    </row>
    <row r="830" spans="6:14" x14ac:dyDescent="0.2">
      <c r="F830" s="70"/>
      <c r="G830" s="69"/>
      <c r="M830" s="70"/>
      <c r="N830" s="69"/>
    </row>
    <row r="831" spans="6:14" x14ac:dyDescent="0.2">
      <c r="F831" s="70"/>
      <c r="G831" s="69"/>
      <c r="M831" s="70"/>
      <c r="N831" s="69"/>
    </row>
    <row r="832" spans="6:14" x14ac:dyDescent="0.2">
      <c r="F832" s="70"/>
      <c r="G832" s="69"/>
      <c r="M832" s="70"/>
      <c r="N832" s="69"/>
    </row>
    <row r="833" spans="6:14" x14ac:dyDescent="0.2">
      <c r="F833" s="70"/>
      <c r="G833" s="69"/>
      <c r="M833" s="70"/>
      <c r="N833" s="69"/>
    </row>
    <row r="834" spans="6:14" x14ac:dyDescent="0.2">
      <c r="F834" s="70"/>
      <c r="G834" s="69"/>
      <c r="M834" s="70"/>
      <c r="N834" s="69"/>
    </row>
    <row r="835" spans="6:14" x14ac:dyDescent="0.2">
      <c r="F835" s="70"/>
      <c r="G835" s="69"/>
      <c r="M835" s="70"/>
      <c r="N835" s="69"/>
    </row>
    <row r="836" spans="6:14" x14ac:dyDescent="0.2">
      <c r="F836" s="70"/>
      <c r="G836" s="69"/>
      <c r="M836" s="70"/>
      <c r="N836" s="69"/>
    </row>
    <row r="837" spans="6:14" x14ac:dyDescent="0.2">
      <c r="F837" s="70"/>
      <c r="G837" s="69"/>
      <c r="M837" s="70"/>
      <c r="N837" s="69"/>
    </row>
    <row r="838" spans="6:14" x14ac:dyDescent="0.2">
      <c r="F838" s="70"/>
      <c r="G838" s="69"/>
      <c r="M838" s="70"/>
      <c r="N838" s="69"/>
    </row>
    <row r="839" spans="6:14" x14ac:dyDescent="0.2">
      <c r="F839" s="70"/>
      <c r="G839" s="69"/>
      <c r="M839" s="70"/>
      <c r="N839" s="69"/>
    </row>
    <row r="840" spans="6:14" x14ac:dyDescent="0.2">
      <c r="F840" s="70"/>
      <c r="G840" s="69"/>
      <c r="M840" s="70"/>
      <c r="N840" s="69"/>
    </row>
    <row r="841" spans="6:14" x14ac:dyDescent="0.2">
      <c r="F841" s="70"/>
      <c r="G841" s="69"/>
      <c r="M841" s="70"/>
      <c r="N841" s="69"/>
    </row>
    <row r="842" spans="6:14" x14ac:dyDescent="0.2">
      <c r="F842" s="70"/>
      <c r="G842" s="69"/>
      <c r="M842" s="70"/>
      <c r="N842" s="69"/>
    </row>
    <row r="843" spans="6:14" x14ac:dyDescent="0.2">
      <c r="F843" s="70"/>
      <c r="G843" s="69"/>
      <c r="M843" s="70"/>
      <c r="N843" s="69"/>
    </row>
    <row r="844" spans="6:14" x14ac:dyDescent="0.2">
      <c r="F844" s="70"/>
      <c r="G844" s="69"/>
      <c r="M844" s="70"/>
      <c r="N844" s="69"/>
    </row>
    <row r="845" spans="6:14" x14ac:dyDescent="0.2">
      <c r="F845" s="70"/>
      <c r="G845" s="69"/>
      <c r="M845" s="70"/>
      <c r="N845" s="69"/>
    </row>
    <row r="846" spans="6:14" x14ac:dyDescent="0.2">
      <c r="F846" s="70"/>
      <c r="G846" s="69"/>
      <c r="M846" s="70"/>
      <c r="N846" s="69"/>
    </row>
    <row r="847" spans="6:14" x14ac:dyDescent="0.2">
      <c r="F847" s="70"/>
      <c r="G847" s="69"/>
      <c r="M847" s="70"/>
      <c r="N847" s="69"/>
    </row>
    <row r="848" spans="6:14" x14ac:dyDescent="0.2">
      <c r="F848" s="70"/>
      <c r="G848" s="69"/>
      <c r="M848" s="70"/>
      <c r="N848" s="69"/>
    </row>
    <row r="849" spans="6:14" x14ac:dyDescent="0.2">
      <c r="F849" s="70"/>
      <c r="G849" s="69"/>
      <c r="M849" s="70"/>
      <c r="N849" s="69"/>
    </row>
    <row r="850" spans="6:14" x14ac:dyDescent="0.2">
      <c r="F850" s="70"/>
      <c r="G850" s="69"/>
      <c r="M850" s="70"/>
      <c r="N850" s="69"/>
    </row>
    <row r="851" spans="6:14" x14ac:dyDescent="0.2">
      <c r="F851" s="70"/>
      <c r="G851" s="69"/>
      <c r="M851" s="70"/>
      <c r="N851" s="69"/>
    </row>
    <row r="852" spans="6:14" x14ac:dyDescent="0.2">
      <c r="F852" s="70"/>
      <c r="G852" s="69"/>
      <c r="M852" s="70"/>
      <c r="N852" s="69"/>
    </row>
    <row r="853" spans="6:14" x14ac:dyDescent="0.2">
      <c r="F853" s="70"/>
      <c r="G853" s="69"/>
      <c r="M853" s="70"/>
      <c r="N853" s="69"/>
    </row>
    <row r="854" spans="6:14" x14ac:dyDescent="0.2">
      <c r="F854" s="70"/>
      <c r="G854" s="69"/>
      <c r="M854" s="70"/>
      <c r="N854" s="69"/>
    </row>
    <row r="855" spans="6:14" x14ac:dyDescent="0.2">
      <c r="F855" s="70"/>
      <c r="G855" s="69"/>
      <c r="M855" s="70"/>
      <c r="N855" s="69"/>
    </row>
    <row r="856" spans="6:14" x14ac:dyDescent="0.2">
      <c r="F856" s="70"/>
      <c r="G856" s="69"/>
      <c r="M856" s="70"/>
      <c r="N856" s="69"/>
    </row>
    <row r="857" spans="6:14" x14ac:dyDescent="0.2">
      <c r="F857" s="70"/>
      <c r="G857" s="69"/>
      <c r="M857" s="70"/>
      <c r="N857" s="69"/>
    </row>
    <row r="858" spans="6:14" x14ac:dyDescent="0.2">
      <c r="F858" s="70"/>
      <c r="G858" s="69"/>
      <c r="M858" s="70"/>
      <c r="N858" s="69"/>
    </row>
    <row r="859" spans="6:14" x14ac:dyDescent="0.2">
      <c r="F859" s="70"/>
      <c r="G859" s="69"/>
      <c r="M859" s="70"/>
      <c r="N859" s="69"/>
    </row>
    <row r="860" spans="6:14" x14ac:dyDescent="0.2">
      <c r="F860" s="70"/>
      <c r="G860" s="69"/>
      <c r="M860" s="70"/>
      <c r="N860" s="69"/>
    </row>
    <row r="861" spans="6:14" x14ac:dyDescent="0.2">
      <c r="F861" s="70"/>
      <c r="G861" s="69"/>
      <c r="M861" s="70"/>
      <c r="N861" s="69"/>
    </row>
    <row r="862" spans="6:14" x14ac:dyDescent="0.2">
      <c r="F862" s="70"/>
      <c r="G862" s="69"/>
      <c r="M862" s="70"/>
      <c r="N862" s="69"/>
    </row>
    <row r="863" spans="6:14" x14ac:dyDescent="0.2">
      <c r="F863" s="70"/>
      <c r="G863" s="69"/>
      <c r="M863" s="70"/>
      <c r="N863" s="69"/>
    </row>
    <row r="864" spans="6:14" x14ac:dyDescent="0.2">
      <c r="F864" s="70"/>
      <c r="G864" s="69"/>
      <c r="M864" s="70"/>
      <c r="N864" s="69"/>
    </row>
    <row r="865" spans="6:14" x14ac:dyDescent="0.2">
      <c r="F865" s="70"/>
      <c r="G865" s="69"/>
      <c r="M865" s="70"/>
      <c r="N865" s="69"/>
    </row>
    <row r="866" spans="6:14" x14ac:dyDescent="0.2">
      <c r="F866" s="70"/>
      <c r="G866" s="69"/>
      <c r="M866" s="70"/>
      <c r="N866" s="69"/>
    </row>
    <row r="867" spans="6:14" x14ac:dyDescent="0.2">
      <c r="F867" s="70"/>
      <c r="G867" s="69"/>
      <c r="M867" s="70"/>
      <c r="N867" s="69"/>
    </row>
    <row r="868" spans="6:14" x14ac:dyDescent="0.2">
      <c r="F868" s="70"/>
      <c r="G868" s="69"/>
      <c r="M868" s="70"/>
      <c r="N868" s="69"/>
    </row>
    <row r="869" spans="6:14" x14ac:dyDescent="0.2">
      <c r="F869" s="70"/>
      <c r="G869" s="69"/>
      <c r="M869" s="70"/>
      <c r="N869" s="69"/>
    </row>
    <row r="870" spans="6:14" x14ac:dyDescent="0.2">
      <c r="F870" s="70"/>
      <c r="G870" s="69"/>
      <c r="M870" s="70"/>
      <c r="N870" s="69"/>
    </row>
    <row r="871" spans="6:14" x14ac:dyDescent="0.2">
      <c r="F871" s="70"/>
      <c r="G871" s="69"/>
      <c r="M871" s="70"/>
      <c r="N871" s="69"/>
    </row>
    <row r="872" spans="6:14" x14ac:dyDescent="0.2">
      <c r="F872" s="70"/>
      <c r="G872" s="69"/>
      <c r="M872" s="70"/>
      <c r="N872" s="69"/>
    </row>
    <row r="873" spans="6:14" x14ac:dyDescent="0.2">
      <c r="F873" s="70"/>
      <c r="G873" s="69"/>
      <c r="M873" s="70"/>
      <c r="N873" s="69"/>
    </row>
    <row r="874" spans="6:14" x14ac:dyDescent="0.2">
      <c r="F874" s="70"/>
      <c r="G874" s="69"/>
      <c r="M874" s="70"/>
      <c r="N874" s="69"/>
    </row>
    <row r="875" spans="6:14" x14ac:dyDescent="0.2">
      <c r="F875" s="70"/>
      <c r="G875" s="69"/>
      <c r="M875" s="70"/>
      <c r="N875" s="69"/>
    </row>
    <row r="876" spans="6:14" x14ac:dyDescent="0.2">
      <c r="F876" s="70"/>
      <c r="G876" s="69"/>
      <c r="M876" s="70"/>
      <c r="N876" s="69"/>
    </row>
    <row r="877" spans="6:14" x14ac:dyDescent="0.2">
      <c r="F877" s="70"/>
      <c r="G877" s="69"/>
      <c r="M877" s="70"/>
      <c r="N877" s="69"/>
    </row>
    <row r="878" spans="6:14" x14ac:dyDescent="0.2">
      <c r="F878" s="70"/>
      <c r="G878" s="69"/>
      <c r="M878" s="70"/>
      <c r="N878" s="69"/>
    </row>
    <row r="879" spans="6:14" x14ac:dyDescent="0.2">
      <c r="F879" s="70"/>
      <c r="G879" s="69"/>
      <c r="M879" s="70"/>
      <c r="N879" s="69"/>
    </row>
    <row r="880" spans="6:14" x14ac:dyDescent="0.2">
      <c r="F880" s="70"/>
      <c r="G880" s="69"/>
      <c r="M880" s="70"/>
      <c r="N880" s="69"/>
    </row>
    <row r="881" spans="6:14" x14ac:dyDescent="0.2">
      <c r="F881" s="70"/>
      <c r="G881" s="69"/>
      <c r="M881" s="70"/>
      <c r="N881" s="69"/>
    </row>
    <row r="882" spans="6:14" x14ac:dyDescent="0.2">
      <c r="F882" s="70"/>
      <c r="G882" s="69"/>
      <c r="M882" s="70"/>
      <c r="N882" s="69"/>
    </row>
    <row r="883" spans="6:14" x14ac:dyDescent="0.2">
      <c r="F883" s="70"/>
      <c r="G883" s="69"/>
      <c r="M883" s="70"/>
      <c r="N883" s="69"/>
    </row>
    <row r="884" spans="6:14" x14ac:dyDescent="0.2">
      <c r="F884" s="70"/>
      <c r="G884" s="69"/>
      <c r="M884" s="70"/>
      <c r="N884" s="69"/>
    </row>
    <row r="885" spans="6:14" x14ac:dyDescent="0.2">
      <c r="F885" s="70"/>
      <c r="G885" s="69"/>
      <c r="M885" s="70"/>
      <c r="N885" s="69"/>
    </row>
    <row r="886" spans="6:14" x14ac:dyDescent="0.2">
      <c r="F886" s="70"/>
      <c r="G886" s="69"/>
      <c r="M886" s="70"/>
      <c r="N886" s="69"/>
    </row>
    <row r="887" spans="6:14" x14ac:dyDescent="0.2">
      <c r="F887" s="70"/>
      <c r="G887" s="69"/>
      <c r="M887" s="70"/>
      <c r="N887" s="69"/>
    </row>
    <row r="888" spans="6:14" x14ac:dyDescent="0.2">
      <c r="F888" s="70"/>
      <c r="G888" s="69"/>
      <c r="M888" s="70"/>
      <c r="N888" s="69"/>
    </row>
    <row r="889" spans="6:14" x14ac:dyDescent="0.2">
      <c r="F889" s="70"/>
      <c r="G889" s="69"/>
      <c r="M889" s="70"/>
      <c r="N889" s="69"/>
    </row>
    <row r="890" spans="6:14" x14ac:dyDescent="0.2">
      <c r="F890" s="70"/>
      <c r="G890" s="69"/>
      <c r="M890" s="70"/>
      <c r="N890" s="6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>
    <tabColor rgb="FF00B0F0"/>
  </sheetPr>
  <dimension ref="A1:R15"/>
  <sheetViews>
    <sheetView workbookViewId="0">
      <selection activeCell="G5" sqref="G5"/>
    </sheetView>
  </sheetViews>
  <sheetFormatPr defaultColWidth="11.42578125" defaultRowHeight="12.75" x14ac:dyDescent="0.2"/>
  <cols>
    <col min="1" max="1" width="8.85546875" customWidth="1"/>
    <col min="2" max="2" width="9.28515625" customWidth="1"/>
    <col min="4" max="4" width="36.28515625" bestFit="1" customWidth="1"/>
    <col min="5" max="5" width="12.42578125" customWidth="1"/>
    <col min="6" max="6" width="11.42578125" style="35"/>
    <col min="7" max="7" width="11.42578125" style="34"/>
  </cols>
  <sheetData>
    <row r="1" spans="1:18" ht="18" x14ac:dyDescent="0.25">
      <c r="A1" t="s">
        <v>171</v>
      </c>
      <c r="C1" s="42">
        <v>98</v>
      </c>
      <c r="D1" t="s">
        <v>145</v>
      </c>
    </row>
    <row r="2" spans="1:18" ht="18" x14ac:dyDescent="0.25">
      <c r="A2" t="s">
        <v>170</v>
      </c>
      <c r="C2" s="42">
        <v>11</v>
      </c>
      <c r="D2" s="42" t="s">
        <v>135</v>
      </c>
    </row>
    <row r="3" spans="1:18" x14ac:dyDescent="0.2">
      <c r="P3" s="65" t="s">
        <v>166</v>
      </c>
      <c r="Q3" s="65"/>
      <c r="R3" s="65"/>
    </row>
    <row r="4" spans="1:18" ht="39" thickBot="1" x14ac:dyDescent="0.25">
      <c r="A4" s="27" t="s">
        <v>1</v>
      </c>
      <c r="B4" s="27" t="s">
        <v>2</v>
      </c>
      <c r="C4" s="27" t="s">
        <v>137</v>
      </c>
      <c r="D4" s="27" t="s">
        <v>138</v>
      </c>
      <c r="E4" s="27" t="s">
        <v>28</v>
      </c>
      <c r="F4" s="28" t="s">
        <v>168</v>
      </c>
      <c r="G4" s="28" t="s">
        <v>169</v>
      </c>
      <c r="H4" s="28" t="s">
        <v>178</v>
      </c>
      <c r="I4" s="28" t="s">
        <v>160</v>
      </c>
      <c r="J4" s="28" t="s">
        <v>172</v>
      </c>
      <c r="K4" s="28" t="s">
        <v>173</v>
      </c>
      <c r="L4" s="28" t="s">
        <v>174</v>
      </c>
      <c r="M4" s="28" t="s">
        <v>179</v>
      </c>
      <c r="N4" s="28" t="s">
        <v>167</v>
      </c>
      <c r="O4" s="28" t="s">
        <v>180</v>
      </c>
      <c r="P4" s="29" t="s">
        <v>175</v>
      </c>
      <c r="Q4" s="29" t="s">
        <v>176</v>
      </c>
      <c r="R4" s="29" t="s">
        <v>177</v>
      </c>
    </row>
    <row r="5" spans="1:18" ht="13.5" thickTop="1" x14ac:dyDescent="0.2">
      <c r="A5" s="30">
        <v>13</v>
      </c>
      <c r="B5" s="30">
        <v>1</v>
      </c>
      <c r="C5" s="30" t="s">
        <v>15</v>
      </c>
      <c r="D5" s="30" t="s">
        <v>14</v>
      </c>
      <c r="E5" s="30" t="s">
        <v>7</v>
      </c>
      <c r="F5" s="40">
        <v>5000</v>
      </c>
      <c r="G5" s="39">
        <v>43426</v>
      </c>
      <c r="H5" s="30"/>
      <c r="I5" s="30"/>
      <c r="J5" s="30"/>
      <c r="K5" s="30"/>
      <c r="L5" s="30"/>
      <c r="M5" s="30"/>
      <c r="N5" s="30"/>
      <c r="O5" s="30"/>
      <c r="P5" s="31"/>
      <c r="Q5" s="31"/>
      <c r="R5" s="31"/>
    </row>
    <row r="6" spans="1:18" x14ac:dyDescent="0.2">
      <c r="A6" s="32">
        <v>84</v>
      </c>
      <c r="B6" s="32">
        <v>2</v>
      </c>
      <c r="C6" s="32" t="s">
        <v>48</v>
      </c>
      <c r="D6" s="32" t="s">
        <v>47</v>
      </c>
      <c r="E6" s="32" t="s">
        <v>34</v>
      </c>
      <c r="F6" s="40">
        <v>10000</v>
      </c>
      <c r="G6" s="39">
        <v>43341</v>
      </c>
      <c r="H6" s="32"/>
      <c r="I6" s="32"/>
      <c r="J6" s="32"/>
      <c r="K6" s="32"/>
      <c r="L6" s="32"/>
      <c r="M6" s="32"/>
      <c r="N6" s="32"/>
      <c r="O6" s="32"/>
      <c r="P6" s="33"/>
      <c r="Q6" s="33"/>
      <c r="R6" s="33"/>
    </row>
    <row r="7" spans="1:18" x14ac:dyDescent="0.2">
      <c r="A7" s="32">
        <v>92</v>
      </c>
      <c r="B7" s="32">
        <v>3</v>
      </c>
      <c r="C7" s="32" t="s">
        <v>44</v>
      </c>
      <c r="D7" s="32" t="s">
        <v>43</v>
      </c>
      <c r="E7" s="32" t="s">
        <v>34</v>
      </c>
      <c r="F7" s="40">
        <v>10000</v>
      </c>
      <c r="G7" s="39">
        <v>43439</v>
      </c>
      <c r="H7" s="32"/>
      <c r="I7" s="32"/>
      <c r="J7" s="32"/>
      <c r="K7" s="32"/>
      <c r="L7" s="32"/>
      <c r="M7" s="32"/>
      <c r="N7" s="32"/>
      <c r="O7" s="32"/>
      <c r="P7" s="33"/>
      <c r="Q7" s="33"/>
      <c r="R7" s="33"/>
    </row>
    <row r="8" spans="1:18" x14ac:dyDescent="0.2">
      <c r="A8" s="32">
        <v>89</v>
      </c>
      <c r="B8" s="32">
        <v>4</v>
      </c>
      <c r="C8" s="32" t="s">
        <v>36</v>
      </c>
      <c r="D8" s="32" t="s">
        <v>35</v>
      </c>
      <c r="E8" s="32" t="s">
        <v>34</v>
      </c>
      <c r="F8" s="40">
        <v>10000</v>
      </c>
      <c r="G8" s="39">
        <v>43404</v>
      </c>
      <c r="H8" s="32"/>
      <c r="I8" s="32"/>
      <c r="J8" s="32"/>
      <c r="K8" s="32"/>
      <c r="L8" s="32"/>
      <c r="M8" s="32"/>
      <c r="N8" s="32"/>
      <c r="O8" s="32"/>
      <c r="P8" s="33"/>
      <c r="Q8" s="33"/>
      <c r="R8" s="33"/>
    </row>
    <row r="9" spans="1:18" x14ac:dyDescent="0.2">
      <c r="A9" s="32">
        <v>90</v>
      </c>
      <c r="B9" s="32">
        <v>5</v>
      </c>
      <c r="C9" s="32" t="s">
        <v>42</v>
      </c>
      <c r="D9" s="32" t="s">
        <v>41</v>
      </c>
      <c r="E9" s="32" t="s">
        <v>34</v>
      </c>
      <c r="F9" s="40">
        <v>10000</v>
      </c>
      <c r="G9" s="39">
        <v>43412</v>
      </c>
      <c r="H9" s="32"/>
      <c r="I9" s="32"/>
      <c r="J9" s="32"/>
      <c r="K9" s="32"/>
      <c r="L9" s="32"/>
      <c r="M9" s="32"/>
      <c r="N9" s="32"/>
      <c r="O9" s="32"/>
      <c r="P9" s="33"/>
      <c r="Q9" s="33"/>
      <c r="R9" s="33"/>
    </row>
    <row r="10" spans="1:18" x14ac:dyDescent="0.2">
      <c r="A10" s="32">
        <v>48</v>
      </c>
      <c r="B10" s="32">
        <v>6</v>
      </c>
      <c r="C10" s="32" t="s">
        <v>50</v>
      </c>
      <c r="D10" s="32" t="s">
        <v>49</v>
      </c>
      <c r="E10" s="32" t="s">
        <v>34</v>
      </c>
      <c r="F10" s="40">
        <v>10000</v>
      </c>
      <c r="G10" s="39">
        <v>43412</v>
      </c>
      <c r="H10" s="32"/>
      <c r="I10" s="32"/>
      <c r="J10" s="32"/>
      <c r="K10" s="32"/>
      <c r="L10" s="32"/>
      <c r="M10" s="32"/>
      <c r="N10" s="32"/>
      <c r="O10" s="32"/>
      <c r="P10" s="33"/>
      <c r="Q10" s="33"/>
      <c r="R10" s="33"/>
    </row>
    <row r="11" spans="1:18" x14ac:dyDescent="0.2">
      <c r="A11" s="32">
        <v>18</v>
      </c>
      <c r="B11" s="32">
        <v>7</v>
      </c>
      <c r="C11" s="32" t="s">
        <v>17</v>
      </c>
      <c r="D11" s="32" t="s">
        <v>16</v>
      </c>
      <c r="E11" s="32" t="s">
        <v>11</v>
      </c>
      <c r="F11" s="40">
        <v>5000</v>
      </c>
      <c r="G11" s="39">
        <v>43441</v>
      </c>
      <c r="H11" s="32"/>
      <c r="I11" s="32"/>
      <c r="J11" s="32"/>
      <c r="K11" s="32"/>
      <c r="L11" s="32"/>
      <c r="M11" s="32"/>
      <c r="N11" s="32"/>
      <c r="O11" s="32"/>
      <c r="P11" s="33"/>
      <c r="Q11" s="33"/>
      <c r="R11" s="33"/>
    </row>
    <row r="12" spans="1:18" x14ac:dyDescent="0.2">
      <c r="A12" s="32">
        <v>1</v>
      </c>
      <c r="B12" s="32">
        <v>8</v>
      </c>
      <c r="C12" s="32" t="s">
        <v>13</v>
      </c>
      <c r="D12" s="32" t="s">
        <v>12</v>
      </c>
      <c r="E12" s="32" t="s">
        <v>7</v>
      </c>
      <c r="F12" s="40">
        <v>5000</v>
      </c>
      <c r="G12" s="39">
        <v>43397</v>
      </c>
      <c r="H12" s="32"/>
      <c r="I12" s="32"/>
      <c r="J12" s="32"/>
      <c r="K12" s="32"/>
      <c r="L12" s="32"/>
      <c r="M12" s="32"/>
      <c r="N12" s="32"/>
      <c r="O12" s="32"/>
      <c r="P12" s="33"/>
      <c r="Q12" s="33"/>
      <c r="R12" s="33"/>
    </row>
    <row r="13" spans="1:18" x14ac:dyDescent="0.2">
      <c r="A13" s="32">
        <v>86</v>
      </c>
      <c r="B13" s="32">
        <v>9</v>
      </c>
      <c r="C13" s="32" t="s">
        <v>46</v>
      </c>
      <c r="D13" s="32" t="s">
        <v>45</v>
      </c>
      <c r="E13" s="32" t="s">
        <v>34</v>
      </c>
      <c r="F13" s="40">
        <v>10000</v>
      </c>
      <c r="G13" s="39">
        <v>43398</v>
      </c>
      <c r="H13" s="32"/>
      <c r="I13" s="32"/>
      <c r="J13" s="32"/>
      <c r="K13" s="32"/>
      <c r="L13" s="32"/>
      <c r="M13" s="32"/>
      <c r="N13" s="32"/>
      <c r="O13" s="32"/>
      <c r="P13" s="33"/>
      <c r="Q13" s="33"/>
      <c r="R13" s="33"/>
    </row>
    <row r="14" spans="1:18" x14ac:dyDescent="0.2">
      <c r="A14" s="32">
        <v>35</v>
      </c>
      <c r="B14" s="32">
        <v>10</v>
      </c>
      <c r="C14" s="32" t="s">
        <v>139</v>
      </c>
      <c r="D14" s="32" t="s">
        <v>140</v>
      </c>
      <c r="E14" s="32" t="s">
        <v>7</v>
      </c>
      <c r="F14" s="40">
        <v>5000</v>
      </c>
      <c r="G14" s="39">
        <v>43445</v>
      </c>
      <c r="H14" s="32"/>
      <c r="I14" s="32"/>
      <c r="J14" s="32"/>
      <c r="K14" s="32"/>
      <c r="L14" s="32"/>
      <c r="M14" s="32"/>
      <c r="N14" s="32"/>
      <c r="O14" s="32"/>
      <c r="P14" s="33"/>
      <c r="Q14" s="33"/>
      <c r="R14" s="33"/>
    </row>
    <row r="15" spans="1:18" x14ac:dyDescent="0.2">
      <c r="A15" s="32">
        <v>74</v>
      </c>
      <c r="B15" s="32">
        <v>11</v>
      </c>
      <c r="C15" s="32" t="s">
        <v>40</v>
      </c>
      <c r="D15" s="32" t="s">
        <v>39</v>
      </c>
      <c r="E15" s="32" t="s">
        <v>34</v>
      </c>
      <c r="F15" s="40">
        <v>10000</v>
      </c>
      <c r="G15" s="39">
        <v>43430</v>
      </c>
      <c r="H15" s="32"/>
      <c r="I15" s="32"/>
      <c r="J15" s="32"/>
      <c r="K15" s="32"/>
      <c r="L15" s="32"/>
      <c r="M15" s="32"/>
      <c r="N15" s="32"/>
      <c r="O15" s="32"/>
      <c r="P15" s="33"/>
      <c r="Q15" s="33"/>
      <c r="R15" s="33"/>
    </row>
  </sheetData>
  <mergeCells count="1">
    <mergeCell ref="P3:R3"/>
  </mergeCells>
  <dataValidations count="2">
    <dataValidation type="list" allowBlank="1" showInputMessage="1" showErrorMessage="1" sqref="I5" xr:uid="{00000000-0002-0000-0600-000000000000}">
      <formula1>"Liste_etat[[#Tout],[Liste des états]]"</formula1>
    </dataValidation>
    <dataValidation type="list" allowBlank="1" showInputMessage="1" showErrorMessage="1" sqref="J5:J15 P5:R15" xr:uid="{00000000-0002-0000-0600-000001000000}">
      <formula1>INDIRECT("Tableau6[[#Tout];[Etats]]")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>
    <tabColor rgb="FF00B0F0"/>
  </sheetPr>
  <dimension ref="A1:R49"/>
  <sheetViews>
    <sheetView workbookViewId="0">
      <selection activeCell="E6" sqref="E6"/>
    </sheetView>
  </sheetViews>
  <sheetFormatPr defaultColWidth="11.42578125" defaultRowHeight="12.75" x14ac:dyDescent="0.2"/>
  <cols>
    <col min="4" max="4" width="37" bestFit="1" customWidth="1"/>
    <col min="6" max="7" width="11.42578125" style="35"/>
  </cols>
  <sheetData>
    <row r="1" spans="1:18" ht="23.25" x14ac:dyDescent="0.35">
      <c r="B1" t="s">
        <v>171</v>
      </c>
      <c r="D1" s="1">
        <v>434</v>
      </c>
      <c r="E1" t="s">
        <v>145</v>
      </c>
    </row>
    <row r="2" spans="1:18" ht="18" x14ac:dyDescent="0.25">
      <c r="B2" t="s">
        <v>170</v>
      </c>
      <c r="D2">
        <v>43</v>
      </c>
      <c r="E2" s="42" t="s">
        <v>136</v>
      </c>
    </row>
    <row r="3" spans="1:18" x14ac:dyDescent="0.2">
      <c r="P3" s="65" t="s">
        <v>166</v>
      </c>
      <c r="Q3" s="65"/>
      <c r="R3" s="65"/>
    </row>
    <row r="4" spans="1:18" ht="39" thickBot="1" x14ac:dyDescent="0.25">
      <c r="A4" s="58" t="s">
        <v>1</v>
      </c>
      <c r="B4" s="58" t="s">
        <v>2</v>
      </c>
      <c r="C4" s="27" t="s">
        <v>137</v>
      </c>
      <c r="D4" s="27" t="s">
        <v>138</v>
      </c>
      <c r="E4" s="27" t="s">
        <v>28</v>
      </c>
      <c r="F4" s="28" t="s">
        <v>168</v>
      </c>
      <c r="G4" s="56" t="s">
        <v>169</v>
      </c>
      <c r="H4" s="28" t="s">
        <v>178</v>
      </c>
      <c r="I4" s="28" t="s">
        <v>160</v>
      </c>
      <c r="J4" s="28" t="s">
        <v>172</v>
      </c>
      <c r="K4" s="28" t="s">
        <v>173</v>
      </c>
      <c r="L4" s="28" t="s">
        <v>174</v>
      </c>
      <c r="M4" s="28" t="s">
        <v>179</v>
      </c>
      <c r="N4" s="28" t="s">
        <v>167</v>
      </c>
      <c r="O4" s="28" t="s">
        <v>180</v>
      </c>
      <c r="P4" s="29" t="s">
        <v>175</v>
      </c>
      <c r="Q4" s="29" t="s">
        <v>176</v>
      </c>
      <c r="R4" s="29" t="s">
        <v>177</v>
      </c>
    </row>
    <row r="5" spans="1:18" ht="13.5" thickTop="1" x14ac:dyDescent="0.2">
      <c r="A5" s="59">
        <v>310</v>
      </c>
      <c r="B5" s="59">
        <v>1</v>
      </c>
      <c r="C5" s="32" t="s">
        <v>185</v>
      </c>
      <c r="D5" s="32" t="s">
        <v>186</v>
      </c>
      <c r="E5" s="32" t="s">
        <v>55</v>
      </c>
      <c r="F5" s="40">
        <v>5000</v>
      </c>
      <c r="G5" s="57">
        <v>43446</v>
      </c>
      <c r="H5" s="32"/>
      <c r="I5" s="32"/>
      <c r="J5" s="32"/>
      <c r="K5" s="32"/>
      <c r="L5" s="32"/>
      <c r="M5" s="32"/>
      <c r="N5" s="32"/>
      <c r="O5" s="32"/>
      <c r="P5" s="33"/>
      <c r="Q5" s="33"/>
      <c r="R5" s="33"/>
    </row>
    <row r="6" spans="1:18" x14ac:dyDescent="0.2">
      <c r="A6" s="59">
        <v>392</v>
      </c>
      <c r="B6" s="59">
        <v>2</v>
      </c>
      <c r="C6" s="32" t="s">
        <v>189</v>
      </c>
      <c r="D6" s="32" t="s">
        <v>190</v>
      </c>
      <c r="E6" s="32" t="s">
        <v>55</v>
      </c>
      <c r="F6" s="40">
        <v>5000</v>
      </c>
      <c r="G6" s="57">
        <v>43446</v>
      </c>
      <c r="H6" s="32"/>
      <c r="I6" s="32"/>
      <c r="J6" s="32"/>
      <c r="K6" s="32"/>
      <c r="L6" s="32"/>
      <c r="M6" s="32"/>
      <c r="N6" s="32"/>
      <c r="O6" s="32"/>
      <c r="P6" s="33"/>
      <c r="Q6" s="33"/>
      <c r="R6" s="33"/>
    </row>
    <row r="7" spans="1:18" x14ac:dyDescent="0.2">
      <c r="A7" s="59">
        <v>219</v>
      </c>
      <c r="B7" s="59">
        <v>3</v>
      </c>
      <c r="C7" s="32" t="s">
        <v>72</v>
      </c>
      <c r="D7" s="32" t="s">
        <v>71</v>
      </c>
      <c r="E7" s="32" t="s">
        <v>55</v>
      </c>
      <c r="F7" s="40">
        <v>5000</v>
      </c>
      <c r="G7" s="57">
        <v>43440</v>
      </c>
      <c r="H7" s="32"/>
      <c r="I7" s="32"/>
      <c r="J7" s="32"/>
      <c r="K7" s="32"/>
      <c r="L7" s="32"/>
      <c r="M7" s="32"/>
      <c r="N7" s="32"/>
      <c r="O7" s="32"/>
      <c r="P7" s="33"/>
      <c r="Q7" s="33"/>
      <c r="R7" s="33"/>
    </row>
    <row r="8" spans="1:18" x14ac:dyDescent="0.2">
      <c r="A8" s="59">
        <v>274</v>
      </c>
      <c r="B8" s="59">
        <v>4</v>
      </c>
      <c r="C8" s="32" t="s">
        <v>84</v>
      </c>
      <c r="D8" s="32" t="s">
        <v>83</v>
      </c>
      <c r="E8" s="32" t="s">
        <v>55</v>
      </c>
      <c r="F8" s="40">
        <v>5000</v>
      </c>
      <c r="G8" s="57">
        <v>43356</v>
      </c>
      <c r="H8" s="32"/>
      <c r="I8" s="32"/>
      <c r="J8" s="32"/>
      <c r="K8" s="32"/>
      <c r="L8" s="32"/>
      <c r="M8" s="32"/>
      <c r="N8" s="32"/>
      <c r="O8" s="32"/>
      <c r="P8" s="33"/>
      <c r="Q8" s="33"/>
      <c r="R8" s="33"/>
    </row>
    <row r="9" spans="1:18" x14ac:dyDescent="0.2">
      <c r="A9" s="59">
        <v>295</v>
      </c>
      <c r="B9" s="59">
        <v>5</v>
      </c>
      <c r="C9" s="32" t="s">
        <v>94</v>
      </c>
      <c r="D9" s="32" t="s">
        <v>93</v>
      </c>
      <c r="E9" s="32" t="s">
        <v>55</v>
      </c>
      <c r="F9" s="40">
        <v>5000</v>
      </c>
      <c r="G9" s="57">
        <v>43419</v>
      </c>
      <c r="H9" s="32"/>
      <c r="I9" s="32"/>
      <c r="J9" s="32"/>
      <c r="K9" s="32"/>
      <c r="L9" s="32"/>
      <c r="M9" s="32"/>
      <c r="N9" s="32"/>
      <c r="O9" s="32"/>
      <c r="P9" s="33"/>
      <c r="Q9" s="33"/>
      <c r="R9" s="33"/>
    </row>
    <row r="10" spans="1:18" x14ac:dyDescent="0.2">
      <c r="A10" s="59">
        <v>378</v>
      </c>
      <c r="B10" s="59">
        <v>6</v>
      </c>
      <c r="C10" s="32" t="s">
        <v>187</v>
      </c>
      <c r="D10" s="32" t="s">
        <v>188</v>
      </c>
      <c r="E10" s="32" t="s">
        <v>55</v>
      </c>
      <c r="F10" s="40">
        <v>5000</v>
      </c>
      <c r="G10" s="57">
        <v>43446</v>
      </c>
      <c r="H10" s="32"/>
      <c r="I10" s="32"/>
      <c r="J10" s="32"/>
      <c r="K10" s="32"/>
      <c r="L10" s="32"/>
      <c r="M10" s="32"/>
      <c r="N10" s="32"/>
      <c r="O10" s="32"/>
      <c r="P10" s="33"/>
      <c r="Q10" s="33"/>
      <c r="R10" s="33"/>
    </row>
    <row r="11" spans="1:18" x14ac:dyDescent="0.2">
      <c r="A11" s="59">
        <v>268</v>
      </c>
      <c r="B11" s="59">
        <v>7</v>
      </c>
      <c r="C11" s="32" t="s">
        <v>68</v>
      </c>
      <c r="D11" s="32" t="s">
        <v>67</v>
      </c>
      <c r="E11" s="32" t="s">
        <v>55</v>
      </c>
      <c r="F11" s="40">
        <v>5000</v>
      </c>
      <c r="G11" s="57">
        <v>43441</v>
      </c>
      <c r="H11" s="32"/>
      <c r="I11" s="32"/>
      <c r="J11" s="32"/>
      <c r="K11" s="32"/>
      <c r="L11" s="32"/>
      <c r="M11" s="32"/>
      <c r="N11" s="32"/>
      <c r="O11" s="32"/>
      <c r="P11" s="33"/>
      <c r="Q11" s="33"/>
      <c r="R11" s="33"/>
    </row>
    <row r="12" spans="1:18" x14ac:dyDescent="0.2">
      <c r="A12" s="59">
        <v>369</v>
      </c>
      <c r="B12" s="59">
        <v>8</v>
      </c>
      <c r="C12" s="32" t="s">
        <v>92</v>
      </c>
      <c r="D12" s="32" t="s">
        <v>91</v>
      </c>
      <c r="E12" s="32" t="s">
        <v>55</v>
      </c>
      <c r="F12" s="40">
        <v>7000</v>
      </c>
      <c r="G12" s="57">
        <v>43437</v>
      </c>
      <c r="H12" s="32"/>
      <c r="I12" s="32"/>
      <c r="J12" s="32"/>
      <c r="K12" s="32"/>
      <c r="L12" s="32"/>
      <c r="M12" s="32"/>
      <c r="N12" s="32"/>
      <c r="O12" s="32"/>
      <c r="P12" s="33"/>
      <c r="Q12" s="33"/>
      <c r="R12" s="33"/>
    </row>
    <row r="13" spans="1:18" x14ac:dyDescent="0.2">
      <c r="A13" s="59">
        <v>320</v>
      </c>
      <c r="B13" s="59">
        <v>9</v>
      </c>
      <c r="C13" s="32" t="s">
        <v>90</v>
      </c>
      <c r="D13" s="32" t="s">
        <v>89</v>
      </c>
      <c r="E13" s="32" t="s">
        <v>55</v>
      </c>
      <c r="F13" s="40">
        <v>5000</v>
      </c>
      <c r="G13" s="57">
        <v>43441</v>
      </c>
      <c r="H13" s="32"/>
      <c r="I13" s="32"/>
      <c r="J13" s="32"/>
      <c r="K13" s="32"/>
      <c r="L13" s="32"/>
      <c r="M13" s="32"/>
      <c r="N13" s="32"/>
      <c r="O13" s="32"/>
      <c r="P13" s="33"/>
      <c r="Q13" s="33"/>
      <c r="R13" s="33"/>
    </row>
    <row r="14" spans="1:18" x14ac:dyDescent="0.2">
      <c r="A14" s="59">
        <v>38</v>
      </c>
      <c r="B14" s="59">
        <v>10</v>
      </c>
      <c r="C14" s="32" t="s">
        <v>130</v>
      </c>
      <c r="D14" s="32" t="s">
        <v>129</v>
      </c>
      <c r="E14" s="32" t="s">
        <v>55</v>
      </c>
      <c r="F14" s="40">
        <v>5000</v>
      </c>
      <c r="G14" s="57">
        <v>43441</v>
      </c>
      <c r="H14" s="32"/>
      <c r="I14" s="32"/>
      <c r="J14" s="32"/>
      <c r="K14" s="32"/>
      <c r="L14" s="32"/>
      <c r="M14" s="32"/>
      <c r="N14" s="32"/>
      <c r="O14" s="32"/>
      <c r="P14" s="33"/>
      <c r="Q14" s="33"/>
      <c r="R14" s="33"/>
    </row>
    <row r="15" spans="1:18" x14ac:dyDescent="0.2">
      <c r="A15" s="59">
        <v>125</v>
      </c>
      <c r="B15" s="59">
        <v>11</v>
      </c>
      <c r="C15" s="32" t="s">
        <v>110</v>
      </c>
      <c r="D15" s="32" t="s">
        <v>109</v>
      </c>
      <c r="E15" s="32" t="s">
        <v>55</v>
      </c>
      <c r="F15" s="40">
        <v>5000</v>
      </c>
      <c r="G15" s="57">
        <v>43388</v>
      </c>
      <c r="H15" s="32"/>
      <c r="I15" s="32"/>
      <c r="J15" s="32"/>
      <c r="K15" s="32"/>
      <c r="L15" s="32"/>
      <c r="M15" s="32"/>
      <c r="N15" s="32"/>
      <c r="O15" s="32"/>
      <c r="P15" s="33"/>
      <c r="Q15" s="33"/>
      <c r="R15" s="33"/>
    </row>
    <row r="16" spans="1:18" x14ac:dyDescent="0.2">
      <c r="A16" s="59">
        <v>430</v>
      </c>
      <c r="B16" s="59">
        <v>12</v>
      </c>
      <c r="C16" s="32" t="s">
        <v>78</v>
      </c>
      <c r="D16" s="32" t="s">
        <v>77</v>
      </c>
      <c r="E16" s="32" t="s">
        <v>55</v>
      </c>
      <c r="F16" s="40">
        <v>5000</v>
      </c>
      <c r="G16" s="57">
        <v>43378</v>
      </c>
      <c r="H16" s="32"/>
      <c r="I16" s="32"/>
      <c r="J16" s="32"/>
      <c r="K16" s="32"/>
      <c r="L16" s="32"/>
      <c r="M16" s="32"/>
      <c r="N16" s="32"/>
      <c r="O16" s="32"/>
      <c r="P16" s="33"/>
      <c r="Q16" s="33"/>
      <c r="R16" s="33"/>
    </row>
    <row r="17" spans="1:18" x14ac:dyDescent="0.2">
      <c r="A17" s="59">
        <v>47</v>
      </c>
      <c r="B17" s="59">
        <v>13</v>
      </c>
      <c r="C17" s="32" t="s">
        <v>134</v>
      </c>
      <c r="D17" s="32" t="s">
        <v>133</v>
      </c>
      <c r="E17" s="32" t="s">
        <v>55</v>
      </c>
      <c r="F17" s="40">
        <v>5000</v>
      </c>
      <c r="G17" s="57">
        <v>43388</v>
      </c>
      <c r="H17" s="32"/>
      <c r="I17" s="32"/>
      <c r="J17" s="32"/>
      <c r="K17" s="32"/>
      <c r="L17" s="32"/>
      <c r="M17" s="32"/>
      <c r="N17" s="32"/>
      <c r="O17" s="32"/>
      <c r="P17" s="33"/>
      <c r="Q17" s="33"/>
      <c r="R17" s="33"/>
    </row>
    <row r="18" spans="1:18" x14ac:dyDescent="0.2">
      <c r="A18" s="59">
        <v>113</v>
      </c>
      <c r="B18" s="59">
        <v>14</v>
      </c>
      <c r="C18" s="32" t="s">
        <v>126</v>
      </c>
      <c r="D18" s="32" t="s">
        <v>125</v>
      </c>
      <c r="E18" s="32" t="s">
        <v>55</v>
      </c>
      <c r="F18" s="40">
        <v>5000</v>
      </c>
      <c r="G18" s="57">
        <v>43441</v>
      </c>
      <c r="H18" s="32"/>
      <c r="I18" s="32"/>
      <c r="J18" s="32"/>
      <c r="K18" s="32"/>
      <c r="L18" s="32"/>
      <c r="M18" s="32"/>
      <c r="N18" s="32"/>
      <c r="O18" s="32"/>
      <c r="P18" s="33"/>
      <c r="Q18" s="33"/>
      <c r="R18" s="33"/>
    </row>
    <row r="19" spans="1:18" x14ac:dyDescent="0.2">
      <c r="A19" s="59">
        <v>13</v>
      </c>
      <c r="B19" s="59">
        <v>15</v>
      </c>
      <c r="C19" s="32" t="s">
        <v>132</v>
      </c>
      <c r="D19" s="32" t="s">
        <v>131</v>
      </c>
      <c r="E19" s="32" t="s">
        <v>55</v>
      </c>
      <c r="F19" s="40">
        <v>5000</v>
      </c>
      <c r="G19" s="57">
        <v>43441</v>
      </c>
      <c r="H19" s="32"/>
      <c r="I19" s="32"/>
      <c r="J19" s="32"/>
      <c r="K19" s="32"/>
      <c r="L19" s="32"/>
      <c r="M19" s="32"/>
      <c r="N19" s="32"/>
      <c r="O19" s="32"/>
      <c r="P19" s="33"/>
      <c r="Q19" s="33"/>
      <c r="R19" s="33"/>
    </row>
    <row r="20" spans="1:18" x14ac:dyDescent="0.2">
      <c r="A20" s="59">
        <v>164</v>
      </c>
      <c r="B20" s="59">
        <v>16</v>
      </c>
      <c r="C20" s="32" t="s">
        <v>105</v>
      </c>
      <c r="D20" s="32" t="s">
        <v>104</v>
      </c>
      <c r="E20" s="32" t="s">
        <v>55</v>
      </c>
      <c r="F20" s="40">
        <v>5000</v>
      </c>
      <c r="G20" s="57">
        <v>43328</v>
      </c>
      <c r="H20" s="32"/>
      <c r="I20" s="32"/>
      <c r="J20" s="32"/>
      <c r="K20" s="32"/>
      <c r="L20" s="32"/>
      <c r="M20" s="32"/>
      <c r="N20" s="32"/>
      <c r="O20" s="32"/>
      <c r="P20" s="33"/>
      <c r="Q20" s="33"/>
      <c r="R20" s="33"/>
    </row>
    <row r="21" spans="1:18" x14ac:dyDescent="0.2">
      <c r="A21" s="59">
        <v>332</v>
      </c>
      <c r="B21" s="59">
        <v>17</v>
      </c>
      <c r="C21" s="32" t="s">
        <v>80</v>
      </c>
      <c r="D21" s="32" t="s">
        <v>79</v>
      </c>
      <c r="E21" s="32" t="s">
        <v>55</v>
      </c>
      <c r="F21" s="40">
        <v>5000</v>
      </c>
      <c r="G21" s="57">
        <v>43441</v>
      </c>
      <c r="H21" s="32"/>
      <c r="I21" s="32"/>
      <c r="J21" s="32"/>
      <c r="K21" s="32"/>
      <c r="L21" s="32"/>
      <c r="M21" s="32"/>
      <c r="N21" s="32"/>
      <c r="O21" s="32"/>
      <c r="P21" s="33"/>
      <c r="Q21" s="33"/>
      <c r="R21" s="33"/>
    </row>
    <row r="22" spans="1:18" x14ac:dyDescent="0.2">
      <c r="A22" s="59">
        <v>163</v>
      </c>
      <c r="B22" s="59">
        <v>18</v>
      </c>
      <c r="C22" s="32" t="s">
        <v>107</v>
      </c>
      <c r="D22" s="32" t="s">
        <v>106</v>
      </c>
      <c r="E22" s="32" t="s">
        <v>55</v>
      </c>
      <c r="F22" s="40">
        <v>5240</v>
      </c>
      <c r="G22" s="57">
        <v>43388</v>
      </c>
      <c r="H22" s="32"/>
      <c r="I22" s="32"/>
      <c r="J22" s="32"/>
      <c r="K22" s="32"/>
      <c r="L22" s="32"/>
      <c r="M22" s="32"/>
      <c r="N22" s="32"/>
      <c r="O22" s="32"/>
      <c r="P22" s="33"/>
      <c r="Q22" s="33"/>
      <c r="R22" s="33"/>
    </row>
    <row r="23" spans="1:18" x14ac:dyDescent="0.2">
      <c r="A23" s="59">
        <v>261</v>
      </c>
      <c r="B23" s="59">
        <v>19</v>
      </c>
      <c r="C23" s="32" t="s">
        <v>60</v>
      </c>
      <c r="D23" s="32" t="s">
        <v>59</v>
      </c>
      <c r="E23" s="32" t="s">
        <v>55</v>
      </c>
      <c r="F23" s="40">
        <v>5000</v>
      </c>
      <c r="G23" s="57">
        <v>43419</v>
      </c>
      <c r="H23" s="32"/>
      <c r="I23" s="32"/>
      <c r="J23" s="32"/>
      <c r="K23" s="32"/>
      <c r="L23" s="32"/>
      <c r="M23" s="32"/>
      <c r="N23" s="32"/>
      <c r="O23" s="32"/>
      <c r="P23" s="33"/>
      <c r="Q23" s="33"/>
      <c r="R23" s="33"/>
    </row>
    <row r="24" spans="1:18" x14ac:dyDescent="0.2">
      <c r="A24" s="59">
        <v>137</v>
      </c>
      <c r="B24" s="59">
        <v>20</v>
      </c>
      <c r="C24" s="32" t="s">
        <v>181</v>
      </c>
      <c r="D24" s="32" t="s">
        <v>182</v>
      </c>
      <c r="E24" s="32" t="s">
        <v>55</v>
      </c>
      <c r="F24" s="40">
        <v>7000</v>
      </c>
      <c r="G24" s="57">
        <v>43446</v>
      </c>
      <c r="H24" s="32"/>
      <c r="I24" s="32"/>
      <c r="J24" s="32"/>
      <c r="K24" s="32"/>
      <c r="L24" s="32"/>
      <c r="M24" s="32"/>
      <c r="N24" s="32"/>
      <c r="O24" s="32"/>
      <c r="P24" s="33"/>
      <c r="Q24" s="33"/>
      <c r="R24" s="33"/>
    </row>
    <row r="25" spans="1:18" x14ac:dyDescent="0.2">
      <c r="A25" s="59">
        <v>220</v>
      </c>
      <c r="B25" s="59">
        <v>21</v>
      </c>
      <c r="C25" s="32" t="s">
        <v>70</v>
      </c>
      <c r="D25" s="32" t="s">
        <v>69</v>
      </c>
      <c r="E25" s="32" t="s">
        <v>55</v>
      </c>
      <c r="F25" s="40">
        <v>7000</v>
      </c>
      <c r="G25" s="57">
        <v>43440</v>
      </c>
      <c r="H25" s="32"/>
      <c r="I25" s="32"/>
      <c r="J25" s="32"/>
      <c r="K25" s="32"/>
      <c r="L25" s="32"/>
      <c r="M25" s="32"/>
      <c r="N25" s="32"/>
      <c r="O25" s="32"/>
      <c r="P25" s="33"/>
      <c r="Q25" s="33"/>
      <c r="R25" s="33"/>
    </row>
    <row r="26" spans="1:18" x14ac:dyDescent="0.2">
      <c r="A26" s="59">
        <v>241</v>
      </c>
      <c r="B26" s="59">
        <v>22</v>
      </c>
      <c r="C26" s="32" t="s">
        <v>62</v>
      </c>
      <c r="D26" s="32" t="s">
        <v>61</v>
      </c>
      <c r="E26" s="32" t="s">
        <v>55</v>
      </c>
      <c r="F26" s="40">
        <v>5990</v>
      </c>
      <c r="G26" s="57">
        <v>43357</v>
      </c>
      <c r="H26" s="32"/>
      <c r="I26" s="32"/>
      <c r="J26" s="32"/>
      <c r="K26" s="32"/>
      <c r="L26" s="32"/>
      <c r="M26" s="32"/>
      <c r="N26" s="32"/>
      <c r="O26" s="32"/>
      <c r="P26" s="33"/>
      <c r="Q26" s="33"/>
      <c r="R26" s="33"/>
    </row>
    <row r="27" spans="1:18" x14ac:dyDescent="0.2">
      <c r="A27" s="59">
        <v>146</v>
      </c>
      <c r="B27" s="59">
        <v>23</v>
      </c>
      <c r="C27" s="32" t="s">
        <v>101</v>
      </c>
      <c r="D27" s="32" t="s">
        <v>100</v>
      </c>
      <c r="E27" s="32" t="s">
        <v>55</v>
      </c>
      <c r="F27" s="40">
        <v>5000</v>
      </c>
      <c r="G27" s="57">
        <v>43419</v>
      </c>
      <c r="H27" s="32"/>
      <c r="I27" s="32"/>
      <c r="J27" s="32"/>
      <c r="K27" s="32"/>
      <c r="L27" s="32"/>
      <c r="M27" s="32"/>
      <c r="N27" s="32"/>
      <c r="O27" s="32"/>
      <c r="P27" s="33"/>
      <c r="Q27" s="33"/>
      <c r="R27" s="33"/>
    </row>
    <row r="28" spans="1:18" x14ac:dyDescent="0.2">
      <c r="A28" s="59">
        <v>401</v>
      </c>
      <c r="B28" s="59">
        <v>24</v>
      </c>
      <c r="C28" s="32" t="s">
        <v>74</v>
      </c>
      <c r="D28" s="32" t="s">
        <v>73</v>
      </c>
      <c r="E28" s="32" t="s">
        <v>55</v>
      </c>
      <c r="F28" s="40">
        <v>5000</v>
      </c>
      <c r="G28" s="57">
        <v>43378</v>
      </c>
      <c r="H28" s="32"/>
      <c r="I28" s="32"/>
      <c r="J28" s="32"/>
      <c r="K28" s="32"/>
      <c r="L28" s="32"/>
      <c r="M28" s="32"/>
      <c r="N28" s="32"/>
      <c r="O28" s="32"/>
      <c r="P28" s="33"/>
      <c r="Q28" s="33"/>
      <c r="R28" s="33"/>
    </row>
    <row r="29" spans="1:18" x14ac:dyDescent="0.2">
      <c r="A29" s="59">
        <v>173</v>
      </c>
      <c r="B29" s="59">
        <v>25</v>
      </c>
      <c r="C29" s="32" t="s">
        <v>99</v>
      </c>
      <c r="D29" s="32" t="s">
        <v>98</v>
      </c>
      <c r="E29" s="32" t="s">
        <v>55</v>
      </c>
      <c r="F29" s="40">
        <v>5540</v>
      </c>
      <c r="G29" s="57">
        <v>43369</v>
      </c>
      <c r="H29" s="32"/>
      <c r="I29" s="32"/>
      <c r="J29" s="32"/>
      <c r="K29" s="32"/>
      <c r="L29" s="32"/>
      <c r="M29" s="32"/>
      <c r="N29" s="32"/>
      <c r="O29" s="32"/>
      <c r="P29" s="33"/>
      <c r="Q29" s="33"/>
      <c r="R29" s="33"/>
    </row>
    <row r="30" spans="1:18" x14ac:dyDescent="0.2">
      <c r="A30" s="59">
        <v>130</v>
      </c>
      <c r="B30" s="59">
        <v>26</v>
      </c>
      <c r="C30" s="32" t="s">
        <v>124</v>
      </c>
      <c r="D30" s="32" t="s">
        <v>123</v>
      </c>
      <c r="E30" s="32" t="s">
        <v>55</v>
      </c>
      <c r="F30" s="40">
        <v>5000</v>
      </c>
      <c r="G30" s="57">
        <v>43404</v>
      </c>
      <c r="H30" s="32"/>
      <c r="I30" s="32"/>
      <c r="J30" s="32"/>
      <c r="K30" s="32"/>
      <c r="L30" s="32"/>
      <c r="M30" s="32"/>
      <c r="N30" s="32"/>
      <c r="O30" s="32"/>
      <c r="P30" s="33"/>
      <c r="Q30" s="33"/>
      <c r="R30" s="33"/>
    </row>
    <row r="31" spans="1:18" x14ac:dyDescent="0.2">
      <c r="A31" s="59">
        <v>409</v>
      </c>
      <c r="B31" s="59">
        <v>27</v>
      </c>
      <c r="C31" s="32" t="s">
        <v>76</v>
      </c>
      <c r="D31" s="32" t="s">
        <v>75</v>
      </c>
      <c r="E31" s="32" t="s">
        <v>55</v>
      </c>
      <c r="F31" s="40">
        <v>5000</v>
      </c>
      <c r="G31" s="57">
        <v>43439</v>
      </c>
      <c r="H31" s="32"/>
      <c r="I31" s="32"/>
      <c r="J31" s="32"/>
      <c r="K31" s="32"/>
      <c r="L31" s="32"/>
      <c r="M31" s="32"/>
      <c r="N31" s="32"/>
      <c r="O31" s="32"/>
      <c r="P31" s="33"/>
      <c r="Q31" s="33"/>
      <c r="R31" s="33"/>
    </row>
    <row r="32" spans="1:18" x14ac:dyDescent="0.2">
      <c r="A32" s="59">
        <v>279</v>
      </c>
      <c r="B32" s="59">
        <v>28</v>
      </c>
      <c r="C32" s="32" t="s">
        <v>82</v>
      </c>
      <c r="D32" s="32" t="s">
        <v>81</v>
      </c>
      <c r="E32" s="32" t="s">
        <v>55</v>
      </c>
      <c r="F32" s="40">
        <v>5000</v>
      </c>
      <c r="G32" s="57">
        <v>43432</v>
      </c>
      <c r="H32" s="32"/>
      <c r="I32" s="32"/>
      <c r="J32" s="32"/>
      <c r="K32" s="32"/>
      <c r="L32" s="32"/>
      <c r="M32" s="32"/>
      <c r="N32" s="32"/>
      <c r="O32" s="32"/>
      <c r="P32" s="33"/>
      <c r="Q32" s="33"/>
      <c r="R32" s="33"/>
    </row>
    <row r="33" spans="1:18" x14ac:dyDescent="0.2">
      <c r="A33" s="59">
        <v>179</v>
      </c>
      <c r="B33" s="59">
        <v>29</v>
      </c>
      <c r="C33" s="32" t="s">
        <v>103</v>
      </c>
      <c r="D33" s="32" t="s">
        <v>102</v>
      </c>
      <c r="E33" s="32" t="s">
        <v>55</v>
      </c>
      <c r="F33" s="40">
        <v>7000</v>
      </c>
      <c r="G33" s="57">
        <v>43412</v>
      </c>
      <c r="H33" s="32"/>
      <c r="I33" s="32"/>
      <c r="J33" s="32"/>
      <c r="K33" s="32"/>
      <c r="L33" s="32"/>
      <c r="M33" s="32"/>
      <c r="N33" s="32"/>
      <c r="O33" s="32"/>
      <c r="P33" s="33"/>
      <c r="Q33" s="33"/>
      <c r="R33" s="33"/>
    </row>
    <row r="34" spans="1:18" x14ac:dyDescent="0.2">
      <c r="A34" s="59">
        <v>128</v>
      </c>
      <c r="B34" s="59">
        <v>30</v>
      </c>
      <c r="C34" s="32" t="s">
        <v>116</v>
      </c>
      <c r="D34" s="32" t="s">
        <v>115</v>
      </c>
      <c r="E34" s="32" t="s">
        <v>55</v>
      </c>
      <c r="F34" s="40">
        <v>6052</v>
      </c>
      <c r="G34" s="57">
        <v>43439</v>
      </c>
      <c r="H34" s="32"/>
      <c r="I34" s="32"/>
      <c r="J34" s="32"/>
      <c r="K34" s="32"/>
      <c r="L34" s="32"/>
      <c r="M34" s="32"/>
      <c r="N34" s="32"/>
      <c r="O34" s="32"/>
      <c r="P34" s="33"/>
      <c r="Q34" s="33"/>
      <c r="R34" s="33"/>
    </row>
    <row r="35" spans="1:18" x14ac:dyDescent="0.2">
      <c r="A35" s="59">
        <v>423</v>
      </c>
      <c r="B35" s="59">
        <v>31</v>
      </c>
      <c r="C35" s="32" t="s">
        <v>86</v>
      </c>
      <c r="D35" s="32" t="s">
        <v>85</v>
      </c>
      <c r="E35" s="32" t="s">
        <v>55</v>
      </c>
      <c r="F35" s="40">
        <v>7000</v>
      </c>
      <c r="G35" s="57">
        <v>43328</v>
      </c>
      <c r="H35" s="32"/>
      <c r="I35" s="32"/>
      <c r="J35" s="32"/>
      <c r="K35" s="32"/>
      <c r="L35" s="32"/>
      <c r="M35" s="32"/>
      <c r="N35" s="32"/>
      <c r="O35" s="32"/>
      <c r="P35" s="33"/>
      <c r="Q35" s="33"/>
      <c r="R35" s="33"/>
    </row>
    <row r="36" spans="1:18" x14ac:dyDescent="0.2">
      <c r="A36" s="59">
        <v>225</v>
      </c>
      <c r="B36" s="59">
        <v>32</v>
      </c>
      <c r="C36" s="32" t="s">
        <v>64</v>
      </c>
      <c r="D36" s="32" t="s">
        <v>63</v>
      </c>
      <c r="E36" s="32" t="s">
        <v>55</v>
      </c>
      <c r="F36" s="40">
        <v>5000</v>
      </c>
      <c r="G36" s="57">
        <v>43321</v>
      </c>
      <c r="H36" s="32"/>
      <c r="I36" s="32"/>
      <c r="J36" s="32"/>
      <c r="K36" s="32"/>
      <c r="L36" s="32"/>
      <c r="M36" s="32"/>
      <c r="N36" s="32"/>
      <c r="O36" s="32"/>
      <c r="P36" s="33"/>
      <c r="Q36" s="33"/>
      <c r="R36" s="33"/>
    </row>
    <row r="37" spans="1:18" x14ac:dyDescent="0.2">
      <c r="A37" s="59">
        <v>25</v>
      </c>
      <c r="B37" s="59">
        <v>33</v>
      </c>
      <c r="C37" s="32" t="s">
        <v>112</v>
      </c>
      <c r="D37" s="32" t="s">
        <v>111</v>
      </c>
      <c r="E37" s="32" t="s">
        <v>55</v>
      </c>
      <c r="F37" s="40">
        <v>5000</v>
      </c>
      <c r="G37" s="57">
        <v>43441</v>
      </c>
      <c r="H37" s="32"/>
      <c r="I37" s="32"/>
      <c r="J37" s="32"/>
      <c r="K37" s="32"/>
      <c r="L37" s="32"/>
      <c r="M37" s="32"/>
      <c r="N37" s="32"/>
      <c r="O37" s="32"/>
      <c r="P37" s="33"/>
      <c r="Q37" s="33"/>
      <c r="R37" s="33"/>
    </row>
    <row r="38" spans="1:18" x14ac:dyDescent="0.2">
      <c r="A38" s="59">
        <v>66</v>
      </c>
      <c r="B38" s="59">
        <v>34</v>
      </c>
      <c r="C38" s="32" t="s">
        <v>118</v>
      </c>
      <c r="D38" s="32" t="s">
        <v>117</v>
      </c>
      <c r="E38" s="32" t="s">
        <v>55</v>
      </c>
      <c r="F38" s="40">
        <v>5240</v>
      </c>
      <c r="G38" s="57">
        <v>43371</v>
      </c>
      <c r="H38" s="32"/>
      <c r="I38" s="32"/>
      <c r="J38" s="32"/>
      <c r="K38" s="32"/>
      <c r="L38" s="32"/>
      <c r="M38" s="32"/>
      <c r="N38" s="32"/>
      <c r="O38" s="32"/>
      <c r="P38" s="33"/>
      <c r="Q38" s="33"/>
      <c r="R38" s="33"/>
    </row>
    <row r="39" spans="1:18" x14ac:dyDescent="0.2">
      <c r="A39" s="59">
        <v>52</v>
      </c>
      <c r="B39" s="59">
        <v>35</v>
      </c>
      <c r="C39" s="32" t="s">
        <v>114</v>
      </c>
      <c r="D39" s="32" t="s">
        <v>113</v>
      </c>
      <c r="E39" s="32" t="s">
        <v>55</v>
      </c>
      <c r="F39" s="40">
        <v>5000</v>
      </c>
      <c r="G39" s="57">
        <v>43438</v>
      </c>
      <c r="H39" s="32"/>
      <c r="I39" s="32"/>
      <c r="J39" s="32"/>
      <c r="K39" s="32"/>
      <c r="L39" s="32"/>
      <c r="M39" s="32"/>
      <c r="N39" s="32"/>
      <c r="O39" s="32"/>
      <c r="P39" s="33"/>
      <c r="Q39" s="33"/>
      <c r="R39" s="33"/>
    </row>
    <row r="40" spans="1:18" x14ac:dyDescent="0.2">
      <c r="A40" s="59">
        <v>19</v>
      </c>
      <c r="B40" s="59">
        <v>36</v>
      </c>
      <c r="C40" s="32" t="s">
        <v>128</v>
      </c>
      <c r="D40" s="32" t="s">
        <v>127</v>
      </c>
      <c r="E40" s="32" t="s">
        <v>55</v>
      </c>
      <c r="F40" s="40">
        <v>5000</v>
      </c>
      <c r="G40" s="57">
        <v>43371</v>
      </c>
      <c r="H40" s="32"/>
      <c r="I40" s="32"/>
      <c r="J40" s="32"/>
      <c r="K40" s="32"/>
      <c r="L40" s="32"/>
      <c r="M40" s="32"/>
      <c r="N40" s="32"/>
      <c r="O40" s="32"/>
      <c r="P40" s="33"/>
      <c r="Q40" s="33"/>
      <c r="R40" s="33"/>
    </row>
    <row r="41" spans="1:18" x14ac:dyDescent="0.2">
      <c r="A41" s="59">
        <v>302</v>
      </c>
      <c r="B41" s="59">
        <v>37</v>
      </c>
      <c r="C41" s="32" t="s">
        <v>58</v>
      </c>
      <c r="D41" s="32" t="s">
        <v>57</v>
      </c>
      <c r="E41" s="32" t="s">
        <v>55</v>
      </c>
      <c r="F41" s="40">
        <v>5000</v>
      </c>
      <c r="G41" s="57">
        <v>43354</v>
      </c>
      <c r="H41" s="32"/>
      <c r="I41" s="32"/>
      <c r="J41" s="32"/>
      <c r="K41" s="32"/>
      <c r="L41" s="32"/>
      <c r="M41" s="32"/>
      <c r="N41" s="32"/>
      <c r="O41" s="32"/>
      <c r="P41" s="33"/>
      <c r="Q41" s="33"/>
      <c r="R41" s="33"/>
    </row>
    <row r="42" spans="1:18" x14ac:dyDescent="0.2">
      <c r="A42" s="59">
        <v>433</v>
      </c>
      <c r="B42" s="59">
        <v>38</v>
      </c>
      <c r="C42" s="32" t="s">
        <v>88</v>
      </c>
      <c r="D42" s="32" t="s">
        <v>87</v>
      </c>
      <c r="E42" s="32" t="s">
        <v>55</v>
      </c>
      <c r="F42" s="40">
        <v>5914</v>
      </c>
      <c r="G42" s="57">
        <v>43441</v>
      </c>
      <c r="H42" s="32"/>
      <c r="I42" s="32"/>
      <c r="J42" s="32"/>
      <c r="K42" s="32"/>
      <c r="L42" s="32"/>
      <c r="M42" s="32"/>
      <c r="N42" s="32"/>
      <c r="O42" s="32"/>
      <c r="P42" s="33"/>
      <c r="Q42" s="33"/>
      <c r="R42" s="33"/>
    </row>
    <row r="43" spans="1:18" x14ac:dyDescent="0.2">
      <c r="A43" s="59">
        <v>265</v>
      </c>
      <c r="B43" s="59">
        <v>39</v>
      </c>
      <c r="C43" s="32" t="s">
        <v>96</v>
      </c>
      <c r="D43" s="32" t="s">
        <v>95</v>
      </c>
      <c r="E43" s="32" t="s">
        <v>55</v>
      </c>
      <c r="F43" s="40">
        <v>5000</v>
      </c>
      <c r="G43" s="57">
        <v>43440</v>
      </c>
      <c r="H43" s="32"/>
      <c r="I43" s="32"/>
      <c r="J43" s="32"/>
      <c r="K43" s="32"/>
      <c r="L43" s="32"/>
      <c r="M43" s="32"/>
      <c r="N43" s="32"/>
      <c r="O43" s="32"/>
      <c r="P43" s="33"/>
      <c r="Q43" s="33"/>
      <c r="R43" s="33"/>
    </row>
    <row r="44" spans="1:18" x14ac:dyDescent="0.2">
      <c r="A44" s="59">
        <v>114</v>
      </c>
      <c r="B44" s="59">
        <v>40</v>
      </c>
      <c r="C44" s="32" t="s">
        <v>120</v>
      </c>
      <c r="D44" s="32" t="s">
        <v>119</v>
      </c>
      <c r="E44" s="32" t="s">
        <v>55</v>
      </c>
      <c r="F44" s="40">
        <v>5000</v>
      </c>
      <c r="G44" s="57">
        <v>43367</v>
      </c>
      <c r="H44" s="32"/>
      <c r="I44" s="32"/>
      <c r="J44" s="32"/>
      <c r="K44" s="32"/>
      <c r="L44" s="32"/>
      <c r="M44" s="32"/>
      <c r="N44" s="32"/>
      <c r="O44" s="32"/>
      <c r="P44" s="33"/>
      <c r="Q44" s="33"/>
      <c r="R44" s="33"/>
    </row>
    <row r="45" spans="1:18" x14ac:dyDescent="0.2">
      <c r="A45" s="59">
        <v>216</v>
      </c>
      <c r="B45" s="59">
        <v>41</v>
      </c>
      <c r="C45" s="32" t="s">
        <v>183</v>
      </c>
      <c r="D45" s="32" t="s">
        <v>184</v>
      </c>
      <c r="E45" s="32" t="s">
        <v>55</v>
      </c>
      <c r="F45" s="40">
        <v>5000</v>
      </c>
      <c r="G45" s="57">
        <v>43447</v>
      </c>
      <c r="H45" s="32"/>
      <c r="I45" s="32"/>
      <c r="J45" s="32"/>
      <c r="K45" s="32"/>
      <c r="L45" s="32"/>
      <c r="M45" s="32"/>
      <c r="N45" s="32"/>
      <c r="O45" s="32"/>
      <c r="P45" s="33"/>
      <c r="Q45" s="33"/>
      <c r="R45" s="33"/>
    </row>
    <row r="46" spans="1:18" x14ac:dyDescent="0.2">
      <c r="A46" s="59">
        <v>420</v>
      </c>
      <c r="B46" s="59">
        <v>42</v>
      </c>
      <c r="C46" s="32" t="s">
        <v>66</v>
      </c>
      <c r="D46" s="32" t="s">
        <v>65</v>
      </c>
      <c r="E46" s="32" t="s">
        <v>55</v>
      </c>
      <c r="F46" s="40">
        <v>5000</v>
      </c>
      <c r="G46" s="57">
        <v>43354</v>
      </c>
      <c r="H46" s="32"/>
      <c r="I46" s="32"/>
      <c r="J46" s="32"/>
      <c r="K46" s="32"/>
      <c r="L46" s="32"/>
      <c r="M46" s="32"/>
      <c r="N46" s="32"/>
      <c r="O46" s="32"/>
      <c r="P46" s="33"/>
      <c r="Q46" s="33"/>
      <c r="R46" s="33"/>
    </row>
    <row r="47" spans="1:18" x14ac:dyDescent="0.2">
      <c r="A47" s="59">
        <v>59</v>
      </c>
      <c r="B47" s="59">
        <v>43</v>
      </c>
      <c r="C47" s="32" t="s">
        <v>122</v>
      </c>
      <c r="D47" s="32" t="s">
        <v>121</v>
      </c>
      <c r="E47" s="32" t="s">
        <v>55</v>
      </c>
      <c r="F47" s="40">
        <v>5000</v>
      </c>
      <c r="G47" s="57">
        <v>43439</v>
      </c>
      <c r="H47" s="32"/>
      <c r="I47" s="32"/>
      <c r="J47" s="32"/>
      <c r="K47" s="32"/>
      <c r="L47" s="32"/>
      <c r="M47" s="32"/>
      <c r="N47" s="32"/>
      <c r="O47" s="32"/>
      <c r="P47" s="33"/>
      <c r="Q47" s="33"/>
      <c r="R47" s="33"/>
    </row>
    <row r="48" spans="1:18" x14ac:dyDescent="0.2">
      <c r="B48" s="60"/>
    </row>
    <row r="49" spans="2:2" x14ac:dyDescent="0.2">
      <c r="B49" s="60"/>
    </row>
  </sheetData>
  <mergeCells count="1">
    <mergeCell ref="P3:R3"/>
  </mergeCells>
  <dataValidations count="1">
    <dataValidation type="list" allowBlank="1" showInputMessage="1" showErrorMessage="1" sqref="J5:J15 P5:R15" xr:uid="{00000000-0002-0000-0700-000000000000}">
      <formula1>INDIRECT("Tableau6[[#Tout];[Etats]]")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D1:E20"/>
  <sheetViews>
    <sheetView workbookViewId="0">
      <selection activeCell="D6" sqref="D2:D6"/>
    </sheetView>
  </sheetViews>
  <sheetFormatPr defaultColWidth="11.42578125" defaultRowHeight="12.75" x14ac:dyDescent="0.2"/>
  <cols>
    <col min="4" max="4" width="16.85546875" customWidth="1"/>
  </cols>
  <sheetData>
    <row r="1" spans="4:4" x14ac:dyDescent="0.2">
      <c r="D1" s="6"/>
    </row>
    <row r="2" spans="4:4" ht="15.75" x14ac:dyDescent="0.25">
      <c r="D2" s="26" t="s">
        <v>164</v>
      </c>
    </row>
    <row r="3" spans="4:4" x14ac:dyDescent="0.2">
      <c r="D3" s="6" t="s">
        <v>161</v>
      </c>
    </row>
    <row r="4" spans="4:4" x14ac:dyDescent="0.2">
      <c r="D4" s="6" t="s">
        <v>162</v>
      </c>
    </row>
    <row r="5" spans="4:4" x14ac:dyDescent="0.2">
      <c r="D5" s="6" t="s">
        <v>163</v>
      </c>
    </row>
    <row r="6" spans="4:4" x14ac:dyDescent="0.2">
      <c r="D6" s="6"/>
    </row>
    <row r="7" spans="4:4" x14ac:dyDescent="0.2">
      <c r="D7" s="6"/>
    </row>
    <row r="8" spans="4:4" x14ac:dyDescent="0.2">
      <c r="D8" s="6"/>
    </row>
    <row r="20" spans="5:5" x14ac:dyDescent="0.2">
      <c r="E20" t="s">
        <v>165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9</vt:i4>
      </vt:variant>
    </vt:vector>
  </HeadingPairs>
  <TitlesOfParts>
    <vt:vector size="9" baseType="lpstr">
      <vt:lpstr>Instruction</vt:lpstr>
      <vt:lpstr>Neuf</vt:lpstr>
      <vt:lpstr>Existant</vt:lpstr>
      <vt:lpstr>Sommaire</vt:lpstr>
      <vt:lpstr>Sélection</vt:lpstr>
      <vt:lpstr>test</vt:lpstr>
      <vt:lpstr>Valeur-SAP</vt:lpstr>
      <vt:lpstr>Valeur-Existant</vt:lpstr>
      <vt:lpstr>Listes</vt:lpstr>
    </vt:vector>
  </TitlesOfParts>
  <Company>Ville de Montréal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Danielle JEAN</dc:creator>
  <cp:lastModifiedBy>Jean-Eric Pelouas</cp:lastModifiedBy>
  <cp:lastPrinted>2018-12-12T13:59:57Z</cp:lastPrinted>
  <dcterms:created xsi:type="dcterms:W3CDTF">2018-12-11T20:14:37Z</dcterms:created>
  <dcterms:modified xsi:type="dcterms:W3CDTF">2019-08-09T22:18:12Z</dcterms:modified>
</cp:coreProperties>
</file>