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92CA0BF-B9DB-46A3-AE9D-9A459AABF990}" xr6:coauthVersionLast="45" xr6:coauthVersionMax="45" xr10:uidLastSave="{00000000-0000-0000-0000-000000000000}"/>
  <bookViews>
    <workbookView xWindow="-120" yWindow="-120" windowWidth="24240" windowHeight="13740" xr2:uid="{FA7502AE-FC05-4484-8071-D01207990504}"/>
  </bookViews>
  <sheets>
    <sheet name="Timesheet" sheetId="1" r:id="rId1"/>
    <sheet name="Data" sheetId="2" r:id="rId2"/>
  </sheets>
  <externalReferences>
    <externalReference r:id="rId3"/>
  </externalReferences>
  <definedNames>
    <definedName name="DateCalc">[1]Data!$C$2:INDEX([1]Data!$C$2:$C$32,DAY(DATE('[1]Weekly Timesheet'!$C$9,MATCH('[1]Weekly Timesheet'!$D$9,[1]Data!$B$2:$B$13,0)+1,0)))</definedName>
    <definedName name="Holidays">Data!$F$4:$Q$14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F3" i="2" l="1" a="1"/>
  <c r="F45" i="1"/>
  <c r="G45" i="1"/>
  <c r="I3" i="2" l="1"/>
  <c r="F3" i="2"/>
  <c r="J3" i="2"/>
  <c r="N3" i="2"/>
  <c r="G3" i="2"/>
  <c r="H3" i="2"/>
  <c r="L3" i="2"/>
  <c r="P3" i="2"/>
  <c r="M3" i="2"/>
  <c r="Q3" i="2"/>
  <c r="K3" i="2"/>
  <c r="O3" i="2"/>
  <c r="C12" i="1"/>
  <c r="O1" i="2" l="1"/>
  <c r="O5" i="2" s="1"/>
  <c r="O4" i="2"/>
  <c r="O12" i="2"/>
  <c r="O7" i="2"/>
  <c r="O11" i="2"/>
  <c r="O13" i="2"/>
  <c r="O6" i="2"/>
  <c r="O10" i="2"/>
  <c r="O14" i="2"/>
  <c r="P1" i="2"/>
  <c r="P5" i="2" s="1"/>
  <c r="P13" i="2"/>
  <c r="P4" i="2"/>
  <c r="P12" i="2"/>
  <c r="P6" i="2"/>
  <c r="P10" i="2"/>
  <c r="P14" i="2"/>
  <c r="P7" i="2"/>
  <c r="P11" i="2"/>
  <c r="N1" i="2"/>
  <c r="N5" i="2" s="1"/>
  <c r="N7" i="2"/>
  <c r="N11" i="2"/>
  <c r="N6" i="2"/>
  <c r="N10" i="2"/>
  <c r="N14" i="2"/>
  <c r="N4" i="2"/>
  <c r="N12" i="2"/>
  <c r="N13" i="2"/>
  <c r="K1" i="2"/>
  <c r="K5" i="2" s="1"/>
  <c r="K4" i="2"/>
  <c r="K12" i="2"/>
  <c r="K13" i="2"/>
  <c r="K7" i="2"/>
  <c r="K11" i="2"/>
  <c r="K6" i="2"/>
  <c r="K10" i="2"/>
  <c r="K14" i="2"/>
  <c r="L1" i="2"/>
  <c r="L5" i="2" s="1"/>
  <c r="L13" i="2"/>
  <c r="L6" i="2"/>
  <c r="L10" i="2"/>
  <c r="L14" i="2"/>
  <c r="L4" i="2"/>
  <c r="L12" i="2"/>
  <c r="L7" i="2"/>
  <c r="L11" i="2"/>
  <c r="J1" i="2"/>
  <c r="J5" i="2" s="1"/>
  <c r="J7" i="2"/>
  <c r="J11" i="2"/>
  <c r="J6" i="2"/>
  <c r="J10" i="2"/>
  <c r="J14" i="2"/>
  <c r="J13" i="2"/>
  <c r="J4" i="2"/>
  <c r="J12" i="2"/>
  <c r="Q1" i="2"/>
  <c r="Q5" i="2" s="1"/>
  <c r="Q8" i="2" s="1"/>
  <c r="Q6" i="2"/>
  <c r="Q10" i="2"/>
  <c r="Q14" i="2"/>
  <c r="Q11" i="2"/>
  <c r="Q13" i="2"/>
  <c r="Q4" i="2"/>
  <c r="Q12" i="2"/>
  <c r="Q7" i="2"/>
  <c r="H1" i="2"/>
  <c r="H5" i="2" s="1"/>
  <c r="H13" i="2"/>
  <c r="H4" i="2"/>
  <c r="H12" i="2"/>
  <c r="H7" i="2"/>
  <c r="H11" i="2"/>
  <c r="H6" i="2"/>
  <c r="H10" i="2"/>
  <c r="H14" i="2"/>
  <c r="M1" i="2"/>
  <c r="M5" i="2" s="1"/>
  <c r="M6" i="2"/>
  <c r="M10" i="2"/>
  <c r="M14" i="2"/>
  <c r="M13" i="2"/>
  <c r="M7" i="2"/>
  <c r="M11" i="2"/>
  <c r="M4" i="2"/>
  <c r="M12" i="2"/>
  <c r="G1" i="2"/>
  <c r="G5" i="2" s="1"/>
  <c r="G4" i="2"/>
  <c r="G12" i="2"/>
  <c r="G7" i="2"/>
  <c r="G11" i="2"/>
  <c r="G6" i="2"/>
  <c r="G10" i="2"/>
  <c r="G14" i="2"/>
  <c r="G13" i="2"/>
  <c r="I1" i="2"/>
  <c r="I5" i="2" s="1"/>
  <c r="I6" i="2"/>
  <c r="I10" i="2"/>
  <c r="I14" i="2"/>
  <c r="I13" i="2"/>
  <c r="I4" i="2"/>
  <c r="I12" i="2"/>
  <c r="I7" i="2"/>
  <c r="I11" i="2"/>
  <c r="F1" i="2"/>
  <c r="F5" i="2" s="1"/>
  <c r="F14" i="2"/>
  <c r="F10" i="2"/>
  <c r="F6" i="2"/>
  <c r="F13" i="2"/>
  <c r="F12" i="2"/>
  <c r="F4" i="2"/>
  <c r="F11" i="2"/>
  <c r="F7" i="2"/>
  <c r="C13" i="1"/>
  <c r="C14" i="1" s="1"/>
  <c r="D12" i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I9" i="2" l="1"/>
  <c r="I8" i="2"/>
  <c r="Q9" i="2"/>
  <c r="N9" i="2"/>
  <c r="N8" i="2"/>
  <c r="H9" i="2"/>
  <c r="H8" i="2"/>
  <c r="K8" i="2"/>
  <c r="K9" i="2"/>
  <c r="G8" i="2"/>
  <c r="G9" i="2"/>
  <c r="J8" i="2"/>
  <c r="J9" i="2"/>
  <c r="P9" i="2"/>
  <c r="P8" i="2"/>
  <c r="M9" i="2"/>
  <c r="M8" i="2"/>
  <c r="L9" i="2"/>
  <c r="L8" i="2"/>
  <c r="O8" i="2"/>
  <c r="O9" i="2"/>
  <c r="F9" i="2"/>
  <c r="F8" i="2"/>
  <c r="E42" i="1" s="1"/>
  <c r="C15" i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E12" i="1" l="1"/>
  <c r="E34" i="1"/>
  <c r="E31" i="1"/>
  <c r="E25" i="1"/>
  <c r="E16" i="1"/>
  <c r="E30" i="1"/>
  <c r="E13" i="1"/>
  <c r="E36" i="1"/>
  <c r="E41" i="1"/>
  <c r="E14" i="1"/>
  <c r="E39" i="1"/>
  <c r="E29" i="1"/>
  <c r="E19" i="1"/>
  <c r="E24" i="1"/>
  <c r="E18" i="1"/>
  <c r="E15" i="1"/>
  <c r="E20" i="1"/>
  <c r="E17" i="1"/>
  <c r="E33" i="1"/>
  <c r="E27" i="1"/>
  <c r="E32" i="1"/>
  <c r="E22" i="1"/>
  <c r="E38" i="1"/>
  <c r="E23" i="1"/>
  <c r="E28" i="1"/>
  <c r="E21" i="1"/>
  <c r="E37" i="1"/>
  <c r="E35" i="1"/>
  <c r="E40" i="1"/>
  <c r="E26" i="1"/>
  <c r="G44" i="1" a="1"/>
  <c r="G44" i="1" s="1"/>
  <c r="F44" i="1" a="1"/>
  <c r="F44" i="1" s="1"/>
  <c r="G43" i="1" a="1"/>
  <c r="G43" i="1" s="1"/>
  <c r="F43" i="1" a="1"/>
  <c r="F4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<sst xmlns="http://schemas.openxmlformats.org/spreadsheetml/2006/main" count="315" uniqueCount="42">
  <si>
    <t>Years</t>
  </si>
  <si>
    <t>Months</t>
  </si>
  <si>
    <t>Days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</si>
  <si>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</si>
  <si>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</si>
  <si>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</si>
  <si>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</si>
  <si>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</si>
  <si>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</si>
  <si>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</si>
  <si>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</si>
  <si>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</si>
  <si>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</si>
  <si>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</si>
  <si>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</si>
  <si>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Year</t>
  </si>
  <si>
    <t>Month</t>
  </si>
  <si>
    <t>Date</t>
  </si>
  <si>
    <t>Day</t>
  </si>
  <si>
    <t>TimeSheet</t>
  </si>
  <si>
    <t>Times-report</t>
  </si>
  <si>
    <t>Extra-Hours</t>
  </si>
  <si>
    <t>INC-xxx</t>
  </si>
  <si>
    <t>Case number/
Comment</t>
  </si>
  <si>
    <t>bank holiday</t>
  </si>
  <si>
    <t>Total working day</t>
  </si>
  <si>
    <t>Total day not worked</t>
  </si>
  <si>
    <t>Total Bank Holiday</t>
  </si>
  <si>
    <t>Le but étant d'avoir normalement (voir ci-dessous), Les bank holiday ne doivent pas être compté dans les working day et day not working, juste dans la cellule bank holiday</t>
  </si>
  <si>
    <t>Holidays</t>
  </si>
  <si>
    <t>Jour de l'an</t>
  </si>
  <si>
    <t>Lundi de Pâques</t>
  </si>
  <si>
    <t>Fête du travail</t>
  </si>
  <si>
    <t>Fête de la victoire 1945</t>
  </si>
  <si>
    <t>Jeudi de l'Acsension</t>
  </si>
  <si>
    <t>Lundi de Pentecôte (*)</t>
  </si>
  <si>
    <t>Fête nationale</t>
  </si>
  <si>
    <t>Assomption</t>
  </si>
  <si>
    <t>Toussaint</t>
  </si>
  <si>
    <t>Fête de l'Armistice</t>
  </si>
  <si>
    <t>Noël</t>
  </si>
  <si>
    <t>Easter Sunday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</si>
</sst>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[$-409]dddd"/>
    <numFmt numFmtId="166" formatCode="[h]:mm"/>
  </numFmts>
  <fonts count="8" x14ac:knownFonts="1">
    <font>
      <sz val="11"/>
      <color theme="1"/>
      <name val="Calibri"/>
      <family val="2"/>
      <scheme val="minor"/>
    </font>
    <font>
      <i/>
      <sz val="10"/>
      <color theme="1"/>
      <name val="Verdana"/>
      <family val="2"/>
    </font>
    <font>
      <u/>
      <sz val="16"/>
      <color theme="8" tint="-0.249977111117893"/>
      <name val="Verdana"/>
      <family val="2"/>
    </font>
    <font>
      <sz val="12"/>
      <color theme="3" tint="-0.249977111117893"/>
      <name val="Verdana"/>
      <family val="2"/>
    </font>
    <font>
      <i/>
      <sz val="9"/>
      <color theme="1"/>
      <name val="Verdana"/>
      <family val="2"/>
    </font>
    <font>
      <i/>
      <sz val="9"/>
      <color theme="4" tint="-0.499984740745262"/>
      <name val="Verdana"/>
      <family val="2"/>
    </font>
    <font>
      <sz val="9"/>
      <color theme="1"/>
      <name val="Verdana"/>
      <family val="2"/>
    </font>
    <font>
      <i/>
      <sz val="10"/>
      <color rgb="FF7F7F7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5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indexed="64"/>
      </right>
      <top/>
      <bottom style="thin">
        <color theme="4" tint="-0.24997711111789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4" tint="-0.249977111117893"/>
      </right>
      <top style="thin">
        <color theme="4" tint="-0.249977111117893"/>
      </top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indexed="64"/>
      </bottom>
      <diagonal/>
    </border>
    <border>
      <left style="thin">
        <color theme="4" tint="-0.249977111117893"/>
      </left>
      <right style="medium">
        <color indexed="64"/>
      </right>
      <top style="thin">
        <color theme="4" tint="-0.249977111117893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theme="4" tint="-0.249977111117893"/>
      </right>
      <top style="medium">
        <color indexed="64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indexed="64"/>
      </right>
      <top style="medium">
        <color indexed="64"/>
      </top>
      <bottom style="thin">
        <color theme="4" tint="-0.249977111117893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medium">
        <color indexed="64"/>
      </top>
      <bottom style="thin">
        <color theme="4" tint="-0.249977111117893"/>
      </bottom>
      <diagonal/>
    </border>
    <border>
      <left style="medium">
        <color indexed="64"/>
      </left>
      <right style="thin">
        <color theme="4" tint="-0.249977111117893"/>
      </right>
      <top style="medium">
        <color indexed="64"/>
      </top>
      <bottom/>
      <diagonal/>
    </border>
    <border>
      <left style="medium">
        <color indexed="64"/>
      </left>
      <right style="thin">
        <color theme="4" tint="-0.249977111117893"/>
      </right>
      <top/>
      <bottom style="thin">
        <color indexed="64"/>
      </bottom>
      <diagonal/>
    </border>
    <border>
      <left style="thin">
        <color theme="4" tint="-0.249977111117893"/>
      </left>
      <right style="medium">
        <color indexed="64"/>
      </right>
      <top style="medium">
        <color indexed="64"/>
      </top>
      <bottom/>
      <diagonal/>
    </border>
    <border>
      <left style="thin">
        <color theme="4" tint="-0.249977111117893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rgb="FFFF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86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0" fillId="0" borderId="0" xfId="0" applyAlignment="1">
      <alignment horizontal="left" vertical="center"/>
    </xf>
    <xf numFmtId="0" fontId="6" fillId="0" borderId="14" xfId="0" applyFont="1" applyBorder="1" applyAlignment="1" applyProtection="1">
      <alignment horizontal="center"/>
      <protection locked="0" hidden="1"/>
    </xf>
    <xf numFmtId="0" fontId="6" fillId="0" borderId="15" xfId="0" applyFont="1" applyBorder="1" applyAlignment="1" applyProtection="1">
      <alignment horizontal="center"/>
      <protection locked="0" hidden="1"/>
    </xf>
    <xf numFmtId="0" fontId="6" fillId="0" borderId="16" xfId="0" applyFont="1" applyBorder="1" applyAlignment="1" applyProtection="1">
      <alignment horizontal="center"/>
      <protection locked="0" hidden="1"/>
    </xf>
    <xf numFmtId="0" fontId="0" fillId="0" borderId="0" xfId="0" applyProtection="1">
      <protection hidden="1"/>
    </xf>
    <xf numFmtId="0" fontId="2" fillId="0" borderId="0" xfId="0" applyFont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hidden="1"/>
    </xf>
    <xf numFmtId="0" fontId="3" fillId="0" borderId="0" xfId="0" applyFont="1" applyAlignment="1" applyProtection="1">
      <alignment vertical="top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centerContinuous"/>
      <protection hidden="1"/>
    </xf>
    <xf numFmtId="0" fontId="4" fillId="2" borderId="28" xfId="0" applyFont="1" applyFill="1" applyBorder="1" applyAlignment="1" applyProtection="1">
      <alignment horizontal="center" vertical="center"/>
      <protection hidden="1"/>
    </xf>
    <xf numFmtId="0" fontId="4" fillId="2" borderId="32" xfId="0" applyFont="1" applyFill="1" applyBorder="1" applyAlignment="1" applyProtection="1">
      <alignment horizontal="center" vertical="center"/>
      <protection hidden="1"/>
    </xf>
    <xf numFmtId="0" fontId="4" fillId="2" borderId="29" xfId="0" applyFont="1" applyFill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0" xfId="0" applyFont="1" applyProtection="1">
      <protection hidden="1"/>
    </xf>
    <xf numFmtId="0" fontId="0" fillId="0" borderId="0" xfId="0" applyAlignment="1" applyProtection="1">
      <protection hidden="1"/>
    </xf>
    <xf numFmtId="20" fontId="0" fillId="0" borderId="0" xfId="0" applyNumberFormat="1" applyProtection="1">
      <protection hidden="1"/>
    </xf>
    <xf numFmtId="0" fontId="4" fillId="2" borderId="10" xfId="0" applyFont="1" applyFill="1" applyBorder="1" applyAlignment="1" applyProtection="1">
      <alignment horizontal="center" vertical="center" wrapText="1"/>
      <protection hidden="1"/>
    </xf>
    <xf numFmtId="0" fontId="4" fillId="2" borderId="6" xfId="0" applyFont="1" applyFill="1" applyBorder="1" applyAlignment="1" applyProtection="1">
      <alignment horizontal="center" vertical="center" wrapText="1"/>
      <protection hidden="1"/>
    </xf>
    <xf numFmtId="0" fontId="4" fillId="2" borderId="11" xfId="0" applyFont="1" applyFill="1" applyBorder="1" applyAlignment="1" applyProtection="1">
      <alignment horizontal="center" vertical="center" wrapText="1"/>
      <protection hidden="1"/>
    </xf>
    <xf numFmtId="0" fontId="4" fillId="2" borderId="12" xfId="0" applyFont="1" applyFill="1" applyBorder="1" applyAlignment="1" applyProtection="1">
      <alignment horizontal="center" vertical="center" wrapText="1"/>
      <protection hidden="1"/>
    </xf>
    <xf numFmtId="0" fontId="4" fillId="2" borderId="2" xfId="0" applyFont="1" applyFill="1" applyBorder="1" applyAlignment="1" applyProtection="1">
      <alignment horizontal="center" vertical="center" wrapText="1"/>
      <protection hidden="1"/>
    </xf>
    <xf numFmtId="165" fontId="6" fillId="0" borderId="12" xfId="0" applyNumberFormat="1" applyFont="1" applyBorder="1" applyAlignment="1" applyProtection="1">
      <alignment horizontal="center"/>
      <protection hidden="1"/>
    </xf>
    <xf numFmtId="164" fontId="6" fillId="0" borderId="13" xfId="0" applyNumberFormat="1" applyFont="1" applyBorder="1" applyAlignment="1" applyProtection="1">
      <alignment horizontal="center"/>
      <protection hidden="1"/>
    </xf>
    <xf numFmtId="0" fontId="4" fillId="2" borderId="38" xfId="0" applyFont="1" applyFill="1" applyBorder="1" applyAlignment="1" applyProtection="1">
      <alignment horizontal="center" vertical="center"/>
      <protection hidden="1"/>
    </xf>
    <xf numFmtId="0" fontId="4" fillId="2" borderId="14" xfId="0" applyFont="1" applyFill="1" applyBorder="1" applyAlignment="1" applyProtection="1">
      <alignment horizontal="center" vertical="center"/>
      <protection hidden="1"/>
    </xf>
    <xf numFmtId="166" fontId="4" fillId="2" borderId="15" xfId="0" applyNumberFormat="1" applyFont="1" applyFill="1" applyBorder="1" applyAlignment="1" applyProtection="1">
      <alignment horizontal="center" vertical="center"/>
      <protection hidden="1"/>
    </xf>
    <xf numFmtId="166" fontId="4" fillId="2" borderId="16" xfId="0" applyNumberFormat="1" applyFont="1" applyFill="1" applyBorder="1" applyAlignment="1" applyProtection="1">
      <alignment horizontal="center" vertical="center"/>
      <protection hidden="1"/>
    </xf>
    <xf numFmtId="0" fontId="4" fillId="2" borderId="20" xfId="0" applyFont="1" applyFill="1" applyBorder="1" applyAlignment="1" applyProtection="1">
      <alignment horizontal="center" vertical="center"/>
      <protection hidden="1"/>
    </xf>
    <xf numFmtId="166" fontId="4" fillId="2" borderId="21" xfId="0" applyNumberFormat="1" applyFont="1" applyFill="1" applyBorder="1" applyAlignment="1" applyProtection="1">
      <alignment horizontal="center" vertical="center"/>
      <protection hidden="1"/>
    </xf>
    <xf numFmtId="166" fontId="4" fillId="2" borderId="22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locked="0" hidden="1"/>
    </xf>
    <xf numFmtId="164" fontId="6" fillId="0" borderId="27" xfId="0" applyNumberFormat="1" applyFont="1" applyBorder="1" applyAlignment="1" applyProtection="1">
      <alignment horizontal="center"/>
      <protection locked="0" hidden="1"/>
    </xf>
    <xf numFmtId="0" fontId="6" fillId="0" borderId="12" xfId="0" applyNumberFormat="1" applyFont="1" applyBorder="1" applyAlignment="1" applyProtection="1">
      <alignment horizontal="center"/>
      <protection locked="0" hidden="1"/>
    </xf>
    <xf numFmtId="20" fontId="6" fillId="0" borderId="2" xfId="0" applyNumberFormat="1" applyFont="1" applyBorder="1" applyAlignment="1" applyProtection="1">
      <alignment horizontal="center"/>
      <protection locked="0" hidden="1"/>
    </xf>
    <xf numFmtId="20" fontId="6" fillId="0" borderId="13" xfId="0" applyNumberFormat="1" applyFont="1" applyBorder="1" applyAlignment="1" applyProtection="1">
      <alignment horizontal="center"/>
      <protection locked="0" hidden="1"/>
    </xf>
    <xf numFmtId="164" fontId="6" fillId="0" borderId="37" xfId="0" applyNumberFormat="1" applyFont="1" applyBorder="1" applyAlignment="1" applyProtection="1">
      <alignment horizontal="center"/>
      <protection locked="0"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39" xfId="0" applyFont="1" applyFill="1" applyBorder="1" applyAlignment="1" applyProtection="1">
      <alignment horizontal="center" vertical="center"/>
      <protection hidden="1"/>
    </xf>
    <xf numFmtId="166" fontId="4" fillId="2" borderId="0" xfId="0" applyNumberFormat="1" applyFont="1" applyFill="1" applyBorder="1" applyAlignment="1" applyProtection="1">
      <alignment horizontal="center" vertical="center"/>
      <protection hidden="1"/>
    </xf>
    <xf numFmtId="166" fontId="4" fillId="2" borderId="40" xfId="0" applyNumberFormat="1" applyFont="1" applyFill="1" applyBorder="1" applyAlignment="1" applyProtection="1">
      <alignment horizontal="center" vertical="center"/>
      <protection hidden="1"/>
    </xf>
    <xf numFmtId="0" fontId="4" fillId="2" borderId="41" xfId="0" applyFont="1" applyFill="1" applyBorder="1" applyAlignment="1" applyProtection="1">
      <alignment horizontal="center" vertical="center"/>
      <protection hidden="1"/>
    </xf>
    <xf numFmtId="166" fontId="4" fillId="2" borderId="42" xfId="0" applyNumberFormat="1" applyFont="1" applyFill="1" applyBorder="1" applyAlignment="1" applyProtection="1">
      <alignment horizontal="center" vertical="center"/>
      <protection hidden="1"/>
    </xf>
    <xf numFmtId="166" fontId="4" fillId="2" borderId="43" xfId="0" applyNumberFormat="1" applyFont="1" applyFill="1" applyBorder="1" applyAlignment="1" applyProtection="1">
      <alignment horizontal="center" vertical="center"/>
      <protection hidden="1"/>
    </xf>
    <xf numFmtId="0" fontId="4" fillId="2" borderId="46" xfId="0" applyFont="1" applyFill="1" applyBorder="1" applyAlignment="1" applyProtection="1">
      <alignment horizontal="center" vertical="center"/>
      <protection hidden="1"/>
    </xf>
    <xf numFmtId="0" fontId="4" fillId="2" borderId="48" xfId="0" applyFont="1" applyFill="1" applyBorder="1" applyAlignment="1" applyProtection="1">
      <alignment horizontal="center" vertical="center" wrapText="1"/>
      <protection hidden="1"/>
    </xf>
    <xf numFmtId="0" fontId="6" fillId="0" borderId="49" xfId="0" applyNumberFormat="1" applyFont="1" applyBorder="1" applyAlignment="1" applyProtection="1">
      <alignment horizontal="center"/>
      <protection locked="0" hidden="1"/>
    </xf>
    <xf numFmtId="166" fontId="4" fillId="2" borderId="13" xfId="0" applyNumberFormat="1" applyFont="1" applyFill="1" applyBorder="1" applyAlignment="1" applyProtection="1">
      <alignment horizontal="center" vertical="center"/>
      <protection hidden="1"/>
    </xf>
    <xf numFmtId="166" fontId="4" fillId="2" borderId="25" xfId="0" applyNumberFormat="1" applyFont="1" applyFill="1" applyBorder="1" applyAlignment="1" applyProtection="1">
      <alignment horizontal="center" vertical="center"/>
      <protection hidden="1"/>
    </xf>
    <xf numFmtId="166" fontId="4" fillId="2" borderId="49" xfId="0" applyNumberFormat="1" applyFont="1" applyFill="1" applyBorder="1" applyAlignment="1" applyProtection="1">
      <alignment horizontal="center" vertical="center"/>
      <protection hidden="1"/>
    </xf>
    <xf numFmtId="166" fontId="4" fillId="2" borderId="50" xfId="0" applyNumberFormat="1" applyFont="1" applyFill="1" applyBorder="1" applyAlignment="1" applyProtection="1">
      <alignment horizontal="center" vertical="center"/>
      <protection hidden="1"/>
    </xf>
    <xf numFmtId="166" fontId="4" fillId="2" borderId="51" xfId="0" applyNumberFormat="1" applyFont="1" applyFill="1" applyBorder="1" applyAlignment="1" applyProtection="1">
      <alignment horizontal="center" vertical="center"/>
      <protection hidden="1"/>
    </xf>
    <xf numFmtId="0" fontId="6" fillId="0" borderId="41" xfId="0" applyNumberFormat="1" applyFont="1" applyBorder="1" applyAlignment="1" applyProtection="1">
      <alignment horizontal="center"/>
      <protection locked="0" hidden="1"/>
    </xf>
    <xf numFmtId="0" fontId="4" fillId="2" borderId="52" xfId="0" applyFont="1" applyFill="1" applyBorder="1" applyAlignment="1" applyProtection="1">
      <alignment horizontal="center" vertical="center"/>
      <protection hidden="1"/>
    </xf>
    <xf numFmtId="0" fontId="4" fillId="2" borderId="53" xfId="0" applyFont="1" applyFill="1" applyBorder="1" applyAlignment="1" applyProtection="1">
      <alignment horizontal="center" vertical="center"/>
      <protection hidden="1"/>
    </xf>
    <xf numFmtId="0" fontId="4" fillId="2" borderId="54" xfId="0" applyFont="1" applyFill="1" applyBorder="1" applyAlignment="1" applyProtection="1">
      <alignment horizontal="center" vertical="center"/>
      <protection hidden="1"/>
    </xf>
    <xf numFmtId="0" fontId="4" fillId="2" borderId="30" xfId="0" applyFont="1" applyFill="1" applyBorder="1" applyAlignment="1" applyProtection="1">
      <alignment horizontal="center" vertical="center"/>
      <protection hidden="1"/>
    </xf>
    <xf numFmtId="0" fontId="4" fillId="2" borderId="31" xfId="0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4" fillId="2" borderId="9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0" fontId="4" fillId="2" borderId="3" xfId="0" applyFont="1" applyFill="1" applyBorder="1" applyAlignment="1" applyProtection="1">
      <alignment horizontal="center" vertical="center"/>
      <protection hidden="1"/>
    </xf>
    <xf numFmtId="0" fontId="4" fillId="2" borderId="4" xfId="0" applyFont="1" applyFill="1" applyBorder="1" applyAlignment="1" applyProtection="1">
      <alignment horizontal="center" vertical="center"/>
      <protection hidden="1"/>
    </xf>
    <xf numFmtId="0" fontId="4" fillId="2" borderId="5" xfId="0" applyFont="1" applyFill="1" applyBorder="1" applyAlignment="1" applyProtection="1">
      <alignment horizontal="center" vertical="center"/>
      <protection hidden="1"/>
    </xf>
    <xf numFmtId="0" fontId="4" fillId="2" borderId="44" xfId="0" applyFont="1" applyFill="1" applyBorder="1" applyAlignment="1" applyProtection="1">
      <alignment horizontal="center" vertical="center"/>
      <protection hidden="1"/>
    </xf>
    <xf numFmtId="0" fontId="4" fillId="2" borderId="45" xfId="0" applyFont="1" applyFill="1" applyBorder="1" applyAlignment="1" applyProtection="1">
      <alignment horizontal="center" vertical="center"/>
      <protection hidden="1"/>
    </xf>
    <xf numFmtId="0" fontId="4" fillId="2" borderId="23" xfId="0" applyFont="1" applyFill="1" applyBorder="1" applyAlignment="1" applyProtection="1">
      <alignment horizontal="center" vertical="center"/>
      <protection hidden="1"/>
    </xf>
    <xf numFmtId="0" fontId="4" fillId="2" borderId="24" xfId="0" applyFont="1" applyFill="1" applyBorder="1" applyAlignment="1" applyProtection="1">
      <alignment horizontal="center" vertical="center"/>
      <protection hidden="1"/>
    </xf>
    <xf numFmtId="0" fontId="4" fillId="2" borderId="25" xfId="0" applyFont="1" applyFill="1" applyBorder="1" applyAlignment="1" applyProtection="1">
      <alignment horizontal="center" vertical="center"/>
      <protection hidden="1"/>
    </xf>
    <xf numFmtId="0" fontId="4" fillId="2" borderId="17" xfId="0" applyFont="1" applyFill="1" applyBorder="1" applyAlignment="1" applyProtection="1">
      <alignment horizontal="center" vertical="center"/>
      <protection hidden="1"/>
    </xf>
    <xf numFmtId="0" fontId="4" fillId="2" borderId="18" xfId="0" applyFont="1" applyFill="1" applyBorder="1" applyAlignment="1" applyProtection="1">
      <alignment horizontal="center" vertical="center"/>
      <protection hidden="1"/>
    </xf>
    <xf numFmtId="0" fontId="4" fillId="2" borderId="19" xfId="0" applyFont="1" applyFill="1" applyBorder="1" applyAlignment="1" applyProtection="1">
      <alignment horizontal="center" vertical="center"/>
      <protection hidden="1"/>
    </xf>
    <xf numFmtId="0" fontId="4" fillId="2" borderId="33" xfId="0" applyFont="1" applyFill="1" applyBorder="1" applyAlignment="1" applyProtection="1">
      <alignment horizontal="center" vertical="center"/>
      <protection hidden="1"/>
    </xf>
    <xf numFmtId="0" fontId="4" fillId="2" borderId="34" xfId="0" applyFont="1" applyFill="1" applyBorder="1" applyAlignment="1" applyProtection="1">
      <alignment horizontal="center" vertical="center"/>
      <protection hidden="1"/>
    </xf>
    <xf numFmtId="0" fontId="4" fillId="2" borderId="35" xfId="0" applyFont="1" applyFill="1" applyBorder="1" applyAlignment="1" applyProtection="1">
      <alignment horizontal="center" vertical="center"/>
      <protection hidden="1"/>
    </xf>
    <xf numFmtId="0" fontId="4" fillId="2" borderId="36" xfId="0" applyFont="1" applyFill="1" applyBorder="1" applyAlignment="1" applyProtection="1">
      <alignment horizontal="center" vertical="center"/>
      <protection hidden="1"/>
    </xf>
    <xf numFmtId="0" fontId="4" fillId="2" borderId="47" xfId="0" applyFont="1" applyFill="1" applyBorder="1" applyAlignment="1" applyProtection="1">
      <alignment horizontal="center" vertical="center" wrapText="1"/>
      <protection hidden="1"/>
    </xf>
    <xf numFmtId="0" fontId="4" fillId="2" borderId="26" xfId="0" applyFont="1" applyFill="1" applyBorder="1" applyAlignment="1" applyProtection="1">
      <alignment horizontal="center" vertical="center" wrapText="1"/>
      <protection hidden="1"/>
    </xf>
    <xf numFmtId="0" fontId="7" fillId="0" borderId="0" xfId="1"/>
    <xf numFmtId="14" fontId="7" fillId="0" borderId="0" xfId="1" applyNumberFormat="1"/>
    <xf numFmtId="0" fontId="7" fillId="0" borderId="0" xfId="1" applyBorder="1" applyAlignment="1">
      <alignment horizontal="left" vertical="center"/>
    </xf>
    <xf numFmtId="14" fontId="7" fillId="0" borderId="0" xfId="1" applyNumberFormat="1" applyAlignment="1">
      <alignment horizontal="left"/>
    </xf>
    <xf numFmtId="0" fontId="7" fillId="0" borderId="0" xfId="1" applyAlignment="1">
      <alignment horizontal="left" vertical="center"/>
    </xf>
  </cellXfs>
  <cellStyles count="2">
    <cellStyle name="Explanatory Text" xfId="1" builtinId="53"/>
    <cellStyle name="Normal" xfId="0" builtinId="0"/>
  </cellStyles>
  <dxfs count="39"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lecharger\TimeSheet-Calculator_TrumpExcelRevised-2017_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ly Timesheet"/>
      <sheetName val="Bi-weekly Timesheet"/>
      <sheetName val="Monthly Timesheet"/>
      <sheetName val="Data"/>
    </sheetNames>
    <sheetDataSet>
      <sheetData sheetId="0">
        <row r="9">
          <cell r="C9">
            <v>2017</v>
          </cell>
          <cell r="D9" t="str">
            <v>February</v>
          </cell>
        </row>
      </sheetData>
      <sheetData sheetId="1"/>
      <sheetData sheetId="2"/>
      <sheetData sheetId="3">
        <row r="2">
          <cell r="B2" t="str">
            <v>January</v>
          </cell>
          <cell r="C2">
            <v>1</v>
          </cell>
        </row>
        <row r="3">
          <cell r="B3" t="str">
            <v>February</v>
          </cell>
          <cell r="C3">
            <v>2</v>
          </cell>
        </row>
        <row r="4">
          <cell r="B4" t="str">
            <v>March</v>
          </cell>
          <cell r="C4">
            <v>3</v>
          </cell>
        </row>
        <row r="5">
          <cell r="B5" t="str">
            <v>April</v>
          </cell>
          <cell r="C5">
            <v>4</v>
          </cell>
        </row>
        <row r="6">
          <cell r="B6" t="str">
            <v>May</v>
          </cell>
          <cell r="C6">
            <v>5</v>
          </cell>
        </row>
        <row r="7">
          <cell r="B7" t="str">
            <v>June</v>
          </cell>
          <cell r="C7">
            <v>6</v>
          </cell>
        </row>
        <row r="8">
          <cell r="B8" t="str">
            <v>July</v>
          </cell>
          <cell r="C8">
            <v>7</v>
          </cell>
        </row>
        <row r="9">
          <cell r="B9" t="str">
            <v>August</v>
          </cell>
          <cell r="C9">
            <v>8</v>
          </cell>
        </row>
        <row r="10">
          <cell r="B10" t="str">
            <v>September</v>
          </cell>
          <cell r="C10">
            <v>9</v>
          </cell>
        </row>
        <row r="11">
          <cell r="B11" t="str">
            <v>October</v>
          </cell>
          <cell r="C11">
            <v>10</v>
          </cell>
        </row>
        <row r="12">
          <cell r="B12" t="str">
            <v>November</v>
          </cell>
          <cell r="C12">
            <v>11</v>
          </cell>
        </row>
        <row r="13">
          <cell r="B13" t="str">
            <v>December</v>
          </cell>
          <cell r="C13">
            <v>12</v>
          </cell>
        </row>
        <row r="14">
          <cell r="C14">
            <v>13</v>
          </cell>
        </row>
        <row r="15">
          <cell r="C15">
            <v>14</v>
          </cell>
        </row>
        <row r="16">
          <cell r="C16">
            <v>15</v>
          </cell>
        </row>
        <row r="17">
          <cell r="C17">
            <v>16</v>
          </cell>
        </row>
        <row r="18">
          <cell r="C18">
            <v>17</v>
          </cell>
        </row>
        <row r="19">
          <cell r="C19">
            <v>18</v>
          </cell>
        </row>
        <row r="20">
          <cell r="C20">
            <v>19</v>
          </cell>
        </row>
        <row r="21">
          <cell r="C21">
            <v>20</v>
          </cell>
        </row>
        <row r="22">
          <cell r="C22">
            <v>21</v>
          </cell>
        </row>
        <row r="23">
          <cell r="C23">
            <v>22</v>
          </cell>
        </row>
        <row r="24">
          <cell r="C24">
            <v>23</v>
          </cell>
        </row>
        <row r="25">
          <cell r="C25">
            <v>24</v>
          </cell>
        </row>
        <row r="26">
          <cell r="C26">
            <v>25</v>
          </cell>
        </row>
        <row r="27">
          <cell r="C27">
            <v>26</v>
          </cell>
        </row>
        <row r="28">
          <cell r="C28">
            <v>27</v>
          </cell>
        </row>
        <row r="29">
          <cell r="C29">
            <v>28</v>
          </cell>
        </row>
        <row r="30">
          <cell r="C30">
            <v>29</v>
          </cell>
        </row>
        <row r="31">
          <cell r="C31">
            <v>30</v>
          </cell>
        </row>
        <row r="32">
          <cell r="C32">
            <v>31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C1293-2E3C-4273-B131-EA23D4D7FAE4}">
  <dimension ref="B1:AC51"/>
  <sheetViews>
    <sheetView showGridLines="0" tabSelected="1" zoomScale="80" zoomScaleNormal="80" workbookViewId="0">
      <selection activeCell="F3" sqref="F3"/>
    </sheetView>
  </sheetViews>
  <sheetFormatPr defaultColWidth="10.85546875" defaultRowHeight="15" x14ac:dyDescent="0.25"/>
  <cols>
    <col min="1" max="2" width="1" style="7" customWidth="1"/>
    <col min="3" max="3" width="13.5703125" style="7" customWidth="1"/>
    <col min="4" max="4" width="12.7109375" style="7" customWidth="1"/>
    <col min="5" max="5" width="9.7109375" style="7" customWidth="1"/>
    <col min="6" max="6" width="13" style="7" bestFit="1" customWidth="1"/>
    <col min="7" max="7" width="12.140625" style="7" bestFit="1" customWidth="1"/>
    <col min="8" max="8" width="17.5703125" style="7" customWidth="1"/>
    <col min="9" max="9" width="13" style="7" bestFit="1" customWidth="1"/>
    <col min="10" max="10" width="12.140625" style="7" bestFit="1" customWidth="1"/>
    <col min="11" max="11" width="15.5703125" style="7" customWidth="1"/>
    <col min="12" max="12" width="13" style="7" bestFit="1" customWidth="1"/>
    <col min="13" max="13" width="12.140625" style="7" bestFit="1" customWidth="1"/>
    <col min="14" max="14" width="12.5703125" style="7" customWidth="1"/>
    <col min="15" max="15" width="13" style="7" bestFit="1" customWidth="1"/>
    <col min="16" max="16" width="12.140625" style="7" bestFit="1" customWidth="1"/>
    <col min="17" max="17" width="14.5703125" style="7" customWidth="1"/>
    <col min="18" max="18" width="13" style="7" bestFit="1" customWidth="1"/>
    <col min="19" max="19" width="12.140625" style="7" bestFit="1" customWidth="1"/>
    <col min="20" max="20" width="15.5703125" style="7" customWidth="1"/>
    <col min="21" max="21" width="13" style="7" bestFit="1" customWidth="1"/>
    <col min="22" max="22" width="12.140625" style="7" bestFit="1" customWidth="1"/>
    <col min="23" max="23" width="16.85546875" style="7" customWidth="1"/>
    <col min="24" max="24" width="13" style="7" bestFit="1" customWidth="1"/>
    <col min="25" max="25" width="12.140625" style="7" bestFit="1" customWidth="1"/>
    <col min="26" max="26" width="15.5703125" style="7" customWidth="1"/>
    <col min="27" max="27" width="13" style="7" bestFit="1" customWidth="1"/>
    <col min="28" max="28" width="12.140625" style="7" bestFit="1" customWidth="1"/>
    <col min="29" max="29" width="12.140625" style="7" customWidth="1"/>
    <col min="30" max="16384" width="10.85546875" style="7"/>
  </cols>
  <sheetData>
    <row r="1" spans="2:29" ht="19.5" x14ac:dyDescent="0.25">
      <c r="C1" s="8" t="s">
        <v>19</v>
      </c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2:29" s="9" customFormat="1" x14ac:dyDescent="0.25"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</row>
    <row r="3" spans="2:29" ht="15.75" thickBot="1" x14ac:dyDescent="0.3">
      <c r="C3" s="11"/>
      <c r="D3" s="12"/>
      <c r="E3" s="12"/>
      <c r="F3" s="12"/>
    </row>
    <row r="4" spans="2:29" x14ac:dyDescent="0.25">
      <c r="C4" s="11"/>
      <c r="D4" s="12"/>
      <c r="E4" s="12"/>
      <c r="F4" s="12"/>
      <c r="H4" s="13" t="s">
        <v>15</v>
      </c>
      <c r="I4" s="14" t="s">
        <v>16</v>
      </c>
      <c r="J4" s="15" t="s">
        <v>17</v>
      </c>
    </row>
    <row r="5" spans="2:29" ht="15.75" thickBot="1" x14ac:dyDescent="0.3">
      <c r="H5" s="4">
        <v>2020</v>
      </c>
      <c r="I5" s="5" t="s">
        <v>13</v>
      </c>
      <c r="J5" s="6">
        <v>1</v>
      </c>
    </row>
    <row r="6" spans="2:29" x14ac:dyDescent="0.25">
      <c r="H6" s="16"/>
    </row>
    <row r="7" spans="2:29" x14ac:dyDescent="0.25">
      <c r="D7" s="17"/>
      <c r="E7" s="17"/>
      <c r="F7" s="17"/>
      <c r="L7" s="17"/>
      <c r="M7" s="17"/>
      <c r="N7" s="17"/>
    </row>
    <row r="8" spans="2:29" ht="15.75" thickBot="1" x14ac:dyDescent="0.3">
      <c r="E8" s="18"/>
      <c r="O8" s="19"/>
      <c r="P8" s="19"/>
      <c r="Q8" s="19"/>
    </row>
    <row r="9" spans="2:29" ht="36" customHeight="1" thickBot="1" x14ac:dyDescent="0.3">
      <c r="F9" s="64"/>
      <c r="G9" s="65"/>
      <c r="H9" s="66"/>
      <c r="I9" s="64"/>
      <c r="J9" s="65"/>
      <c r="K9" s="65"/>
      <c r="L9" s="65"/>
      <c r="M9" s="65"/>
      <c r="N9" s="65"/>
      <c r="O9" s="65"/>
      <c r="P9" s="65"/>
      <c r="Q9" s="66"/>
      <c r="R9" s="64"/>
      <c r="S9" s="65"/>
      <c r="T9" s="66"/>
      <c r="U9" s="64"/>
      <c r="V9" s="65"/>
      <c r="W9" s="66"/>
      <c r="X9" s="64"/>
      <c r="Y9" s="65"/>
      <c r="Z9" s="66"/>
      <c r="AA9" s="69"/>
      <c r="AB9" s="70"/>
      <c r="AC9" s="71"/>
    </row>
    <row r="10" spans="2:29" ht="36.6" customHeight="1" x14ac:dyDescent="0.25">
      <c r="C10" s="75" t="s">
        <v>18</v>
      </c>
      <c r="D10" s="77" t="s">
        <v>17</v>
      </c>
      <c r="E10" s="79" t="s">
        <v>24</v>
      </c>
      <c r="F10" s="63"/>
      <c r="G10" s="61"/>
      <c r="H10" s="62"/>
      <c r="I10" s="61"/>
      <c r="J10" s="61"/>
      <c r="K10" s="62"/>
      <c r="L10" s="63"/>
      <c r="M10" s="61"/>
      <c r="N10" s="62"/>
      <c r="O10" s="63"/>
      <c r="P10" s="61"/>
      <c r="Q10" s="62"/>
      <c r="R10" s="63"/>
      <c r="S10" s="61"/>
      <c r="T10" s="62"/>
      <c r="U10" s="63"/>
      <c r="V10" s="61"/>
      <c r="W10" s="62"/>
      <c r="X10" s="63"/>
      <c r="Y10" s="61"/>
      <c r="Z10" s="62"/>
      <c r="AA10" s="72"/>
      <c r="AB10" s="73"/>
      <c r="AC10" s="74"/>
    </row>
    <row r="11" spans="2:29" ht="33.75" x14ac:dyDescent="0.25">
      <c r="C11" s="76"/>
      <c r="D11" s="78"/>
      <c r="E11" s="80"/>
      <c r="F11" s="20" t="s">
        <v>20</v>
      </c>
      <c r="G11" s="21" t="s">
        <v>21</v>
      </c>
      <c r="H11" s="22" t="s">
        <v>23</v>
      </c>
      <c r="I11" s="48" t="s">
        <v>20</v>
      </c>
      <c r="J11" s="21" t="s">
        <v>21</v>
      </c>
      <c r="K11" s="22" t="s">
        <v>23</v>
      </c>
      <c r="L11" s="20" t="s">
        <v>20</v>
      </c>
      <c r="M11" s="21" t="s">
        <v>21</v>
      </c>
      <c r="N11" s="22" t="s">
        <v>23</v>
      </c>
      <c r="O11" s="20" t="s">
        <v>20</v>
      </c>
      <c r="P11" s="21" t="s">
        <v>21</v>
      </c>
      <c r="Q11" s="22" t="s">
        <v>23</v>
      </c>
      <c r="R11" s="20" t="s">
        <v>20</v>
      </c>
      <c r="S11" s="21" t="s">
        <v>21</v>
      </c>
      <c r="T11" s="22" t="s">
        <v>23</v>
      </c>
      <c r="U11" s="20" t="s">
        <v>20</v>
      </c>
      <c r="V11" s="21" t="s">
        <v>21</v>
      </c>
      <c r="W11" s="22" t="s">
        <v>23</v>
      </c>
      <c r="X11" s="20" t="s">
        <v>20</v>
      </c>
      <c r="Y11" s="21" t="s">
        <v>21</v>
      </c>
      <c r="Z11" s="22" t="s">
        <v>23</v>
      </c>
      <c r="AA11" s="23" t="s">
        <v>20</v>
      </c>
      <c r="AB11" s="24" t="s">
        <v>21</v>
      </c>
      <c r="AC11" s="22" t="s">
        <v>23</v>
      </c>
    </row>
    <row r="12" spans="2:29" x14ac:dyDescent="0.25">
      <c r="B12" s="34" t="b">
        <v>0</v>
      </c>
      <c r="C12" s="25">
        <f>DATE($H$5,MATCH($I$5,Data!$B$2:$B$13,0),Timesheet!$J$5)</f>
        <v>44136</v>
      </c>
      <c r="D12" s="26">
        <f>DATE($H$5,MATCH($I$5,Data!$B$2:$B$13,0),Timesheet!$J$5)</f>
        <v>44136</v>
      </c>
      <c r="E12" s="35" t="str">
        <f ca="1">IF(COUNTIF(Holidays,D12)&gt;0,"H","")</f>
        <v>H</v>
      </c>
      <c r="F12" s="36">
        <v>0</v>
      </c>
      <c r="G12" s="37">
        <v>0</v>
      </c>
      <c r="H12" s="38" t="s">
        <v>22</v>
      </c>
      <c r="I12" s="49">
        <v>0</v>
      </c>
      <c r="J12" s="37">
        <v>0</v>
      </c>
      <c r="K12" s="38" t="s">
        <v>22</v>
      </c>
      <c r="L12" s="36">
        <v>0</v>
      </c>
      <c r="M12" s="37">
        <v>0</v>
      </c>
      <c r="N12" s="38" t="s">
        <v>22</v>
      </c>
      <c r="O12" s="36">
        <v>0</v>
      </c>
      <c r="P12" s="37">
        <v>0</v>
      </c>
      <c r="Q12" s="38" t="s">
        <v>22</v>
      </c>
      <c r="R12" s="36">
        <v>0</v>
      </c>
      <c r="S12" s="37">
        <v>0</v>
      </c>
      <c r="T12" s="38" t="s">
        <v>22</v>
      </c>
      <c r="U12" s="36">
        <v>0</v>
      </c>
      <c r="V12" s="37">
        <v>0</v>
      </c>
      <c r="W12" s="38" t="s">
        <v>22</v>
      </c>
      <c r="X12" s="36">
        <v>0</v>
      </c>
      <c r="Y12" s="37">
        <v>0</v>
      </c>
      <c r="Z12" s="38" t="s">
        <v>22</v>
      </c>
      <c r="AA12" s="36">
        <v>0</v>
      </c>
      <c r="AB12" s="37">
        <v>0</v>
      </c>
      <c r="AC12" s="38" t="s">
        <v>22</v>
      </c>
    </row>
    <row r="13" spans="2:29" x14ac:dyDescent="0.25">
      <c r="B13" s="34" t="b">
        <v>0</v>
      </c>
      <c r="C13" s="25">
        <f t="shared" ref="C13:C42" si="0">C12+1</f>
        <v>44137</v>
      </c>
      <c r="D13" s="26">
        <f>D12+1</f>
        <v>44137</v>
      </c>
      <c r="E13" s="39" t="str">
        <f ca="1">IF(COUNTIF(Holidays,D13)&gt;0,"H","")</f>
        <v/>
      </c>
      <c r="F13" s="36">
        <v>0</v>
      </c>
      <c r="G13" s="37">
        <v>0</v>
      </c>
      <c r="H13" s="38" t="s">
        <v>22</v>
      </c>
      <c r="I13" s="49">
        <v>0</v>
      </c>
      <c r="J13" s="37">
        <v>0</v>
      </c>
      <c r="K13" s="38" t="s">
        <v>22</v>
      </c>
      <c r="L13" s="36">
        <v>0</v>
      </c>
      <c r="M13" s="37">
        <v>0</v>
      </c>
      <c r="N13" s="38" t="s">
        <v>22</v>
      </c>
      <c r="O13" s="36">
        <v>0</v>
      </c>
      <c r="P13" s="37">
        <v>0</v>
      </c>
      <c r="Q13" s="38" t="s">
        <v>22</v>
      </c>
      <c r="R13" s="36">
        <v>0</v>
      </c>
      <c r="S13" s="37">
        <v>0</v>
      </c>
      <c r="T13" s="38" t="s">
        <v>22</v>
      </c>
      <c r="U13" s="36">
        <v>0</v>
      </c>
      <c r="V13" s="37">
        <v>0</v>
      </c>
      <c r="W13" s="38" t="s">
        <v>22</v>
      </c>
      <c r="X13" s="36">
        <v>0</v>
      </c>
      <c r="Y13" s="37">
        <v>0</v>
      </c>
      <c r="Z13" s="38" t="s">
        <v>22</v>
      </c>
      <c r="AA13" s="36">
        <v>0</v>
      </c>
      <c r="AB13" s="37">
        <v>0</v>
      </c>
      <c r="AC13" s="38" t="s">
        <v>22</v>
      </c>
    </row>
    <row r="14" spans="2:29" x14ac:dyDescent="0.25">
      <c r="B14" s="34" t="b">
        <v>0</v>
      </c>
      <c r="C14" s="25">
        <f t="shared" si="0"/>
        <v>44138</v>
      </c>
      <c r="D14" s="26">
        <f t="shared" ref="D14:D18" si="1">D13+1</f>
        <v>44138</v>
      </c>
      <c r="E14" s="39" t="str">
        <f ca="1">IF(COUNTIF(Holidays,D14)&gt;0,"H","")</f>
        <v/>
      </c>
      <c r="F14" s="36">
        <v>0</v>
      </c>
      <c r="G14" s="37">
        <v>0</v>
      </c>
      <c r="H14" s="38" t="s">
        <v>22</v>
      </c>
      <c r="I14" s="49">
        <v>0</v>
      </c>
      <c r="J14" s="37">
        <v>0</v>
      </c>
      <c r="K14" s="38" t="s">
        <v>22</v>
      </c>
      <c r="L14" s="36">
        <v>0</v>
      </c>
      <c r="M14" s="37">
        <v>0</v>
      </c>
      <c r="N14" s="38" t="s">
        <v>22</v>
      </c>
      <c r="O14" s="36">
        <v>0</v>
      </c>
      <c r="P14" s="37">
        <v>0</v>
      </c>
      <c r="Q14" s="38" t="s">
        <v>22</v>
      </c>
      <c r="R14" s="36">
        <v>0</v>
      </c>
      <c r="S14" s="37">
        <v>0</v>
      </c>
      <c r="T14" s="38" t="s">
        <v>22</v>
      </c>
      <c r="U14" s="36">
        <v>0</v>
      </c>
      <c r="V14" s="37">
        <v>0</v>
      </c>
      <c r="W14" s="38" t="s">
        <v>22</v>
      </c>
      <c r="X14" s="36">
        <v>0</v>
      </c>
      <c r="Y14" s="37">
        <v>0</v>
      </c>
      <c r="Z14" s="38" t="s">
        <v>22</v>
      </c>
      <c r="AA14" s="36">
        <v>0</v>
      </c>
      <c r="AB14" s="37">
        <v>0</v>
      </c>
      <c r="AC14" s="38" t="s">
        <v>22</v>
      </c>
    </row>
    <row r="15" spans="2:29" x14ac:dyDescent="0.25">
      <c r="B15" s="34" t="b">
        <v>1</v>
      </c>
      <c r="C15" s="25">
        <f t="shared" si="0"/>
        <v>44139</v>
      </c>
      <c r="D15" s="26">
        <f t="shared" si="1"/>
        <v>44139</v>
      </c>
      <c r="E15" s="39" t="str">
        <f ca="1">IF(COUNTIF(Holidays,D15)&gt;0,"H","")</f>
        <v/>
      </c>
      <c r="F15" s="36">
        <v>1</v>
      </c>
      <c r="G15" s="37">
        <v>0</v>
      </c>
      <c r="H15" s="38" t="s">
        <v>22</v>
      </c>
      <c r="I15" s="49">
        <v>0</v>
      </c>
      <c r="J15" s="37">
        <v>0</v>
      </c>
      <c r="K15" s="38" t="s">
        <v>22</v>
      </c>
      <c r="L15" s="36">
        <v>0</v>
      </c>
      <c r="M15" s="37">
        <v>0</v>
      </c>
      <c r="N15" s="38" t="s">
        <v>22</v>
      </c>
      <c r="O15" s="36">
        <v>0</v>
      </c>
      <c r="P15" s="37">
        <v>0</v>
      </c>
      <c r="Q15" s="38" t="s">
        <v>22</v>
      </c>
      <c r="R15" s="36">
        <v>0</v>
      </c>
      <c r="S15" s="37">
        <v>0</v>
      </c>
      <c r="T15" s="38" t="s">
        <v>22</v>
      </c>
      <c r="U15" s="36">
        <v>0</v>
      </c>
      <c r="V15" s="37">
        <v>0</v>
      </c>
      <c r="W15" s="38" t="s">
        <v>22</v>
      </c>
      <c r="X15" s="36">
        <v>0</v>
      </c>
      <c r="Y15" s="37">
        <v>0</v>
      </c>
      <c r="Z15" s="38" t="s">
        <v>22</v>
      </c>
      <c r="AA15" s="36">
        <v>0</v>
      </c>
      <c r="AB15" s="37">
        <v>0</v>
      </c>
      <c r="AC15" s="38" t="s">
        <v>22</v>
      </c>
    </row>
    <row r="16" spans="2:29" x14ac:dyDescent="0.25">
      <c r="B16" s="34" t="b">
        <v>0</v>
      </c>
      <c r="C16" s="25">
        <f t="shared" si="0"/>
        <v>44140</v>
      </c>
      <c r="D16" s="26">
        <f t="shared" si="1"/>
        <v>44140</v>
      </c>
      <c r="E16" s="39" t="str">
        <f ca="1">IF(COUNTIF(Holidays,D16)&gt;0,"H","")</f>
        <v/>
      </c>
      <c r="F16" s="36">
        <v>0</v>
      </c>
      <c r="G16" s="37">
        <v>0.29166666666666669</v>
      </c>
      <c r="H16" s="38" t="s">
        <v>22</v>
      </c>
      <c r="I16" s="49">
        <v>0</v>
      </c>
      <c r="J16" s="37">
        <v>0</v>
      </c>
      <c r="K16" s="38" t="s">
        <v>22</v>
      </c>
      <c r="L16" s="36">
        <v>0</v>
      </c>
      <c r="M16" s="37">
        <v>0</v>
      </c>
      <c r="N16" s="38" t="s">
        <v>22</v>
      </c>
      <c r="O16" s="36">
        <v>0</v>
      </c>
      <c r="P16" s="37">
        <v>0</v>
      </c>
      <c r="Q16" s="38" t="s">
        <v>22</v>
      </c>
      <c r="R16" s="36">
        <v>0</v>
      </c>
      <c r="S16" s="37">
        <v>0</v>
      </c>
      <c r="T16" s="38" t="s">
        <v>22</v>
      </c>
      <c r="U16" s="36">
        <v>0</v>
      </c>
      <c r="V16" s="37">
        <v>0</v>
      </c>
      <c r="W16" s="38" t="s">
        <v>22</v>
      </c>
      <c r="X16" s="36">
        <v>0</v>
      </c>
      <c r="Y16" s="37">
        <v>0</v>
      </c>
      <c r="Z16" s="38" t="s">
        <v>22</v>
      </c>
      <c r="AA16" s="36">
        <v>0</v>
      </c>
      <c r="AB16" s="37">
        <v>0</v>
      </c>
      <c r="AC16" s="38" t="s">
        <v>22</v>
      </c>
    </row>
    <row r="17" spans="2:29" x14ac:dyDescent="0.25">
      <c r="B17" s="34" t="b">
        <v>0</v>
      </c>
      <c r="C17" s="25">
        <f t="shared" si="0"/>
        <v>44141</v>
      </c>
      <c r="D17" s="26">
        <f t="shared" si="1"/>
        <v>44141</v>
      </c>
      <c r="E17" s="39" t="str">
        <f ca="1">IF(COUNTIF(Holidays,D17)&gt;0,"H","")</f>
        <v/>
      </c>
      <c r="F17" s="36">
        <v>0</v>
      </c>
      <c r="G17" s="37">
        <v>8.3333333333333329E-2</v>
      </c>
      <c r="H17" s="38" t="s">
        <v>22</v>
      </c>
      <c r="I17" s="49">
        <v>0</v>
      </c>
      <c r="J17" s="37">
        <v>0</v>
      </c>
      <c r="K17" s="38" t="s">
        <v>22</v>
      </c>
      <c r="L17" s="36">
        <v>0</v>
      </c>
      <c r="M17" s="37">
        <v>0</v>
      </c>
      <c r="N17" s="38" t="s">
        <v>22</v>
      </c>
      <c r="O17" s="36">
        <v>0</v>
      </c>
      <c r="P17" s="37">
        <v>0</v>
      </c>
      <c r="Q17" s="38" t="s">
        <v>22</v>
      </c>
      <c r="R17" s="36">
        <v>0</v>
      </c>
      <c r="S17" s="37">
        <v>0</v>
      </c>
      <c r="T17" s="38" t="s">
        <v>22</v>
      </c>
      <c r="U17" s="36">
        <v>0</v>
      </c>
      <c r="V17" s="37">
        <v>0</v>
      </c>
      <c r="W17" s="38" t="s">
        <v>22</v>
      </c>
      <c r="X17" s="36">
        <v>0</v>
      </c>
      <c r="Y17" s="37">
        <v>0</v>
      </c>
      <c r="Z17" s="38" t="s">
        <v>22</v>
      </c>
      <c r="AA17" s="36">
        <v>0</v>
      </c>
      <c r="AB17" s="37">
        <v>0</v>
      </c>
      <c r="AC17" s="38" t="s">
        <v>22</v>
      </c>
    </row>
    <row r="18" spans="2:29" x14ac:dyDescent="0.25">
      <c r="B18" s="34" t="b">
        <v>0</v>
      </c>
      <c r="C18" s="25">
        <f t="shared" si="0"/>
        <v>44142</v>
      </c>
      <c r="D18" s="26">
        <f t="shared" si="1"/>
        <v>44142</v>
      </c>
      <c r="E18" s="39" t="str">
        <f ca="1">IF(COUNTIF(Holidays,D18)&gt;0,"H","")</f>
        <v/>
      </c>
      <c r="F18" s="36">
        <v>1</v>
      </c>
      <c r="G18" s="37">
        <v>0</v>
      </c>
      <c r="H18" s="38" t="s">
        <v>22</v>
      </c>
      <c r="I18" s="49">
        <v>0</v>
      </c>
      <c r="J18" s="37">
        <v>0</v>
      </c>
      <c r="K18" s="38" t="s">
        <v>22</v>
      </c>
      <c r="L18" s="36">
        <v>0</v>
      </c>
      <c r="M18" s="37">
        <v>0</v>
      </c>
      <c r="N18" s="38" t="s">
        <v>22</v>
      </c>
      <c r="O18" s="36">
        <v>0</v>
      </c>
      <c r="P18" s="37">
        <v>0</v>
      </c>
      <c r="Q18" s="38" t="s">
        <v>22</v>
      </c>
      <c r="R18" s="36">
        <v>0</v>
      </c>
      <c r="S18" s="37">
        <v>0</v>
      </c>
      <c r="T18" s="38" t="s">
        <v>22</v>
      </c>
      <c r="U18" s="36">
        <v>0</v>
      </c>
      <c r="V18" s="37">
        <v>0</v>
      </c>
      <c r="W18" s="38" t="s">
        <v>22</v>
      </c>
      <c r="X18" s="36">
        <v>0</v>
      </c>
      <c r="Y18" s="37">
        <v>0</v>
      </c>
      <c r="Z18" s="38" t="s">
        <v>22</v>
      </c>
      <c r="AA18" s="36">
        <v>0</v>
      </c>
      <c r="AB18" s="37">
        <v>0</v>
      </c>
      <c r="AC18" s="38" t="s">
        <v>22</v>
      </c>
    </row>
    <row r="19" spans="2:29" x14ac:dyDescent="0.25">
      <c r="B19" s="34" t="b">
        <v>0</v>
      </c>
      <c r="C19" s="25">
        <f t="shared" si="0"/>
        <v>44143</v>
      </c>
      <c r="D19" s="26">
        <f t="shared" ref="D19" si="2">D18+1</f>
        <v>44143</v>
      </c>
      <c r="E19" s="39" t="str">
        <f ca="1">IF(COUNTIF(Holidays,D19)&gt;0,"H","")</f>
        <v/>
      </c>
      <c r="F19" s="36">
        <v>0</v>
      </c>
      <c r="G19" s="37">
        <v>0.25</v>
      </c>
      <c r="H19" s="38" t="s">
        <v>22</v>
      </c>
      <c r="I19" s="49">
        <v>1</v>
      </c>
      <c r="J19" s="37">
        <v>0</v>
      </c>
      <c r="K19" s="38" t="s">
        <v>22</v>
      </c>
      <c r="L19" s="36">
        <v>0</v>
      </c>
      <c r="M19" s="37">
        <v>0</v>
      </c>
      <c r="N19" s="38" t="s">
        <v>22</v>
      </c>
      <c r="O19" s="36">
        <v>0</v>
      </c>
      <c r="P19" s="37">
        <v>0</v>
      </c>
      <c r="Q19" s="38" t="s">
        <v>22</v>
      </c>
      <c r="R19" s="36">
        <v>0</v>
      </c>
      <c r="S19" s="37">
        <v>0</v>
      </c>
      <c r="T19" s="38" t="s">
        <v>22</v>
      </c>
      <c r="U19" s="36">
        <v>0</v>
      </c>
      <c r="V19" s="37">
        <v>0</v>
      </c>
      <c r="W19" s="38" t="s">
        <v>22</v>
      </c>
      <c r="X19" s="36">
        <v>0</v>
      </c>
      <c r="Y19" s="37">
        <v>0</v>
      </c>
      <c r="Z19" s="38" t="s">
        <v>22</v>
      </c>
      <c r="AA19" s="36">
        <v>0</v>
      </c>
      <c r="AB19" s="37">
        <v>0</v>
      </c>
      <c r="AC19" s="38" t="s">
        <v>22</v>
      </c>
    </row>
    <row r="20" spans="2:29" x14ac:dyDescent="0.25">
      <c r="B20" s="34" t="b">
        <v>0</v>
      </c>
      <c r="C20" s="25">
        <f t="shared" si="0"/>
        <v>44144</v>
      </c>
      <c r="D20" s="26">
        <f t="shared" ref="D20" si="3">D19+1</f>
        <v>44144</v>
      </c>
      <c r="E20" s="39" t="str">
        <f ca="1">IF(COUNTIF(Holidays,D20)&gt;0,"H","")</f>
        <v/>
      </c>
      <c r="F20" s="36">
        <v>0</v>
      </c>
      <c r="G20" s="37">
        <v>0.16666666666666666</v>
      </c>
      <c r="H20" s="38" t="s">
        <v>22</v>
      </c>
      <c r="I20" s="49">
        <v>0</v>
      </c>
      <c r="J20" s="37">
        <v>0</v>
      </c>
      <c r="K20" s="38" t="s">
        <v>22</v>
      </c>
      <c r="L20" s="36">
        <v>0</v>
      </c>
      <c r="M20" s="37">
        <v>0</v>
      </c>
      <c r="N20" s="38" t="s">
        <v>22</v>
      </c>
      <c r="O20" s="36">
        <v>0</v>
      </c>
      <c r="P20" s="37">
        <v>0</v>
      </c>
      <c r="Q20" s="38" t="s">
        <v>22</v>
      </c>
      <c r="R20" s="36">
        <v>0</v>
      </c>
      <c r="S20" s="37">
        <v>0</v>
      </c>
      <c r="T20" s="38" t="s">
        <v>22</v>
      </c>
      <c r="U20" s="36">
        <v>0</v>
      </c>
      <c r="V20" s="37">
        <v>0</v>
      </c>
      <c r="W20" s="38" t="s">
        <v>22</v>
      </c>
      <c r="X20" s="36">
        <v>0</v>
      </c>
      <c r="Y20" s="37">
        <v>0</v>
      </c>
      <c r="Z20" s="38" t="s">
        <v>22</v>
      </c>
      <c r="AA20" s="36">
        <v>0</v>
      </c>
      <c r="AB20" s="37">
        <v>0</v>
      </c>
      <c r="AC20" s="38" t="s">
        <v>22</v>
      </c>
    </row>
    <row r="21" spans="2:29" x14ac:dyDescent="0.25">
      <c r="B21" s="34" t="b">
        <v>0</v>
      </c>
      <c r="C21" s="25">
        <f t="shared" si="0"/>
        <v>44145</v>
      </c>
      <c r="D21" s="26">
        <f t="shared" ref="D21" si="4">D20+1</f>
        <v>44145</v>
      </c>
      <c r="E21" s="39" t="str">
        <f ca="1">IF(COUNTIF(Holidays,D21)&gt;0,"H","")</f>
        <v/>
      </c>
      <c r="F21" s="36">
        <v>0</v>
      </c>
      <c r="G21" s="37">
        <v>0</v>
      </c>
      <c r="H21" s="38" t="s">
        <v>22</v>
      </c>
      <c r="I21" s="49">
        <v>0</v>
      </c>
      <c r="J21" s="37">
        <v>0</v>
      </c>
      <c r="K21" s="38" t="s">
        <v>22</v>
      </c>
      <c r="L21" s="36">
        <v>0</v>
      </c>
      <c r="M21" s="37">
        <v>0</v>
      </c>
      <c r="N21" s="38" t="s">
        <v>22</v>
      </c>
      <c r="O21" s="36">
        <v>0</v>
      </c>
      <c r="P21" s="37">
        <v>0</v>
      </c>
      <c r="Q21" s="38" t="s">
        <v>22</v>
      </c>
      <c r="R21" s="36">
        <v>0</v>
      </c>
      <c r="S21" s="37">
        <v>0</v>
      </c>
      <c r="T21" s="38" t="s">
        <v>22</v>
      </c>
      <c r="U21" s="36">
        <v>0</v>
      </c>
      <c r="V21" s="37">
        <v>0</v>
      </c>
      <c r="W21" s="38" t="s">
        <v>22</v>
      </c>
      <c r="X21" s="36">
        <v>0</v>
      </c>
      <c r="Y21" s="37">
        <v>0</v>
      </c>
      <c r="Z21" s="38" t="s">
        <v>22</v>
      </c>
      <c r="AA21" s="36">
        <v>0</v>
      </c>
      <c r="AB21" s="37">
        <v>0</v>
      </c>
      <c r="AC21" s="38" t="s">
        <v>22</v>
      </c>
    </row>
    <row r="22" spans="2:29" x14ac:dyDescent="0.25">
      <c r="B22" s="34" t="b">
        <v>0</v>
      </c>
      <c r="C22" s="25">
        <f t="shared" si="0"/>
        <v>44146</v>
      </c>
      <c r="D22" s="26">
        <f t="shared" ref="D22" si="5">D21+1</f>
        <v>44146</v>
      </c>
      <c r="E22" s="39" t="str">
        <f ca="1">IF(COUNTIF(Holidays,D22)&gt;0,"H","")</f>
        <v>H</v>
      </c>
      <c r="F22" s="36">
        <v>1</v>
      </c>
      <c r="G22" s="37">
        <v>0</v>
      </c>
      <c r="H22" s="38" t="s">
        <v>22</v>
      </c>
      <c r="I22" s="49">
        <v>1</v>
      </c>
      <c r="J22" s="37">
        <v>0</v>
      </c>
      <c r="K22" s="38" t="s">
        <v>22</v>
      </c>
      <c r="L22" s="36">
        <v>0</v>
      </c>
      <c r="M22" s="37">
        <v>0</v>
      </c>
      <c r="N22" s="38" t="s">
        <v>22</v>
      </c>
      <c r="O22" s="36">
        <v>0</v>
      </c>
      <c r="P22" s="37">
        <v>0</v>
      </c>
      <c r="Q22" s="38" t="s">
        <v>22</v>
      </c>
      <c r="R22" s="36">
        <v>0</v>
      </c>
      <c r="S22" s="37">
        <v>0</v>
      </c>
      <c r="T22" s="38" t="s">
        <v>22</v>
      </c>
      <c r="U22" s="36">
        <v>0</v>
      </c>
      <c r="V22" s="37">
        <v>0</v>
      </c>
      <c r="W22" s="38" t="s">
        <v>22</v>
      </c>
      <c r="X22" s="36">
        <v>0</v>
      </c>
      <c r="Y22" s="37">
        <v>0</v>
      </c>
      <c r="Z22" s="38" t="s">
        <v>22</v>
      </c>
      <c r="AA22" s="36">
        <v>0</v>
      </c>
      <c r="AB22" s="37">
        <v>0</v>
      </c>
      <c r="AC22" s="38" t="s">
        <v>22</v>
      </c>
    </row>
    <row r="23" spans="2:29" x14ac:dyDescent="0.25">
      <c r="B23" s="34" t="b">
        <v>0</v>
      </c>
      <c r="C23" s="25">
        <f t="shared" si="0"/>
        <v>44147</v>
      </c>
      <c r="D23" s="26">
        <f t="shared" ref="D23" si="6">D22+1</f>
        <v>44147</v>
      </c>
      <c r="E23" s="39" t="str">
        <f ca="1">IF(COUNTIF(Holidays,D23)&gt;0,"H","")</f>
        <v/>
      </c>
      <c r="F23" s="36">
        <v>1</v>
      </c>
      <c r="G23" s="37">
        <v>0.95833333333333337</v>
      </c>
      <c r="H23" s="38" t="s">
        <v>22</v>
      </c>
      <c r="I23" s="49">
        <v>1</v>
      </c>
      <c r="J23" s="37">
        <v>0</v>
      </c>
      <c r="K23" s="38" t="s">
        <v>22</v>
      </c>
      <c r="L23" s="36">
        <v>0</v>
      </c>
      <c r="M23" s="37">
        <v>0</v>
      </c>
      <c r="N23" s="38" t="s">
        <v>22</v>
      </c>
      <c r="O23" s="36">
        <v>0</v>
      </c>
      <c r="P23" s="37">
        <v>0</v>
      </c>
      <c r="Q23" s="38" t="s">
        <v>22</v>
      </c>
      <c r="R23" s="36">
        <v>0</v>
      </c>
      <c r="S23" s="37">
        <v>0</v>
      </c>
      <c r="T23" s="38" t="s">
        <v>22</v>
      </c>
      <c r="U23" s="36">
        <v>0</v>
      </c>
      <c r="V23" s="37">
        <v>0</v>
      </c>
      <c r="W23" s="38" t="s">
        <v>22</v>
      </c>
      <c r="X23" s="36">
        <v>0</v>
      </c>
      <c r="Y23" s="37">
        <v>0</v>
      </c>
      <c r="Z23" s="38" t="s">
        <v>22</v>
      </c>
      <c r="AA23" s="36">
        <v>0</v>
      </c>
      <c r="AB23" s="37">
        <v>0</v>
      </c>
      <c r="AC23" s="38" t="s">
        <v>22</v>
      </c>
    </row>
    <row r="24" spans="2:29" x14ac:dyDescent="0.25">
      <c r="B24" s="34" t="b">
        <v>0</v>
      </c>
      <c r="C24" s="25">
        <f t="shared" si="0"/>
        <v>44148</v>
      </c>
      <c r="D24" s="26">
        <f t="shared" ref="D24" si="7">D23+1</f>
        <v>44148</v>
      </c>
      <c r="E24" s="39" t="str">
        <f ca="1">IF(COUNTIF(Holidays,D24)&gt;0,"H","")</f>
        <v/>
      </c>
      <c r="F24" s="36">
        <v>0</v>
      </c>
      <c r="G24" s="37">
        <v>0</v>
      </c>
      <c r="H24" s="38" t="s">
        <v>22</v>
      </c>
      <c r="I24" s="49">
        <v>0</v>
      </c>
      <c r="J24" s="37">
        <v>0</v>
      </c>
      <c r="K24" s="38" t="s">
        <v>22</v>
      </c>
      <c r="L24" s="36">
        <v>0</v>
      </c>
      <c r="M24" s="37">
        <v>0</v>
      </c>
      <c r="N24" s="38" t="s">
        <v>22</v>
      </c>
      <c r="O24" s="36">
        <v>0</v>
      </c>
      <c r="P24" s="37">
        <v>0</v>
      </c>
      <c r="Q24" s="38" t="s">
        <v>22</v>
      </c>
      <c r="R24" s="36">
        <v>0</v>
      </c>
      <c r="S24" s="37">
        <v>0</v>
      </c>
      <c r="T24" s="38" t="s">
        <v>22</v>
      </c>
      <c r="U24" s="36">
        <v>0</v>
      </c>
      <c r="V24" s="37">
        <v>0</v>
      </c>
      <c r="W24" s="38" t="s">
        <v>22</v>
      </c>
      <c r="X24" s="36">
        <v>0</v>
      </c>
      <c r="Y24" s="37">
        <v>0</v>
      </c>
      <c r="Z24" s="38" t="s">
        <v>22</v>
      </c>
      <c r="AA24" s="36">
        <v>0</v>
      </c>
      <c r="AB24" s="37">
        <v>0</v>
      </c>
      <c r="AC24" s="38" t="s">
        <v>22</v>
      </c>
    </row>
    <row r="25" spans="2:29" x14ac:dyDescent="0.25">
      <c r="B25" s="34" t="b">
        <v>0</v>
      </c>
      <c r="C25" s="25">
        <f t="shared" si="0"/>
        <v>44149</v>
      </c>
      <c r="D25" s="26">
        <f t="shared" ref="D25" si="8">D24+1</f>
        <v>44149</v>
      </c>
      <c r="E25" s="39" t="str">
        <f ca="1">IF(COUNTIF(Holidays,D25)&gt;0,"H","")</f>
        <v/>
      </c>
      <c r="F25" s="36">
        <v>0</v>
      </c>
      <c r="G25" s="37">
        <v>0</v>
      </c>
      <c r="H25" s="38" t="s">
        <v>22</v>
      </c>
      <c r="I25" s="49">
        <v>0</v>
      </c>
      <c r="J25" s="37">
        <v>0</v>
      </c>
      <c r="K25" s="38" t="s">
        <v>22</v>
      </c>
      <c r="L25" s="36">
        <v>0</v>
      </c>
      <c r="M25" s="37">
        <v>0</v>
      </c>
      <c r="N25" s="38" t="s">
        <v>22</v>
      </c>
      <c r="O25" s="36">
        <v>0</v>
      </c>
      <c r="P25" s="37">
        <v>0</v>
      </c>
      <c r="Q25" s="38" t="s">
        <v>22</v>
      </c>
      <c r="R25" s="36">
        <v>0</v>
      </c>
      <c r="S25" s="37">
        <v>0</v>
      </c>
      <c r="T25" s="38" t="s">
        <v>22</v>
      </c>
      <c r="U25" s="36">
        <v>0</v>
      </c>
      <c r="V25" s="37">
        <v>0</v>
      </c>
      <c r="W25" s="38" t="s">
        <v>22</v>
      </c>
      <c r="X25" s="36">
        <v>0</v>
      </c>
      <c r="Y25" s="37">
        <v>0</v>
      </c>
      <c r="Z25" s="38" t="s">
        <v>22</v>
      </c>
      <c r="AA25" s="36">
        <v>0</v>
      </c>
      <c r="AB25" s="37">
        <v>0</v>
      </c>
      <c r="AC25" s="38" t="s">
        <v>22</v>
      </c>
    </row>
    <row r="26" spans="2:29" x14ac:dyDescent="0.25">
      <c r="B26" s="34" t="b">
        <v>1</v>
      </c>
      <c r="C26" s="25">
        <f t="shared" si="0"/>
        <v>44150</v>
      </c>
      <c r="D26" s="26">
        <f t="shared" ref="D26" si="9">D25+1</f>
        <v>44150</v>
      </c>
      <c r="E26" s="39" t="str">
        <f ca="1">IF(COUNTIF(Holidays,D26)&gt;0,"H","")</f>
        <v/>
      </c>
      <c r="F26" s="36">
        <v>1</v>
      </c>
      <c r="G26" s="37">
        <v>0</v>
      </c>
      <c r="H26" s="38" t="s">
        <v>22</v>
      </c>
      <c r="I26" s="49">
        <v>0</v>
      </c>
      <c r="J26" s="37">
        <v>0</v>
      </c>
      <c r="K26" s="38" t="s">
        <v>22</v>
      </c>
      <c r="L26" s="36">
        <v>0</v>
      </c>
      <c r="M26" s="37">
        <v>0</v>
      </c>
      <c r="N26" s="38" t="s">
        <v>22</v>
      </c>
      <c r="O26" s="36">
        <v>0</v>
      </c>
      <c r="P26" s="37">
        <v>0</v>
      </c>
      <c r="Q26" s="38" t="s">
        <v>22</v>
      </c>
      <c r="R26" s="36">
        <v>0</v>
      </c>
      <c r="S26" s="37">
        <v>0</v>
      </c>
      <c r="T26" s="38" t="s">
        <v>22</v>
      </c>
      <c r="U26" s="36">
        <v>0</v>
      </c>
      <c r="V26" s="37">
        <v>0</v>
      </c>
      <c r="W26" s="38" t="s">
        <v>22</v>
      </c>
      <c r="X26" s="36">
        <v>0</v>
      </c>
      <c r="Y26" s="37">
        <v>0</v>
      </c>
      <c r="Z26" s="38" t="s">
        <v>22</v>
      </c>
      <c r="AA26" s="36">
        <v>0</v>
      </c>
      <c r="AB26" s="37">
        <v>0</v>
      </c>
      <c r="AC26" s="38" t="s">
        <v>22</v>
      </c>
    </row>
    <row r="27" spans="2:29" x14ac:dyDescent="0.25">
      <c r="B27" s="34" t="b">
        <v>0</v>
      </c>
      <c r="C27" s="25">
        <f t="shared" si="0"/>
        <v>44151</v>
      </c>
      <c r="D27" s="26">
        <f t="shared" ref="D27" si="10">D26+1</f>
        <v>44151</v>
      </c>
      <c r="E27" s="39" t="str">
        <f ca="1">IF(COUNTIF(Holidays,D27)&gt;0,"H","")</f>
        <v/>
      </c>
      <c r="F27" s="36">
        <v>0</v>
      </c>
      <c r="G27" s="37">
        <v>0</v>
      </c>
      <c r="H27" s="38" t="s">
        <v>22</v>
      </c>
      <c r="I27" s="49">
        <v>0</v>
      </c>
      <c r="J27" s="37">
        <v>0</v>
      </c>
      <c r="K27" s="38" t="s">
        <v>22</v>
      </c>
      <c r="L27" s="36">
        <v>0</v>
      </c>
      <c r="M27" s="37">
        <v>0</v>
      </c>
      <c r="N27" s="38" t="s">
        <v>22</v>
      </c>
      <c r="O27" s="36">
        <v>0</v>
      </c>
      <c r="P27" s="37">
        <v>0</v>
      </c>
      <c r="Q27" s="38" t="s">
        <v>22</v>
      </c>
      <c r="R27" s="36">
        <v>0</v>
      </c>
      <c r="S27" s="37">
        <v>0</v>
      </c>
      <c r="T27" s="38" t="s">
        <v>22</v>
      </c>
      <c r="U27" s="36">
        <v>0</v>
      </c>
      <c r="V27" s="37">
        <v>0</v>
      </c>
      <c r="W27" s="38" t="s">
        <v>22</v>
      </c>
      <c r="X27" s="36">
        <v>0</v>
      </c>
      <c r="Y27" s="37">
        <v>0</v>
      </c>
      <c r="Z27" s="38" t="s">
        <v>22</v>
      </c>
      <c r="AA27" s="36">
        <v>0</v>
      </c>
      <c r="AB27" s="37">
        <v>0</v>
      </c>
      <c r="AC27" s="38" t="s">
        <v>22</v>
      </c>
    </row>
    <row r="28" spans="2:29" x14ac:dyDescent="0.25">
      <c r="B28" s="34" t="b">
        <v>0</v>
      </c>
      <c r="C28" s="25">
        <f t="shared" si="0"/>
        <v>44152</v>
      </c>
      <c r="D28" s="26">
        <f t="shared" ref="D28" si="11">D27+1</f>
        <v>44152</v>
      </c>
      <c r="E28" s="39" t="str">
        <f ca="1">IF(COUNTIF(Holidays,D28)&gt;0,"H","")</f>
        <v/>
      </c>
      <c r="F28" s="36">
        <v>0</v>
      </c>
      <c r="G28" s="37">
        <v>0</v>
      </c>
      <c r="H28" s="38" t="s">
        <v>22</v>
      </c>
      <c r="I28" s="49">
        <v>0</v>
      </c>
      <c r="J28" s="37">
        <v>0</v>
      </c>
      <c r="K28" s="38" t="s">
        <v>22</v>
      </c>
      <c r="L28" s="36">
        <v>0</v>
      </c>
      <c r="M28" s="37">
        <v>0</v>
      </c>
      <c r="N28" s="38" t="s">
        <v>22</v>
      </c>
      <c r="O28" s="36">
        <v>0</v>
      </c>
      <c r="P28" s="37">
        <v>0</v>
      </c>
      <c r="Q28" s="38" t="s">
        <v>22</v>
      </c>
      <c r="R28" s="36">
        <v>0</v>
      </c>
      <c r="S28" s="37">
        <v>0</v>
      </c>
      <c r="T28" s="38" t="s">
        <v>22</v>
      </c>
      <c r="U28" s="36">
        <v>0</v>
      </c>
      <c r="V28" s="37">
        <v>0</v>
      </c>
      <c r="W28" s="38" t="s">
        <v>22</v>
      </c>
      <c r="X28" s="36">
        <v>0</v>
      </c>
      <c r="Y28" s="37">
        <v>0</v>
      </c>
      <c r="Z28" s="38" t="s">
        <v>22</v>
      </c>
      <c r="AA28" s="36">
        <v>0</v>
      </c>
      <c r="AB28" s="37">
        <v>0</v>
      </c>
      <c r="AC28" s="38" t="s">
        <v>22</v>
      </c>
    </row>
    <row r="29" spans="2:29" x14ac:dyDescent="0.25">
      <c r="B29" s="34" t="b">
        <v>0</v>
      </c>
      <c r="C29" s="25">
        <f t="shared" si="0"/>
        <v>44153</v>
      </c>
      <c r="D29" s="26">
        <f t="shared" ref="D29" si="12">D28+1</f>
        <v>44153</v>
      </c>
      <c r="E29" s="39" t="str">
        <f ca="1">IF(COUNTIF(Holidays,D29)&gt;0,"H","")</f>
        <v/>
      </c>
      <c r="F29" s="36">
        <v>0</v>
      </c>
      <c r="G29" s="37">
        <v>0</v>
      </c>
      <c r="H29" s="38" t="s">
        <v>22</v>
      </c>
      <c r="I29" s="49">
        <v>0</v>
      </c>
      <c r="J29" s="37">
        <v>0</v>
      </c>
      <c r="K29" s="38" t="s">
        <v>22</v>
      </c>
      <c r="L29" s="36">
        <v>0</v>
      </c>
      <c r="M29" s="37">
        <v>0</v>
      </c>
      <c r="N29" s="38" t="s">
        <v>22</v>
      </c>
      <c r="O29" s="36">
        <v>0</v>
      </c>
      <c r="P29" s="37">
        <v>0</v>
      </c>
      <c r="Q29" s="38" t="s">
        <v>22</v>
      </c>
      <c r="R29" s="36">
        <v>0</v>
      </c>
      <c r="S29" s="37">
        <v>0</v>
      </c>
      <c r="T29" s="38" t="s">
        <v>22</v>
      </c>
      <c r="U29" s="36">
        <v>0</v>
      </c>
      <c r="V29" s="37">
        <v>0</v>
      </c>
      <c r="W29" s="38" t="s">
        <v>22</v>
      </c>
      <c r="X29" s="36">
        <v>0</v>
      </c>
      <c r="Y29" s="37">
        <v>0</v>
      </c>
      <c r="Z29" s="38" t="s">
        <v>22</v>
      </c>
      <c r="AA29" s="36">
        <v>0</v>
      </c>
      <c r="AB29" s="37">
        <v>0</v>
      </c>
      <c r="AC29" s="38" t="s">
        <v>22</v>
      </c>
    </row>
    <row r="30" spans="2:29" x14ac:dyDescent="0.25">
      <c r="B30" s="34" t="b">
        <v>0</v>
      </c>
      <c r="C30" s="25">
        <f t="shared" si="0"/>
        <v>44154</v>
      </c>
      <c r="D30" s="26">
        <f t="shared" ref="D30" si="13">D29+1</f>
        <v>44154</v>
      </c>
      <c r="E30" s="39" t="str">
        <f ca="1">IF(COUNTIF(Holidays,D30)&gt;0,"H","")</f>
        <v/>
      </c>
      <c r="F30" s="36">
        <v>0</v>
      </c>
      <c r="G30" s="37">
        <v>0.66666666666666663</v>
      </c>
      <c r="H30" s="38" t="s">
        <v>22</v>
      </c>
      <c r="I30" s="49">
        <v>0</v>
      </c>
      <c r="J30" s="37">
        <v>0</v>
      </c>
      <c r="K30" s="38" t="s">
        <v>22</v>
      </c>
      <c r="L30" s="36">
        <v>0</v>
      </c>
      <c r="M30" s="37">
        <v>0</v>
      </c>
      <c r="N30" s="38" t="s">
        <v>22</v>
      </c>
      <c r="O30" s="36">
        <v>0</v>
      </c>
      <c r="P30" s="37">
        <v>0</v>
      </c>
      <c r="Q30" s="38" t="s">
        <v>22</v>
      </c>
      <c r="R30" s="36">
        <v>0</v>
      </c>
      <c r="S30" s="37">
        <v>0</v>
      </c>
      <c r="T30" s="38" t="s">
        <v>22</v>
      </c>
      <c r="U30" s="36">
        <v>0</v>
      </c>
      <c r="V30" s="37">
        <v>0</v>
      </c>
      <c r="W30" s="38" t="s">
        <v>22</v>
      </c>
      <c r="X30" s="36">
        <v>0</v>
      </c>
      <c r="Y30" s="37">
        <v>0</v>
      </c>
      <c r="Z30" s="38" t="s">
        <v>22</v>
      </c>
      <c r="AA30" s="36">
        <v>0</v>
      </c>
      <c r="AB30" s="37">
        <v>0</v>
      </c>
      <c r="AC30" s="38" t="s">
        <v>22</v>
      </c>
    </row>
    <row r="31" spans="2:29" x14ac:dyDescent="0.25">
      <c r="B31" s="34" t="b">
        <v>0</v>
      </c>
      <c r="C31" s="25">
        <f t="shared" si="0"/>
        <v>44155</v>
      </c>
      <c r="D31" s="26">
        <f t="shared" ref="D31" si="14">D30+1</f>
        <v>44155</v>
      </c>
      <c r="E31" s="39" t="str">
        <f ca="1">IF(COUNTIF(Holidays,D31)&gt;0,"H","")</f>
        <v/>
      </c>
      <c r="F31" s="36">
        <v>0</v>
      </c>
      <c r="G31" s="37">
        <v>0</v>
      </c>
      <c r="H31" s="38" t="s">
        <v>22</v>
      </c>
      <c r="I31" s="49">
        <v>0</v>
      </c>
      <c r="J31" s="37">
        <v>0</v>
      </c>
      <c r="K31" s="38" t="s">
        <v>22</v>
      </c>
      <c r="L31" s="36">
        <v>0</v>
      </c>
      <c r="M31" s="37">
        <v>0</v>
      </c>
      <c r="N31" s="38" t="s">
        <v>22</v>
      </c>
      <c r="O31" s="36">
        <v>0</v>
      </c>
      <c r="P31" s="37">
        <v>0</v>
      </c>
      <c r="Q31" s="38" t="s">
        <v>22</v>
      </c>
      <c r="R31" s="36">
        <v>0</v>
      </c>
      <c r="S31" s="37">
        <v>0</v>
      </c>
      <c r="T31" s="38" t="s">
        <v>22</v>
      </c>
      <c r="U31" s="36">
        <v>0</v>
      </c>
      <c r="V31" s="37">
        <v>0</v>
      </c>
      <c r="W31" s="38" t="s">
        <v>22</v>
      </c>
      <c r="X31" s="36">
        <v>0</v>
      </c>
      <c r="Y31" s="37">
        <v>0</v>
      </c>
      <c r="Z31" s="38" t="s">
        <v>22</v>
      </c>
      <c r="AA31" s="36">
        <v>0</v>
      </c>
      <c r="AB31" s="37">
        <v>0</v>
      </c>
      <c r="AC31" s="38" t="s">
        <v>22</v>
      </c>
    </row>
    <row r="32" spans="2:29" x14ac:dyDescent="0.25">
      <c r="B32" s="34" t="b">
        <v>0</v>
      </c>
      <c r="C32" s="25">
        <f t="shared" si="0"/>
        <v>44156</v>
      </c>
      <c r="D32" s="26">
        <f t="shared" ref="D32" si="15">D31+1</f>
        <v>44156</v>
      </c>
      <c r="E32" s="39" t="str">
        <f ca="1">IF(COUNTIF(Holidays,D32)&gt;0,"H","")</f>
        <v/>
      </c>
      <c r="F32" s="36">
        <v>1</v>
      </c>
      <c r="G32" s="37">
        <v>0</v>
      </c>
      <c r="H32" s="38" t="s">
        <v>22</v>
      </c>
      <c r="I32" s="49">
        <v>0</v>
      </c>
      <c r="J32" s="37">
        <v>0</v>
      </c>
      <c r="K32" s="38" t="s">
        <v>22</v>
      </c>
      <c r="L32" s="36">
        <v>0</v>
      </c>
      <c r="M32" s="37">
        <v>0</v>
      </c>
      <c r="N32" s="38" t="s">
        <v>22</v>
      </c>
      <c r="O32" s="36">
        <v>0</v>
      </c>
      <c r="P32" s="37">
        <v>0</v>
      </c>
      <c r="Q32" s="38" t="s">
        <v>22</v>
      </c>
      <c r="R32" s="36">
        <v>0</v>
      </c>
      <c r="S32" s="37">
        <v>0</v>
      </c>
      <c r="T32" s="38" t="s">
        <v>22</v>
      </c>
      <c r="U32" s="36">
        <v>0</v>
      </c>
      <c r="V32" s="37">
        <v>0</v>
      </c>
      <c r="W32" s="38" t="s">
        <v>22</v>
      </c>
      <c r="X32" s="36">
        <v>0</v>
      </c>
      <c r="Y32" s="37">
        <v>0</v>
      </c>
      <c r="Z32" s="38" t="s">
        <v>22</v>
      </c>
      <c r="AA32" s="36">
        <v>0</v>
      </c>
      <c r="AB32" s="37">
        <v>0</v>
      </c>
      <c r="AC32" s="38" t="s">
        <v>22</v>
      </c>
    </row>
    <row r="33" spans="2:29" x14ac:dyDescent="0.25">
      <c r="B33" s="34" t="b">
        <v>0</v>
      </c>
      <c r="C33" s="25">
        <f t="shared" si="0"/>
        <v>44157</v>
      </c>
      <c r="D33" s="26">
        <f t="shared" ref="D33" si="16">D32+1</f>
        <v>44157</v>
      </c>
      <c r="E33" s="39" t="str">
        <f ca="1">IF(COUNTIF(Holidays,D33)&gt;0,"H","")</f>
        <v/>
      </c>
      <c r="F33" s="36">
        <v>0</v>
      </c>
      <c r="G33" s="37">
        <v>0</v>
      </c>
      <c r="H33" s="38" t="s">
        <v>22</v>
      </c>
      <c r="I33" s="49">
        <v>0</v>
      </c>
      <c r="J33" s="37">
        <v>0</v>
      </c>
      <c r="K33" s="38" t="s">
        <v>22</v>
      </c>
      <c r="L33" s="36">
        <v>0</v>
      </c>
      <c r="M33" s="37">
        <v>0</v>
      </c>
      <c r="N33" s="38" t="s">
        <v>22</v>
      </c>
      <c r="O33" s="36">
        <v>0</v>
      </c>
      <c r="P33" s="37">
        <v>0</v>
      </c>
      <c r="Q33" s="38" t="s">
        <v>22</v>
      </c>
      <c r="R33" s="36">
        <v>0</v>
      </c>
      <c r="S33" s="37">
        <v>0</v>
      </c>
      <c r="T33" s="38" t="s">
        <v>22</v>
      </c>
      <c r="U33" s="36">
        <v>0</v>
      </c>
      <c r="V33" s="37">
        <v>0</v>
      </c>
      <c r="W33" s="38" t="s">
        <v>22</v>
      </c>
      <c r="X33" s="36">
        <v>0</v>
      </c>
      <c r="Y33" s="37">
        <v>0</v>
      </c>
      <c r="Z33" s="38" t="s">
        <v>22</v>
      </c>
      <c r="AA33" s="36">
        <v>0</v>
      </c>
      <c r="AB33" s="37">
        <v>0</v>
      </c>
      <c r="AC33" s="38" t="s">
        <v>22</v>
      </c>
    </row>
    <row r="34" spans="2:29" x14ac:dyDescent="0.25">
      <c r="B34" s="34" t="b">
        <v>0</v>
      </c>
      <c r="C34" s="25">
        <f t="shared" si="0"/>
        <v>44158</v>
      </c>
      <c r="D34" s="26">
        <f t="shared" ref="D34" si="17">D33+1</f>
        <v>44158</v>
      </c>
      <c r="E34" s="39" t="str">
        <f ca="1">IF(COUNTIF(Holidays,D34)&gt;0,"H","")</f>
        <v/>
      </c>
      <c r="F34" s="36">
        <v>1</v>
      </c>
      <c r="G34" s="37">
        <v>0</v>
      </c>
      <c r="H34" s="38" t="s">
        <v>22</v>
      </c>
      <c r="I34" s="49">
        <v>0</v>
      </c>
      <c r="J34" s="37">
        <v>0</v>
      </c>
      <c r="K34" s="38" t="s">
        <v>22</v>
      </c>
      <c r="L34" s="36">
        <v>0</v>
      </c>
      <c r="M34" s="37">
        <v>0</v>
      </c>
      <c r="N34" s="38" t="s">
        <v>22</v>
      </c>
      <c r="O34" s="36">
        <v>0</v>
      </c>
      <c r="P34" s="37">
        <v>0</v>
      </c>
      <c r="Q34" s="38" t="s">
        <v>22</v>
      </c>
      <c r="R34" s="36">
        <v>0</v>
      </c>
      <c r="S34" s="37">
        <v>0</v>
      </c>
      <c r="T34" s="38" t="s">
        <v>22</v>
      </c>
      <c r="U34" s="36">
        <v>0</v>
      </c>
      <c r="V34" s="37">
        <v>0</v>
      </c>
      <c r="W34" s="38" t="s">
        <v>22</v>
      </c>
      <c r="X34" s="36">
        <v>0</v>
      </c>
      <c r="Y34" s="37">
        <v>0</v>
      </c>
      <c r="Z34" s="38" t="s">
        <v>22</v>
      </c>
      <c r="AA34" s="36">
        <v>0</v>
      </c>
      <c r="AB34" s="37">
        <v>0</v>
      </c>
      <c r="AC34" s="38" t="s">
        <v>22</v>
      </c>
    </row>
    <row r="35" spans="2:29" x14ac:dyDescent="0.25">
      <c r="B35" s="34" t="b">
        <v>0</v>
      </c>
      <c r="C35" s="25">
        <f t="shared" si="0"/>
        <v>44159</v>
      </c>
      <c r="D35" s="26">
        <f t="shared" ref="D35" si="18">D34+1</f>
        <v>44159</v>
      </c>
      <c r="E35" s="39" t="str">
        <f ca="1">IF(COUNTIF(Holidays,D35)&gt;0,"H","")</f>
        <v/>
      </c>
      <c r="F35" s="36">
        <v>0</v>
      </c>
      <c r="G35" s="37">
        <v>0</v>
      </c>
      <c r="H35" s="38" t="s">
        <v>22</v>
      </c>
      <c r="I35" s="49">
        <v>0</v>
      </c>
      <c r="J35" s="37">
        <v>0</v>
      </c>
      <c r="K35" s="38" t="s">
        <v>22</v>
      </c>
      <c r="L35" s="36">
        <v>0</v>
      </c>
      <c r="M35" s="37">
        <v>0</v>
      </c>
      <c r="N35" s="38" t="s">
        <v>22</v>
      </c>
      <c r="O35" s="36">
        <v>0</v>
      </c>
      <c r="P35" s="37">
        <v>0</v>
      </c>
      <c r="Q35" s="38" t="s">
        <v>22</v>
      </c>
      <c r="R35" s="36">
        <v>0</v>
      </c>
      <c r="S35" s="37">
        <v>0</v>
      </c>
      <c r="T35" s="38" t="s">
        <v>22</v>
      </c>
      <c r="U35" s="36">
        <v>0</v>
      </c>
      <c r="V35" s="37">
        <v>0</v>
      </c>
      <c r="W35" s="38" t="s">
        <v>22</v>
      </c>
      <c r="X35" s="36">
        <v>0</v>
      </c>
      <c r="Y35" s="37">
        <v>0</v>
      </c>
      <c r="Z35" s="38" t="s">
        <v>22</v>
      </c>
      <c r="AA35" s="36">
        <v>0</v>
      </c>
      <c r="AB35" s="37">
        <v>0</v>
      </c>
      <c r="AC35" s="38" t="s">
        <v>22</v>
      </c>
    </row>
    <row r="36" spans="2:29" x14ac:dyDescent="0.25">
      <c r="B36" s="34" t="b">
        <v>0</v>
      </c>
      <c r="C36" s="25">
        <f t="shared" si="0"/>
        <v>44160</v>
      </c>
      <c r="D36" s="26">
        <f t="shared" ref="D36" si="19">D35+1</f>
        <v>44160</v>
      </c>
      <c r="E36" s="39" t="str">
        <f ca="1">IF(COUNTIF(Holidays,D36)&gt;0,"H","")</f>
        <v/>
      </c>
      <c r="F36" s="36">
        <v>0</v>
      </c>
      <c r="G36" s="37">
        <v>0</v>
      </c>
      <c r="H36" s="38" t="s">
        <v>22</v>
      </c>
      <c r="I36" s="49">
        <v>0</v>
      </c>
      <c r="J36" s="37">
        <v>0</v>
      </c>
      <c r="K36" s="38" t="s">
        <v>22</v>
      </c>
      <c r="L36" s="36">
        <v>0</v>
      </c>
      <c r="M36" s="37">
        <v>0</v>
      </c>
      <c r="N36" s="38" t="s">
        <v>22</v>
      </c>
      <c r="O36" s="36">
        <v>0</v>
      </c>
      <c r="P36" s="37">
        <v>0</v>
      </c>
      <c r="Q36" s="38" t="s">
        <v>22</v>
      </c>
      <c r="R36" s="36">
        <v>0</v>
      </c>
      <c r="S36" s="37">
        <v>0</v>
      </c>
      <c r="T36" s="38" t="s">
        <v>22</v>
      </c>
      <c r="U36" s="36">
        <v>0</v>
      </c>
      <c r="V36" s="37">
        <v>0</v>
      </c>
      <c r="W36" s="38" t="s">
        <v>22</v>
      </c>
      <c r="X36" s="36">
        <v>0</v>
      </c>
      <c r="Y36" s="37">
        <v>0</v>
      </c>
      <c r="Z36" s="38" t="s">
        <v>22</v>
      </c>
      <c r="AA36" s="36">
        <v>0</v>
      </c>
      <c r="AB36" s="37">
        <v>0</v>
      </c>
      <c r="AC36" s="38" t="s">
        <v>22</v>
      </c>
    </row>
    <row r="37" spans="2:29" x14ac:dyDescent="0.25">
      <c r="B37" s="34" t="b">
        <v>0</v>
      </c>
      <c r="C37" s="25">
        <f t="shared" si="0"/>
        <v>44161</v>
      </c>
      <c r="D37" s="26">
        <f t="shared" ref="D37" si="20">D36+1</f>
        <v>44161</v>
      </c>
      <c r="E37" s="39" t="str">
        <f ca="1">IF(COUNTIF(Holidays,D37)&gt;0,"H","")</f>
        <v/>
      </c>
      <c r="F37" s="36">
        <v>0</v>
      </c>
      <c r="G37" s="37">
        <v>0</v>
      </c>
      <c r="H37" s="38" t="s">
        <v>22</v>
      </c>
      <c r="I37" s="49">
        <v>0</v>
      </c>
      <c r="J37" s="37">
        <v>0</v>
      </c>
      <c r="K37" s="38" t="s">
        <v>22</v>
      </c>
      <c r="L37" s="36">
        <v>0</v>
      </c>
      <c r="M37" s="37">
        <v>0</v>
      </c>
      <c r="N37" s="38" t="s">
        <v>22</v>
      </c>
      <c r="O37" s="36">
        <v>0</v>
      </c>
      <c r="P37" s="37">
        <v>0</v>
      </c>
      <c r="Q37" s="38" t="s">
        <v>22</v>
      </c>
      <c r="R37" s="36">
        <v>0</v>
      </c>
      <c r="S37" s="37">
        <v>0</v>
      </c>
      <c r="T37" s="38" t="s">
        <v>22</v>
      </c>
      <c r="U37" s="36">
        <v>0</v>
      </c>
      <c r="V37" s="37">
        <v>0</v>
      </c>
      <c r="W37" s="38" t="s">
        <v>22</v>
      </c>
      <c r="X37" s="36">
        <v>0</v>
      </c>
      <c r="Y37" s="37">
        <v>0</v>
      </c>
      <c r="Z37" s="38" t="s">
        <v>22</v>
      </c>
      <c r="AA37" s="36">
        <v>0</v>
      </c>
      <c r="AB37" s="37">
        <v>0</v>
      </c>
      <c r="AC37" s="38" t="s">
        <v>22</v>
      </c>
    </row>
    <row r="38" spans="2:29" x14ac:dyDescent="0.25">
      <c r="B38" s="34" t="b">
        <v>0</v>
      </c>
      <c r="C38" s="25">
        <f t="shared" si="0"/>
        <v>44162</v>
      </c>
      <c r="D38" s="26">
        <f t="shared" ref="D38" si="21">D37+1</f>
        <v>44162</v>
      </c>
      <c r="E38" s="39" t="str">
        <f ca="1">IF(COUNTIF(Holidays,D38)&gt;0,"H","")</f>
        <v/>
      </c>
      <c r="F38" s="36">
        <v>0</v>
      </c>
      <c r="G38" s="37">
        <v>0</v>
      </c>
      <c r="H38" s="38" t="s">
        <v>22</v>
      </c>
      <c r="I38" s="49">
        <v>0</v>
      </c>
      <c r="J38" s="37">
        <v>0</v>
      </c>
      <c r="K38" s="38" t="s">
        <v>22</v>
      </c>
      <c r="L38" s="36">
        <v>0</v>
      </c>
      <c r="M38" s="37">
        <v>0</v>
      </c>
      <c r="N38" s="38" t="s">
        <v>22</v>
      </c>
      <c r="O38" s="36">
        <v>0</v>
      </c>
      <c r="P38" s="37">
        <v>0</v>
      </c>
      <c r="Q38" s="38" t="s">
        <v>22</v>
      </c>
      <c r="R38" s="36">
        <v>0</v>
      </c>
      <c r="S38" s="37">
        <v>0</v>
      </c>
      <c r="T38" s="38" t="s">
        <v>22</v>
      </c>
      <c r="U38" s="36">
        <v>0</v>
      </c>
      <c r="V38" s="37">
        <v>0</v>
      </c>
      <c r="W38" s="38" t="s">
        <v>22</v>
      </c>
      <c r="X38" s="36">
        <v>0</v>
      </c>
      <c r="Y38" s="37">
        <v>0</v>
      </c>
      <c r="Z38" s="38" t="s">
        <v>22</v>
      </c>
      <c r="AA38" s="36">
        <v>0</v>
      </c>
      <c r="AB38" s="37">
        <v>0</v>
      </c>
      <c r="AC38" s="38" t="s">
        <v>22</v>
      </c>
    </row>
    <row r="39" spans="2:29" x14ac:dyDescent="0.25">
      <c r="B39" s="34" t="b">
        <v>0</v>
      </c>
      <c r="C39" s="25">
        <f t="shared" si="0"/>
        <v>44163</v>
      </c>
      <c r="D39" s="26">
        <f t="shared" ref="D39" si="22">D38+1</f>
        <v>44163</v>
      </c>
      <c r="E39" s="39" t="str">
        <f ca="1">IF(COUNTIF(Holidays,D39)&gt;0,"H","")</f>
        <v/>
      </c>
      <c r="F39" s="36">
        <v>1</v>
      </c>
      <c r="G39" s="37">
        <v>0</v>
      </c>
      <c r="H39" s="38" t="s">
        <v>22</v>
      </c>
      <c r="I39" s="49">
        <v>0</v>
      </c>
      <c r="J39" s="37">
        <v>0</v>
      </c>
      <c r="K39" s="38" t="s">
        <v>22</v>
      </c>
      <c r="L39" s="36">
        <v>0</v>
      </c>
      <c r="M39" s="37">
        <v>0</v>
      </c>
      <c r="N39" s="38" t="s">
        <v>22</v>
      </c>
      <c r="O39" s="36">
        <v>0</v>
      </c>
      <c r="P39" s="37">
        <v>0</v>
      </c>
      <c r="Q39" s="38" t="s">
        <v>22</v>
      </c>
      <c r="R39" s="36">
        <v>0</v>
      </c>
      <c r="S39" s="37">
        <v>0</v>
      </c>
      <c r="T39" s="38" t="s">
        <v>22</v>
      </c>
      <c r="U39" s="36">
        <v>0</v>
      </c>
      <c r="V39" s="37">
        <v>0</v>
      </c>
      <c r="W39" s="38" t="s">
        <v>22</v>
      </c>
      <c r="X39" s="36">
        <v>0</v>
      </c>
      <c r="Y39" s="37">
        <v>0</v>
      </c>
      <c r="Z39" s="38" t="s">
        <v>22</v>
      </c>
      <c r="AA39" s="36">
        <v>0</v>
      </c>
      <c r="AB39" s="37">
        <v>0</v>
      </c>
      <c r="AC39" s="38" t="s">
        <v>22</v>
      </c>
    </row>
    <row r="40" spans="2:29" x14ac:dyDescent="0.25">
      <c r="B40" s="34" t="b">
        <v>0</v>
      </c>
      <c r="C40" s="25">
        <f t="shared" si="0"/>
        <v>44164</v>
      </c>
      <c r="D40" s="26">
        <f t="shared" ref="D40" si="23">D39+1</f>
        <v>44164</v>
      </c>
      <c r="E40" s="39" t="str">
        <f ca="1">IF(COUNTIF(Holidays,D40)&gt;0,"H","")</f>
        <v/>
      </c>
      <c r="F40" s="36">
        <v>0</v>
      </c>
      <c r="G40" s="37">
        <v>0</v>
      </c>
      <c r="H40" s="38" t="s">
        <v>22</v>
      </c>
      <c r="I40" s="49">
        <v>0</v>
      </c>
      <c r="J40" s="37">
        <v>0</v>
      </c>
      <c r="K40" s="38" t="s">
        <v>22</v>
      </c>
      <c r="L40" s="36">
        <v>0</v>
      </c>
      <c r="M40" s="37">
        <v>0</v>
      </c>
      <c r="N40" s="38" t="s">
        <v>22</v>
      </c>
      <c r="O40" s="36">
        <v>0</v>
      </c>
      <c r="P40" s="37">
        <v>0</v>
      </c>
      <c r="Q40" s="38" t="s">
        <v>22</v>
      </c>
      <c r="R40" s="36">
        <v>0</v>
      </c>
      <c r="S40" s="37">
        <v>0</v>
      </c>
      <c r="T40" s="38" t="s">
        <v>22</v>
      </c>
      <c r="U40" s="36">
        <v>0</v>
      </c>
      <c r="V40" s="37">
        <v>0</v>
      </c>
      <c r="W40" s="38" t="s">
        <v>22</v>
      </c>
      <c r="X40" s="36">
        <v>0</v>
      </c>
      <c r="Y40" s="37">
        <v>0</v>
      </c>
      <c r="Z40" s="38" t="s">
        <v>22</v>
      </c>
      <c r="AA40" s="36">
        <v>0</v>
      </c>
      <c r="AB40" s="37">
        <v>0</v>
      </c>
      <c r="AC40" s="38" t="s">
        <v>22</v>
      </c>
    </row>
    <row r="41" spans="2:29" x14ac:dyDescent="0.25">
      <c r="B41" s="34" t="b">
        <v>0</v>
      </c>
      <c r="C41" s="25">
        <f t="shared" si="0"/>
        <v>44165</v>
      </c>
      <c r="D41" s="26">
        <f t="shared" ref="D41" si="24">D40+1</f>
        <v>44165</v>
      </c>
      <c r="E41" s="39" t="str">
        <f ca="1">IF(COUNTIF(Holidays,D41)&gt;0,"H","")</f>
        <v/>
      </c>
      <c r="F41" s="36">
        <v>0</v>
      </c>
      <c r="G41" s="37">
        <v>0</v>
      </c>
      <c r="H41" s="38" t="s">
        <v>22</v>
      </c>
      <c r="I41" s="49">
        <v>0</v>
      </c>
      <c r="J41" s="37">
        <v>0</v>
      </c>
      <c r="K41" s="38" t="s">
        <v>22</v>
      </c>
      <c r="L41" s="36">
        <v>0</v>
      </c>
      <c r="M41" s="37">
        <v>0</v>
      </c>
      <c r="N41" s="38" t="s">
        <v>22</v>
      </c>
      <c r="O41" s="36">
        <v>0</v>
      </c>
      <c r="P41" s="37">
        <v>0</v>
      </c>
      <c r="Q41" s="38" t="s">
        <v>22</v>
      </c>
      <c r="R41" s="36">
        <v>0</v>
      </c>
      <c r="S41" s="37">
        <v>0</v>
      </c>
      <c r="T41" s="38" t="s">
        <v>22</v>
      </c>
      <c r="U41" s="36">
        <v>0</v>
      </c>
      <c r="V41" s="37">
        <v>0</v>
      </c>
      <c r="W41" s="38" t="s">
        <v>22</v>
      </c>
      <c r="X41" s="36">
        <v>0</v>
      </c>
      <c r="Y41" s="37">
        <v>0</v>
      </c>
      <c r="Z41" s="38" t="s">
        <v>22</v>
      </c>
      <c r="AA41" s="36">
        <v>0</v>
      </c>
      <c r="AB41" s="37">
        <v>0</v>
      </c>
      <c r="AC41" s="38" t="s">
        <v>22</v>
      </c>
    </row>
    <row r="42" spans="2:29" ht="15.75" thickBot="1" x14ac:dyDescent="0.3">
      <c r="B42" s="34" t="b">
        <v>0</v>
      </c>
      <c r="C42" s="25">
        <f t="shared" si="0"/>
        <v>44166</v>
      </c>
      <c r="D42" s="26">
        <f t="shared" ref="D42" si="25">D41+1</f>
        <v>44166</v>
      </c>
      <c r="E42" s="39" t="str">
        <f ca="1">IF(COUNTIF(Holidays,D42)&gt;0,"H","")</f>
        <v/>
      </c>
      <c r="F42" s="55">
        <v>0</v>
      </c>
      <c r="G42" s="37">
        <v>0</v>
      </c>
      <c r="H42" s="38" t="s">
        <v>22</v>
      </c>
      <c r="I42" s="49">
        <v>0</v>
      </c>
      <c r="J42" s="37">
        <v>0</v>
      </c>
      <c r="K42" s="38" t="s">
        <v>22</v>
      </c>
      <c r="L42" s="36">
        <v>0</v>
      </c>
      <c r="M42" s="37">
        <v>0</v>
      </c>
      <c r="N42" s="38" t="s">
        <v>22</v>
      </c>
      <c r="O42" s="36">
        <v>0</v>
      </c>
      <c r="P42" s="37">
        <v>0</v>
      </c>
      <c r="Q42" s="38" t="s">
        <v>22</v>
      </c>
      <c r="R42" s="36">
        <v>0</v>
      </c>
      <c r="S42" s="37">
        <v>0</v>
      </c>
      <c r="T42" s="38" t="s">
        <v>22</v>
      </c>
      <c r="U42" s="36">
        <v>0</v>
      </c>
      <c r="V42" s="37">
        <v>0</v>
      </c>
      <c r="W42" s="38" t="s">
        <v>22</v>
      </c>
      <c r="X42" s="36">
        <v>0</v>
      </c>
      <c r="Y42" s="37">
        <v>0</v>
      </c>
      <c r="Z42" s="38" t="s">
        <v>22</v>
      </c>
      <c r="AA42" s="36">
        <v>0</v>
      </c>
      <c r="AB42" s="37">
        <v>0</v>
      </c>
      <c r="AC42" s="38" t="s">
        <v>22</v>
      </c>
    </row>
    <row r="43" spans="2:29" x14ac:dyDescent="0.25">
      <c r="C43" s="67" t="s">
        <v>25</v>
      </c>
      <c r="D43" s="68"/>
      <c r="E43" s="40"/>
      <c r="F43" s="56" cm="1">
        <f t="array" ref="F43">SUMPRODUCT((WEEKDAY($C$12:$C$42,2)&lt;6)*1,(F$12:F$42))</f>
        <v>4</v>
      </c>
      <c r="G43" s="52" cm="1">
        <f t="array" ref="G43">SUMPRODUCT((WEEKDAY($C$12:$C$42,2)&lt;6)*1,($G$12:$G$42))</f>
        <v>2.1666666666666665</v>
      </c>
      <c r="H43" s="50"/>
      <c r="I43" s="40"/>
      <c r="J43" s="42"/>
      <c r="K43" s="43"/>
      <c r="L43" s="41"/>
      <c r="M43" s="42"/>
      <c r="N43" s="43"/>
      <c r="O43" s="41"/>
      <c r="P43" s="42"/>
      <c r="Q43" s="43"/>
      <c r="R43" s="41"/>
      <c r="S43" s="42"/>
      <c r="T43" s="43"/>
      <c r="U43" s="41"/>
      <c r="V43" s="42"/>
      <c r="W43" s="43"/>
      <c r="X43" s="41"/>
      <c r="Y43" s="42"/>
      <c r="Z43" s="43"/>
      <c r="AA43" s="44"/>
      <c r="AB43" s="45"/>
      <c r="AC43" s="46"/>
    </row>
    <row r="44" spans="2:29" ht="15.75" thickBot="1" x14ac:dyDescent="0.3">
      <c r="C44" s="59" t="s">
        <v>26</v>
      </c>
      <c r="D44" s="60"/>
      <c r="E44" s="27"/>
      <c r="F44" s="57" cm="1">
        <f t="array" ref="F44">SUMPRODUCT((WEEKDAY($C$12:$C$42,2)&gt;5)*1,(F$12:F$42))</f>
        <v>4</v>
      </c>
      <c r="G44" s="53" cm="1">
        <f t="array" ref="G44">SUMPRODUCT((WEEKDAY($C$12:$C$42,2)&gt;5)*1,(G$12:G$42))</f>
        <v>0.25</v>
      </c>
      <c r="H44" s="33"/>
      <c r="I44" s="47"/>
      <c r="J44" s="29"/>
      <c r="K44" s="30"/>
      <c r="L44" s="28"/>
      <c r="M44" s="29"/>
      <c r="N44" s="30"/>
      <c r="O44" s="28"/>
      <c r="P44" s="29"/>
      <c r="Q44" s="30"/>
      <c r="R44" s="28"/>
      <c r="S44" s="29"/>
      <c r="T44" s="30"/>
      <c r="U44" s="28"/>
      <c r="V44" s="29"/>
      <c r="W44" s="30"/>
      <c r="X44" s="28"/>
      <c r="Y44" s="29"/>
      <c r="Z44" s="30"/>
      <c r="AA44" s="31"/>
      <c r="AB44" s="32"/>
      <c r="AC44" s="33"/>
    </row>
    <row r="45" spans="2:29" ht="15.75" thickBot="1" x14ac:dyDescent="0.3">
      <c r="C45" s="59" t="s">
        <v>27</v>
      </c>
      <c r="D45" s="60"/>
      <c r="E45" s="27"/>
      <c r="F45" s="58">
        <f>SUMIF(B$12:B$42,TRUE,F$12:F$42)</f>
        <v>2</v>
      </c>
      <c r="G45" s="54">
        <f>SUMIF(B12:B42,TRUE,G12:G42)</f>
        <v>0</v>
      </c>
      <c r="H45" s="51"/>
      <c r="I45" s="47"/>
      <c r="J45" s="29"/>
      <c r="K45" s="30"/>
      <c r="L45" s="28"/>
      <c r="M45" s="29"/>
      <c r="N45" s="30"/>
      <c r="O45" s="28"/>
      <c r="P45" s="29"/>
      <c r="Q45" s="30"/>
      <c r="R45" s="28"/>
      <c r="S45" s="29"/>
      <c r="T45" s="30"/>
      <c r="U45" s="28"/>
      <c r="V45" s="29"/>
      <c r="W45" s="30"/>
      <c r="X45" s="28"/>
      <c r="Y45" s="29"/>
      <c r="Z45" s="30"/>
      <c r="AA45" s="31"/>
      <c r="AB45" s="32"/>
      <c r="AC45" s="33"/>
    </row>
    <row r="47" spans="2:29" x14ac:dyDescent="0.25">
      <c r="C47" s="7" t="s">
        <v>28</v>
      </c>
    </row>
    <row r="48" spans="2:29" ht="15.75" thickBot="1" x14ac:dyDescent="0.3"/>
    <row r="49" spans="3:6" x14ac:dyDescent="0.25">
      <c r="C49" s="67" t="s">
        <v>25</v>
      </c>
      <c r="D49" s="68"/>
      <c r="F49" s="56">
        <v>4</v>
      </c>
    </row>
    <row r="50" spans="3:6" ht="15.75" thickBot="1" x14ac:dyDescent="0.3">
      <c r="C50" s="59" t="s">
        <v>26</v>
      </c>
      <c r="D50" s="60"/>
      <c r="F50" s="57">
        <v>2</v>
      </c>
    </row>
    <row r="51" spans="3:6" ht="15.75" thickBot="1" x14ac:dyDescent="0.3">
      <c r="C51" s="59" t="s">
        <v>27</v>
      </c>
      <c r="D51" s="60"/>
      <c r="F51" s="58">
        <v>2</v>
      </c>
    </row>
  </sheetData>
  <mergeCells count="23">
    <mergeCell ref="C49:D49"/>
    <mergeCell ref="C50:D50"/>
    <mergeCell ref="C51:D51"/>
    <mergeCell ref="AA9:AC9"/>
    <mergeCell ref="AA10:AC10"/>
    <mergeCell ref="C10:C11"/>
    <mergeCell ref="D10:D11"/>
    <mergeCell ref="R10:T10"/>
    <mergeCell ref="U9:W9"/>
    <mergeCell ref="U10:W10"/>
    <mergeCell ref="X9:Z9"/>
    <mergeCell ref="X10:Z10"/>
    <mergeCell ref="R9:T9"/>
    <mergeCell ref="E10:E11"/>
    <mergeCell ref="F9:H9"/>
    <mergeCell ref="F10:H10"/>
    <mergeCell ref="C45:D45"/>
    <mergeCell ref="C44:D44"/>
    <mergeCell ref="I10:K10"/>
    <mergeCell ref="L10:N10"/>
    <mergeCell ref="I9:Q9"/>
    <mergeCell ref="O10:Q10"/>
    <mergeCell ref="C43:D43"/>
  </mergeCells>
  <conditionalFormatting sqref="C12:AC42">
    <cfRule type="expression" dxfId="2" priority="1">
      <formula>$E12="H"</formula>
    </cfRule>
    <cfRule type="expression" dxfId="3" priority="38">
      <formula>WEEKDAY($C12,2)&gt;5</formula>
    </cfRule>
  </conditionalFormatting>
  <dataValidations count="3">
    <dataValidation type="custom" allowBlank="1" showInputMessage="1" showErrorMessage="1" sqref="W12:W42 AC12:AC42 Z12:Z42 K12:K42 N12:N42 Q12:Q42 T12:T42 H12:H42" xr:uid="{29CCDEB6-8D84-4800-A69B-37E981BF8F7C}">
      <formula1>AND($I12&lt;=1,ISNUMBER($I12),($I12&gt;=$F12))</formula1>
    </dataValidation>
    <dataValidation type="list" allowBlank="1" showInputMessage="1" showErrorMessage="1" sqref="X12:X42 AA12:AA42 I12:I42 L12:L42 O12:O42 R12:R42 U12:U42 F12:F42" xr:uid="{E12C4643-8143-419B-A6EE-E34F59C05262}">
      <formula1>"0,1"</formula1>
    </dataValidation>
    <dataValidation type="list" allowBlank="1" showInputMessage="1" showErrorMessage="1" sqref="Y12:Y42 AB12:AB42 J12:J42 M12:M42 P12:P42 S12:S42 V12:V42 G12:G42" xr:uid="{EC98B5D5-15D1-453D-8E76-45A0A3673B1F}">
      <formula1>"0:00,1:00,2:00,3:00,4:00,5:00,6:00,7:00,8:00,9:00,10:00,11:00,12:00,13:00,14:00,15:00,16:00,17:00,18:00,19:00,20:00,21:00,22:00,23:00,24:00"</formula1>
    </dataValidation>
  </dataValidations>
  <pageMargins left="0.7" right="0.7" top="0.75" bottom="0.75" header="0.3" footer="0.3"/>
  <pageSetup paperSize="9" orientation="portrait" r:id="rId1"/>
  <ignoredErrors>
    <ignoredError sqref="E12:E42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371B216-7CC4-460C-A403-E532EF3484C0}">
          <x14:formula1>
            <xm:f>Data!$B$2:$B$13</xm:f>
          </x14:formula1>
          <xm:sqref>I5</xm:sqref>
        </x14:dataValidation>
        <x14:dataValidation type="list" allowBlank="1" showInputMessage="1" showErrorMessage="1" xr:uid="{C5B60503-5D70-4E25-BF49-41CF008E4FC9}">
          <x14:formula1>
            <xm:f>Data!$A$2:$A$12</xm:f>
          </x14:formula1>
          <xm:sqref>H5</xm:sqref>
        </x14:dataValidation>
        <x14:dataValidation type="list" allowBlank="1" showInputMessage="1" showErrorMessage="1" xr:uid="{6E4F81FF-B35B-4288-8181-0896B4AC40B4}">
          <x14:formula1>
            <xm:f>Data!$C$2:$C$32</xm:f>
          </x14:formula1>
          <xm:sqref>H6 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F8154-DDC0-499C-B4A7-E8FB5942207A}">
  <dimension ref="A1:Q32"/>
  <sheetViews>
    <sheetView showGridLines="0" workbookViewId="0">
      <selection activeCell="C5" sqref="C5"/>
    </sheetView>
  </sheetViews>
  <sheetFormatPr defaultColWidth="10.85546875" defaultRowHeight="15" x14ac:dyDescent="0.25"/>
  <cols>
    <col min="1" max="1" width="10.85546875" style="2"/>
    <col min="2" max="2" width="11.5703125" style="2" bestFit="1" customWidth="1"/>
    <col min="3" max="3" width="10.85546875" style="2"/>
    <col min="4" max="4" width="4.140625" customWidth="1"/>
    <col min="5" max="5" width="16.85546875" customWidth="1"/>
  </cols>
  <sheetData>
    <row r="1" spans="1:17" x14ac:dyDescent="0.25">
      <c r="A1" s="1" t="s">
        <v>0</v>
      </c>
      <c r="B1" s="1" t="s">
        <v>1</v>
      </c>
      <c r="C1" s="1" t="s">
        <v>2</v>
      </c>
      <c r="E1" s="81" t="s">
        <v>41</v>
      </c>
      <c r="F1" s="82">
        <f ca="1">ROUND(DATE(F3,4,MOD(234-11*MOD(F3,19),30))/7,0)*7-6</f>
        <v>43576</v>
      </c>
      <c r="G1" s="82">
        <f t="shared" ref="G1:Q1" ca="1" si="0">ROUND(DATE(G3,4,MOD(234-11*MOD(G3,19),30))/7,0)*7-6</f>
        <v>43933</v>
      </c>
      <c r="H1" s="82">
        <f t="shared" ca="1" si="0"/>
        <v>44290</v>
      </c>
      <c r="I1" s="82">
        <f t="shared" ca="1" si="0"/>
        <v>44668</v>
      </c>
      <c r="J1" s="82">
        <f t="shared" ca="1" si="0"/>
        <v>45025</v>
      </c>
      <c r="K1" s="82">
        <f t="shared" ca="1" si="0"/>
        <v>45382</v>
      </c>
      <c r="L1" s="82">
        <f t="shared" ca="1" si="0"/>
        <v>45767</v>
      </c>
      <c r="M1" s="82">
        <f t="shared" ca="1" si="0"/>
        <v>46117</v>
      </c>
      <c r="N1" s="82">
        <f t="shared" ca="1" si="0"/>
        <v>46474</v>
      </c>
      <c r="O1" s="82">
        <f t="shared" ca="1" si="0"/>
        <v>46859</v>
      </c>
      <c r="P1" s="82">
        <f t="shared" ca="1" si="0"/>
        <v>47209</v>
      </c>
      <c r="Q1" s="82">
        <f t="shared" ca="1" si="0"/>
        <v>47594</v>
      </c>
    </row>
    <row r="2" spans="1:17" x14ac:dyDescent="0.25">
      <c r="A2" s="2">
        <f ca="1">IF(ISTEXT(A1),YEAR(TODAY())-1,A1+1)</f>
        <v>2019</v>
      </c>
      <c r="B2" s="2" t="s">
        <v>3</v>
      </c>
      <c r="C2" s="2">
        <v>1</v>
      </c>
    </row>
    <row r="3" spans="1:17" x14ac:dyDescent="0.25">
      <c r="A3" s="2">
        <f ca="1">A2+1</f>
        <v>2020</v>
      </c>
      <c r="B3" s="2" t="s">
        <v>4</v>
      </c>
      <c r="C3" s="2">
        <v>2</v>
      </c>
      <c r="E3" s="1" t="s">
        <v>29</v>
      </c>
      <c r="F3" s="1">
        <f t="array" aca="1" ref="F3:Q3" ca="1">TRANSPOSE(A2:A13)</f>
        <v>2019</v>
      </c>
      <c r="G3" s="1">
        <f ca="1"/>
        <v>2020</v>
      </c>
      <c r="H3" s="1">
        <f ca="1"/>
        <v>2021</v>
      </c>
      <c r="I3" s="1">
        <f ca="1"/>
        <v>2022</v>
      </c>
      <c r="J3" s="1">
        <f ca="1"/>
        <v>2023</v>
      </c>
      <c r="K3" s="1">
        <f ca="1"/>
        <v>2024</v>
      </c>
      <c r="L3" s="1">
        <f ca="1"/>
        <v>2025</v>
      </c>
      <c r="M3" s="1">
        <f ca="1"/>
        <v>2026</v>
      </c>
      <c r="N3" s="1">
        <f ca="1"/>
        <v>2027</v>
      </c>
      <c r="O3" s="1">
        <f ca="1"/>
        <v>2028</v>
      </c>
      <c r="P3" s="1">
        <f ca="1"/>
        <v>2029</v>
      </c>
      <c r="Q3" s="1">
        <f ca="1"/>
        <v>2030</v>
      </c>
    </row>
    <row r="4" spans="1:17" x14ac:dyDescent="0.25">
      <c r="A4" s="2">
        <f t="shared" ref="A4:A13" ca="1" si="1">A3+1</f>
        <v>2021</v>
      </c>
      <c r="B4" s="2" t="s">
        <v>5</v>
      </c>
      <c r="C4" s="2">
        <v>3</v>
      </c>
      <c r="E4" s="83" t="s">
        <v>30</v>
      </c>
      <c r="F4" s="84">
        <f ca="1">DATE(F3,1,1)</f>
        <v>43466</v>
      </c>
      <c r="G4" s="84">
        <f t="shared" ref="G4:Q4" ca="1" si="2">DATE(G3,1,1)</f>
        <v>43831</v>
      </c>
      <c r="H4" s="84">
        <f t="shared" ca="1" si="2"/>
        <v>44197</v>
      </c>
      <c r="I4" s="84">
        <f t="shared" ca="1" si="2"/>
        <v>44562</v>
      </c>
      <c r="J4" s="84">
        <f t="shared" ca="1" si="2"/>
        <v>44927</v>
      </c>
      <c r="K4" s="84">
        <f t="shared" ca="1" si="2"/>
        <v>45292</v>
      </c>
      <c r="L4" s="84">
        <f t="shared" ca="1" si="2"/>
        <v>45658</v>
      </c>
      <c r="M4" s="84">
        <f t="shared" ca="1" si="2"/>
        <v>46023</v>
      </c>
      <c r="N4" s="84">
        <f t="shared" ca="1" si="2"/>
        <v>46388</v>
      </c>
      <c r="O4" s="84">
        <f t="shared" ca="1" si="2"/>
        <v>46753</v>
      </c>
      <c r="P4" s="84">
        <f t="shared" ca="1" si="2"/>
        <v>47119</v>
      </c>
      <c r="Q4" s="84">
        <f t="shared" ca="1" si="2"/>
        <v>47484</v>
      </c>
    </row>
    <row r="5" spans="1:17" x14ac:dyDescent="0.25">
      <c r="A5" s="2">
        <f t="shared" ca="1" si="1"/>
        <v>2022</v>
      </c>
      <c r="B5" s="2" t="s">
        <v>6</v>
      </c>
      <c r="C5" s="2">
        <v>4</v>
      </c>
      <c r="E5" s="83" t="s">
        <v>31</v>
      </c>
      <c r="F5" s="84">
        <f ca="1">F1+1</f>
        <v>43577</v>
      </c>
      <c r="G5" s="84">
        <f t="shared" ref="G5:Q5" ca="1" si="3">G1+1</f>
        <v>43934</v>
      </c>
      <c r="H5" s="84">
        <f t="shared" ca="1" si="3"/>
        <v>44291</v>
      </c>
      <c r="I5" s="84">
        <f t="shared" ca="1" si="3"/>
        <v>44669</v>
      </c>
      <c r="J5" s="84">
        <f t="shared" ca="1" si="3"/>
        <v>45026</v>
      </c>
      <c r="K5" s="84">
        <f t="shared" ca="1" si="3"/>
        <v>45383</v>
      </c>
      <c r="L5" s="84">
        <f t="shared" ca="1" si="3"/>
        <v>45768</v>
      </c>
      <c r="M5" s="84">
        <f t="shared" ca="1" si="3"/>
        <v>46118</v>
      </c>
      <c r="N5" s="84">
        <f t="shared" ca="1" si="3"/>
        <v>46475</v>
      </c>
      <c r="O5" s="84">
        <f t="shared" ca="1" si="3"/>
        <v>46860</v>
      </c>
      <c r="P5" s="84">
        <f t="shared" ca="1" si="3"/>
        <v>47210</v>
      </c>
      <c r="Q5" s="84">
        <f t="shared" ca="1" si="3"/>
        <v>47595</v>
      </c>
    </row>
    <row r="6" spans="1:17" x14ac:dyDescent="0.25">
      <c r="A6" s="2">
        <f t="shared" ca="1" si="1"/>
        <v>2023</v>
      </c>
      <c r="B6" s="2" t="s">
        <v>7</v>
      </c>
      <c r="C6" s="2">
        <v>5</v>
      </c>
      <c r="E6" s="83" t="s">
        <v>32</v>
      </c>
      <c r="F6" s="84">
        <f ca="1">DATE(F3,5,1)</f>
        <v>43586</v>
      </c>
      <c r="G6" s="84">
        <f t="shared" ref="G6:Q6" ca="1" si="4">DATE(G3,5,1)</f>
        <v>43952</v>
      </c>
      <c r="H6" s="84">
        <f t="shared" ca="1" si="4"/>
        <v>44317</v>
      </c>
      <c r="I6" s="84">
        <f t="shared" ca="1" si="4"/>
        <v>44682</v>
      </c>
      <c r="J6" s="84">
        <f t="shared" ca="1" si="4"/>
        <v>45047</v>
      </c>
      <c r="K6" s="84">
        <f t="shared" ca="1" si="4"/>
        <v>45413</v>
      </c>
      <c r="L6" s="84">
        <f t="shared" ca="1" si="4"/>
        <v>45778</v>
      </c>
      <c r="M6" s="84">
        <f t="shared" ca="1" si="4"/>
        <v>46143</v>
      </c>
      <c r="N6" s="84">
        <f t="shared" ca="1" si="4"/>
        <v>46508</v>
      </c>
      <c r="O6" s="84">
        <f t="shared" ca="1" si="4"/>
        <v>46874</v>
      </c>
      <c r="P6" s="84">
        <f t="shared" ca="1" si="4"/>
        <v>47239</v>
      </c>
      <c r="Q6" s="84">
        <f t="shared" ca="1" si="4"/>
        <v>47604</v>
      </c>
    </row>
    <row r="7" spans="1:17" x14ac:dyDescent="0.25">
      <c r="A7" s="2">
        <f t="shared" ca="1" si="1"/>
        <v>2024</v>
      </c>
      <c r="B7" s="2" t="s">
        <v>8</v>
      </c>
      <c r="C7" s="2">
        <v>6</v>
      </c>
      <c r="E7" s="83" t="s">
        <v>33</v>
      </c>
      <c r="F7" s="84">
        <f ca="1">DATE(F3,5,8)</f>
        <v>43593</v>
      </c>
      <c r="G7" s="84">
        <f t="shared" ref="G7:Q7" ca="1" si="5">DATE(G3,5,8)</f>
        <v>43959</v>
      </c>
      <c r="H7" s="84">
        <f t="shared" ca="1" si="5"/>
        <v>44324</v>
      </c>
      <c r="I7" s="84">
        <f t="shared" ca="1" si="5"/>
        <v>44689</v>
      </c>
      <c r="J7" s="84">
        <f t="shared" ca="1" si="5"/>
        <v>45054</v>
      </c>
      <c r="K7" s="84">
        <f t="shared" ca="1" si="5"/>
        <v>45420</v>
      </c>
      <c r="L7" s="84">
        <f t="shared" ca="1" si="5"/>
        <v>45785</v>
      </c>
      <c r="M7" s="84">
        <f t="shared" ca="1" si="5"/>
        <v>46150</v>
      </c>
      <c r="N7" s="84">
        <f t="shared" ca="1" si="5"/>
        <v>46515</v>
      </c>
      <c r="O7" s="84">
        <f t="shared" ca="1" si="5"/>
        <v>46881</v>
      </c>
      <c r="P7" s="84">
        <f t="shared" ca="1" si="5"/>
        <v>47246</v>
      </c>
      <c r="Q7" s="84">
        <f t="shared" ca="1" si="5"/>
        <v>47611</v>
      </c>
    </row>
    <row r="8" spans="1:17" x14ac:dyDescent="0.25">
      <c r="A8" s="2">
        <f t="shared" ca="1" si="1"/>
        <v>2025</v>
      </c>
      <c r="B8" s="2" t="s">
        <v>9</v>
      </c>
      <c r="C8" s="2">
        <v>7</v>
      </c>
      <c r="E8" s="83" t="s">
        <v>34</v>
      </c>
      <c r="F8" s="84">
        <f ca="1">F5+38</f>
        <v>43615</v>
      </c>
      <c r="G8" s="84">
        <f t="shared" ref="G8:P8" ca="1" si="6">G5+38</f>
        <v>43972</v>
      </c>
      <c r="H8" s="84">
        <f t="shared" ca="1" si="6"/>
        <v>44329</v>
      </c>
      <c r="I8" s="84">
        <f t="shared" ca="1" si="6"/>
        <v>44707</v>
      </c>
      <c r="J8" s="84">
        <f t="shared" ca="1" si="6"/>
        <v>45064</v>
      </c>
      <c r="K8" s="84">
        <f t="shared" ca="1" si="6"/>
        <v>45421</v>
      </c>
      <c r="L8" s="84">
        <f t="shared" ca="1" si="6"/>
        <v>45806</v>
      </c>
      <c r="M8" s="84">
        <f t="shared" ca="1" si="6"/>
        <v>46156</v>
      </c>
      <c r="N8" s="84">
        <f t="shared" ca="1" si="6"/>
        <v>46513</v>
      </c>
      <c r="O8" s="84">
        <f t="shared" ca="1" si="6"/>
        <v>46898</v>
      </c>
      <c r="P8" s="84">
        <f t="shared" ca="1" si="6"/>
        <v>47248</v>
      </c>
      <c r="Q8" s="84">
        <f ca="1">Q5+38</f>
        <v>47633</v>
      </c>
    </row>
    <row r="9" spans="1:17" x14ac:dyDescent="0.25">
      <c r="A9" s="2">
        <f t="shared" ca="1" si="1"/>
        <v>2026</v>
      </c>
      <c r="B9" s="2" t="s">
        <v>10</v>
      </c>
      <c r="C9" s="2">
        <v>8</v>
      </c>
      <c r="E9" s="83" t="s">
        <v>35</v>
      </c>
      <c r="F9" s="84">
        <f ca="1">F5+49</f>
        <v>43626</v>
      </c>
      <c r="G9" s="84">
        <f t="shared" ref="G9:Q9" ca="1" si="7">G5+49</f>
        <v>43983</v>
      </c>
      <c r="H9" s="84">
        <f t="shared" ca="1" si="7"/>
        <v>44340</v>
      </c>
      <c r="I9" s="84">
        <f t="shared" ca="1" si="7"/>
        <v>44718</v>
      </c>
      <c r="J9" s="84">
        <f t="shared" ca="1" si="7"/>
        <v>45075</v>
      </c>
      <c r="K9" s="84">
        <f t="shared" ca="1" si="7"/>
        <v>45432</v>
      </c>
      <c r="L9" s="84">
        <f t="shared" ca="1" si="7"/>
        <v>45817</v>
      </c>
      <c r="M9" s="84">
        <f t="shared" ca="1" si="7"/>
        <v>46167</v>
      </c>
      <c r="N9" s="84">
        <f t="shared" ca="1" si="7"/>
        <v>46524</v>
      </c>
      <c r="O9" s="84">
        <f t="shared" ca="1" si="7"/>
        <v>46909</v>
      </c>
      <c r="P9" s="84">
        <f t="shared" ca="1" si="7"/>
        <v>47259</v>
      </c>
      <c r="Q9" s="84">
        <f t="shared" ca="1" si="7"/>
        <v>47644</v>
      </c>
    </row>
    <row r="10" spans="1:17" x14ac:dyDescent="0.25">
      <c r="A10" s="2">
        <f t="shared" ca="1" si="1"/>
        <v>2027</v>
      </c>
      <c r="B10" s="2" t="s">
        <v>11</v>
      </c>
      <c r="C10" s="2">
        <v>9</v>
      </c>
      <c r="E10" s="83" t="s">
        <v>36</v>
      </c>
      <c r="F10" s="84">
        <f ca="1">DATE(F3,7,14)</f>
        <v>43660</v>
      </c>
      <c r="G10" s="84">
        <f t="shared" ref="G10:Q10" ca="1" si="8">DATE(G3,7,14)</f>
        <v>44026</v>
      </c>
      <c r="H10" s="84">
        <f t="shared" ca="1" si="8"/>
        <v>44391</v>
      </c>
      <c r="I10" s="84">
        <f t="shared" ca="1" si="8"/>
        <v>44756</v>
      </c>
      <c r="J10" s="84">
        <f t="shared" ca="1" si="8"/>
        <v>45121</v>
      </c>
      <c r="K10" s="84">
        <f t="shared" ca="1" si="8"/>
        <v>45487</v>
      </c>
      <c r="L10" s="84">
        <f t="shared" ca="1" si="8"/>
        <v>45852</v>
      </c>
      <c r="M10" s="84">
        <f t="shared" ca="1" si="8"/>
        <v>46217</v>
      </c>
      <c r="N10" s="84">
        <f t="shared" ca="1" si="8"/>
        <v>46582</v>
      </c>
      <c r="O10" s="84">
        <f t="shared" ca="1" si="8"/>
        <v>46948</v>
      </c>
      <c r="P10" s="84">
        <f t="shared" ca="1" si="8"/>
        <v>47313</v>
      </c>
      <c r="Q10" s="84">
        <f t="shared" ca="1" si="8"/>
        <v>47678</v>
      </c>
    </row>
    <row r="11" spans="1:17" x14ac:dyDescent="0.25">
      <c r="A11" s="2">
        <f t="shared" ca="1" si="1"/>
        <v>2028</v>
      </c>
      <c r="B11" s="2" t="s">
        <v>12</v>
      </c>
      <c r="C11" s="2">
        <v>10</v>
      </c>
      <c r="E11" s="83" t="s">
        <v>37</v>
      </c>
      <c r="F11" s="84">
        <f ca="1">DATE(F3,8,15)</f>
        <v>43692</v>
      </c>
      <c r="G11" s="84">
        <f t="shared" ref="G11:Q11" ca="1" si="9">DATE(G3,8,15)</f>
        <v>44058</v>
      </c>
      <c r="H11" s="84">
        <f t="shared" ca="1" si="9"/>
        <v>44423</v>
      </c>
      <c r="I11" s="84">
        <f t="shared" ca="1" si="9"/>
        <v>44788</v>
      </c>
      <c r="J11" s="84">
        <f t="shared" ca="1" si="9"/>
        <v>45153</v>
      </c>
      <c r="K11" s="84">
        <f t="shared" ca="1" si="9"/>
        <v>45519</v>
      </c>
      <c r="L11" s="84">
        <f t="shared" ca="1" si="9"/>
        <v>45884</v>
      </c>
      <c r="M11" s="84">
        <f t="shared" ca="1" si="9"/>
        <v>46249</v>
      </c>
      <c r="N11" s="84">
        <f t="shared" ca="1" si="9"/>
        <v>46614</v>
      </c>
      <c r="O11" s="84">
        <f t="shared" ca="1" si="9"/>
        <v>46980</v>
      </c>
      <c r="P11" s="84">
        <f t="shared" ca="1" si="9"/>
        <v>47345</v>
      </c>
      <c r="Q11" s="84">
        <f t="shared" ca="1" si="9"/>
        <v>47710</v>
      </c>
    </row>
    <row r="12" spans="1:17" x14ac:dyDescent="0.25">
      <c r="A12" s="2">
        <f t="shared" ca="1" si="1"/>
        <v>2029</v>
      </c>
      <c r="B12" s="2" t="s">
        <v>13</v>
      </c>
      <c r="C12" s="2">
        <v>11</v>
      </c>
      <c r="E12" s="83" t="s">
        <v>38</v>
      </c>
      <c r="F12" s="84">
        <f ca="1">DATE(F3,11,1)</f>
        <v>43770</v>
      </c>
      <c r="G12" s="84">
        <f t="shared" ref="G12:Q12" ca="1" si="10">DATE(G3,11,1)</f>
        <v>44136</v>
      </c>
      <c r="H12" s="84">
        <f t="shared" ca="1" si="10"/>
        <v>44501</v>
      </c>
      <c r="I12" s="84">
        <f t="shared" ca="1" si="10"/>
        <v>44866</v>
      </c>
      <c r="J12" s="84">
        <f t="shared" ca="1" si="10"/>
        <v>45231</v>
      </c>
      <c r="K12" s="84">
        <f t="shared" ca="1" si="10"/>
        <v>45597</v>
      </c>
      <c r="L12" s="84">
        <f t="shared" ca="1" si="10"/>
        <v>45962</v>
      </c>
      <c r="M12" s="84">
        <f t="shared" ca="1" si="10"/>
        <v>46327</v>
      </c>
      <c r="N12" s="84">
        <f t="shared" ca="1" si="10"/>
        <v>46692</v>
      </c>
      <c r="O12" s="84">
        <f t="shared" ca="1" si="10"/>
        <v>47058</v>
      </c>
      <c r="P12" s="84">
        <f t="shared" ca="1" si="10"/>
        <v>47423</v>
      </c>
      <c r="Q12" s="84">
        <f t="shared" ca="1" si="10"/>
        <v>47788</v>
      </c>
    </row>
    <row r="13" spans="1:17" x14ac:dyDescent="0.25">
      <c r="A13" s="2">
        <f t="shared" ca="1" si="1"/>
        <v>2030</v>
      </c>
      <c r="B13" s="2" t="s">
        <v>14</v>
      </c>
      <c r="C13" s="2">
        <v>12</v>
      </c>
      <c r="E13" s="83" t="s">
        <v>39</v>
      </c>
      <c r="F13" s="84">
        <f ca="1">DATE(F3,11,11)</f>
        <v>43780</v>
      </c>
      <c r="G13" s="84">
        <f t="shared" ref="G13:Q13" ca="1" si="11">DATE(G3,11,11)</f>
        <v>44146</v>
      </c>
      <c r="H13" s="84">
        <f t="shared" ca="1" si="11"/>
        <v>44511</v>
      </c>
      <c r="I13" s="84">
        <f t="shared" ca="1" si="11"/>
        <v>44876</v>
      </c>
      <c r="J13" s="84">
        <f t="shared" ca="1" si="11"/>
        <v>45241</v>
      </c>
      <c r="K13" s="84">
        <f t="shared" ca="1" si="11"/>
        <v>45607</v>
      </c>
      <c r="L13" s="84">
        <f t="shared" ca="1" si="11"/>
        <v>45972</v>
      </c>
      <c r="M13" s="84">
        <f t="shared" ca="1" si="11"/>
        <v>46337</v>
      </c>
      <c r="N13" s="84">
        <f t="shared" ca="1" si="11"/>
        <v>46702</v>
      </c>
      <c r="O13" s="84">
        <f t="shared" ca="1" si="11"/>
        <v>47068</v>
      </c>
      <c r="P13" s="84">
        <f t="shared" ca="1" si="11"/>
        <v>47433</v>
      </c>
      <c r="Q13" s="84">
        <f t="shared" ca="1" si="11"/>
        <v>47798</v>
      </c>
    </row>
    <row r="14" spans="1:17" x14ac:dyDescent="0.25">
      <c r="C14" s="2">
        <v>13</v>
      </c>
      <c r="E14" s="85" t="s">
        <v>40</v>
      </c>
      <c r="F14" s="84">
        <f ca="1">DATE(F3,12,25)</f>
        <v>43824</v>
      </c>
      <c r="G14" s="84">
        <f t="shared" ref="G14:Q14" ca="1" si="12">DATE(G3,12,25)</f>
        <v>44190</v>
      </c>
      <c r="H14" s="84">
        <f t="shared" ca="1" si="12"/>
        <v>44555</v>
      </c>
      <c r="I14" s="84">
        <f t="shared" ca="1" si="12"/>
        <v>44920</v>
      </c>
      <c r="J14" s="84">
        <f t="shared" ca="1" si="12"/>
        <v>45285</v>
      </c>
      <c r="K14" s="84">
        <f t="shared" ca="1" si="12"/>
        <v>45651</v>
      </c>
      <c r="L14" s="84">
        <f t="shared" ca="1" si="12"/>
        <v>46016</v>
      </c>
      <c r="M14" s="84">
        <f t="shared" ca="1" si="12"/>
        <v>46381</v>
      </c>
      <c r="N14" s="84">
        <f t="shared" ca="1" si="12"/>
        <v>46746</v>
      </c>
      <c r="O14" s="84">
        <f t="shared" ca="1" si="12"/>
        <v>47112</v>
      </c>
      <c r="P14" s="84">
        <f t="shared" ca="1" si="12"/>
        <v>47477</v>
      </c>
      <c r="Q14" s="84">
        <f t="shared" ca="1" si="12"/>
        <v>47842</v>
      </c>
    </row>
    <row r="15" spans="1:17" x14ac:dyDescent="0.25">
      <c r="C15" s="2">
        <v>14</v>
      </c>
      <c r="E15" s="3"/>
    </row>
    <row r="16" spans="1:17" x14ac:dyDescent="0.25">
      <c r="C16" s="2">
        <v>15</v>
      </c>
      <c r="E16" s="3"/>
    </row>
    <row r="17" spans="3:5" x14ac:dyDescent="0.25">
      <c r="C17" s="2">
        <v>16</v>
      </c>
      <c r="E17" s="3"/>
    </row>
    <row r="18" spans="3:5" x14ac:dyDescent="0.25">
      <c r="C18" s="2">
        <v>17</v>
      </c>
      <c r="E18" s="3"/>
    </row>
    <row r="19" spans="3:5" x14ac:dyDescent="0.25">
      <c r="C19" s="2">
        <v>18</v>
      </c>
      <c r="E19" s="3"/>
    </row>
    <row r="20" spans="3:5" x14ac:dyDescent="0.25">
      <c r="C20" s="2">
        <v>19</v>
      </c>
    </row>
    <row r="21" spans="3:5" x14ac:dyDescent="0.25">
      <c r="C21" s="2">
        <v>20</v>
      </c>
    </row>
    <row r="22" spans="3:5" x14ac:dyDescent="0.25">
      <c r="C22" s="2">
        <v>21</v>
      </c>
    </row>
    <row r="23" spans="3:5" x14ac:dyDescent="0.25">
      <c r="C23" s="2">
        <v>22</v>
      </c>
    </row>
    <row r="24" spans="3:5" x14ac:dyDescent="0.25">
      <c r="C24" s="2">
        <v>23</v>
      </c>
    </row>
    <row r="25" spans="3:5" x14ac:dyDescent="0.25">
      <c r="C25" s="2">
        <v>24</v>
      </c>
    </row>
    <row r="26" spans="3:5" x14ac:dyDescent="0.25">
      <c r="C26" s="2">
        <v>25</v>
      </c>
    </row>
    <row r="27" spans="3:5" x14ac:dyDescent="0.25">
      <c r="C27" s="2">
        <v>26</v>
      </c>
    </row>
    <row r="28" spans="3:5" x14ac:dyDescent="0.25">
      <c r="C28" s="2">
        <v>27</v>
      </c>
    </row>
    <row r="29" spans="3:5" x14ac:dyDescent="0.25">
      <c r="C29" s="2">
        <v>28</v>
      </c>
    </row>
    <row r="30" spans="3:5" x14ac:dyDescent="0.25">
      <c r="C30" s="2">
        <v>29</v>
      </c>
    </row>
    <row r="31" spans="3:5" x14ac:dyDescent="0.25">
      <c r="C31" s="2">
        <v>30</v>
      </c>
    </row>
    <row r="32" spans="3:5" x14ac:dyDescent="0.25">
      <c r="C32" s="2">
        <v>31</v>
      </c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D60E74F0058E345B99BE3775C7804FB" ma:contentTypeVersion="11" ma:contentTypeDescription="Create a new document." ma:contentTypeScope="" ma:versionID="d173d7b4bd131ec4c79437aea6799ed6">
  <xsd:schema xmlns:xsd="http://www.w3.org/2001/XMLSchema" xmlns:xs="http://www.w3.org/2001/XMLSchema" xmlns:p="http://schemas.microsoft.com/office/2006/metadata/properties" xmlns:ns3="6856ccb8-e0e3-4c82-97dd-f7b0c5a5b9e6" xmlns:ns4="380715bf-6072-42e9-99c1-492868da6654" targetNamespace="http://schemas.microsoft.com/office/2006/metadata/properties" ma:root="true" ma:fieldsID="501337abbe2c913c1678dbd56bd970ab" ns3:_="" ns4:_="">
    <xsd:import namespace="6856ccb8-e0e3-4c82-97dd-f7b0c5a5b9e6"/>
    <xsd:import namespace="380715bf-6072-42e9-99c1-492868da6654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KeyPoints" minOccurs="0"/>
                <xsd:element ref="ns4:MediaServiceKeyPoints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56ccb8-e0e3-4c82-97dd-f7b0c5a5b9e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Sharing Hint Hash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0715bf-6072-42e9-99c1-492868da66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3EADCEA-106B-4313-B55C-F8CE55E3E95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856ccb8-e0e3-4c82-97dd-f7b0c5a5b9e6"/>
    <ds:schemaRef ds:uri="380715bf-6072-42e9-99c1-492868da665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2F4DA43-2AE3-4FB2-8335-7AA57EC1A0C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598D1C2F-CD26-4E14-805F-5E291595B3A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Timesheet</vt:lpstr>
      <vt:lpstr>Data</vt:lpstr>
      <vt:lpstr>Holidays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2020-08-27T12:45:21Z</dcterms:created>
  <dcterms:modified xsi:type="dcterms:W3CDTF">2020-09-11T18:45:03Z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0x0101000D60E74F0058E345B99BE3775C7804FB</vt:lpwstr>
  </property>
</Properties>
</file>