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C57CF31-16A1-4622-96C2-F0CFA46DDF68}" xr6:coauthVersionLast="45" xr6:coauthVersionMax="45" xr10:uidLastSave="{00000000-0000-0000-0000-000000000000}"/>
  <bookViews>
    <workbookView xWindow="-120" yWindow="-120" windowWidth="24240" windowHeight="13740" xr2:uid="{B6DA716D-F2A3-4985-8E39-F139010EB430}"/>
  </bookViews>
  <sheets>
    <sheet name="Feuil1" sheetId="4" r:id="rId1"/>
    <sheet name="RECAP" sheetId="1" r:id="rId2"/>
    <sheet name="a signer" sheetId="3" r:id="rId3"/>
    <sheet name="Conditions" sheetId="2" state="hidden" r:id="rId4"/>
  </sheets>
  <definedNames>
    <definedName name="DonnéesExternes_1" localSheetId="0" hidden="1">Feuil1!$A$1:$F$563</definedName>
  </definedNames>
  <calcPr calcId="191029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7" i="4" l="1"/>
  <c r="Q7" i="4"/>
  <c r="P8" i="4"/>
  <c r="Q8" i="4"/>
  <c r="P9" i="4"/>
  <c r="Q9" i="4"/>
  <c r="P10" i="4"/>
  <c r="Q10" i="4"/>
  <c r="P11" i="4"/>
  <c r="Q11" i="4"/>
  <c r="P12" i="4"/>
  <c r="Q12" i="4"/>
  <c r="Q6" i="4"/>
  <c r="P6" i="4"/>
  <c r="N6" i="4"/>
  <c r="I3" i="4"/>
  <c r="O12" i="4" l="1"/>
  <c r="N12" i="4"/>
  <c r="O11" i="4"/>
  <c r="O13" i="4" s="1"/>
  <c r="N11" i="4"/>
  <c r="N13" i="4" s="1"/>
  <c r="O8" i="4"/>
  <c r="N8" i="4"/>
  <c r="O6" i="4"/>
  <c r="O9" i="4"/>
  <c r="N9" i="4"/>
  <c r="O7" i="4"/>
  <c r="N7" i="4"/>
  <c r="E184" i="1"/>
  <c r="F184" i="1"/>
  <c r="G184" i="1"/>
  <c r="H184" i="1"/>
  <c r="I184" i="1"/>
  <c r="J184" i="1"/>
  <c r="K184" i="1"/>
  <c r="L184" i="1"/>
  <c r="M184" i="1"/>
  <c r="N184" i="1"/>
  <c r="O184" i="1"/>
  <c r="P184" i="1"/>
  <c r="D184" i="1"/>
  <c r="F185" i="1"/>
  <c r="G185" i="1"/>
  <c r="H185" i="1"/>
  <c r="I185" i="1"/>
  <c r="J185" i="1"/>
  <c r="K185" i="1"/>
  <c r="L185" i="1"/>
  <c r="M185" i="1"/>
  <c r="N185" i="1"/>
  <c r="O185" i="1"/>
  <c r="P185" i="1"/>
  <c r="E185" i="1"/>
  <c r="D18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C8A7EE-9858-4C3D-9805-449A43224D88}" keepAlive="1" name="Requête - T_Recap" description="Connexion à la requête « T_Recap » dans le classeur." type="5" refreshedVersion="6" background="1" saveData="1">
    <dbPr connection="Provider=Microsoft.Mashup.OleDb.1;Data Source=$Workbook$;Location=T_Recap;Extended Properties=&quot;&quot;" command="SELECT * FROM [T_Recap]"/>
  </connection>
</connections>
</file>

<file path=xl/sharedStrings.xml><?xml version="1.0" encoding="utf-8"?>
<sst xmlns="http://schemas.openxmlformats.org/spreadsheetml/2006/main" count="2869" uniqueCount="524">
  <si>
    <t>Compte</t>
  </si>
  <si>
    <t>Client</t>
  </si>
  <si>
    <t>Ville</t>
  </si>
  <si>
    <t>VAUREAL</t>
  </si>
  <si>
    <t>GONESSE</t>
  </si>
  <si>
    <t>TAVERNY</t>
  </si>
  <si>
    <t>PONTOISE</t>
  </si>
  <si>
    <t>AUVERS SUR OISE</t>
  </si>
  <si>
    <t>CERGY PONTOISE CEDEX</t>
  </si>
  <si>
    <t>ACHERES</t>
  </si>
  <si>
    <t>MARINES</t>
  </si>
  <si>
    <t>CREIL</t>
  </si>
  <si>
    <t>BEAUMONT SUR OISE</t>
  </si>
  <si>
    <t>ENNERY</t>
  </si>
  <si>
    <t>SAINT LOUIS</t>
  </si>
  <si>
    <t>BEESANCOURT</t>
  </si>
  <si>
    <t>NEUILLY EN THELLE</t>
  </si>
  <si>
    <t>VERSAILLES</t>
  </si>
  <si>
    <t>SAINT OUEN L AUMONE</t>
  </si>
  <si>
    <t>PARIS 17EME ARRONDISSEMENT</t>
  </si>
  <si>
    <t>CONFLANS STE HONORINE</t>
  </si>
  <si>
    <t>CERGY ST CHRISTOPHE</t>
  </si>
  <si>
    <t>LES MUREAUX</t>
  </si>
  <si>
    <t>HERBLAY</t>
  </si>
  <si>
    <t>MAGNY EN VEXIN</t>
  </si>
  <si>
    <t>BOISSY L AILLERIE</t>
  </si>
  <si>
    <t>ERAGNY SUR OISE</t>
  </si>
  <si>
    <t>CHAMBLY</t>
  </si>
  <si>
    <t>OSNY</t>
  </si>
  <si>
    <t>BOUAFLE</t>
  </si>
  <si>
    <t>PARIS</t>
  </si>
  <si>
    <t>MERY SUR OISE</t>
  </si>
  <si>
    <t>MONTIGNY LES CORMEILLES</t>
  </si>
  <si>
    <t>BESSANCOURT</t>
  </si>
  <si>
    <t>MENUCOURT</t>
  </si>
  <si>
    <t>L ISLE ADAM</t>
  </si>
  <si>
    <t>VIGNY</t>
  </si>
  <si>
    <t>Rémunération</t>
  </si>
  <si>
    <t>SARTROUVILLE</t>
  </si>
  <si>
    <t>CHATOU</t>
  </si>
  <si>
    <t>ARGENTEUIL</t>
  </si>
  <si>
    <t>DOMONT</t>
  </si>
  <si>
    <t>MONTESSON</t>
  </si>
  <si>
    <t>EZANVILLE</t>
  </si>
  <si>
    <t>EPINAY</t>
  </si>
  <si>
    <t>SARCELLES</t>
  </si>
  <si>
    <t>CORMEILLES EN PARISIS</t>
  </si>
  <si>
    <t>SAINT LEU</t>
  </si>
  <si>
    <t>SANNOIS</t>
  </si>
  <si>
    <t>HOUILLES</t>
  </si>
  <si>
    <t>SOISY SOUS MONTMORENCY</t>
  </si>
  <si>
    <t>DEUIL LA BARRE</t>
  </si>
  <si>
    <t>MONTMAGNY</t>
  </si>
  <si>
    <t>BEZONS</t>
  </si>
  <si>
    <t>CARRIERES SUR SEINE</t>
  </si>
  <si>
    <t>SAINT GRATIEN</t>
  </si>
  <si>
    <t>RENAULT :</t>
  </si>
  <si>
    <t>CA Net HT</t>
  </si>
  <si>
    <t>de 10 001€</t>
  </si>
  <si>
    <t>à 50 000€</t>
  </si>
  <si>
    <t>de 50 001€</t>
  </si>
  <si>
    <t>à 100 000€</t>
  </si>
  <si>
    <t>de 100 001€</t>
  </si>
  <si>
    <t>à 150 000€</t>
  </si>
  <si>
    <t>Plus de 150 000€</t>
  </si>
  <si>
    <t>RFA</t>
  </si>
  <si>
    <t>AUDI :</t>
  </si>
  <si>
    <t>de 1€</t>
  </si>
  <si>
    <t>à 10 000€</t>
  </si>
  <si>
    <t>Sup à 100 000€</t>
  </si>
  <si>
    <t>POLE ASIATIQUE :</t>
  </si>
  <si>
    <t>CA Net</t>
  </si>
  <si>
    <t>Hyundai</t>
  </si>
  <si>
    <t>Kia</t>
  </si>
  <si>
    <t>Mitsubishi</t>
  </si>
  <si>
    <t>Suzuki</t>
  </si>
  <si>
    <t>CERGY PONTOISE</t>
  </si>
  <si>
    <t>PIERRELAYE</t>
  </si>
  <si>
    <t>COURBEVOIE</t>
  </si>
  <si>
    <t>MONTIGNY-LES-CORMEILLES</t>
  </si>
  <si>
    <t>EPINAY-SUR-SEINE</t>
  </si>
  <si>
    <t>SOISY-SOUS-MONTMORENCY</t>
  </si>
  <si>
    <t>ERMONT</t>
  </si>
  <si>
    <t>FRANCONVILLE</t>
  </si>
  <si>
    <t>EAUBONNE</t>
  </si>
  <si>
    <t>JOUY LE MOUTIER</t>
  </si>
  <si>
    <t>SAINT DENIS</t>
  </si>
  <si>
    <t>NOISY LE SEC</t>
  </si>
  <si>
    <t>HARDRICOURT</t>
  </si>
  <si>
    <t>PARIS 16EME ARRONDISSEMENT</t>
  </si>
  <si>
    <t>CONFLANS</t>
  </si>
  <si>
    <t>ECQUEVILLY</t>
  </si>
  <si>
    <t>NANTERRE</t>
  </si>
  <si>
    <t>L'ISLE ADAM</t>
  </si>
  <si>
    <t>LIMAY</t>
  </si>
  <si>
    <t>MONTMORENCY</t>
  </si>
  <si>
    <t>GARGENVILLE</t>
  </si>
  <si>
    <t>BUCHELET</t>
  </si>
  <si>
    <t>GISORS</t>
  </si>
  <si>
    <t>SAINT BRICE SOUS FORET</t>
  </si>
  <si>
    <t>Argenteuil</t>
  </si>
  <si>
    <t>Pierrelaye</t>
  </si>
  <si>
    <t>Puteaux</t>
  </si>
  <si>
    <t>L'isle Adam</t>
  </si>
  <si>
    <t>Conflans</t>
  </si>
  <si>
    <t>soa</t>
  </si>
  <si>
    <t>BEYNES</t>
  </si>
  <si>
    <t>Creil</t>
  </si>
  <si>
    <t>Magny en Vexin</t>
  </si>
  <si>
    <t>Nanterre</t>
  </si>
  <si>
    <t>Paris</t>
  </si>
  <si>
    <t>Sartrouville</t>
  </si>
  <si>
    <t>Houilles</t>
  </si>
  <si>
    <t>Colombes</t>
  </si>
  <si>
    <t>Le Mesnil en thelle</t>
  </si>
  <si>
    <t>Vaudancourt</t>
  </si>
  <si>
    <t>ERAGNY</t>
  </si>
  <si>
    <t>Saint Germain en Laye</t>
  </si>
  <si>
    <t>Ecquevilly</t>
  </si>
  <si>
    <t>Chatou</t>
  </si>
  <si>
    <t>Saint Brice sous Foret</t>
  </si>
  <si>
    <t>Montesson</t>
  </si>
  <si>
    <t>Osny</t>
  </si>
  <si>
    <t>Chars</t>
  </si>
  <si>
    <t>POISSY</t>
  </si>
  <si>
    <t>LES CLAYES SOUS BOIS</t>
  </si>
  <si>
    <t>Deuil La Barre</t>
  </si>
  <si>
    <t>Vernouillet</t>
  </si>
  <si>
    <t>Saint Prix</t>
  </si>
  <si>
    <t>Roissy</t>
  </si>
  <si>
    <t>Eragny</t>
  </si>
  <si>
    <t>Le Vaumain</t>
  </si>
  <si>
    <t>MAURECOURT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</si>
  <si>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</si>
  <si>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</si>
  <si>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</si>
  <si>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</si>
  <si>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</si>
  <si>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</si>
  <si>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</si>
  <si>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</si>
  <si>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</si>
  <si>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</si>
  <si>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</si>
  <si>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</si>
  <si>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</si>
  <si>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</si>
  <si>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</si>
  <si>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</si>
  <si>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</si>
  <si>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</si>
  <si>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</si>
  <si>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</si>
  <si>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</si>
  <si>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</si>
  <si>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</si>
  <si>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</si>
  <si>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</si>
  <si>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</si>
  <si>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</si>
  <si>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</si>
  <si>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</si>
  <si>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</si>
  <si>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</si>
  <si>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</si>
  <si>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</si>
  <si>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</si>
  <si>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</si>
  <si>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</si>
  <si>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</si>
  <si>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</si>
  <si>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</si>
  <si>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</si>
  <si>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</si>
  <si>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</si>
  <si>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</si>
  <si>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</si>
  <si>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</si>
  <si>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</si>
  <si>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</si>
  <si>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</si>
  <si>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</si>
  <si>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</si>
  <si>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</si>
  <si>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</si>
  <si>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</si>
  <si>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</si>
  <si>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</si>
  <si>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</si>
  <si>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</si>
  <si>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</si>
  <si>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</si>
  <si>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</si>
  <si>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</si>
  <si>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</si>
  <si>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</si>
  <si>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</si>
  <si>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</si>
  <si>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</si>
  <si>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</si>
  <si>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</si>
  <si>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</si>
  <si>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</si>
  <si>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</si>
  <si>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</si>
  <si>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</si>
  <si>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</si>
  <si>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</si>
  <si>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</si>
  <si>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</si>
  <si>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</si>
  <si>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</si>
  <si>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</si>
  <si>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</si>
  <si>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</si>
  <si>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</si>
  <si>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</si>
  <si>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</si>
  <si>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</si>
  <si>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</si>
  <si>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</si>
  <si>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</si>
  <si>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</si>
  <si>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</si>
  <si>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</si>
  <si>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</si>
  <si>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</si>
  <si>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</si>
  <si>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</si>
  <si>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</si>
  <si>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</si>
  <si>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</si>
  <si>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</si>
  <si>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</si>
  <si>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</si>
  <si>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</si>
  <si>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</si>
  <si>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</si>
  <si>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</si>
  <si>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</si>
  <si>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</si>
  <si>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</si>
  <si>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</si>
  <si>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</si>
  <si>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</si>
  <si>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</si>
  <si>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</si>
  <si>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</si>
  <si>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</si>
  <si>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</si>
  <si>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</si>
  <si>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</si>
  <si>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</si>
  <si>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</si>
  <si>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</si>
  <si>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</si>
  <si>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</si>
  <si>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</si>
  <si>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</si>
  <si>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</si>
  <si>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</si>
  <si>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</si>
  <si>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</si>
  <si>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</si>
  <si>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</si>
  <si>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</si>
  <si>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</si>
  <si>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</si>
  <si>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</si>
  <si>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</si>
  <si>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</si>
  <si>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</si>
  <si>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</si>
  <si>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</si>
  <si>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</si>
  <si>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</si>
  <si>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</si>
  <si>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</si>
  <si>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</si>
  <si>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</si>
  <si>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</si>
  <si>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</si>
  <si>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</si>
  <si>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</si>
  <si>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</si>
  <si>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</si>
  <si>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</si>
  <si>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</si>
  <si>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</si>
  <si>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</si>
  <si>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</si>
  <si>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</si>
  <si>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</si>
  <si>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</si>
  <si>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</si>
  <si>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</si>
  <si>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</si>
  <si>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</si>
  <si>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</si>
  <si>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</si>
  <si>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</si>
  <si>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</si>
  <si>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</si>
  <si>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</si>
  <si>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</si>
  <si>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</si>
  <si>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</si>
  <si>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</si>
  <si>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</si>
  <si>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</si>
  <si>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</si>
  <si>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</si>
  <si>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</si>
  <si>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</si>
  <si>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aly 1</t>
  </si>
  <si>
    <t>aly 2</t>
  </si>
  <si>
    <t>aly 3</t>
  </si>
  <si>
    <t>aly 4</t>
  </si>
  <si>
    <t>aly 5</t>
  </si>
  <si>
    <t>aly 6</t>
  </si>
  <si>
    <t>aly 7</t>
  </si>
  <si>
    <t>aly 8</t>
  </si>
  <si>
    <t>aly 9</t>
  </si>
  <si>
    <t>aly 10</t>
  </si>
  <si>
    <t>aly 11</t>
  </si>
  <si>
    <t>aly 12</t>
  </si>
  <si>
    <t>aly 13</t>
  </si>
  <si>
    <t>aly 14</t>
  </si>
  <si>
    <t>aly 15</t>
  </si>
  <si>
    <t>aly 16</t>
  </si>
  <si>
    <t>aly 17</t>
  </si>
  <si>
    <t>aly 18</t>
  </si>
  <si>
    <t>aly 19</t>
  </si>
  <si>
    <t>aly 20</t>
  </si>
  <si>
    <t>aly 21</t>
  </si>
  <si>
    <t>aly 22</t>
  </si>
  <si>
    <t>aly 23</t>
  </si>
  <si>
    <t>aly 24</t>
  </si>
  <si>
    <t>aly 25</t>
  </si>
  <si>
    <t>aly 26</t>
  </si>
  <si>
    <t>aly 27</t>
  </si>
  <si>
    <t>aly 28</t>
  </si>
  <si>
    <t>aly 29</t>
  </si>
  <si>
    <t>aly 30</t>
  </si>
  <si>
    <t>aly 31</t>
  </si>
  <si>
    <t>aly 32</t>
  </si>
  <si>
    <t>aly 33</t>
  </si>
  <si>
    <t>aly 34</t>
  </si>
  <si>
    <t>aly 35</t>
  </si>
  <si>
    <t>aly 36</t>
  </si>
  <si>
    <t>aly 37</t>
  </si>
  <si>
    <t>aly 38</t>
  </si>
  <si>
    <t>aly 39</t>
  </si>
  <si>
    <t>aly 40</t>
  </si>
  <si>
    <t>aly 41</t>
  </si>
  <si>
    <t>aly 42</t>
  </si>
  <si>
    <t>aly 43</t>
  </si>
  <si>
    <t>aly 44</t>
  </si>
  <si>
    <t>aly 45</t>
  </si>
  <si>
    <t>aly 46</t>
  </si>
  <si>
    <t>aly 47</t>
  </si>
  <si>
    <t>aly 48</t>
  </si>
  <si>
    <t>aly 49</t>
  </si>
  <si>
    <t>aly 50</t>
  </si>
  <si>
    <t>aly 51</t>
  </si>
  <si>
    <t>aly 52</t>
  </si>
  <si>
    <t>aly 53</t>
  </si>
  <si>
    <t>aly 54</t>
  </si>
  <si>
    <t>aly 55</t>
  </si>
  <si>
    <t>aly 56</t>
  </si>
  <si>
    <t>aly 57</t>
  </si>
  <si>
    <t>aly 58</t>
  </si>
  <si>
    <t>aly 59</t>
  </si>
  <si>
    <t>aly 60</t>
  </si>
  <si>
    <t>aly 61</t>
  </si>
  <si>
    <t>aly 62</t>
  </si>
  <si>
    <t>aly 63</t>
  </si>
  <si>
    <t>aly 64</t>
  </si>
  <si>
    <t>aly 65</t>
  </si>
  <si>
    <t>aly 66</t>
  </si>
  <si>
    <t>aly 67</t>
  </si>
  <si>
    <t>aly 68</t>
  </si>
  <si>
    <t>aly 69</t>
  </si>
  <si>
    <t>aly 70</t>
  </si>
  <si>
    <t>aly 71</t>
  </si>
  <si>
    <t>aly 72</t>
  </si>
  <si>
    <t>aly 73</t>
  </si>
  <si>
    <t>aly 74</t>
  </si>
  <si>
    <t>aly 75</t>
  </si>
  <si>
    <t>aly 76</t>
  </si>
  <si>
    <t>aly 77</t>
  </si>
  <si>
    <t>aly 78</t>
  </si>
  <si>
    <t>aly 79</t>
  </si>
  <si>
    <t>aly 80</t>
  </si>
  <si>
    <t>aly 81</t>
  </si>
  <si>
    <t>aly 82</t>
  </si>
  <si>
    <t>aly 83</t>
  </si>
  <si>
    <t>aly 84</t>
  </si>
  <si>
    <t>aly 85</t>
  </si>
  <si>
    <t>aly 86</t>
  </si>
  <si>
    <t>aly 87</t>
  </si>
  <si>
    <t>aly 88</t>
  </si>
  <si>
    <t>aly 89</t>
  </si>
  <si>
    <t>aly 90</t>
  </si>
  <si>
    <t>aly 91</t>
  </si>
  <si>
    <t>aly 92</t>
  </si>
  <si>
    <t>aly 93</t>
  </si>
  <si>
    <t>aly 94</t>
  </si>
  <si>
    <t>aly 95</t>
  </si>
  <si>
    <t>aly 96</t>
  </si>
  <si>
    <t>aly 97</t>
  </si>
  <si>
    <t>aly 98</t>
  </si>
  <si>
    <t>aly 99</t>
  </si>
  <si>
    <t>aly 100</t>
  </si>
  <si>
    <t>aly 101</t>
  </si>
  <si>
    <t>aly 102</t>
  </si>
  <si>
    <t>aly 103</t>
  </si>
  <si>
    <t>aly 104</t>
  </si>
  <si>
    <t>aly 105</t>
  </si>
  <si>
    <t>aly 106</t>
  </si>
  <si>
    <t>aly 107</t>
  </si>
  <si>
    <t>aly 108</t>
  </si>
  <si>
    <t>aly 109</t>
  </si>
  <si>
    <t>aly 110</t>
  </si>
  <si>
    <t>aly 111</t>
  </si>
  <si>
    <t>aly 112</t>
  </si>
  <si>
    <t>aly 113</t>
  </si>
  <si>
    <t>aly 114</t>
  </si>
  <si>
    <t>aly 115</t>
  </si>
  <si>
    <t>aly 116</t>
  </si>
  <si>
    <t>aly 117</t>
  </si>
  <si>
    <t>aly 118</t>
  </si>
  <si>
    <t>aly 119</t>
  </si>
  <si>
    <t>aly 120</t>
  </si>
  <si>
    <t>aly 121</t>
  </si>
  <si>
    <t>aly 122</t>
  </si>
  <si>
    <t>aly 123</t>
  </si>
  <si>
    <t>aly 124</t>
  </si>
  <si>
    <t>aly 125</t>
  </si>
  <si>
    <t>aly 126</t>
  </si>
  <si>
    <t>aly 127</t>
  </si>
  <si>
    <t>aly 128</t>
  </si>
  <si>
    <t>aly 129</t>
  </si>
  <si>
    <t>aly 130</t>
  </si>
  <si>
    <t>aly 131</t>
  </si>
  <si>
    <t>aly 132</t>
  </si>
  <si>
    <t>aly 133</t>
  </si>
  <si>
    <t>aly 134</t>
  </si>
  <si>
    <t>aly 135</t>
  </si>
  <si>
    <t>aly 136</t>
  </si>
  <si>
    <t>aly 137</t>
  </si>
  <si>
    <t>aly 138</t>
  </si>
  <si>
    <t>aly 139</t>
  </si>
  <si>
    <t>aly 140</t>
  </si>
  <si>
    <t>aly 141</t>
  </si>
  <si>
    <t>aly 142</t>
  </si>
  <si>
    <t>aly 143</t>
  </si>
  <si>
    <t>aly 144</t>
  </si>
  <si>
    <t>aly 145</t>
  </si>
  <si>
    <t>aly 146</t>
  </si>
  <si>
    <t>aly 147</t>
  </si>
  <si>
    <t>aly 148</t>
  </si>
  <si>
    <t>aly 149</t>
  </si>
  <si>
    <t>aly 150</t>
  </si>
  <si>
    <t>aly 151</t>
  </si>
  <si>
    <t>aly 152</t>
  </si>
  <si>
    <t>aly 153</t>
  </si>
  <si>
    <t>aly 154</t>
  </si>
  <si>
    <t>aly 155</t>
  </si>
  <si>
    <t>aly 156</t>
  </si>
  <si>
    <t>aly 157</t>
  </si>
  <si>
    <t>aly 158</t>
  </si>
  <si>
    <t>aly 159</t>
  </si>
  <si>
    <t>aly 160</t>
  </si>
  <si>
    <t>aly 161</t>
  </si>
  <si>
    <t>aly 162</t>
  </si>
  <si>
    <t>aly 163</t>
  </si>
  <si>
    <t>aly 164</t>
  </si>
  <si>
    <t>aly 165</t>
  </si>
  <si>
    <t>aly 166</t>
  </si>
  <si>
    <t>aly 167</t>
  </si>
  <si>
    <t>aly 168</t>
  </si>
  <si>
    <t>aly 169</t>
  </si>
  <si>
    <t>aly 170</t>
  </si>
  <si>
    <t>aly 171</t>
  </si>
  <si>
    <t>aly 172</t>
  </si>
  <si>
    <t>aly 173</t>
  </si>
  <si>
    <t>aly 174</t>
  </si>
  <si>
    <t>aly 175</t>
  </si>
  <si>
    <t>aly 176</t>
  </si>
  <si>
    <t>aly 177</t>
  </si>
  <si>
    <t>aly 178</t>
  </si>
  <si>
    <t>aly 179</t>
  </si>
  <si>
    <t>aly 180</t>
  </si>
  <si>
    <t>aly 181</t>
  </si>
  <si>
    <t>CA 2020 Chaussure</t>
  </si>
  <si>
    <t>Rémunération Chaussure</t>
  </si>
  <si>
    <t>CA 2020 Plante</t>
  </si>
  <si>
    <t>Rémunération Plante</t>
  </si>
  <si>
    <t>CA 2020 Livre</t>
  </si>
  <si>
    <t>Rémunération Livre</t>
  </si>
  <si>
    <t>CA Jeu</t>
  </si>
  <si>
    <t>Rémunération Jeu</t>
  </si>
  <si>
    <t>CA Tapis</t>
  </si>
  <si>
    <t>Rémunération Tapis</t>
  </si>
  <si>
    <t>CA Table</t>
  </si>
  <si>
    <t>Rémunération Table</t>
  </si>
  <si>
    <t>Total Rem</t>
  </si>
  <si>
    <t>CA</t>
  </si>
  <si>
    <t>Chaussure</t>
  </si>
  <si>
    <t>Plante</t>
  </si>
  <si>
    <t>Livre</t>
  </si>
  <si>
    <t>Jeu</t>
  </si>
  <si>
    <t>Tapis</t>
  </si>
  <si>
    <t>Table</t>
  </si>
  <si>
    <t>Rémunération totale</t>
  </si>
  <si>
    <t>Valeur</t>
  </si>
  <si>
    <t>Nature</t>
  </si>
  <si>
    <t>Type</t>
  </si>
  <si>
    <t>Total</t>
  </si>
  <si>
    <t>Rem</t>
  </si>
  <si>
    <t>Total général</t>
  </si>
  <si>
    <t>Σ Valeurs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</si>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</sst>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_ ;[Red]\-#,##0.00\ 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i/>
      <sz val="10"/>
      <color rgb="FF7F7F7F"/>
      <name val="Frutiger LT Com 55 Roman"/>
      <family val="2"/>
    </font>
    <font>
      <b/>
      <i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</cellStyleXfs>
  <cellXfs count="54">
    <xf numFmtId="0" fontId="0" fillId="0" borderId="0" xfId="0"/>
    <xf numFmtId="49" fontId="4" fillId="0" borderId="1" xfId="2" applyNumberFormat="1" applyBorder="1" applyAlignment="1">
      <alignment horizontal="left" vertical="center" wrapText="1"/>
    </xf>
    <xf numFmtId="0" fontId="5" fillId="0" borderId="0" xfId="0" applyFont="1" applyFill="1"/>
    <xf numFmtId="0" fontId="0" fillId="0" borderId="0" xfId="0" applyBorder="1"/>
    <xf numFmtId="0" fontId="0" fillId="0" borderId="1" xfId="0" applyBorder="1"/>
    <xf numFmtId="0" fontId="0" fillId="0" borderId="1" xfId="2" applyFont="1" applyBorder="1" applyAlignment="1">
      <alignment horizontal="left" wrapText="1"/>
    </xf>
    <xf numFmtId="0" fontId="0" fillId="0" borderId="0" xfId="0" applyAlignment="1">
      <alignment wrapText="1"/>
    </xf>
    <xf numFmtId="0" fontId="3" fillId="0" borderId="0" xfId="0" applyFont="1" applyFill="1" applyAlignment="1">
      <alignment wrapText="1"/>
    </xf>
    <xf numFmtId="0" fontId="7" fillId="0" borderId="0" xfId="0" applyFont="1" applyAlignment="1">
      <alignment horizontal="justify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9" fontId="8" fillId="0" borderId="8" xfId="0" applyNumberFormat="1" applyFont="1" applyBorder="1" applyAlignment="1">
      <alignment horizontal="center" vertical="center"/>
    </xf>
    <xf numFmtId="9" fontId="8" fillId="0" borderId="8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justify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64" fontId="2" fillId="0" borderId="0" xfId="1" applyNumberFormat="1" applyFont="1" applyAlignment="1">
      <alignment wrapText="1"/>
    </xf>
    <xf numFmtId="164" fontId="6" fillId="0" borderId="1" xfId="1" applyNumberFormat="1" applyFont="1" applyBorder="1" applyAlignment="1">
      <alignment vertical="center"/>
    </xf>
    <xf numFmtId="164" fontId="2" fillId="0" borderId="1" xfId="1" applyNumberFormat="1" applyFont="1" applyBorder="1"/>
    <xf numFmtId="164" fontId="6" fillId="0" borderId="1" xfId="1" applyNumberFormat="1" applyFont="1" applyFill="1" applyBorder="1" applyAlignment="1">
      <alignment vertical="center"/>
    </xf>
    <xf numFmtId="164" fontId="2" fillId="0" borderId="0" xfId="1" applyNumberFormat="1" applyFont="1"/>
    <xf numFmtId="164" fontId="6" fillId="0" borderId="0" xfId="1" applyNumberFormat="1" applyFont="1" applyBorder="1" applyAlignment="1">
      <alignment vertical="center"/>
    </xf>
    <xf numFmtId="164" fontId="0" fillId="0" borderId="0" xfId="1" applyNumberFormat="1" applyFont="1"/>
    <xf numFmtId="164" fontId="0" fillId="0" borderId="0" xfId="1" applyNumberFormat="1" applyFont="1" applyAlignment="1">
      <alignment wrapText="1"/>
    </xf>
    <xf numFmtId="164" fontId="0" fillId="0" borderId="0" xfId="1" applyNumberFormat="1" applyFont="1" applyBorder="1"/>
    <xf numFmtId="164" fontId="2" fillId="0" borderId="1" xfId="1" applyNumberFormat="1" applyFont="1" applyBorder="1" applyAlignment="1">
      <alignment vertical="center"/>
    </xf>
    <xf numFmtId="164" fontId="2" fillId="0" borderId="2" xfId="1" applyNumberFormat="1" applyFont="1" applyBorder="1" applyAlignment="1">
      <alignment vertical="center"/>
    </xf>
    <xf numFmtId="49" fontId="4" fillId="0" borderId="1" xfId="2" applyNumberFormat="1" applyFont="1" applyFill="1" applyBorder="1" applyAlignment="1">
      <alignment horizontal="center" vertical="top" wrapText="1"/>
    </xf>
    <xf numFmtId="49" fontId="4" fillId="0" borderId="0" xfId="2" applyNumberFormat="1" applyBorder="1" applyAlignment="1">
      <alignment horizontal="left" vertical="center" wrapText="1"/>
    </xf>
    <xf numFmtId="164" fontId="2" fillId="0" borderId="0" xfId="1" applyNumberFormat="1" applyFont="1" applyBorder="1"/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8" xfId="0" applyBorder="1"/>
    <xf numFmtId="0" fontId="0" fillId="2" borderId="0" xfId="0" applyFill="1" applyBorder="1"/>
    <xf numFmtId="0" fontId="0" fillId="0" borderId="0" xfId="0" applyFill="1" applyBorder="1"/>
    <xf numFmtId="0" fontId="0" fillId="0" borderId="0" xfId="0" applyNumberFormat="1"/>
    <xf numFmtId="0" fontId="0" fillId="0" borderId="0" xfId="0" pivotButton="1"/>
    <xf numFmtId="165" fontId="0" fillId="0" borderId="0" xfId="0" applyNumberFormat="1"/>
    <xf numFmtId="0" fontId="11" fillId="0" borderId="0" xfId="3"/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4" xfId="0" applyFont="1" applyBorder="1" applyAlignment="1">
      <alignment vertical="center"/>
    </xf>
    <xf numFmtId="0" fontId="8" fillId="0" borderId="5" xfId="0" applyFont="1" applyBorder="1" applyAlignment="1">
      <alignment vertical="center"/>
    </xf>
    <xf numFmtId="0" fontId="12" fillId="0" borderId="0" xfId="0" applyFont="1"/>
  </cellXfs>
  <cellStyles count="4">
    <cellStyle name="Monétaire" xfId="1" builtinId="4"/>
    <cellStyle name="Normal" xfId="0" builtinId="0"/>
    <cellStyle name="Normal 3" xfId="2" xr:uid="{0696DE10-F262-4FAC-A9F2-96E95AD2391F}"/>
    <cellStyle name="Texte explicatif" xfId="3" builtinId="53"/>
  </cellStyles>
  <dxfs count="19"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\ &quot;€&quot;_-;\-* #,##0\ &quot;€&quot;_-;_-* &quot;-&quot;??\ &quot;€&quot;_-;_-@_-"/>
    </dxf>
    <dxf>
      <font>
        <b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64.422059027776" createdVersion="6" refreshedVersion="6" minRefreshableVersion="3" recordCount="562" xr:uid="{750433F8-8DB0-4567-A873-CB55D4E86160}">
  <cacheSource type="worksheet">
    <worksheetSource name="T_Recap_2"/>
  </cacheSource>
  <cacheFields count="6">
    <cacheField name="Compte" numFmtId="0">
      <sharedItems containsSemiMixedTypes="0" containsString="0" containsNumber="1" containsInteger="1" minValue="1" maxValue="181"/>
    </cacheField>
    <cacheField name="Client" numFmtId="0">
      <sharedItems count="181">
        <s v="aly 1"/>
        <s v="aly 2"/>
        <s v="aly 3"/>
        <s v="aly 4"/>
        <s v="aly 5"/>
        <s v="aly 6"/>
        <s v="aly 7"/>
        <s v="aly 8"/>
        <s v="aly 9"/>
        <s v="aly 10"/>
        <s v="aly 11"/>
        <s v="aly 12"/>
        <s v="aly 13"/>
        <s v="aly 14"/>
        <s v="aly 15"/>
        <s v="aly 16"/>
        <s v="aly 17"/>
        <s v="aly 18"/>
        <s v="aly 19"/>
        <s v="aly 20"/>
        <s v="aly 21"/>
        <s v="aly 22"/>
        <s v="aly 23"/>
        <s v="aly 24"/>
        <s v="aly 25"/>
        <s v="aly 26"/>
        <s v="aly 27"/>
        <s v="aly 28"/>
        <s v="aly 29"/>
        <s v="aly 30"/>
        <s v="aly 31"/>
        <s v="aly 32"/>
        <s v="aly 33"/>
        <s v="aly 34"/>
        <s v="aly 35"/>
        <s v="aly 36"/>
        <s v="aly 37"/>
        <s v="aly 38"/>
        <s v="aly 39"/>
        <s v="aly 40"/>
        <s v="aly 41"/>
        <s v="aly 42"/>
        <s v="aly 43"/>
        <s v="aly 44"/>
        <s v="aly 45"/>
        <s v="aly 46"/>
        <s v="aly 47"/>
        <s v="aly 48"/>
        <s v="aly 49"/>
        <s v="aly 50"/>
        <s v="aly 51"/>
        <s v="aly 52"/>
        <s v="aly 53"/>
        <s v="aly 54"/>
        <s v="aly 55"/>
        <s v="aly 56"/>
        <s v="aly 57"/>
        <s v="aly 58"/>
        <s v="aly 59"/>
        <s v="aly 60"/>
        <s v="aly 61"/>
        <s v="aly 62"/>
        <s v="aly 63"/>
        <s v="aly 64"/>
        <s v="aly 65"/>
        <s v="aly 66"/>
        <s v="aly 67"/>
        <s v="aly 68"/>
        <s v="aly 69"/>
        <s v="aly 70"/>
        <s v="aly 71"/>
        <s v="aly 72"/>
        <s v="aly 73"/>
        <s v="aly 74"/>
        <s v="aly 75"/>
        <s v="aly 76"/>
        <s v="aly 77"/>
        <s v="aly 78"/>
        <s v="aly 79"/>
        <s v="aly 80"/>
        <s v="aly 81"/>
        <s v="aly 82"/>
        <s v="aly 83"/>
        <s v="aly 84"/>
        <s v="aly 85"/>
        <s v="aly 86"/>
        <s v="aly 87"/>
        <s v="aly 88"/>
        <s v="aly 89"/>
        <s v="aly 90"/>
        <s v="aly 91"/>
        <s v="aly 92"/>
        <s v="aly 93"/>
        <s v="aly 94"/>
        <s v="aly 95"/>
        <s v="aly 96"/>
        <s v="aly 97"/>
        <s v="aly 98"/>
        <s v="aly 99"/>
        <s v="aly 100"/>
        <s v="aly 101"/>
        <s v="aly 102"/>
        <s v="aly 103"/>
        <s v="aly 104"/>
        <s v="aly 105"/>
        <s v="aly 106"/>
        <s v="aly 107"/>
        <s v="aly 108"/>
        <s v="aly 109"/>
        <s v="aly 110"/>
        <s v="aly 111"/>
        <s v="aly 112"/>
        <s v="aly 113"/>
        <s v="aly 114"/>
        <s v="aly 115"/>
        <s v="aly 116"/>
        <s v="aly 117"/>
        <s v="aly 118"/>
        <s v="aly 119"/>
        <s v="aly 120"/>
        <s v="aly 121"/>
        <s v="aly 122"/>
        <s v="aly 123"/>
        <s v="aly 124"/>
        <s v="aly 125"/>
        <s v="aly 126"/>
        <s v="aly 127"/>
        <s v="aly 128"/>
        <s v="aly 129"/>
        <s v="aly 130"/>
        <s v="aly 131"/>
        <s v="aly 132"/>
        <s v="aly 133"/>
        <s v="aly 134"/>
        <s v="aly 135"/>
        <s v="aly 136"/>
        <s v="aly 137"/>
        <s v="aly 138"/>
        <s v="aly 139"/>
        <s v="aly 140"/>
        <s v="aly 141"/>
        <s v="aly 142"/>
        <s v="aly 143"/>
        <s v="aly 144"/>
        <s v="aly 145"/>
        <s v="aly 146"/>
        <s v="aly 147"/>
        <s v="aly 148"/>
        <s v="aly 149"/>
        <s v="aly 150"/>
        <s v="aly 151"/>
        <s v="aly 152"/>
        <s v="aly 153"/>
        <s v="aly 154"/>
        <s v="aly 155"/>
        <s v="aly 156"/>
        <s v="aly 157"/>
        <s v="aly 158"/>
        <s v="aly 159"/>
        <s v="aly 160"/>
        <s v="aly 161"/>
        <s v="aly 162"/>
        <s v="aly 163"/>
        <s v="aly 164"/>
        <s v="aly 165"/>
        <s v="aly 166"/>
        <s v="aly 167"/>
        <s v="aly 168"/>
        <s v="aly 169"/>
        <s v="aly 170"/>
        <s v="aly 171"/>
        <s v="aly 172"/>
        <s v="aly 173"/>
        <s v="aly 174"/>
        <s v="aly 175"/>
        <s v="aly 176"/>
        <s v="aly 177"/>
        <s v="aly 178"/>
        <s v="aly 179"/>
        <s v="aly 180"/>
        <s v="aly 181"/>
      </sharedItems>
    </cacheField>
    <cacheField name="Ville" numFmtId="0">
      <sharedItems containsBlank="1" count="93">
        <s v="GONESSE"/>
        <s v="SAINT DENIS"/>
        <s v="CERGY PONTOISE"/>
        <s v="SARTROUVILLE"/>
        <s v="PIERRELAYE"/>
        <s v="MONTESSON"/>
        <s v="TAVERNY"/>
        <s v="ARGENTEUIL"/>
        <s v="COURBEVOIE"/>
        <s v="DOMONT"/>
        <s v="OSNY"/>
        <s v="CHATOU"/>
        <s v="PONTOISE"/>
        <s v="PARIS 17EME ARRONDISSEMENT"/>
        <s v="MONTIGNY-LES-CORMEILLES"/>
        <s v="MERY SUR OISE"/>
        <s v="EPINAY-SUR-SEINE"/>
        <s v="EZANVILLE"/>
        <s v="SOISY-SOUS-MONTMORENCY"/>
        <s v="EPINAY"/>
        <s v="CERGY PONTOISE CEDEX"/>
        <s v="SARCELLES"/>
        <s v="ERMONT"/>
        <m/>
        <s v="AUVERS SUR OISE"/>
        <s v="CORMEILLES EN PARISIS"/>
        <s v="MONTIGNY LES CORMEILLES"/>
        <s v="BEZONS"/>
        <s v="CREIL"/>
        <s v="NEUILLY EN THELLE"/>
        <s v="BEESANCOURT"/>
        <s v="CHAMBLY"/>
        <s v="SAINT LEU"/>
        <s v="LES MUREAUX"/>
        <s v="ENNERY"/>
        <s v="CARRIERES SUR SEINE"/>
        <s v="ACHERES"/>
        <s v="NOISY LE SEC"/>
        <s v="SANNOIS"/>
        <s v="BESSANCOURT"/>
        <s v="FRANCONVILLE"/>
        <s v="HOUILLES"/>
        <s v="BEAUMONT SUR OISE"/>
        <s v="CERGY ST CHRISTOPHE"/>
        <s v="VAUREAL"/>
        <s v="ERAGNY SUR OISE"/>
        <s v="PARIS"/>
        <s v="HARDRICOURT"/>
        <s v="SOISY SOUS MONTMORENCY"/>
        <s v="BOISSY L AILLERIE"/>
        <s v="VERSAILLES"/>
        <s v="Ecquevilly"/>
        <s v="Vaudancourt"/>
        <s v="DEUIL LA BARRE"/>
        <s v="HERBLAY"/>
        <s v="MONTMAGNY"/>
        <s v="soa"/>
        <s v="L ISLE ADAM"/>
        <s v="Puteaux"/>
        <s v="VIGNY"/>
        <s v="SAINT GRATIEN"/>
        <s v="L'ISLE ADAM"/>
        <s v="ERAGNY"/>
        <s v="Saint Germain en Laye"/>
        <s v="MAGNY EN VEXIN"/>
        <s v="Conflans"/>
        <s v="PARIS 16EME ARRONDISSEMENT"/>
        <s v="BEYNES"/>
        <s v="NANTERRE"/>
        <s v="Saint Brice sous Foret"/>
        <s v="LIMAY"/>
        <s v="Vernouillet"/>
        <s v="EAUBONNE"/>
        <s v="MONTMORENCY"/>
        <s v="Chars"/>
        <s v="Colombes"/>
        <s v="Saint Prix"/>
        <s v="Roissy"/>
        <s v="POISSY"/>
        <s v="GARGENVILLE"/>
        <s v="Le Mesnil en thelle"/>
        <s v="BUCHELET"/>
        <s v="Le Vaumain"/>
        <s v="MAURECOURT"/>
        <s v="LES CLAYES SOUS BOIS"/>
        <s v="JOUY LE MOUTIER"/>
        <s v="GISORS"/>
        <s v="BOUAFLE"/>
        <s v="MARINES"/>
        <s v="MENUCOURT"/>
        <s v="SAINT LOUIS"/>
        <s v="CONFLANS STE HONORINE"/>
        <s v="SAINT OUEN L AUMONE"/>
      </sharedItems>
    </cacheField>
    <cacheField name="Valeur" numFmtId="0">
      <sharedItems containsSemiMixedTypes="0" containsString="0" containsNumber="1" minValue="39.992600000000003" maxValue="178000"/>
    </cacheField>
    <cacheField name="Nature" numFmtId="0">
      <sharedItems count="3">
        <s v="CA"/>
        <s v="Rémunération"/>
        <s v="Total"/>
      </sharedItems>
    </cacheField>
    <cacheField name="Type" numFmtId="0">
      <sharedItems count="7">
        <s v="Chaussure"/>
        <s v="Tapis"/>
        <s v="Table"/>
        <s v="Rem"/>
        <s v="Jeu"/>
        <s v="Livre"/>
        <s v="Plan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2">
  <r>
    <n v="1"/>
    <x v="0"/>
    <x v="0"/>
    <n v="178000"/>
    <x v="0"/>
    <x v="0"/>
  </r>
  <r>
    <n v="1"/>
    <x v="0"/>
    <x v="0"/>
    <n v="10680"/>
    <x v="1"/>
    <x v="0"/>
  </r>
  <r>
    <n v="1"/>
    <x v="0"/>
    <x v="0"/>
    <n v="9470.02"/>
    <x v="0"/>
    <x v="1"/>
  </r>
  <r>
    <n v="1"/>
    <x v="0"/>
    <x v="0"/>
    <n v="284.10059999999999"/>
    <x v="1"/>
    <x v="1"/>
  </r>
  <r>
    <n v="1"/>
    <x v="0"/>
    <x v="0"/>
    <n v="7595.34"/>
    <x v="0"/>
    <x v="2"/>
  </r>
  <r>
    <n v="1"/>
    <x v="0"/>
    <x v="0"/>
    <n v="227.86019999999999"/>
    <x v="1"/>
    <x v="2"/>
  </r>
  <r>
    <n v="1"/>
    <x v="0"/>
    <x v="0"/>
    <n v="11191.960800000001"/>
    <x v="2"/>
    <x v="3"/>
  </r>
  <r>
    <n v="2"/>
    <x v="1"/>
    <x v="1"/>
    <n v="148088.88"/>
    <x v="0"/>
    <x v="4"/>
  </r>
  <r>
    <n v="2"/>
    <x v="1"/>
    <x v="1"/>
    <n v="7404.4440000000004"/>
    <x v="1"/>
    <x v="4"/>
  </r>
  <r>
    <n v="2"/>
    <x v="1"/>
    <x v="1"/>
    <n v="7404.4440000000004"/>
    <x v="2"/>
    <x v="3"/>
  </r>
  <r>
    <n v="3"/>
    <x v="2"/>
    <x v="2"/>
    <n v="77561"/>
    <x v="0"/>
    <x v="5"/>
  </r>
  <r>
    <n v="3"/>
    <x v="2"/>
    <x v="2"/>
    <n v="3102.44"/>
    <x v="1"/>
    <x v="5"/>
  </r>
  <r>
    <n v="3"/>
    <x v="2"/>
    <x v="2"/>
    <n v="3102.44"/>
    <x v="2"/>
    <x v="3"/>
  </r>
  <r>
    <n v="4"/>
    <x v="3"/>
    <x v="3"/>
    <n v="64594"/>
    <x v="0"/>
    <x v="6"/>
  </r>
  <r>
    <n v="4"/>
    <x v="3"/>
    <x v="3"/>
    <n v="2583.7600000000002"/>
    <x v="1"/>
    <x v="6"/>
  </r>
  <r>
    <n v="4"/>
    <x v="3"/>
    <x v="3"/>
    <n v="7025.72"/>
    <x v="0"/>
    <x v="4"/>
  </r>
  <r>
    <n v="4"/>
    <x v="3"/>
    <x v="3"/>
    <n v="140.51439999999999"/>
    <x v="1"/>
    <x v="4"/>
  </r>
  <r>
    <n v="4"/>
    <x v="3"/>
    <x v="3"/>
    <n v="2724.2743999999998"/>
    <x v="2"/>
    <x v="3"/>
  </r>
  <r>
    <n v="5"/>
    <x v="4"/>
    <x v="4"/>
    <n v="61815"/>
    <x v="0"/>
    <x v="5"/>
  </r>
  <r>
    <n v="5"/>
    <x v="4"/>
    <x v="4"/>
    <n v="2472.6"/>
    <x v="1"/>
    <x v="5"/>
  </r>
  <r>
    <n v="5"/>
    <x v="4"/>
    <x v="4"/>
    <n v="2472.6"/>
    <x v="2"/>
    <x v="3"/>
  </r>
  <r>
    <n v="6"/>
    <x v="5"/>
    <x v="5"/>
    <n v="26266"/>
    <x v="0"/>
    <x v="6"/>
  </r>
  <r>
    <n v="6"/>
    <x v="5"/>
    <x v="5"/>
    <n v="787.98"/>
    <x v="1"/>
    <x v="6"/>
  </r>
  <r>
    <n v="6"/>
    <x v="5"/>
    <x v="5"/>
    <n v="32314.43"/>
    <x v="0"/>
    <x v="4"/>
  </r>
  <r>
    <n v="6"/>
    <x v="5"/>
    <x v="5"/>
    <n v="969.43290000000002"/>
    <x v="1"/>
    <x v="4"/>
  </r>
  <r>
    <n v="6"/>
    <x v="5"/>
    <x v="5"/>
    <n v="2857.73"/>
    <x v="0"/>
    <x v="1"/>
  </r>
  <r>
    <n v="6"/>
    <x v="5"/>
    <x v="5"/>
    <n v="85.731899999999996"/>
    <x v="1"/>
    <x v="1"/>
  </r>
  <r>
    <n v="6"/>
    <x v="5"/>
    <x v="5"/>
    <n v="1843.1448"/>
    <x v="2"/>
    <x v="3"/>
  </r>
  <r>
    <n v="7"/>
    <x v="6"/>
    <x v="6"/>
    <n v="45179"/>
    <x v="0"/>
    <x v="0"/>
  </r>
  <r>
    <n v="7"/>
    <x v="6"/>
    <x v="6"/>
    <n v="1355.37"/>
    <x v="1"/>
    <x v="0"/>
  </r>
  <r>
    <n v="7"/>
    <x v="6"/>
    <x v="6"/>
    <n v="2174.16"/>
    <x v="0"/>
    <x v="2"/>
  </r>
  <r>
    <n v="7"/>
    <x v="6"/>
    <x v="6"/>
    <n v="65.224800000000002"/>
    <x v="1"/>
    <x v="2"/>
  </r>
  <r>
    <n v="7"/>
    <x v="6"/>
    <x v="6"/>
    <n v="1420.5948000000001"/>
    <x v="2"/>
    <x v="3"/>
  </r>
  <r>
    <n v="8"/>
    <x v="7"/>
    <x v="7"/>
    <n v="29442"/>
    <x v="0"/>
    <x v="6"/>
  </r>
  <r>
    <n v="8"/>
    <x v="7"/>
    <x v="7"/>
    <n v="883.26"/>
    <x v="1"/>
    <x v="6"/>
  </r>
  <r>
    <n v="8"/>
    <x v="7"/>
    <x v="7"/>
    <n v="11733.19"/>
    <x v="0"/>
    <x v="1"/>
  </r>
  <r>
    <n v="8"/>
    <x v="7"/>
    <x v="7"/>
    <n v="351.9957"/>
    <x v="1"/>
    <x v="1"/>
  </r>
  <r>
    <n v="8"/>
    <x v="7"/>
    <x v="7"/>
    <n v="1235.2556999999999"/>
    <x v="2"/>
    <x v="3"/>
  </r>
  <r>
    <n v="9"/>
    <x v="8"/>
    <x v="8"/>
    <n v="39814"/>
    <x v="0"/>
    <x v="5"/>
  </r>
  <r>
    <n v="9"/>
    <x v="8"/>
    <x v="8"/>
    <n v="1194.42"/>
    <x v="1"/>
    <x v="5"/>
  </r>
  <r>
    <n v="9"/>
    <x v="8"/>
    <x v="8"/>
    <n v="1194.42"/>
    <x v="2"/>
    <x v="3"/>
  </r>
  <r>
    <n v="10"/>
    <x v="9"/>
    <x v="9"/>
    <n v="27882"/>
    <x v="0"/>
    <x v="6"/>
  </r>
  <r>
    <n v="10"/>
    <x v="9"/>
    <x v="9"/>
    <n v="836.46"/>
    <x v="1"/>
    <x v="6"/>
  </r>
  <r>
    <n v="10"/>
    <x v="9"/>
    <x v="9"/>
    <n v="10099.49"/>
    <x v="0"/>
    <x v="4"/>
  </r>
  <r>
    <n v="10"/>
    <x v="9"/>
    <x v="9"/>
    <n v="302.98469999999998"/>
    <x v="1"/>
    <x v="4"/>
  </r>
  <r>
    <n v="10"/>
    <x v="9"/>
    <x v="9"/>
    <n v="1139.4447"/>
    <x v="2"/>
    <x v="3"/>
  </r>
  <r>
    <n v="11"/>
    <x v="10"/>
    <x v="10"/>
    <n v="37886"/>
    <x v="0"/>
    <x v="5"/>
  </r>
  <r>
    <n v="11"/>
    <x v="10"/>
    <x v="10"/>
    <n v="1136.58"/>
    <x v="1"/>
    <x v="5"/>
  </r>
  <r>
    <n v="11"/>
    <x v="10"/>
    <x v="10"/>
    <n v="1136.58"/>
    <x v="2"/>
    <x v="3"/>
  </r>
  <r>
    <n v="12"/>
    <x v="11"/>
    <x v="11"/>
    <n v="30176"/>
    <x v="0"/>
    <x v="6"/>
  </r>
  <r>
    <n v="12"/>
    <x v="11"/>
    <x v="11"/>
    <n v="905.28"/>
    <x v="1"/>
    <x v="6"/>
  </r>
  <r>
    <n v="12"/>
    <x v="11"/>
    <x v="11"/>
    <n v="5512.79"/>
    <x v="0"/>
    <x v="2"/>
  </r>
  <r>
    <n v="12"/>
    <x v="11"/>
    <x v="11"/>
    <n v="165.3837"/>
    <x v="1"/>
    <x v="2"/>
  </r>
  <r>
    <n v="12"/>
    <x v="11"/>
    <x v="11"/>
    <n v="1070.6637000000001"/>
    <x v="2"/>
    <x v="3"/>
  </r>
  <r>
    <n v="13"/>
    <x v="12"/>
    <x v="12"/>
    <n v="33795"/>
    <x v="0"/>
    <x v="5"/>
  </r>
  <r>
    <n v="13"/>
    <x v="12"/>
    <x v="12"/>
    <n v="1013.85"/>
    <x v="1"/>
    <x v="5"/>
  </r>
  <r>
    <n v="13"/>
    <x v="12"/>
    <x v="12"/>
    <n v="1013.85"/>
    <x v="2"/>
    <x v="3"/>
  </r>
  <r>
    <n v="14"/>
    <x v="13"/>
    <x v="13"/>
    <n v="14812"/>
    <x v="0"/>
    <x v="0"/>
  </r>
  <r>
    <n v="14"/>
    <x v="13"/>
    <x v="13"/>
    <n v="444.36"/>
    <x v="1"/>
    <x v="0"/>
  </r>
  <r>
    <n v="14"/>
    <x v="13"/>
    <x v="13"/>
    <n v="15594.98"/>
    <x v="0"/>
    <x v="4"/>
  </r>
  <r>
    <n v="14"/>
    <x v="13"/>
    <x v="13"/>
    <n v="467.8494"/>
    <x v="1"/>
    <x v="4"/>
  </r>
  <r>
    <n v="14"/>
    <x v="13"/>
    <x v="13"/>
    <n v="2581.21"/>
    <x v="0"/>
    <x v="1"/>
  </r>
  <r>
    <n v="14"/>
    <x v="13"/>
    <x v="13"/>
    <n v="77.436300000000003"/>
    <x v="1"/>
    <x v="1"/>
  </r>
  <r>
    <n v="14"/>
    <x v="13"/>
    <x v="13"/>
    <n v="989.64570000000003"/>
    <x v="2"/>
    <x v="3"/>
  </r>
  <r>
    <n v="15"/>
    <x v="14"/>
    <x v="9"/>
    <n v="24696"/>
    <x v="0"/>
    <x v="6"/>
  </r>
  <r>
    <n v="15"/>
    <x v="14"/>
    <x v="9"/>
    <n v="740.88"/>
    <x v="1"/>
    <x v="6"/>
  </r>
  <r>
    <n v="15"/>
    <x v="14"/>
    <x v="9"/>
    <n v="5010.6000000000004"/>
    <x v="0"/>
    <x v="4"/>
  </r>
  <r>
    <n v="15"/>
    <x v="14"/>
    <x v="9"/>
    <n v="100.212"/>
    <x v="1"/>
    <x v="4"/>
  </r>
  <r>
    <n v="15"/>
    <x v="14"/>
    <x v="9"/>
    <n v="2347.62"/>
    <x v="0"/>
    <x v="1"/>
  </r>
  <r>
    <n v="15"/>
    <x v="14"/>
    <x v="9"/>
    <n v="70.428600000000003"/>
    <x v="1"/>
    <x v="1"/>
  </r>
  <r>
    <n v="15"/>
    <x v="14"/>
    <x v="9"/>
    <n v="911.52059999999994"/>
    <x v="2"/>
    <x v="3"/>
  </r>
  <r>
    <n v="16"/>
    <x v="15"/>
    <x v="14"/>
    <n v="29913"/>
    <x v="0"/>
    <x v="5"/>
  </r>
  <r>
    <n v="16"/>
    <x v="15"/>
    <x v="14"/>
    <n v="897.39"/>
    <x v="1"/>
    <x v="5"/>
  </r>
  <r>
    <n v="16"/>
    <x v="15"/>
    <x v="14"/>
    <n v="897.39"/>
    <x v="2"/>
    <x v="3"/>
  </r>
  <r>
    <n v="17"/>
    <x v="16"/>
    <x v="15"/>
    <n v="27981"/>
    <x v="0"/>
    <x v="0"/>
  </r>
  <r>
    <n v="17"/>
    <x v="16"/>
    <x v="15"/>
    <n v="839.43"/>
    <x v="1"/>
    <x v="0"/>
  </r>
  <r>
    <n v="17"/>
    <x v="16"/>
    <x v="15"/>
    <n v="839.43"/>
    <x v="2"/>
    <x v="3"/>
  </r>
  <r>
    <n v="18"/>
    <x v="17"/>
    <x v="7"/>
    <n v="20310"/>
    <x v="0"/>
    <x v="6"/>
  </r>
  <r>
    <n v="18"/>
    <x v="17"/>
    <x v="7"/>
    <n v="609.29999999999995"/>
    <x v="1"/>
    <x v="6"/>
  </r>
  <r>
    <n v="18"/>
    <x v="17"/>
    <x v="7"/>
    <n v="7093.49"/>
    <x v="0"/>
    <x v="4"/>
  </r>
  <r>
    <n v="18"/>
    <x v="17"/>
    <x v="7"/>
    <n v="141.8698"/>
    <x v="1"/>
    <x v="4"/>
  </r>
  <r>
    <n v="18"/>
    <x v="17"/>
    <x v="7"/>
    <n v="2767.05"/>
    <x v="0"/>
    <x v="1"/>
  </r>
  <r>
    <n v="18"/>
    <x v="17"/>
    <x v="7"/>
    <n v="83.011499999999998"/>
    <x v="1"/>
    <x v="1"/>
  </r>
  <r>
    <n v="18"/>
    <x v="17"/>
    <x v="7"/>
    <n v="834.18129999999996"/>
    <x v="2"/>
    <x v="3"/>
  </r>
  <r>
    <n v="19"/>
    <x v="18"/>
    <x v="16"/>
    <n v="27039"/>
    <x v="0"/>
    <x v="5"/>
  </r>
  <r>
    <n v="19"/>
    <x v="18"/>
    <x v="16"/>
    <n v="811.17"/>
    <x v="1"/>
    <x v="5"/>
  </r>
  <r>
    <n v="19"/>
    <x v="18"/>
    <x v="16"/>
    <n v="811.17"/>
    <x v="2"/>
    <x v="3"/>
  </r>
  <r>
    <n v="20"/>
    <x v="19"/>
    <x v="15"/>
    <n v="18854"/>
    <x v="0"/>
    <x v="5"/>
  </r>
  <r>
    <n v="20"/>
    <x v="19"/>
    <x v="15"/>
    <n v="565.62"/>
    <x v="1"/>
    <x v="5"/>
  </r>
  <r>
    <n v="20"/>
    <x v="19"/>
    <x v="15"/>
    <n v="7439.94"/>
    <x v="0"/>
    <x v="1"/>
  </r>
  <r>
    <n v="20"/>
    <x v="19"/>
    <x v="15"/>
    <n v="223.19820000000001"/>
    <x v="1"/>
    <x v="1"/>
  </r>
  <r>
    <n v="20"/>
    <x v="19"/>
    <x v="15"/>
    <n v="788.81820000000005"/>
    <x v="2"/>
    <x v="3"/>
  </r>
  <r>
    <n v="21"/>
    <x v="20"/>
    <x v="4"/>
    <n v="24857.439999999999"/>
    <x v="0"/>
    <x v="4"/>
  </r>
  <r>
    <n v="21"/>
    <x v="20"/>
    <x v="4"/>
    <n v="745.72320000000002"/>
    <x v="1"/>
    <x v="4"/>
  </r>
  <r>
    <n v="21"/>
    <x v="20"/>
    <x v="4"/>
    <n v="745.72320000000002"/>
    <x v="2"/>
    <x v="3"/>
  </r>
  <r>
    <n v="22"/>
    <x v="21"/>
    <x v="17"/>
    <n v="23704"/>
    <x v="0"/>
    <x v="6"/>
  </r>
  <r>
    <n v="22"/>
    <x v="21"/>
    <x v="17"/>
    <n v="711.12"/>
    <x v="1"/>
    <x v="6"/>
  </r>
  <r>
    <n v="22"/>
    <x v="21"/>
    <x v="17"/>
    <n v="711.12"/>
    <x v="2"/>
    <x v="3"/>
  </r>
  <r>
    <n v="23"/>
    <x v="22"/>
    <x v="18"/>
    <n v="23076"/>
    <x v="0"/>
    <x v="5"/>
  </r>
  <r>
    <n v="23"/>
    <x v="22"/>
    <x v="18"/>
    <n v="692.28"/>
    <x v="1"/>
    <x v="5"/>
  </r>
  <r>
    <n v="23"/>
    <x v="22"/>
    <x v="18"/>
    <n v="692.28"/>
    <x v="2"/>
    <x v="3"/>
  </r>
  <r>
    <n v="24"/>
    <x v="23"/>
    <x v="19"/>
    <n v="22764"/>
    <x v="0"/>
    <x v="6"/>
  </r>
  <r>
    <n v="24"/>
    <x v="23"/>
    <x v="19"/>
    <n v="682.92"/>
    <x v="1"/>
    <x v="6"/>
  </r>
  <r>
    <n v="24"/>
    <x v="23"/>
    <x v="19"/>
    <n v="682.92"/>
    <x v="2"/>
    <x v="3"/>
  </r>
  <r>
    <n v="25"/>
    <x v="24"/>
    <x v="20"/>
    <n v="16829"/>
    <x v="0"/>
    <x v="0"/>
  </r>
  <r>
    <n v="25"/>
    <x v="24"/>
    <x v="20"/>
    <n v="504.87"/>
    <x v="1"/>
    <x v="0"/>
  </r>
  <r>
    <n v="25"/>
    <x v="24"/>
    <x v="20"/>
    <n v="2524.96"/>
    <x v="0"/>
    <x v="4"/>
  </r>
  <r>
    <n v="25"/>
    <x v="24"/>
    <x v="20"/>
    <n v="50.499200000000002"/>
    <x v="1"/>
    <x v="4"/>
  </r>
  <r>
    <n v="25"/>
    <x v="24"/>
    <x v="20"/>
    <n v="3917.93"/>
    <x v="0"/>
    <x v="1"/>
  </r>
  <r>
    <n v="25"/>
    <x v="24"/>
    <x v="20"/>
    <n v="117.53789999999999"/>
    <x v="1"/>
    <x v="1"/>
  </r>
  <r>
    <n v="25"/>
    <x v="24"/>
    <x v="20"/>
    <n v="672.90710000000001"/>
    <x v="2"/>
    <x v="3"/>
  </r>
  <r>
    <n v="26"/>
    <x v="25"/>
    <x v="21"/>
    <n v="21069"/>
    <x v="0"/>
    <x v="6"/>
  </r>
  <r>
    <n v="26"/>
    <x v="25"/>
    <x v="21"/>
    <n v="632.07000000000005"/>
    <x v="1"/>
    <x v="6"/>
  </r>
  <r>
    <n v="26"/>
    <x v="25"/>
    <x v="21"/>
    <n v="632.07000000000005"/>
    <x v="2"/>
    <x v="3"/>
  </r>
  <r>
    <n v="27"/>
    <x v="26"/>
    <x v="22"/>
    <n v="20992"/>
    <x v="0"/>
    <x v="5"/>
  </r>
  <r>
    <n v="27"/>
    <x v="26"/>
    <x v="22"/>
    <n v="629.76"/>
    <x v="1"/>
    <x v="5"/>
  </r>
  <r>
    <n v="27"/>
    <x v="26"/>
    <x v="22"/>
    <n v="629.76"/>
    <x v="2"/>
    <x v="3"/>
  </r>
  <r>
    <n v="28"/>
    <x v="27"/>
    <x v="23"/>
    <n v="20510"/>
    <x v="0"/>
    <x v="6"/>
  </r>
  <r>
    <n v="28"/>
    <x v="27"/>
    <x v="23"/>
    <n v="615.29999999999995"/>
    <x v="1"/>
    <x v="6"/>
  </r>
  <r>
    <n v="28"/>
    <x v="27"/>
    <x v="23"/>
    <n v="615.29999999999995"/>
    <x v="2"/>
    <x v="3"/>
  </r>
  <r>
    <n v="29"/>
    <x v="28"/>
    <x v="24"/>
    <n v="20417"/>
    <x v="0"/>
    <x v="0"/>
  </r>
  <r>
    <n v="29"/>
    <x v="28"/>
    <x v="24"/>
    <n v="612.51"/>
    <x v="1"/>
    <x v="0"/>
  </r>
  <r>
    <n v="29"/>
    <x v="28"/>
    <x v="24"/>
    <n v="612.51"/>
    <x v="2"/>
    <x v="3"/>
  </r>
  <r>
    <n v="30"/>
    <x v="29"/>
    <x v="25"/>
    <n v="20306"/>
    <x v="0"/>
    <x v="6"/>
  </r>
  <r>
    <n v="30"/>
    <x v="29"/>
    <x v="25"/>
    <n v="609.17999999999995"/>
    <x v="1"/>
    <x v="6"/>
  </r>
  <r>
    <n v="30"/>
    <x v="29"/>
    <x v="25"/>
    <n v="609.17999999999995"/>
    <x v="2"/>
    <x v="3"/>
  </r>
  <r>
    <n v="31"/>
    <x v="30"/>
    <x v="26"/>
    <n v="20279"/>
    <x v="0"/>
    <x v="0"/>
  </r>
  <r>
    <n v="31"/>
    <x v="30"/>
    <x v="26"/>
    <n v="608.37"/>
    <x v="1"/>
    <x v="0"/>
  </r>
  <r>
    <n v="31"/>
    <x v="30"/>
    <x v="26"/>
    <n v="608.37"/>
    <x v="2"/>
    <x v="3"/>
  </r>
  <r>
    <n v="32"/>
    <x v="31"/>
    <x v="21"/>
    <n v="19560"/>
    <x v="0"/>
    <x v="6"/>
  </r>
  <r>
    <n v="32"/>
    <x v="31"/>
    <x v="21"/>
    <n v="586.79999999999995"/>
    <x v="1"/>
    <x v="6"/>
  </r>
  <r>
    <n v="32"/>
    <x v="31"/>
    <x v="21"/>
    <n v="586.79999999999995"/>
    <x v="2"/>
    <x v="3"/>
  </r>
  <r>
    <n v="33"/>
    <x v="32"/>
    <x v="0"/>
    <n v="18972.740000000002"/>
    <x v="0"/>
    <x v="4"/>
  </r>
  <r>
    <n v="33"/>
    <x v="32"/>
    <x v="0"/>
    <n v="569.18219999999997"/>
    <x v="1"/>
    <x v="4"/>
  </r>
  <r>
    <n v="33"/>
    <x v="32"/>
    <x v="0"/>
    <n v="569.18219999999997"/>
    <x v="2"/>
    <x v="3"/>
  </r>
  <r>
    <n v="34"/>
    <x v="33"/>
    <x v="12"/>
    <n v="16364"/>
    <x v="0"/>
    <x v="0"/>
  </r>
  <r>
    <n v="34"/>
    <x v="33"/>
    <x v="12"/>
    <n v="490.92"/>
    <x v="1"/>
    <x v="0"/>
  </r>
  <r>
    <n v="34"/>
    <x v="33"/>
    <x v="12"/>
    <n v="3446.8"/>
    <x v="0"/>
    <x v="4"/>
  </r>
  <r>
    <n v="34"/>
    <x v="33"/>
    <x v="12"/>
    <n v="68.936000000000007"/>
    <x v="1"/>
    <x v="4"/>
  </r>
  <r>
    <n v="34"/>
    <x v="33"/>
    <x v="12"/>
    <n v="559.85599999999999"/>
    <x v="2"/>
    <x v="3"/>
  </r>
  <r>
    <n v="35"/>
    <x v="34"/>
    <x v="27"/>
    <n v="18489"/>
    <x v="0"/>
    <x v="5"/>
  </r>
  <r>
    <n v="35"/>
    <x v="34"/>
    <x v="27"/>
    <n v="554.66999999999996"/>
    <x v="1"/>
    <x v="5"/>
  </r>
  <r>
    <n v="35"/>
    <x v="34"/>
    <x v="27"/>
    <n v="554.66999999999996"/>
    <x v="2"/>
    <x v="3"/>
  </r>
  <r>
    <n v="36"/>
    <x v="35"/>
    <x v="4"/>
    <n v="10155"/>
    <x v="0"/>
    <x v="5"/>
  </r>
  <r>
    <n v="36"/>
    <x v="35"/>
    <x v="4"/>
    <n v="304.64999999999998"/>
    <x v="1"/>
    <x v="5"/>
  </r>
  <r>
    <n v="36"/>
    <x v="35"/>
    <x v="4"/>
    <n v="8276.7800000000007"/>
    <x v="0"/>
    <x v="1"/>
  </r>
  <r>
    <n v="36"/>
    <x v="35"/>
    <x v="4"/>
    <n v="248.30340000000001"/>
    <x v="1"/>
    <x v="1"/>
  </r>
  <r>
    <n v="36"/>
    <x v="35"/>
    <x v="4"/>
    <n v="552.95339999999999"/>
    <x v="2"/>
    <x v="3"/>
  </r>
  <r>
    <n v="37"/>
    <x v="36"/>
    <x v="28"/>
    <n v="17612"/>
    <x v="0"/>
    <x v="0"/>
  </r>
  <r>
    <n v="37"/>
    <x v="36"/>
    <x v="28"/>
    <n v="528.36"/>
    <x v="1"/>
    <x v="0"/>
  </r>
  <r>
    <n v="37"/>
    <x v="36"/>
    <x v="28"/>
    <n v="528.36"/>
    <x v="2"/>
    <x v="3"/>
  </r>
  <r>
    <n v="38"/>
    <x v="37"/>
    <x v="29"/>
    <n v="17422"/>
    <x v="0"/>
    <x v="0"/>
  </r>
  <r>
    <n v="38"/>
    <x v="37"/>
    <x v="29"/>
    <n v="522.66"/>
    <x v="1"/>
    <x v="0"/>
  </r>
  <r>
    <n v="38"/>
    <x v="37"/>
    <x v="29"/>
    <n v="522.66"/>
    <x v="2"/>
    <x v="3"/>
  </r>
  <r>
    <n v="39"/>
    <x v="38"/>
    <x v="30"/>
    <n v="17414"/>
    <x v="0"/>
    <x v="0"/>
  </r>
  <r>
    <n v="39"/>
    <x v="38"/>
    <x v="30"/>
    <n v="522.41999999999996"/>
    <x v="1"/>
    <x v="0"/>
  </r>
  <r>
    <n v="39"/>
    <x v="38"/>
    <x v="30"/>
    <n v="522.41999999999996"/>
    <x v="2"/>
    <x v="3"/>
  </r>
  <r>
    <n v="40"/>
    <x v="39"/>
    <x v="12"/>
    <n v="16813"/>
    <x v="0"/>
    <x v="5"/>
  </r>
  <r>
    <n v="40"/>
    <x v="39"/>
    <x v="12"/>
    <n v="504.39"/>
    <x v="1"/>
    <x v="5"/>
  </r>
  <r>
    <n v="40"/>
    <x v="39"/>
    <x v="12"/>
    <n v="504.39"/>
    <x v="2"/>
    <x v="3"/>
  </r>
  <r>
    <n v="41"/>
    <x v="40"/>
    <x v="31"/>
    <n v="16517"/>
    <x v="0"/>
    <x v="0"/>
  </r>
  <r>
    <n v="41"/>
    <x v="40"/>
    <x v="31"/>
    <n v="495.51"/>
    <x v="1"/>
    <x v="0"/>
  </r>
  <r>
    <n v="41"/>
    <x v="40"/>
    <x v="31"/>
    <n v="495.51"/>
    <x v="2"/>
    <x v="3"/>
  </r>
  <r>
    <n v="42"/>
    <x v="41"/>
    <x v="32"/>
    <n v="16417"/>
    <x v="0"/>
    <x v="6"/>
  </r>
  <r>
    <n v="42"/>
    <x v="41"/>
    <x v="32"/>
    <n v="492.51"/>
    <x v="1"/>
    <x v="6"/>
  </r>
  <r>
    <n v="42"/>
    <x v="41"/>
    <x v="32"/>
    <n v="492.51"/>
    <x v="2"/>
    <x v="3"/>
  </r>
  <r>
    <n v="43"/>
    <x v="42"/>
    <x v="33"/>
    <n v="15500"/>
    <x v="0"/>
    <x v="0"/>
  </r>
  <r>
    <n v="43"/>
    <x v="42"/>
    <x v="33"/>
    <n v="465"/>
    <x v="1"/>
    <x v="0"/>
  </r>
  <r>
    <n v="43"/>
    <x v="42"/>
    <x v="33"/>
    <n v="465"/>
    <x v="2"/>
    <x v="3"/>
  </r>
  <r>
    <n v="44"/>
    <x v="43"/>
    <x v="7"/>
    <n v="15324"/>
    <x v="0"/>
    <x v="6"/>
  </r>
  <r>
    <n v="44"/>
    <x v="43"/>
    <x v="7"/>
    <n v="459.72"/>
    <x v="1"/>
    <x v="6"/>
  </r>
  <r>
    <n v="44"/>
    <x v="43"/>
    <x v="7"/>
    <n v="459.72"/>
    <x v="2"/>
    <x v="3"/>
  </r>
  <r>
    <n v="45"/>
    <x v="44"/>
    <x v="7"/>
    <n v="15298"/>
    <x v="0"/>
    <x v="6"/>
  </r>
  <r>
    <n v="45"/>
    <x v="44"/>
    <x v="7"/>
    <n v="458.94"/>
    <x v="1"/>
    <x v="6"/>
  </r>
  <r>
    <n v="45"/>
    <x v="44"/>
    <x v="7"/>
    <n v="458.94"/>
    <x v="2"/>
    <x v="3"/>
  </r>
  <r>
    <n v="46"/>
    <x v="45"/>
    <x v="7"/>
    <n v="11134"/>
    <x v="0"/>
    <x v="6"/>
  </r>
  <r>
    <n v="46"/>
    <x v="45"/>
    <x v="7"/>
    <n v="334.02"/>
    <x v="1"/>
    <x v="6"/>
  </r>
  <r>
    <n v="46"/>
    <x v="45"/>
    <x v="7"/>
    <n v="4128.01"/>
    <x v="0"/>
    <x v="1"/>
  </r>
  <r>
    <n v="46"/>
    <x v="45"/>
    <x v="7"/>
    <n v="123.8403"/>
    <x v="1"/>
    <x v="1"/>
  </r>
  <r>
    <n v="46"/>
    <x v="45"/>
    <x v="7"/>
    <n v="457.8603"/>
    <x v="2"/>
    <x v="3"/>
  </r>
  <r>
    <n v="47"/>
    <x v="46"/>
    <x v="34"/>
    <n v="15204"/>
    <x v="0"/>
    <x v="5"/>
  </r>
  <r>
    <n v="47"/>
    <x v="46"/>
    <x v="34"/>
    <n v="456.12"/>
    <x v="1"/>
    <x v="5"/>
  </r>
  <r>
    <n v="47"/>
    <x v="46"/>
    <x v="34"/>
    <n v="456.12"/>
    <x v="2"/>
    <x v="3"/>
  </r>
  <r>
    <n v="48"/>
    <x v="47"/>
    <x v="35"/>
    <n v="14851.1"/>
    <x v="0"/>
    <x v="4"/>
  </r>
  <r>
    <n v="48"/>
    <x v="47"/>
    <x v="35"/>
    <n v="445.53300000000002"/>
    <x v="1"/>
    <x v="4"/>
  </r>
  <r>
    <n v="48"/>
    <x v="47"/>
    <x v="35"/>
    <n v="445.53300000000002"/>
    <x v="2"/>
    <x v="3"/>
  </r>
  <r>
    <n v="49"/>
    <x v="48"/>
    <x v="36"/>
    <n v="11587"/>
    <x v="0"/>
    <x v="0"/>
  </r>
  <r>
    <n v="49"/>
    <x v="48"/>
    <x v="36"/>
    <n v="347.61"/>
    <x v="1"/>
    <x v="0"/>
  </r>
  <r>
    <n v="49"/>
    <x v="48"/>
    <x v="36"/>
    <n v="2925.73"/>
    <x v="0"/>
    <x v="1"/>
  </r>
  <r>
    <n v="49"/>
    <x v="48"/>
    <x v="36"/>
    <n v="87.771900000000002"/>
    <x v="1"/>
    <x v="1"/>
  </r>
  <r>
    <n v="49"/>
    <x v="48"/>
    <x v="36"/>
    <n v="435.38189999999997"/>
    <x v="2"/>
    <x v="3"/>
  </r>
  <r>
    <n v="50"/>
    <x v="49"/>
    <x v="37"/>
    <n v="14495.3"/>
    <x v="0"/>
    <x v="4"/>
  </r>
  <r>
    <n v="50"/>
    <x v="49"/>
    <x v="37"/>
    <n v="434.85899999999998"/>
    <x v="1"/>
    <x v="4"/>
  </r>
  <r>
    <n v="50"/>
    <x v="49"/>
    <x v="37"/>
    <n v="434.85899999999998"/>
    <x v="2"/>
    <x v="3"/>
  </r>
  <r>
    <n v="51"/>
    <x v="50"/>
    <x v="38"/>
    <n v="13905"/>
    <x v="0"/>
    <x v="6"/>
  </r>
  <r>
    <n v="51"/>
    <x v="50"/>
    <x v="38"/>
    <n v="417.15"/>
    <x v="1"/>
    <x v="6"/>
  </r>
  <r>
    <n v="51"/>
    <x v="50"/>
    <x v="38"/>
    <n v="417.15"/>
    <x v="2"/>
    <x v="3"/>
  </r>
  <r>
    <n v="52"/>
    <x v="51"/>
    <x v="39"/>
    <n v="13858"/>
    <x v="0"/>
    <x v="0"/>
  </r>
  <r>
    <n v="52"/>
    <x v="51"/>
    <x v="39"/>
    <n v="415.74"/>
    <x v="1"/>
    <x v="0"/>
  </r>
  <r>
    <n v="52"/>
    <x v="51"/>
    <x v="39"/>
    <n v="6213"/>
    <x v="0"/>
    <x v="5"/>
  </r>
  <r>
    <n v="52"/>
    <x v="51"/>
    <x v="39"/>
    <n v="415.74"/>
    <x v="2"/>
    <x v="3"/>
  </r>
  <r>
    <n v="53"/>
    <x v="52"/>
    <x v="40"/>
    <n v="13631"/>
    <x v="0"/>
    <x v="5"/>
  </r>
  <r>
    <n v="53"/>
    <x v="52"/>
    <x v="40"/>
    <n v="408.93"/>
    <x v="1"/>
    <x v="5"/>
  </r>
  <r>
    <n v="53"/>
    <x v="52"/>
    <x v="40"/>
    <n v="408.93"/>
    <x v="2"/>
    <x v="3"/>
  </r>
  <r>
    <n v="54"/>
    <x v="53"/>
    <x v="41"/>
    <n v="13282"/>
    <x v="0"/>
    <x v="6"/>
  </r>
  <r>
    <n v="54"/>
    <x v="53"/>
    <x v="41"/>
    <n v="398.46"/>
    <x v="1"/>
    <x v="6"/>
  </r>
  <r>
    <n v="54"/>
    <x v="53"/>
    <x v="41"/>
    <n v="398.46"/>
    <x v="2"/>
    <x v="3"/>
  </r>
  <r>
    <n v="55"/>
    <x v="54"/>
    <x v="42"/>
    <n v="13087"/>
    <x v="0"/>
    <x v="0"/>
  </r>
  <r>
    <n v="55"/>
    <x v="54"/>
    <x v="42"/>
    <n v="392.61"/>
    <x v="1"/>
    <x v="0"/>
  </r>
  <r>
    <n v="55"/>
    <x v="54"/>
    <x v="42"/>
    <n v="392.61"/>
    <x v="2"/>
    <x v="3"/>
  </r>
  <r>
    <n v="56"/>
    <x v="55"/>
    <x v="40"/>
    <n v="13009"/>
    <x v="0"/>
    <x v="5"/>
  </r>
  <r>
    <n v="56"/>
    <x v="55"/>
    <x v="40"/>
    <n v="390.27"/>
    <x v="1"/>
    <x v="5"/>
  </r>
  <r>
    <n v="56"/>
    <x v="55"/>
    <x v="40"/>
    <n v="390.27"/>
    <x v="2"/>
    <x v="3"/>
  </r>
  <r>
    <n v="57"/>
    <x v="56"/>
    <x v="43"/>
    <n v="12723"/>
    <x v="0"/>
    <x v="0"/>
  </r>
  <r>
    <n v="57"/>
    <x v="56"/>
    <x v="43"/>
    <n v="381.69"/>
    <x v="1"/>
    <x v="0"/>
  </r>
  <r>
    <n v="57"/>
    <x v="56"/>
    <x v="43"/>
    <n v="381.69"/>
    <x v="2"/>
    <x v="3"/>
  </r>
  <r>
    <n v="58"/>
    <x v="57"/>
    <x v="44"/>
    <n v="12608"/>
    <x v="0"/>
    <x v="0"/>
  </r>
  <r>
    <n v="58"/>
    <x v="57"/>
    <x v="44"/>
    <n v="378.24"/>
    <x v="1"/>
    <x v="0"/>
  </r>
  <r>
    <n v="58"/>
    <x v="57"/>
    <x v="44"/>
    <n v="378.24"/>
    <x v="2"/>
    <x v="3"/>
  </r>
  <r>
    <n v="59"/>
    <x v="58"/>
    <x v="45"/>
    <n v="12587"/>
    <x v="0"/>
    <x v="0"/>
  </r>
  <r>
    <n v="59"/>
    <x v="58"/>
    <x v="45"/>
    <n v="377.61"/>
    <x v="1"/>
    <x v="0"/>
  </r>
  <r>
    <n v="59"/>
    <x v="58"/>
    <x v="45"/>
    <n v="377.61"/>
    <x v="2"/>
    <x v="3"/>
  </r>
  <r>
    <n v="60"/>
    <x v="59"/>
    <x v="46"/>
    <n v="12560.95"/>
    <x v="0"/>
    <x v="4"/>
  </r>
  <r>
    <n v="60"/>
    <x v="59"/>
    <x v="46"/>
    <n v="376.82850000000002"/>
    <x v="1"/>
    <x v="4"/>
  </r>
  <r>
    <n v="60"/>
    <x v="59"/>
    <x v="46"/>
    <n v="376.82850000000002"/>
    <x v="2"/>
    <x v="3"/>
  </r>
  <r>
    <n v="61"/>
    <x v="60"/>
    <x v="47"/>
    <n v="12038.32"/>
    <x v="0"/>
    <x v="4"/>
  </r>
  <r>
    <n v="61"/>
    <x v="60"/>
    <x v="47"/>
    <n v="361.14960000000002"/>
    <x v="1"/>
    <x v="4"/>
  </r>
  <r>
    <n v="61"/>
    <x v="60"/>
    <x v="47"/>
    <n v="361.14960000000002"/>
    <x v="2"/>
    <x v="3"/>
  </r>
  <r>
    <n v="62"/>
    <x v="61"/>
    <x v="3"/>
    <n v="11830"/>
    <x v="0"/>
    <x v="6"/>
  </r>
  <r>
    <n v="62"/>
    <x v="61"/>
    <x v="3"/>
    <n v="354.9"/>
    <x v="1"/>
    <x v="6"/>
  </r>
  <r>
    <n v="62"/>
    <x v="61"/>
    <x v="3"/>
    <n v="354.9"/>
    <x v="2"/>
    <x v="3"/>
  </r>
  <r>
    <n v="63"/>
    <x v="62"/>
    <x v="48"/>
    <n v="11758"/>
    <x v="0"/>
    <x v="6"/>
  </r>
  <r>
    <n v="63"/>
    <x v="62"/>
    <x v="48"/>
    <n v="352.74"/>
    <x v="1"/>
    <x v="6"/>
  </r>
  <r>
    <n v="63"/>
    <x v="62"/>
    <x v="48"/>
    <n v="352.74"/>
    <x v="2"/>
    <x v="3"/>
  </r>
  <r>
    <n v="64"/>
    <x v="63"/>
    <x v="49"/>
    <n v="11475"/>
    <x v="0"/>
    <x v="0"/>
  </r>
  <r>
    <n v="64"/>
    <x v="63"/>
    <x v="49"/>
    <n v="344.25"/>
    <x v="1"/>
    <x v="0"/>
  </r>
  <r>
    <n v="64"/>
    <x v="63"/>
    <x v="49"/>
    <n v="344.25"/>
    <x v="2"/>
    <x v="3"/>
  </r>
  <r>
    <n v="65"/>
    <x v="64"/>
    <x v="50"/>
    <n v="11365"/>
    <x v="0"/>
    <x v="0"/>
  </r>
  <r>
    <n v="65"/>
    <x v="64"/>
    <x v="50"/>
    <n v="340.95"/>
    <x v="1"/>
    <x v="0"/>
  </r>
  <r>
    <n v="65"/>
    <x v="64"/>
    <x v="50"/>
    <n v="340.95"/>
    <x v="2"/>
    <x v="3"/>
  </r>
  <r>
    <n v="66"/>
    <x v="65"/>
    <x v="7"/>
    <n v="7696"/>
    <x v="0"/>
    <x v="6"/>
  </r>
  <r>
    <n v="66"/>
    <x v="65"/>
    <x v="7"/>
    <n v="11239.11"/>
    <x v="0"/>
    <x v="4"/>
  </r>
  <r>
    <n v="66"/>
    <x v="65"/>
    <x v="7"/>
    <n v="337.17329999999998"/>
    <x v="1"/>
    <x v="4"/>
  </r>
  <r>
    <n v="66"/>
    <x v="65"/>
    <x v="7"/>
    <n v="337.17329999999998"/>
    <x v="2"/>
    <x v="3"/>
  </r>
  <r>
    <n v="67"/>
    <x v="66"/>
    <x v="51"/>
    <n v="5863.03"/>
    <x v="0"/>
    <x v="1"/>
  </r>
  <r>
    <n v="67"/>
    <x v="66"/>
    <x v="51"/>
    <n v="175.89089999999999"/>
    <x v="1"/>
    <x v="1"/>
  </r>
  <r>
    <n v="67"/>
    <x v="66"/>
    <x v="51"/>
    <n v="5163.09"/>
    <x v="0"/>
    <x v="2"/>
  </r>
  <r>
    <n v="67"/>
    <x v="66"/>
    <x v="51"/>
    <n v="154.89269999999999"/>
    <x v="1"/>
    <x v="2"/>
  </r>
  <r>
    <n v="67"/>
    <x v="66"/>
    <x v="51"/>
    <n v="330.78359999999998"/>
    <x v="2"/>
    <x v="3"/>
  </r>
  <r>
    <n v="68"/>
    <x v="67"/>
    <x v="7"/>
    <n v="10897"/>
    <x v="0"/>
    <x v="6"/>
  </r>
  <r>
    <n v="68"/>
    <x v="67"/>
    <x v="7"/>
    <n v="326.91000000000003"/>
    <x v="1"/>
    <x v="6"/>
  </r>
  <r>
    <n v="68"/>
    <x v="67"/>
    <x v="7"/>
    <n v="326.91000000000003"/>
    <x v="2"/>
    <x v="3"/>
  </r>
  <r>
    <n v="69"/>
    <x v="68"/>
    <x v="52"/>
    <n v="10651.65"/>
    <x v="0"/>
    <x v="1"/>
  </r>
  <r>
    <n v="69"/>
    <x v="68"/>
    <x v="52"/>
    <n v="319.54950000000002"/>
    <x v="1"/>
    <x v="1"/>
  </r>
  <r>
    <n v="69"/>
    <x v="68"/>
    <x v="52"/>
    <n v="319.54950000000002"/>
    <x v="2"/>
    <x v="3"/>
  </r>
  <r>
    <n v="70"/>
    <x v="69"/>
    <x v="53"/>
    <n v="10441"/>
    <x v="0"/>
    <x v="6"/>
  </r>
  <r>
    <n v="70"/>
    <x v="69"/>
    <x v="53"/>
    <n v="313.23"/>
    <x v="1"/>
    <x v="6"/>
  </r>
  <r>
    <n v="70"/>
    <x v="69"/>
    <x v="53"/>
    <n v="313.23"/>
    <x v="2"/>
    <x v="3"/>
  </r>
  <r>
    <n v="71"/>
    <x v="70"/>
    <x v="54"/>
    <n v="10425"/>
    <x v="0"/>
    <x v="0"/>
  </r>
  <r>
    <n v="71"/>
    <x v="70"/>
    <x v="54"/>
    <n v="312.75"/>
    <x v="1"/>
    <x v="0"/>
  </r>
  <r>
    <n v="71"/>
    <x v="70"/>
    <x v="54"/>
    <n v="312.75"/>
    <x v="2"/>
    <x v="3"/>
  </r>
  <r>
    <n v="72"/>
    <x v="71"/>
    <x v="55"/>
    <n v="10396"/>
    <x v="0"/>
    <x v="6"/>
  </r>
  <r>
    <n v="72"/>
    <x v="71"/>
    <x v="55"/>
    <n v="311.88"/>
    <x v="1"/>
    <x v="6"/>
  </r>
  <r>
    <n v="72"/>
    <x v="71"/>
    <x v="55"/>
    <n v="311.88"/>
    <x v="2"/>
    <x v="3"/>
  </r>
  <r>
    <n v="73"/>
    <x v="72"/>
    <x v="0"/>
    <n v="10279"/>
    <x v="0"/>
    <x v="5"/>
  </r>
  <r>
    <n v="73"/>
    <x v="72"/>
    <x v="0"/>
    <n v="308.37"/>
    <x v="1"/>
    <x v="5"/>
  </r>
  <r>
    <n v="73"/>
    <x v="72"/>
    <x v="0"/>
    <n v="308.37"/>
    <x v="2"/>
    <x v="3"/>
  </r>
  <r>
    <n v="74"/>
    <x v="73"/>
    <x v="25"/>
    <n v="10277"/>
    <x v="0"/>
    <x v="6"/>
  </r>
  <r>
    <n v="74"/>
    <x v="73"/>
    <x v="25"/>
    <n v="308.31"/>
    <x v="1"/>
    <x v="6"/>
  </r>
  <r>
    <n v="74"/>
    <x v="73"/>
    <x v="25"/>
    <n v="308.31"/>
    <x v="2"/>
    <x v="3"/>
  </r>
  <r>
    <n v="75"/>
    <x v="74"/>
    <x v="54"/>
    <n v="10144"/>
    <x v="0"/>
    <x v="6"/>
  </r>
  <r>
    <n v="75"/>
    <x v="74"/>
    <x v="54"/>
    <n v="304.32"/>
    <x v="1"/>
    <x v="6"/>
  </r>
  <r>
    <n v="75"/>
    <x v="74"/>
    <x v="54"/>
    <n v="304.32"/>
    <x v="2"/>
    <x v="3"/>
  </r>
  <r>
    <n v="76"/>
    <x v="75"/>
    <x v="47"/>
    <n v="7622.02"/>
    <x v="0"/>
    <x v="4"/>
  </r>
  <r>
    <n v="76"/>
    <x v="75"/>
    <x v="47"/>
    <n v="152.44040000000001"/>
    <x v="1"/>
    <x v="4"/>
  </r>
  <r>
    <n v="76"/>
    <x v="75"/>
    <x v="47"/>
    <n v="3864.57"/>
    <x v="0"/>
    <x v="1"/>
  </r>
  <r>
    <n v="76"/>
    <x v="75"/>
    <x v="47"/>
    <n v="115.9371"/>
    <x v="1"/>
    <x v="1"/>
  </r>
  <r>
    <n v="76"/>
    <x v="75"/>
    <x v="47"/>
    <n v="268.3775"/>
    <x v="2"/>
    <x v="3"/>
  </r>
  <r>
    <n v="77"/>
    <x v="76"/>
    <x v="56"/>
    <n v="4827.58"/>
    <x v="0"/>
    <x v="1"/>
  </r>
  <r>
    <n v="77"/>
    <x v="76"/>
    <x v="56"/>
    <n v="144.82740000000001"/>
    <x v="1"/>
    <x v="1"/>
  </r>
  <r>
    <n v="77"/>
    <x v="76"/>
    <x v="56"/>
    <n v="3967.62"/>
    <x v="0"/>
    <x v="2"/>
  </r>
  <r>
    <n v="77"/>
    <x v="76"/>
    <x v="56"/>
    <n v="119.0286"/>
    <x v="1"/>
    <x v="2"/>
  </r>
  <r>
    <n v="77"/>
    <x v="76"/>
    <x v="56"/>
    <n v="263.85599999999999"/>
    <x v="2"/>
    <x v="3"/>
  </r>
  <r>
    <n v="78"/>
    <x v="77"/>
    <x v="57"/>
    <n v="7557"/>
    <x v="0"/>
    <x v="0"/>
  </r>
  <r>
    <n v="78"/>
    <x v="77"/>
    <x v="57"/>
    <n v="5719.01"/>
    <x v="0"/>
    <x v="1"/>
  </r>
  <r>
    <n v="78"/>
    <x v="77"/>
    <x v="57"/>
    <n v="171.5703"/>
    <x v="1"/>
    <x v="1"/>
  </r>
  <r>
    <n v="78"/>
    <x v="77"/>
    <x v="57"/>
    <n v="2157"/>
    <x v="0"/>
    <x v="2"/>
  </r>
  <r>
    <n v="78"/>
    <x v="77"/>
    <x v="57"/>
    <n v="64.709999999999994"/>
    <x v="1"/>
    <x v="2"/>
  </r>
  <r>
    <n v="78"/>
    <x v="77"/>
    <x v="57"/>
    <n v="236.28030000000001"/>
    <x v="2"/>
    <x v="3"/>
  </r>
  <r>
    <n v="79"/>
    <x v="78"/>
    <x v="58"/>
    <n v="7582.63"/>
    <x v="0"/>
    <x v="1"/>
  </r>
  <r>
    <n v="79"/>
    <x v="78"/>
    <x v="58"/>
    <n v="227.47890000000001"/>
    <x v="1"/>
    <x v="1"/>
  </r>
  <r>
    <n v="79"/>
    <x v="78"/>
    <x v="58"/>
    <n v="227.47890000000001"/>
    <x v="2"/>
    <x v="3"/>
  </r>
  <r>
    <n v="80"/>
    <x v="79"/>
    <x v="59"/>
    <n v="5411.39"/>
    <x v="0"/>
    <x v="4"/>
  </r>
  <r>
    <n v="80"/>
    <x v="79"/>
    <x v="59"/>
    <n v="108.2278"/>
    <x v="1"/>
    <x v="4"/>
  </r>
  <r>
    <n v="80"/>
    <x v="79"/>
    <x v="59"/>
    <n v="3935.29"/>
    <x v="0"/>
    <x v="1"/>
  </r>
  <r>
    <n v="80"/>
    <x v="79"/>
    <x v="59"/>
    <n v="118.0587"/>
    <x v="1"/>
    <x v="1"/>
  </r>
  <r>
    <n v="80"/>
    <x v="79"/>
    <x v="59"/>
    <n v="226.28649999999999"/>
    <x v="2"/>
    <x v="3"/>
  </r>
  <r>
    <n v="81"/>
    <x v="80"/>
    <x v="7"/>
    <n v="3689.41"/>
    <x v="0"/>
    <x v="1"/>
  </r>
  <r>
    <n v="81"/>
    <x v="80"/>
    <x v="7"/>
    <n v="110.6823"/>
    <x v="1"/>
    <x v="1"/>
  </r>
  <r>
    <n v="81"/>
    <x v="80"/>
    <x v="7"/>
    <n v="3622.94"/>
    <x v="0"/>
    <x v="2"/>
  </r>
  <r>
    <n v="81"/>
    <x v="80"/>
    <x v="7"/>
    <n v="108.68819999999999"/>
    <x v="1"/>
    <x v="2"/>
  </r>
  <r>
    <n v="81"/>
    <x v="80"/>
    <x v="7"/>
    <n v="219.37049999999999"/>
    <x v="2"/>
    <x v="3"/>
  </r>
  <r>
    <n v="82"/>
    <x v="81"/>
    <x v="60"/>
    <n v="2695.38"/>
    <x v="0"/>
    <x v="4"/>
  </r>
  <r>
    <n v="82"/>
    <x v="81"/>
    <x v="60"/>
    <n v="53.907600000000002"/>
    <x v="1"/>
    <x v="4"/>
  </r>
  <r>
    <n v="82"/>
    <x v="81"/>
    <x v="60"/>
    <n v="2842.88"/>
    <x v="0"/>
    <x v="1"/>
  </r>
  <r>
    <n v="82"/>
    <x v="81"/>
    <x v="60"/>
    <n v="85.2864"/>
    <x v="1"/>
    <x v="1"/>
  </r>
  <r>
    <n v="82"/>
    <x v="81"/>
    <x v="60"/>
    <n v="2391.64"/>
    <x v="0"/>
    <x v="2"/>
  </r>
  <r>
    <n v="82"/>
    <x v="81"/>
    <x v="60"/>
    <n v="71.749200000000002"/>
    <x v="1"/>
    <x v="2"/>
  </r>
  <r>
    <n v="82"/>
    <x v="81"/>
    <x v="60"/>
    <n v="210.94319999999999"/>
    <x v="2"/>
    <x v="3"/>
  </r>
  <r>
    <n v="83"/>
    <x v="82"/>
    <x v="61"/>
    <n v="4262.17"/>
    <x v="0"/>
    <x v="4"/>
  </r>
  <r>
    <n v="83"/>
    <x v="82"/>
    <x v="61"/>
    <n v="85.243399999999994"/>
    <x v="1"/>
    <x v="4"/>
  </r>
  <r>
    <n v="83"/>
    <x v="82"/>
    <x v="61"/>
    <n v="4189.33"/>
    <x v="0"/>
    <x v="2"/>
  </r>
  <r>
    <n v="83"/>
    <x v="82"/>
    <x v="61"/>
    <n v="125.6799"/>
    <x v="1"/>
    <x v="2"/>
  </r>
  <r>
    <n v="83"/>
    <x v="82"/>
    <x v="61"/>
    <n v="210.92330000000001"/>
    <x v="2"/>
    <x v="3"/>
  </r>
  <r>
    <n v="84"/>
    <x v="83"/>
    <x v="62"/>
    <n v="6897.53"/>
    <x v="0"/>
    <x v="1"/>
  </r>
  <r>
    <n v="84"/>
    <x v="83"/>
    <x v="62"/>
    <n v="206.92590000000001"/>
    <x v="1"/>
    <x v="1"/>
  </r>
  <r>
    <n v="84"/>
    <x v="83"/>
    <x v="62"/>
    <n v="206.92590000000001"/>
    <x v="2"/>
    <x v="3"/>
  </r>
  <r>
    <n v="85"/>
    <x v="84"/>
    <x v="63"/>
    <n v="5966.53"/>
    <x v="0"/>
    <x v="1"/>
  </r>
  <r>
    <n v="85"/>
    <x v="84"/>
    <x v="63"/>
    <n v="178.99590000000001"/>
    <x v="1"/>
    <x v="1"/>
  </r>
  <r>
    <n v="85"/>
    <x v="84"/>
    <x v="63"/>
    <n v="178.99590000000001"/>
    <x v="2"/>
    <x v="3"/>
  </r>
  <r>
    <n v="86"/>
    <x v="85"/>
    <x v="64"/>
    <n v="8223.9599999999991"/>
    <x v="0"/>
    <x v="4"/>
  </r>
  <r>
    <n v="86"/>
    <x v="85"/>
    <x v="64"/>
    <n v="164.47919999999999"/>
    <x v="1"/>
    <x v="4"/>
  </r>
  <r>
    <n v="86"/>
    <x v="85"/>
    <x v="64"/>
    <n v="164.47919999999999"/>
    <x v="2"/>
    <x v="3"/>
  </r>
  <r>
    <n v="87"/>
    <x v="86"/>
    <x v="3"/>
    <n v="5340.39"/>
    <x v="0"/>
    <x v="1"/>
  </r>
  <r>
    <n v="87"/>
    <x v="86"/>
    <x v="3"/>
    <n v="160.21170000000001"/>
    <x v="1"/>
    <x v="1"/>
  </r>
  <r>
    <n v="87"/>
    <x v="86"/>
    <x v="3"/>
    <n v="160.21170000000001"/>
    <x v="2"/>
    <x v="3"/>
  </r>
  <r>
    <n v="88"/>
    <x v="87"/>
    <x v="10"/>
    <n v="5297.03"/>
    <x v="0"/>
    <x v="2"/>
  </r>
  <r>
    <n v="88"/>
    <x v="87"/>
    <x v="10"/>
    <n v="158.9109"/>
    <x v="1"/>
    <x v="2"/>
  </r>
  <r>
    <n v="88"/>
    <x v="87"/>
    <x v="10"/>
    <n v="158.9109"/>
    <x v="2"/>
    <x v="3"/>
  </r>
  <r>
    <n v="89"/>
    <x v="88"/>
    <x v="65"/>
    <n v="5078.12"/>
    <x v="0"/>
    <x v="1"/>
  </r>
  <r>
    <n v="89"/>
    <x v="88"/>
    <x v="65"/>
    <n v="152.34360000000001"/>
    <x v="1"/>
    <x v="1"/>
  </r>
  <r>
    <n v="89"/>
    <x v="88"/>
    <x v="65"/>
    <n v="152.34360000000001"/>
    <x v="2"/>
    <x v="3"/>
  </r>
  <r>
    <n v="90"/>
    <x v="89"/>
    <x v="66"/>
    <n v="7515.48"/>
    <x v="0"/>
    <x v="4"/>
  </r>
  <r>
    <n v="90"/>
    <x v="89"/>
    <x v="66"/>
    <n v="150.30959999999999"/>
    <x v="1"/>
    <x v="4"/>
  </r>
  <r>
    <n v="90"/>
    <x v="89"/>
    <x v="66"/>
    <n v="150.30959999999999"/>
    <x v="2"/>
    <x v="3"/>
  </r>
  <r>
    <n v="91"/>
    <x v="90"/>
    <x v="4"/>
    <n v="4956.72"/>
    <x v="0"/>
    <x v="1"/>
  </r>
  <r>
    <n v="91"/>
    <x v="90"/>
    <x v="4"/>
    <n v="148.70160000000001"/>
    <x v="1"/>
    <x v="1"/>
  </r>
  <r>
    <n v="91"/>
    <x v="90"/>
    <x v="4"/>
    <n v="148.70160000000001"/>
    <x v="2"/>
    <x v="3"/>
  </r>
  <r>
    <n v="92"/>
    <x v="91"/>
    <x v="65"/>
    <n v="7124.64"/>
    <x v="0"/>
    <x v="4"/>
  </r>
  <r>
    <n v="92"/>
    <x v="91"/>
    <x v="65"/>
    <n v="142.49279999999999"/>
    <x v="1"/>
    <x v="4"/>
  </r>
  <r>
    <n v="92"/>
    <x v="91"/>
    <x v="65"/>
    <n v="142.49279999999999"/>
    <x v="2"/>
    <x v="3"/>
  </r>
  <r>
    <n v="93"/>
    <x v="92"/>
    <x v="67"/>
    <n v="4584.01"/>
    <x v="0"/>
    <x v="1"/>
  </r>
  <r>
    <n v="93"/>
    <x v="92"/>
    <x v="67"/>
    <n v="137.52029999999999"/>
    <x v="1"/>
    <x v="1"/>
  </r>
  <r>
    <n v="93"/>
    <x v="92"/>
    <x v="67"/>
    <n v="137.52029999999999"/>
    <x v="2"/>
    <x v="3"/>
  </r>
  <r>
    <n v="94"/>
    <x v="93"/>
    <x v="28"/>
    <n v="4522.34"/>
    <x v="0"/>
    <x v="1"/>
  </r>
  <r>
    <n v="94"/>
    <x v="93"/>
    <x v="28"/>
    <n v="135.67019999999999"/>
    <x v="1"/>
    <x v="1"/>
  </r>
  <r>
    <n v="94"/>
    <x v="93"/>
    <x v="28"/>
    <n v="135.67019999999999"/>
    <x v="2"/>
    <x v="3"/>
  </r>
  <r>
    <n v="95"/>
    <x v="94"/>
    <x v="64"/>
    <n v="4358.1000000000004"/>
    <x v="0"/>
    <x v="1"/>
  </r>
  <r>
    <n v="95"/>
    <x v="94"/>
    <x v="64"/>
    <n v="130.74299999999999"/>
    <x v="1"/>
    <x v="1"/>
  </r>
  <r>
    <n v="95"/>
    <x v="94"/>
    <x v="64"/>
    <n v="130.74299999999999"/>
    <x v="2"/>
    <x v="3"/>
  </r>
  <r>
    <n v="96"/>
    <x v="95"/>
    <x v="51"/>
    <n v="6501.01"/>
    <x v="0"/>
    <x v="4"/>
  </r>
  <r>
    <n v="96"/>
    <x v="95"/>
    <x v="51"/>
    <n v="130.02019999999999"/>
    <x v="1"/>
    <x v="4"/>
  </r>
  <r>
    <n v="96"/>
    <x v="95"/>
    <x v="51"/>
    <n v="130.02019999999999"/>
    <x v="2"/>
    <x v="3"/>
  </r>
  <r>
    <n v="97"/>
    <x v="96"/>
    <x v="8"/>
    <n v="6080.79"/>
    <x v="0"/>
    <x v="4"/>
  </r>
  <r>
    <n v="97"/>
    <x v="96"/>
    <x v="8"/>
    <n v="121.61579999999999"/>
    <x v="1"/>
    <x v="4"/>
  </r>
  <r>
    <n v="97"/>
    <x v="96"/>
    <x v="8"/>
    <n v="121.61579999999999"/>
    <x v="2"/>
    <x v="3"/>
  </r>
  <r>
    <n v="98"/>
    <x v="97"/>
    <x v="65"/>
    <n v="4031.06"/>
    <x v="0"/>
    <x v="1"/>
  </r>
  <r>
    <n v="98"/>
    <x v="97"/>
    <x v="65"/>
    <n v="120.9318"/>
    <x v="1"/>
    <x v="1"/>
  </r>
  <r>
    <n v="98"/>
    <x v="97"/>
    <x v="65"/>
    <n v="120.9318"/>
    <x v="2"/>
    <x v="3"/>
  </r>
  <r>
    <n v="99"/>
    <x v="98"/>
    <x v="7"/>
    <n v="3966.98"/>
    <x v="0"/>
    <x v="2"/>
  </r>
  <r>
    <n v="99"/>
    <x v="98"/>
    <x v="7"/>
    <n v="119.0094"/>
    <x v="1"/>
    <x v="2"/>
  </r>
  <r>
    <n v="99"/>
    <x v="98"/>
    <x v="7"/>
    <n v="119.0094"/>
    <x v="2"/>
    <x v="3"/>
  </r>
  <r>
    <n v="100"/>
    <x v="99"/>
    <x v="11"/>
    <n v="3709.84"/>
    <x v="0"/>
    <x v="1"/>
  </r>
  <r>
    <n v="100"/>
    <x v="99"/>
    <x v="11"/>
    <n v="111.29519999999999"/>
    <x v="1"/>
    <x v="1"/>
  </r>
  <r>
    <n v="100"/>
    <x v="99"/>
    <x v="11"/>
    <n v="111.29519999999999"/>
    <x v="2"/>
    <x v="3"/>
  </r>
  <r>
    <n v="101"/>
    <x v="100"/>
    <x v="68"/>
    <n v="5269.86"/>
    <x v="0"/>
    <x v="4"/>
  </r>
  <r>
    <n v="101"/>
    <x v="100"/>
    <x v="68"/>
    <n v="105.3972"/>
    <x v="1"/>
    <x v="4"/>
  </r>
  <r>
    <n v="101"/>
    <x v="100"/>
    <x v="68"/>
    <n v="105.3972"/>
    <x v="2"/>
    <x v="3"/>
  </r>
  <r>
    <n v="102"/>
    <x v="101"/>
    <x v="69"/>
    <n v="3504.88"/>
    <x v="0"/>
    <x v="1"/>
  </r>
  <r>
    <n v="102"/>
    <x v="101"/>
    <x v="69"/>
    <n v="105.1464"/>
    <x v="1"/>
    <x v="1"/>
  </r>
  <r>
    <n v="102"/>
    <x v="101"/>
    <x v="69"/>
    <n v="105.1464"/>
    <x v="2"/>
    <x v="3"/>
  </r>
  <r>
    <n v="103"/>
    <x v="102"/>
    <x v="65"/>
    <n v="3399.33"/>
    <x v="0"/>
    <x v="1"/>
  </r>
  <r>
    <n v="103"/>
    <x v="102"/>
    <x v="65"/>
    <n v="101.9799"/>
    <x v="1"/>
    <x v="1"/>
  </r>
  <r>
    <n v="103"/>
    <x v="102"/>
    <x v="65"/>
    <n v="101.9799"/>
    <x v="2"/>
    <x v="3"/>
  </r>
  <r>
    <n v="104"/>
    <x v="103"/>
    <x v="68"/>
    <n v="3374.55"/>
    <x v="0"/>
    <x v="1"/>
  </r>
  <r>
    <n v="104"/>
    <x v="103"/>
    <x v="68"/>
    <n v="101.23650000000001"/>
    <x v="1"/>
    <x v="1"/>
  </r>
  <r>
    <n v="104"/>
    <x v="103"/>
    <x v="68"/>
    <n v="101.23650000000001"/>
    <x v="2"/>
    <x v="3"/>
  </r>
  <r>
    <n v="105"/>
    <x v="104"/>
    <x v="53"/>
    <n v="3192.51"/>
    <x v="0"/>
    <x v="2"/>
  </r>
  <r>
    <n v="105"/>
    <x v="104"/>
    <x v="53"/>
    <n v="95.775300000000001"/>
    <x v="1"/>
    <x v="2"/>
  </r>
  <r>
    <n v="105"/>
    <x v="104"/>
    <x v="53"/>
    <n v="95.775300000000001"/>
    <x v="2"/>
    <x v="3"/>
  </r>
  <r>
    <n v="106"/>
    <x v="105"/>
    <x v="3"/>
    <n v="3184.08"/>
    <x v="0"/>
    <x v="2"/>
  </r>
  <r>
    <n v="106"/>
    <x v="105"/>
    <x v="3"/>
    <n v="95.522400000000005"/>
    <x v="1"/>
    <x v="2"/>
  </r>
  <r>
    <n v="106"/>
    <x v="105"/>
    <x v="3"/>
    <n v="95.522400000000005"/>
    <x v="2"/>
    <x v="3"/>
  </r>
  <r>
    <n v="107"/>
    <x v="106"/>
    <x v="7"/>
    <n v="3087.53"/>
    <x v="0"/>
    <x v="2"/>
  </r>
  <r>
    <n v="107"/>
    <x v="106"/>
    <x v="7"/>
    <n v="92.625900000000001"/>
    <x v="1"/>
    <x v="2"/>
  </r>
  <r>
    <n v="107"/>
    <x v="106"/>
    <x v="7"/>
    <n v="92.625900000000001"/>
    <x v="2"/>
    <x v="3"/>
  </r>
  <r>
    <n v="108"/>
    <x v="107"/>
    <x v="46"/>
    <n v="3081.92"/>
    <x v="0"/>
    <x v="1"/>
  </r>
  <r>
    <n v="108"/>
    <x v="107"/>
    <x v="46"/>
    <n v="92.457599999999999"/>
    <x v="1"/>
    <x v="1"/>
  </r>
  <r>
    <n v="108"/>
    <x v="107"/>
    <x v="46"/>
    <n v="92.457599999999999"/>
    <x v="2"/>
    <x v="3"/>
  </r>
  <r>
    <n v="109"/>
    <x v="108"/>
    <x v="26"/>
    <n v="4503.21"/>
    <x v="0"/>
    <x v="4"/>
  </r>
  <r>
    <n v="109"/>
    <x v="108"/>
    <x v="26"/>
    <n v="90.0642"/>
    <x v="1"/>
    <x v="4"/>
  </r>
  <r>
    <n v="109"/>
    <x v="108"/>
    <x v="26"/>
    <n v="90.0642"/>
    <x v="2"/>
    <x v="3"/>
  </r>
  <r>
    <n v="110"/>
    <x v="109"/>
    <x v="11"/>
    <n v="2942.79"/>
    <x v="0"/>
    <x v="1"/>
  </r>
  <r>
    <n v="110"/>
    <x v="109"/>
    <x v="11"/>
    <n v="88.283699999999996"/>
    <x v="1"/>
    <x v="1"/>
  </r>
  <r>
    <n v="110"/>
    <x v="109"/>
    <x v="11"/>
    <n v="88.283699999999996"/>
    <x v="2"/>
    <x v="3"/>
  </r>
  <r>
    <n v="111"/>
    <x v="110"/>
    <x v="10"/>
    <n v="2811.59"/>
    <x v="0"/>
    <x v="1"/>
  </r>
  <r>
    <n v="111"/>
    <x v="110"/>
    <x v="10"/>
    <n v="84.347700000000003"/>
    <x v="1"/>
    <x v="1"/>
  </r>
  <r>
    <n v="111"/>
    <x v="110"/>
    <x v="10"/>
    <n v="84.347700000000003"/>
    <x v="2"/>
    <x v="3"/>
  </r>
  <r>
    <n v="112"/>
    <x v="111"/>
    <x v="70"/>
    <n v="4202.58"/>
    <x v="0"/>
    <x v="4"/>
  </r>
  <r>
    <n v="112"/>
    <x v="111"/>
    <x v="70"/>
    <n v="84.051599999999993"/>
    <x v="1"/>
    <x v="4"/>
  </r>
  <r>
    <n v="112"/>
    <x v="111"/>
    <x v="70"/>
    <n v="84.051599999999993"/>
    <x v="2"/>
    <x v="3"/>
  </r>
  <r>
    <n v="113"/>
    <x v="112"/>
    <x v="71"/>
    <n v="2635.03"/>
    <x v="0"/>
    <x v="2"/>
  </r>
  <r>
    <n v="113"/>
    <x v="112"/>
    <x v="71"/>
    <n v="79.050899999999999"/>
    <x v="1"/>
    <x v="2"/>
  </r>
  <r>
    <n v="113"/>
    <x v="112"/>
    <x v="71"/>
    <n v="79.050899999999999"/>
    <x v="2"/>
    <x v="3"/>
  </r>
  <r>
    <n v="114"/>
    <x v="113"/>
    <x v="70"/>
    <n v="3888.66"/>
    <x v="0"/>
    <x v="4"/>
  </r>
  <r>
    <n v="114"/>
    <x v="113"/>
    <x v="70"/>
    <n v="77.773200000000003"/>
    <x v="1"/>
    <x v="4"/>
  </r>
  <r>
    <n v="114"/>
    <x v="113"/>
    <x v="70"/>
    <n v="77.773200000000003"/>
    <x v="2"/>
    <x v="3"/>
  </r>
  <r>
    <n v="115"/>
    <x v="114"/>
    <x v="72"/>
    <n v="3835.48"/>
    <x v="0"/>
    <x v="4"/>
  </r>
  <r>
    <n v="115"/>
    <x v="114"/>
    <x v="72"/>
    <n v="76.709599999999995"/>
    <x v="1"/>
    <x v="4"/>
  </r>
  <r>
    <n v="115"/>
    <x v="114"/>
    <x v="72"/>
    <n v="76.709599999999995"/>
    <x v="2"/>
    <x v="3"/>
  </r>
  <r>
    <n v="116"/>
    <x v="115"/>
    <x v="73"/>
    <n v="3790.99"/>
    <x v="0"/>
    <x v="4"/>
  </r>
  <r>
    <n v="116"/>
    <x v="115"/>
    <x v="73"/>
    <n v="75.819800000000001"/>
    <x v="1"/>
    <x v="4"/>
  </r>
  <r>
    <n v="116"/>
    <x v="115"/>
    <x v="73"/>
    <n v="75.819800000000001"/>
    <x v="2"/>
    <x v="3"/>
  </r>
  <r>
    <n v="117"/>
    <x v="116"/>
    <x v="3"/>
    <n v="2522.38"/>
    <x v="0"/>
    <x v="1"/>
  </r>
  <r>
    <n v="117"/>
    <x v="116"/>
    <x v="3"/>
    <n v="75.671400000000006"/>
    <x v="1"/>
    <x v="1"/>
  </r>
  <r>
    <n v="117"/>
    <x v="116"/>
    <x v="3"/>
    <n v="75.671400000000006"/>
    <x v="2"/>
    <x v="3"/>
  </r>
  <r>
    <n v="118"/>
    <x v="117"/>
    <x v="41"/>
    <n v="2466.06"/>
    <x v="0"/>
    <x v="1"/>
  </r>
  <r>
    <n v="118"/>
    <x v="117"/>
    <x v="41"/>
    <n v="73.981800000000007"/>
    <x v="1"/>
    <x v="1"/>
  </r>
  <r>
    <n v="118"/>
    <x v="117"/>
    <x v="41"/>
    <n v="73.981800000000007"/>
    <x v="2"/>
    <x v="3"/>
  </r>
  <r>
    <n v="119"/>
    <x v="118"/>
    <x v="74"/>
    <n v="2437.4699999999998"/>
    <x v="0"/>
    <x v="1"/>
  </r>
  <r>
    <n v="119"/>
    <x v="118"/>
    <x v="74"/>
    <n v="73.124099999999999"/>
    <x v="1"/>
    <x v="1"/>
  </r>
  <r>
    <n v="119"/>
    <x v="118"/>
    <x v="74"/>
    <n v="73.124099999999999"/>
    <x v="2"/>
    <x v="3"/>
  </r>
  <r>
    <n v="120"/>
    <x v="119"/>
    <x v="7"/>
    <n v="3653.21"/>
    <x v="0"/>
    <x v="4"/>
  </r>
  <r>
    <n v="120"/>
    <x v="119"/>
    <x v="7"/>
    <n v="73.0642"/>
    <x v="1"/>
    <x v="4"/>
  </r>
  <r>
    <n v="120"/>
    <x v="119"/>
    <x v="7"/>
    <n v="73.0642"/>
    <x v="2"/>
    <x v="3"/>
  </r>
  <r>
    <n v="121"/>
    <x v="120"/>
    <x v="3"/>
    <n v="2423.48"/>
    <x v="0"/>
    <x v="1"/>
  </r>
  <r>
    <n v="121"/>
    <x v="120"/>
    <x v="3"/>
    <n v="72.704400000000007"/>
    <x v="1"/>
    <x v="1"/>
  </r>
  <r>
    <n v="121"/>
    <x v="120"/>
    <x v="3"/>
    <n v="72.704400000000007"/>
    <x v="2"/>
    <x v="3"/>
  </r>
  <r>
    <n v="122"/>
    <x v="121"/>
    <x v="75"/>
    <n v="2404.59"/>
    <x v="0"/>
    <x v="1"/>
  </r>
  <r>
    <n v="122"/>
    <x v="121"/>
    <x v="75"/>
    <n v="72.137699999999995"/>
    <x v="1"/>
    <x v="1"/>
  </r>
  <r>
    <n v="122"/>
    <x v="121"/>
    <x v="75"/>
    <n v="72.137699999999995"/>
    <x v="2"/>
    <x v="3"/>
  </r>
  <r>
    <n v="123"/>
    <x v="122"/>
    <x v="76"/>
    <n v="2365.69"/>
    <x v="0"/>
    <x v="2"/>
  </r>
  <r>
    <n v="123"/>
    <x v="122"/>
    <x v="76"/>
    <n v="70.970699999999994"/>
    <x v="1"/>
    <x v="2"/>
  </r>
  <r>
    <n v="123"/>
    <x v="122"/>
    <x v="76"/>
    <n v="70.970699999999994"/>
    <x v="2"/>
    <x v="3"/>
  </r>
  <r>
    <n v="124"/>
    <x v="123"/>
    <x v="77"/>
    <n v="2343.63"/>
    <x v="0"/>
    <x v="2"/>
  </r>
  <r>
    <n v="124"/>
    <x v="123"/>
    <x v="77"/>
    <n v="70.308899999999994"/>
    <x v="1"/>
    <x v="2"/>
  </r>
  <r>
    <n v="124"/>
    <x v="123"/>
    <x v="77"/>
    <n v="70.308899999999994"/>
    <x v="2"/>
    <x v="3"/>
  </r>
  <r>
    <n v="125"/>
    <x v="124"/>
    <x v="78"/>
    <n v="2325.2399999999998"/>
    <x v="0"/>
    <x v="1"/>
  </r>
  <r>
    <n v="125"/>
    <x v="124"/>
    <x v="78"/>
    <n v="69.757199999999997"/>
    <x v="1"/>
    <x v="1"/>
  </r>
  <r>
    <n v="125"/>
    <x v="124"/>
    <x v="78"/>
    <n v="69.757199999999997"/>
    <x v="2"/>
    <x v="3"/>
  </r>
  <r>
    <n v="126"/>
    <x v="125"/>
    <x v="79"/>
    <n v="3469.42"/>
    <x v="0"/>
    <x v="4"/>
  </r>
  <r>
    <n v="126"/>
    <x v="125"/>
    <x v="79"/>
    <n v="69.388400000000004"/>
    <x v="1"/>
    <x v="4"/>
  </r>
  <r>
    <n v="126"/>
    <x v="125"/>
    <x v="79"/>
    <n v="69.388400000000004"/>
    <x v="2"/>
    <x v="3"/>
  </r>
  <r>
    <n v="127"/>
    <x v="126"/>
    <x v="48"/>
    <n v="3458.27"/>
    <x v="0"/>
    <x v="4"/>
  </r>
  <r>
    <n v="127"/>
    <x v="126"/>
    <x v="48"/>
    <n v="69.165400000000005"/>
    <x v="1"/>
    <x v="4"/>
  </r>
  <r>
    <n v="127"/>
    <x v="126"/>
    <x v="48"/>
    <n v="69.165400000000005"/>
    <x v="2"/>
    <x v="3"/>
  </r>
  <r>
    <n v="128"/>
    <x v="127"/>
    <x v="5"/>
    <n v="2301.46"/>
    <x v="0"/>
    <x v="1"/>
  </r>
  <r>
    <n v="128"/>
    <x v="127"/>
    <x v="5"/>
    <n v="69.043800000000005"/>
    <x v="1"/>
    <x v="1"/>
  </r>
  <r>
    <n v="128"/>
    <x v="127"/>
    <x v="5"/>
    <n v="69.043800000000005"/>
    <x v="2"/>
    <x v="3"/>
  </r>
  <r>
    <n v="129"/>
    <x v="128"/>
    <x v="3"/>
    <n v="8582"/>
    <x v="0"/>
    <x v="6"/>
  </r>
  <r>
    <n v="129"/>
    <x v="128"/>
    <x v="3"/>
    <n v="2279.65"/>
    <x v="0"/>
    <x v="1"/>
  </r>
  <r>
    <n v="129"/>
    <x v="128"/>
    <x v="3"/>
    <n v="68.389499999999998"/>
    <x v="1"/>
    <x v="1"/>
  </r>
  <r>
    <n v="129"/>
    <x v="128"/>
    <x v="3"/>
    <n v="68.389499999999998"/>
    <x v="2"/>
    <x v="3"/>
  </r>
  <r>
    <n v="130"/>
    <x v="129"/>
    <x v="62"/>
    <n v="2272.65"/>
    <x v="0"/>
    <x v="2"/>
  </r>
  <r>
    <n v="130"/>
    <x v="129"/>
    <x v="62"/>
    <n v="68.179500000000004"/>
    <x v="1"/>
    <x v="2"/>
  </r>
  <r>
    <n v="130"/>
    <x v="129"/>
    <x v="62"/>
    <n v="68.179500000000004"/>
    <x v="2"/>
    <x v="3"/>
  </r>
  <r>
    <n v="131"/>
    <x v="130"/>
    <x v="5"/>
    <n v="2241.73"/>
    <x v="0"/>
    <x v="1"/>
  </r>
  <r>
    <n v="131"/>
    <x v="130"/>
    <x v="5"/>
    <n v="67.251900000000006"/>
    <x v="1"/>
    <x v="1"/>
  </r>
  <r>
    <n v="131"/>
    <x v="130"/>
    <x v="5"/>
    <n v="67.251900000000006"/>
    <x v="2"/>
    <x v="3"/>
  </r>
  <r>
    <n v="132"/>
    <x v="131"/>
    <x v="72"/>
    <n v="8927"/>
    <x v="0"/>
    <x v="5"/>
  </r>
  <r>
    <n v="132"/>
    <x v="131"/>
    <x v="72"/>
    <n v="2219.54"/>
    <x v="0"/>
    <x v="1"/>
  </r>
  <r>
    <n v="132"/>
    <x v="131"/>
    <x v="72"/>
    <n v="66.586200000000005"/>
    <x v="1"/>
    <x v="1"/>
  </r>
  <r>
    <n v="132"/>
    <x v="131"/>
    <x v="72"/>
    <n v="66.586200000000005"/>
    <x v="2"/>
    <x v="3"/>
  </r>
  <r>
    <n v="133"/>
    <x v="132"/>
    <x v="80"/>
    <n v="2199.41"/>
    <x v="0"/>
    <x v="1"/>
  </r>
  <r>
    <n v="133"/>
    <x v="132"/>
    <x v="80"/>
    <n v="65.982299999999995"/>
    <x v="1"/>
    <x v="1"/>
  </r>
  <r>
    <n v="133"/>
    <x v="132"/>
    <x v="80"/>
    <n v="65.982299999999995"/>
    <x v="2"/>
    <x v="3"/>
  </r>
  <r>
    <n v="134"/>
    <x v="133"/>
    <x v="81"/>
    <n v="3262.98"/>
    <x v="0"/>
    <x v="4"/>
  </r>
  <r>
    <n v="134"/>
    <x v="133"/>
    <x v="81"/>
    <n v="65.259600000000006"/>
    <x v="1"/>
    <x v="4"/>
  </r>
  <r>
    <n v="134"/>
    <x v="133"/>
    <x v="81"/>
    <n v="65.259600000000006"/>
    <x v="2"/>
    <x v="3"/>
  </r>
  <r>
    <n v="135"/>
    <x v="134"/>
    <x v="36"/>
    <n v="2168.0700000000002"/>
    <x v="0"/>
    <x v="2"/>
  </r>
  <r>
    <n v="135"/>
    <x v="134"/>
    <x v="36"/>
    <n v="65.042100000000005"/>
    <x v="1"/>
    <x v="2"/>
  </r>
  <r>
    <n v="135"/>
    <x v="134"/>
    <x v="36"/>
    <n v="65.042100000000005"/>
    <x v="2"/>
    <x v="3"/>
  </r>
  <r>
    <n v="136"/>
    <x v="135"/>
    <x v="82"/>
    <n v="2146.7199999999998"/>
    <x v="0"/>
    <x v="2"/>
  </r>
  <r>
    <n v="136"/>
    <x v="135"/>
    <x v="82"/>
    <n v="64.401600000000002"/>
    <x v="1"/>
    <x v="2"/>
  </r>
  <r>
    <n v="136"/>
    <x v="135"/>
    <x v="82"/>
    <n v="64.401600000000002"/>
    <x v="2"/>
    <x v="3"/>
  </r>
  <r>
    <n v="137"/>
    <x v="136"/>
    <x v="83"/>
    <n v="2115.39"/>
    <x v="0"/>
    <x v="2"/>
  </r>
  <r>
    <n v="137"/>
    <x v="136"/>
    <x v="83"/>
    <n v="63.4617"/>
    <x v="1"/>
    <x v="2"/>
  </r>
  <r>
    <n v="137"/>
    <x v="136"/>
    <x v="83"/>
    <n v="63.4617"/>
    <x v="2"/>
    <x v="3"/>
  </r>
  <r>
    <n v="138"/>
    <x v="137"/>
    <x v="36"/>
    <n v="3152.97"/>
    <x v="0"/>
    <x v="4"/>
  </r>
  <r>
    <n v="138"/>
    <x v="137"/>
    <x v="36"/>
    <n v="63.059399999999997"/>
    <x v="1"/>
    <x v="4"/>
  </r>
  <r>
    <n v="138"/>
    <x v="137"/>
    <x v="36"/>
    <n v="63.059399999999997"/>
    <x v="2"/>
    <x v="3"/>
  </r>
  <r>
    <n v="139"/>
    <x v="138"/>
    <x v="12"/>
    <n v="8690"/>
    <x v="0"/>
    <x v="0"/>
  </r>
  <r>
    <n v="139"/>
    <x v="138"/>
    <x v="12"/>
    <n v="2087.5100000000002"/>
    <x v="0"/>
    <x v="1"/>
  </r>
  <r>
    <n v="139"/>
    <x v="138"/>
    <x v="12"/>
    <n v="62.625300000000003"/>
    <x v="1"/>
    <x v="1"/>
  </r>
  <r>
    <n v="139"/>
    <x v="138"/>
    <x v="12"/>
    <n v="62.625300000000003"/>
    <x v="2"/>
    <x v="3"/>
  </r>
  <r>
    <n v="140"/>
    <x v="139"/>
    <x v="3"/>
    <n v="2074.34"/>
    <x v="0"/>
    <x v="1"/>
  </r>
  <r>
    <n v="140"/>
    <x v="139"/>
    <x v="3"/>
    <n v="62.230200000000004"/>
    <x v="1"/>
    <x v="1"/>
  </r>
  <r>
    <n v="140"/>
    <x v="139"/>
    <x v="3"/>
    <n v="62.230200000000004"/>
    <x v="2"/>
    <x v="3"/>
  </r>
  <r>
    <n v="141"/>
    <x v="140"/>
    <x v="9"/>
    <n v="3087.41"/>
    <x v="0"/>
    <x v="4"/>
  </r>
  <r>
    <n v="141"/>
    <x v="140"/>
    <x v="9"/>
    <n v="61.748199999999997"/>
    <x v="1"/>
    <x v="4"/>
  </r>
  <r>
    <n v="141"/>
    <x v="140"/>
    <x v="9"/>
    <n v="61.748199999999997"/>
    <x v="2"/>
    <x v="3"/>
  </r>
  <r>
    <n v="142"/>
    <x v="141"/>
    <x v="61"/>
    <n v="2022.23"/>
    <x v="0"/>
    <x v="1"/>
  </r>
  <r>
    <n v="142"/>
    <x v="141"/>
    <x v="61"/>
    <n v="60.666899999999998"/>
    <x v="1"/>
    <x v="1"/>
  </r>
  <r>
    <n v="142"/>
    <x v="141"/>
    <x v="61"/>
    <n v="60.666899999999998"/>
    <x v="2"/>
    <x v="3"/>
  </r>
  <r>
    <n v="143"/>
    <x v="142"/>
    <x v="65"/>
    <n v="3026.4"/>
    <x v="0"/>
    <x v="4"/>
  </r>
  <r>
    <n v="143"/>
    <x v="142"/>
    <x v="65"/>
    <n v="60.527999999999999"/>
    <x v="1"/>
    <x v="4"/>
  </r>
  <r>
    <n v="143"/>
    <x v="142"/>
    <x v="65"/>
    <n v="60.527999999999999"/>
    <x v="2"/>
    <x v="3"/>
  </r>
  <r>
    <n v="144"/>
    <x v="143"/>
    <x v="84"/>
    <n v="2013"/>
    <x v="0"/>
    <x v="1"/>
  </r>
  <r>
    <n v="144"/>
    <x v="143"/>
    <x v="84"/>
    <n v="60.39"/>
    <x v="1"/>
    <x v="1"/>
  </r>
  <r>
    <n v="144"/>
    <x v="143"/>
    <x v="84"/>
    <n v="60.39"/>
    <x v="2"/>
    <x v="3"/>
  </r>
  <r>
    <n v="145"/>
    <x v="144"/>
    <x v="85"/>
    <n v="2953.58"/>
    <x v="0"/>
    <x v="4"/>
  </r>
  <r>
    <n v="145"/>
    <x v="144"/>
    <x v="85"/>
    <n v="59.071599999999997"/>
    <x v="1"/>
    <x v="4"/>
  </r>
  <r>
    <n v="145"/>
    <x v="144"/>
    <x v="85"/>
    <n v="59.071599999999997"/>
    <x v="2"/>
    <x v="3"/>
  </r>
  <r>
    <n v="146"/>
    <x v="145"/>
    <x v="46"/>
    <n v="2917.37"/>
    <x v="0"/>
    <x v="4"/>
  </r>
  <r>
    <n v="146"/>
    <x v="145"/>
    <x v="46"/>
    <n v="58.3474"/>
    <x v="1"/>
    <x v="4"/>
  </r>
  <r>
    <n v="146"/>
    <x v="145"/>
    <x v="46"/>
    <n v="58.3474"/>
    <x v="2"/>
    <x v="3"/>
  </r>
  <r>
    <n v="147"/>
    <x v="146"/>
    <x v="49"/>
    <n v="2870.15"/>
    <x v="0"/>
    <x v="4"/>
  </r>
  <r>
    <n v="147"/>
    <x v="146"/>
    <x v="49"/>
    <n v="57.402999999999999"/>
    <x v="1"/>
    <x v="4"/>
  </r>
  <r>
    <n v="147"/>
    <x v="146"/>
    <x v="49"/>
    <n v="57.402999999999999"/>
    <x v="2"/>
    <x v="3"/>
  </r>
  <r>
    <n v="148"/>
    <x v="147"/>
    <x v="73"/>
    <n v="2674.2"/>
    <x v="0"/>
    <x v="4"/>
  </r>
  <r>
    <n v="148"/>
    <x v="147"/>
    <x v="73"/>
    <n v="53.484000000000002"/>
    <x v="1"/>
    <x v="4"/>
  </r>
  <r>
    <n v="148"/>
    <x v="147"/>
    <x v="73"/>
    <n v="53.484000000000002"/>
    <x v="2"/>
    <x v="3"/>
  </r>
  <r>
    <n v="149"/>
    <x v="148"/>
    <x v="6"/>
    <n v="2645.58"/>
    <x v="0"/>
    <x v="4"/>
  </r>
  <r>
    <n v="149"/>
    <x v="148"/>
    <x v="6"/>
    <n v="52.9116"/>
    <x v="1"/>
    <x v="4"/>
  </r>
  <r>
    <n v="149"/>
    <x v="148"/>
    <x v="6"/>
    <n v="52.9116"/>
    <x v="2"/>
    <x v="3"/>
  </r>
  <r>
    <n v="150"/>
    <x v="149"/>
    <x v="35"/>
    <n v="7281"/>
    <x v="0"/>
    <x v="6"/>
  </r>
  <r>
    <n v="150"/>
    <x v="149"/>
    <x v="35"/>
    <n v="2526.11"/>
    <x v="0"/>
    <x v="4"/>
  </r>
  <r>
    <n v="150"/>
    <x v="149"/>
    <x v="35"/>
    <n v="50.522199999999998"/>
    <x v="1"/>
    <x v="4"/>
  </r>
  <r>
    <n v="150"/>
    <x v="149"/>
    <x v="35"/>
    <n v="50.522199999999998"/>
    <x v="2"/>
    <x v="3"/>
  </r>
  <r>
    <n v="151"/>
    <x v="150"/>
    <x v="7"/>
    <n v="2397.23"/>
    <x v="0"/>
    <x v="4"/>
  </r>
  <r>
    <n v="151"/>
    <x v="150"/>
    <x v="7"/>
    <n v="47.944600000000001"/>
    <x v="1"/>
    <x v="4"/>
  </r>
  <r>
    <n v="151"/>
    <x v="150"/>
    <x v="7"/>
    <n v="47.944600000000001"/>
    <x v="2"/>
    <x v="3"/>
  </r>
  <r>
    <n v="152"/>
    <x v="151"/>
    <x v="73"/>
    <n v="2342.5100000000002"/>
    <x v="0"/>
    <x v="4"/>
  </r>
  <r>
    <n v="152"/>
    <x v="151"/>
    <x v="73"/>
    <n v="46.850200000000001"/>
    <x v="1"/>
    <x v="4"/>
  </r>
  <r>
    <n v="152"/>
    <x v="151"/>
    <x v="73"/>
    <n v="46.850200000000001"/>
    <x v="2"/>
    <x v="3"/>
  </r>
  <r>
    <n v="153"/>
    <x v="152"/>
    <x v="86"/>
    <n v="2048.0300000000002"/>
    <x v="0"/>
    <x v="4"/>
  </r>
  <r>
    <n v="153"/>
    <x v="152"/>
    <x v="86"/>
    <n v="40.960599999999999"/>
    <x v="1"/>
    <x v="4"/>
  </r>
  <r>
    <n v="153"/>
    <x v="152"/>
    <x v="86"/>
    <n v="40.960599999999999"/>
    <x v="2"/>
    <x v="3"/>
  </r>
  <r>
    <n v="154"/>
    <x v="153"/>
    <x v="69"/>
    <n v="2035.41"/>
    <x v="0"/>
    <x v="4"/>
  </r>
  <r>
    <n v="154"/>
    <x v="153"/>
    <x v="69"/>
    <n v="40.708199999999998"/>
    <x v="1"/>
    <x v="4"/>
  </r>
  <r>
    <n v="154"/>
    <x v="153"/>
    <x v="69"/>
    <n v="40.708199999999998"/>
    <x v="2"/>
    <x v="3"/>
  </r>
  <r>
    <n v="155"/>
    <x v="154"/>
    <x v="79"/>
    <n v="2014.33"/>
    <x v="0"/>
    <x v="4"/>
  </r>
  <r>
    <n v="155"/>
    <x v="154"/>
    <x v="79"/>
    <n v="40.2866"/>
    <x v="1"/>
    <x v="4"/>
  </r>
  <r>
    <n v="155"/>
    <x v="154"/>
    <x v="79"/>
    <n v="40.2866"/>
    <x v="2"/>
    <x v="3"/>
  </r>
  <r>
    <n v="156"/>
    <x v="155"/>
    <x v="15"/>
    <n v="1999.63"/>
    <x v="0"/>
    <x v="4"/>
  </r>
  <r>
    <n v="156"/>
    <x v="155"/>
    <x v="15"/>
    <n v="39.992600000000003"/>
    <x v="1"/>
    <x v="4"/>
  </r>
  <r>
    <n v="156"/>
    <x v="155"/>
    <x v="15"/>
    <n v="39.992600000000003"/>
    <x v="2"/>
    <x v="3"/>
  </r>
  <r>
    <n v="157"/>
    <x v="156"/>
    <x v="87"/>
    <n v="9575"/>
    <x v="0"/>
    <x v="0"/>
  </r>
  <r>
    <n v="158"/>
    <x v="157"/>
    <x v="88"/>
    <n v="8340"/>
    <x v="0"/>
    <x v="0"/>
  </r>
  <r>
    <n v="159"/>
    <x v="158"/>
    <x v="89"/>
    <n v="7958"/>
    <x v="0"/>
    <x v="0"/>
  </r>
  <r>
    <n v="160"/>
    <x v="159"/>
    <x v="90"/>
    <n v="7035"/>
    <x v="0"/>
    <x v="0"/>
  </r>
  <r>
    <n v="161"/>
    <x v="160"/>
    <x v="59"/>
    <n v="6403"/>
    <x v="0"/>
    <x v="0"/>
  </r>
  <r>
    <n v="162"/>
    <x v="161"/>
    <x v="91"/>
    <n v="6368"/>
    <x v="0"/>
    <x v="0"/>
  </r>
  <r>
    <n v="163"/>
    <x v="162"/>
    <x v="92"/>
    <n v="6229"/>
    <x v="0"/>
    <x v="0"/>
  </r>
  <r>
    <n v="164"/>
    <x v="163"/>
    <x v="54"/>
    <n v="9523"/>
    <x v="0"/>
    <x v="6"/>
  </r>
  <r>
    <n v="165"/>
    <x v="164"/>
    <x v="19"/>
    <n v="9365"/>
    <x v="0"/>
    <x v="6"/>
  </r>
  <r>
    <n v="166"/>
    <x v="165"/>
    <x v="7"/>
    <n v="9321"/>
    <x v="0"/>
    <x v="6"/>
  </r>
  <r>
    <n v="167"/>
    <x v="166"/>
    <x v="7"/>
    <n v="8784"/>
    <x v="0"/>
    <x v="6"/>
  </r>
  <r>
    <n v="168"/>
    <x v="167"/>
    <x v="9"/>
    <n v="8259"/>
    <x v="0"/>
    <x v="6"/>
  </r>
  <r>
    <n v="169"/>
    <x v="168"/>
    <x v="41"/>
    <n v="8170"/>
    <x v="0"/>
    <x v="6"/>
  </r>
  <r>
    <n v="170"/>
    <x v="169"/>
    <x v="27"/>
    <n v="7373"/>
    <x v="0"/>
    <x v="6"/>
  </r>
  <r>
    <n v="171"/>
    <x v="170"/>
    <x v="7"/>
    <n v="6840"/>
    <x v="0"/>
    <x v="6"/>
  </r>
  <r>
    <n v="172"/>
    <x v="171"/>
    <x v="25"/>
    <n v="6773"/>
    <x v="0"/>
    <x v="6"/>
  </r>
  <r>
    <n v="173"/>
    <x v="172"/>
    <x v="60"/>
    <n v="6379"/>
    <x v="0"/>
    <x v="6"/>
  </r>
  <r>
    <n v="174"/>
    <x v="173"/>
    <x v="54"/>
    <n v="8776"/>
    <x v="0"/>
    <x v="5"/>
  </r>
  <r>
    <n v="175"/>
    <x v="174"/>
    <x v="38"/>
    <n v="8434"/>
    <x v="0"/>
    <x v="5"/>
  </r>
  <r>
    <n v="176"/>
    <x v="175"/>
    <x v="85"/>
    <n v="7984"/>
    <x v="0"/>
    <x v="5"/>
  </r>
  <r>
    <n v="177"/>
    <x v="176"/>
    <x v="4"/>
    <n v="7578"/>
    <x v="0"/>
    <x v="5"/>
  </r>
  <r>
    <n v="178"/>
    <x v="177"/>
    <x v="4"/>
    <n v="7037"/>
    <x v="0"/>
    <x v="5"/>
  </r>
  <r>
    <n v="179"/>
    <x v="178"/>
    <x v="6"/>
    <n v="6671"/>
    <x v="0"/>
    <x v="5"/>
  </r>
  <r>
    <n v="180"/>
    <x v="179"/>
    <x v="3"/>
    <n v="6070"/>
    <x v="0"/>
    <x v="5"/>
  </r>
  <r>
    <n v="181"/>
    <x v="180"/>
    <x v="4"/>
    <n v="6021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0445B1-37EB-4C20-977F-BD4E804120D5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I4:L13" firstHeaderRow="1" firstDataRow="2" firstDataCol="1" rowPageCount="1" colPageCount="1"/>
  <pivotFields count="6">
    <pivotField compact="0" outline="0" showAll="0"/>
    <pivotField axis="axisPage" compact="0" outline="0" showAll="0">
      <items count="182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5"/>
        <item x="166"/>
        <item x="167"/>
        <item x="168"/>
        <item x="16"/>
        <item x="169"/>
        <item x="170"/>
        <item x="171"/>
        <item x="172"/>
        <item x="173"/>
        <item x="174"/>
        <item x="175"/>
        <item x="176"/>
        <item x="177"/>
        <item x="178"/>
        <item x="17"/>
        <item x="179"/>
        <item x="180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compact="0" outline="0" showAll="0">
      <items count="94">
        <item x="36"/>
        <item x="7"/>
        <item x="24"/>
        <item x="42"/>
        <item x="30"/>
        <item x="39"/>
        <item x="67"/>
        <item x="27"/>
        <item x="49"/>
        <item x="87"/>
        <item x="81"/>
        <item x="35"/>
        <item x="2"/>
        <item x="20"/>
        <item x="43"/>
        <item x="31"/>
        <item x="74"/>
        <item x="11"/>
        <item x="75"/>
        <item x="65"/>
        <item x="91"/>
        <item x="25"/>
        <item x="8"/>
        <item x="28"/>
        <item x="53"/>
        <item x="9"/>
        <item x="72"/>
        <item x="51"/>
        <item x="34"/>
        <item x="19"/>
        <item x="16"/>
        <item x="62"/>
        <item x="45"/>
        <item x="22"/>
        <item x="17"/>
        <item x="40"/>
        <item x="79"/>
        <item x="86"/>
        <item x="0"/>
        <item x="47"/>
        <item x="54"/>
        <item x="41"/>
        <item x="85"/>
        <item x="57"/>
        <item x="80"/>
        <item x="82"/>
        <item x="84"/>
        <item x="33"/>
        <item x="70"/>
        <item x="61"/>
        <item x="64"/>
        <item x="88"/>
        <item x="83"/>
        <item x="89"/>
        <item x="15"/>
        <item x="5"/>
        <item x="26"/>
        <item x="14"/>
        <item x="55"/>
        <item x="73"/>
        <item x="68"/>
        <item x="29"/>
        <item x="37"/>
        <item x="10"/>
        <item x="46"/>
        <item x="66"/>
        <item x="13"/>
        <item x="4"/>
        <item x="78"/>
        <item x="12"/>
        <item x="58"/>
        <item x="77"/>
        <item x="69"/>
        <item x="1"/>
        <item x="63"/>
        <item x="60"/>
        <item x="32"/>
        <item x="90"/>
        <item x="92"/>
        <item x="76"/>
        <item x="38"/>
        <item x="21"/>
        <item x="3"/>
        <item x="56"/>
        <item x="48"/>
        <item x="18"/>
        <item x="6"/>
        <item x="52"/>
        <item x="44"/>
        <item x="71"/>
        <item x="50"/>
        <item x="59"/>
        <item x="23"/>
        <item t="default"/>
      </items>
    </pivotField>
    <pivotField dataField="1" compact="0" outline="0" showAll="0"/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8">
        <item x="4"/>
        <item x="0"/>
        <item x="5"/>
        <item x="6"/>
        <item x="3"/>
        <item x="2"/>
        <item x="1"/>
        <item t="default"/>
      </items>
    </pivotField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3">
    <i>
      <x/>
    </i>
    <i>
      <x v="1"/>
    </i>
    <i>
      <x v="2"/>
    </i>
  </colItems>
  <pageFields count="1">
    <pageField fld="1" hier="-1"/>
  </pageFields>
  <dataFields count="1">
    <dataField name="Σ Valeurs" fld="3" baseField="5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95D6B2B-B985-40E2-A6E7-1D0BB4137C72}" autoFormatId="16" applyNumberFormats="0" applyBorderFormats="0" applyFontFormats="0" applyPatternFormats="0" applyAlignmentFormats="0" applyWidthHeightFormats="0">
  <queryTableRefresh nextId="7">
    <queryTableFields count="6">
      <queryTableField id="1" name="Compte" tableColumnId="1"/>
      <queryTableField id="2" name="Client" tableColumnId="2"/>
      <queryTableField id="3" name="Ville" tableColumnId="3"/>
      <queryTableField id="4" name="Valeur" tableColumnId="4"/>
      <queryTableField id="5" name="Nature" tableColumnId="5"/>
      <queryTableField id="6" name="Typ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AF8749-EB63-4D14-BC10-10B4E57EB92B}" name="T_Recap_2" displayName="T_Recap_2" ref="A1:F563" tableType="queryTable" totalsRowShown="0">
  <autoFilter ref="A1:F563" xr:uid="{A4CB2E77-E995-4207-BA42-5BE6DC5DD31B}"/>
  <tableColumns count="6">
    <tableColumn id="1" xr3:uid="{95BCB911-4592-49B1-A017-6F0ADF05B50E}" uniqueName="1" name="Compte" queryTableFieldId="1"/>
    <tableColumn id="2" xr3:uid="{8F1B178A-3F34-4D7A-BCDF-4E6FDDA7BBD4}" uniqueName="2" name="Client" queryTableFieldId="2" dataDxfId="18"/>
    <tableColumn id="3" xr3:uid="{B40E9FC5-D3C7-4294-9642-6C9A39C0860F}" uniqueName="3" name="Ville" queryTableFieldId="3" dataDxfId="17"/>
    <tableColumn id="4" xr3:uid="{6606E495-A10A-4B3E-9CAE-118E5015EF7D}" uniqueName="4" name="Valeur" queryTableFieldId="4"/>
    <tableColumn id="5" xr3:uid="{0EA86A8F-99E1-4A1F-B1C1-D0C8053CBA8D}" uniqueName="5" name="Nature" queryTableFieldId="5"/>
    <tableColumn id="6" xr3:uid="{B3A65C30-EFC9-4579-AC84-A66FC8DB4959}" uniqueName="6" name="Type" queryTableFieldId="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AC149-3C85-4728-BF4D-29210F762B30}" name="T_Recap" displayName="T_Recap" ref="A1:P182" totalsRowShown="0" headerRowDxfId="16">
  <autoFilter ref="A1:P182" xr:uid="{B37F75B1-77B9-4556-9FD5-F356CCD6FDD6}"/>
  <sortState xmlns:xlrd2="http://schemas.microsoft.com/office/spreadsheetml/2017/richdata2" ref="A2:P182">
    <sortCondition descending="1" ref="P1:P182"/>
  </sortState>
  <tableColumns count="16">
    <tableColumn id="2" xr3:uid="{C911F55E-A100-4644-9268-E2A5F736F78F}" name="Compte" dataDxfId="15" dataCellStyle="Normal 3"/>
    <tableColumn id="3" xr3:uid="{67EFFB56-8F36-4BE0-8CDA-A4F9B702AC37}" name="Client" dataDxfId="14" dataCellStyle="Normal 3"/>
    <tableColumn id="4" xr3:uid="{8C0F7512-08F8-4B96-B8C3-AA2C22ED854C}" name="Ville" dataDxfId="13" dataCellStyle="Normal 3"/>
    <tableColumn id="5" xr3:uid="{B9EB8223-4154-4157-9842-93E347D17A9B}" name="CA 2020 Chaussure" dataDxfId="12" dataCellStyle="Monétaire"/>
    <tableColumn id="6" xr3:uid="{797E7014-ECEC-4A54-8F96-111FC05BE0B3}" name="Rémunération Chaussure" dataDxfId="11" dataCellStyle="Monétaire"/>
    <tableColumn id="8" xr3:uid="{10012C77-8CB2-4AAB-8246-85683385E662}" name="CA 2020 Plante" dataDxfId="10" dataCellStyle="Monétaire"/>
    <tableColumn id="9" xr3:uid="{96528287-999C-40A9-B9C3-3356F338B128}" name="Rémunération Plante" dataDxfId="9" dataCellStyle="Monétaire"/>
    <tableColumn id="10" xr3:uid="{29BB0A9D-9AF8-4C52-A1B8-F84E88D4B60A}" name="CA 2020 Livre" dataDxfId="8" dataCellStyle="Monétaire"/>
    <tableColumn id="11" xr3:uid="{754880CD-02C3-416D-B5B9-FC6BF6D36674}" name="Rémunération Livre" dataDxfId="7" dataCellStyle="Monétaire"/>
    <tableColumn id="12" xr3:uid="{65CA7C2F-901A-435A-AB9A-2CBF7E372421}" name="CA Jeu" dataDxfId="6" dataCellStyle="Monétaire"/>
    <tableColumn id="1" xr3:uid="{6620DCE9-9EB9-4C0B-9D09-77F2907753F7}" name="Rémunération Jeu" dataDxfId="5" dataCellStyle="Monétaire"/>
    <tableColumn id="7" xr3:uid="{91688D3D-E6A2-40C9-A471-35F838327541}" name="CA Tapis" dataDxfId="4" dataCellStyle="Monétaire"/>
    <tableColumn id="13" xr3:uid="{6168484B-BAC9-4C0A-8121-A8BC26C847CD}" name="Rémunération Tapis" dataDxfId="3" dataCellStyle="Monétaire"/>
    <tableColumn id="14" xr3:uid="{E0FC27CE-1E70-4143-9ECF-9C32B3B03D44}" name="CA Table" dataDxfId="2" dataCellStyle="Monétaire"/>
    <tableColumn id="15" xr3:uid="{549692CA-5AA0-458E-A5DB-C2A06F4FE44B}" name="Rémunération Table" dataDxfId="1" dataCellStyle="Monétaire"/>
    <tableColumn id="16" xr3:uid="{095F18D5-6601-48D5-8B02-12D6460049B2}" name="Total Rem" dataDxfId="0" dataCellStyle="Moné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34E5C-FA69-4C80-86A1-28DC1CA6E8A8}">
  <dimension ref="A1:Q563"/>
  <sheetViews>
    <sheetView showGridLines="0" tabSelected="1" workbookViewId="0">
      <selection activeCell="K7" sqref="K7"/>
    </sheetView>
  </sheetViews>
  <sheetFormatPr baseColWidth="10" defaultRowHeight="15" x14ac:dyDescent="0.25"/>
  <cols>
    <col min="1" max="1" width="10.28515625" bestFit="1" customWidth="1"/>
    <col min="2" max="2" width="8.5703125" bestFit="1" customWidth="1"/>
    <col min="3" max="3" width="29.5703125" bestFit="1" customWidth="1"/>
    <col min="4" max="4" width="11" bestFit="1" customWidth="1"/>
    <col min="5" max="5" width="13.7109375" bestFit="1" customWidth="1"/>
    <col min="6" max="6" width="10.140625" bestFit="1" customWidth="1"/>
    <col min="9" max="9" width="12.5703125" bestFit="1" customWidth="1"/>
    <col min="10" max="10" width="11.85546875" bestFit="1" customWidth="1"/>
    <col min="11" max="11" width="13.7109375" bestFit="1" customWidth="1"/>
    <col min="12" max="12" width="9.42578125" bestFit="1" customWidth="1"/>
    <col min="13" max="13" width="12.5703125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516</v>
      </c>
      <c r="E1" t="s">
        <v>517</v>
      </c>
      <c r="F1" t="s">
        <v>518</v>
      </c>
    </row>
    <row r="2" spans="1:17" x14ac:dyDescent="0.25">
      <c r="A2">
        <v>1</v>
      </c>
      <c r="B2" s="43" t="s">
        <v>314</v>
      </c>
      <c r="C2" s="43" t="s">
        <v>4</v>
      </c>
      <c r="D2">
        <v>178000</v>
      </c>
      <c r="E2" t="s">
        <v>508</v>
      </c>
      <c r="F2" t="s">
        <v>509</v>
      </c>
      <c r="I2" s="44" t="s">
        <v>1</v>
      </c>
      <c r="J2" t="s">
        <v>523</v>
      </c>
    </row>
    <row r="3" spans="1:17" x14ac:dyDescent="0.25">
      <c r="A3">
        <v>1</v>
      </c>
      <c r="B3" s="43" t="s">
        <v>314</v>
      </c>
      <c r="C3" s="43" t="s">
        <v>4</v>
      </c>
      <c r="D3">
        <v>10680</v>
      </c>
      <c r="E3" t="s">
        <v>37</v>
      </c>
      <c r="F3" t="s">
        <v>509</v>
      </c>
      <c r="I3" s="53" t="str">
        <f>IFERROR(INDEX(T_Recap_2[Ville],MATCH(J2,T_Recap_2[Client],0)),"")</f>
        <v/>
      </c>
    </row>
    <row r="4" spans="1:17" x14ac:dyDescent="0.25">
      <c r="A4">
        <v>1</v>
      </c>
      <c r="B4" s="43" t="s">
        <v>314</v>
      </c>
      <c r="C4" s="43" t="s">
        <v>4</v>
      </c>
      <c r="D4">
        <v>9470.02</v>
      </c>
      <c r="E4" t="s">
        <v>508</v>
      </c>
      <c r="F4" t="s">
        <v>513</v>
      </c>
      <c r="I4" s="44" t="s">
        <v>522</v>
      </c>
      <c r="J4" s="44" t="s">
        <v>517</v>
      </c>
    </row>
    <row r="5" spans="1:17" x14ac:dyDescent="0.25">
      <c r="A5">
        <v>1</v>
      </c>
      <c r="B5" s="43" t="s">
        <v>314</v>
      </c>
      <c r="C5" s="43" t="s">
        <v>4</v>
      </c>
      <c r="D5">
        <v>284.10059999999999</v>
      </c>
      <c r="E5" t="s">
        <v>37</v>
      </c>
      <c r="F5" t="s">
        <v>513</v>
      </c>
      <c r="I5" s="44" t="s">
        <v>518</v>
      </c>
      <c r="J5" t="s">
        <v>508</v>
      </c>
      <c r="K5" t="s">
        <v>37</v>
      </c>
      <c r="L5" t="s">
        <v>519</v>
      </c>
    </row>
    <row r="6" spans="1:17" x14ac:dyDescent="0.25">
      <c r="A6">
        <v>1</v>
      </c>
      <c r="B6" s="43" t="s">
        <v>314</v>
      </c>
      <c r="C6" s="43" t="s">
        <v>4</v>
      </c>
      <c r="D6">
        <v>7595.34</v>
      </c>
      <c r="E6" t="s">
        <v>508</v>
      </c>
      <c r="F6" t="s">
        <v>514</v>
      </c>
      <c r="I6" t="s">
        <v>512</v>
      </c>
      <c r="J6" s="45">
        <v>473676.72</v>
      </c>
      <c r="K6" s="45">
        <v>15586.439399999999</v>
      </c>
      <c r="L6" s="45"/>
      <c r="N6" s="46">
        <f>RECAP!J185</f>
        <v>473676.72</v>
      </c>
      <c r="O6" s="46">
        <f>RECAP!K185</f>
        <v>15586.439399999999</v>
      </c>
      <c r="P6" s="46" t="b">
        <f>J6=N6</f>
        <v>1</v>
      </c>
      <c r="Q6" s="46" t="b">
        <f>K6=O6</f>
        <v>1</v>
      </c>
    </row>
    <row r="7" spans="1:17" x14ac:dyDescent="0.25">
      <c r="A7">
        <v>1</v>
      </c>
      <c r="B7" s="43" t="s">
        <v>314</v>
      </c>
      <c r="C7" s="43" t="s">
        <v>4</v>
      </c>
      <c r="D7">
        <v>227.86019999999999</v>
      </c>
      <c r="E7" t="s">
        <v>37</v>
      </c>
      <c r="F7" t="s">
        <v>514</v>
      </c>
      <c r="I7" t="s">
        <v>509</v>
      </c>
      <c r="J7" s="45">
        <v>602196</v>
      </c>
      <c r="K7" s="45">
        <v>21361.230000000003</v>
      </c>
      <c r="L7" s="45"/>
      <c r="N7" s="46">
        <f>RECAP!D185</f>
        <v>602196</v>
      </c>
      <c r="O7" s="46">
        <f>RECAP!E185</f>
        <v>21361.230000000003</v>
      </c>
      <c r="P7" s="46" t="b">
        <f t="shared" ref="P7:P12" si="0">J7=N7</f>
        <v>1</v>
      </c>
      <c r="Q7" s="46" t="b">
        <f t="shared" ref="Q7:Q12" si="1">K7=O7</f>
        <v>1</v>
      </c>
    </row>
    <row r="8" spans="1:17" x14ac:dyDescent="0.25">
      <c r="A8">
        <v>1</v>
      </c>
      <c r="B8" s="43" t="s">
        <v>314</v>
      </c>
      <c r="C8" s="43" t="s">
        <v>4</v>
      </c>
      <c r="D8">
        <v>11191.960800000001</v>
      </c>
      <c r="E8" t="s">
        <v>519</v>
      </c>
      <c r="F8" t="s">
        <v>520</v>
      </c>
      <c r="I8" t="s">
        <v>511</v>
      </c>
      <c r="J8" s="45">
        <v>542036</v>
      </c>
      <c r="K8" s="45">
        <v>15443.510000000002</v>
      </c>
      <c r="L8" s="45"/>
      <c r="N8" s="46">
        <f>RECAP!H185</f>
        <v>542036</v>
      </c>
      <c r="O8" s="46">
        <f>RECAP!I185</f>
        <v>15443.510000000002</v>
      </c>
      <c r="P8" s="46" t="b">
        <f t="shared" si="0"/>
        <v>1</v>
      </c>
      <c r="Q8" s="46" t="b">
        <f t="shared" si="1"/>
        <v>1</v>
      </c>
    </row>
    <row r="9" spans="1:17" x14ac:dyDescent="0.25">
      <c r="A9">
        <v>2</v>
      </c>
      <c r="B9" s="43" t="s">
        <v>315</v>
      </c>
      <c r="C9" s="43" t="s">
        <v>86</v>
      </c>
      <c r="D9">
        <v>148088.88</v>
      </c>
      <c r="E9" t="s">
        <v>508</v>
      </c>
      <c r="F9" t="s">
        <v>512</v>
      </c>
      <c r="I9" t="s">
        <v>510</v>
      </c>
      <c r="J9" s="45">
        <v>616728</v>
      </c>
      <c r="K9" s="45">
        <v>16017.399999999994</v>
      </c>
      <c r="L9" s="45"/>
      <c r="N9" s="46">
        <f>RECAP!F185</f>
        <v>616728</v>
      </c>
      <c r="O9" s="46">
        <f>RECAP!G185</f>
        <v>16017.399999999994</v>
      </c>
      <c r="P9" s="46" t="b">
        <f t="shared" si="0"/>
        <v>1</v>
      </c>
      <c r="Q9" s="46" t="b">
        <f t="shared" si="1"/>
        <v>1</v>
      </c>
    </row>
    <row r="10" spans="1:17" x14ac:dyDescent="0.25">
      <c r="A10">
        <v>2</v>
      </c>
      <c r="B10" s="43" t="s">
        <v>315</v>
      </c>
      <c r="C10" s="43" t="s">
        <v>86</v>
      </c>
      <c r="D10">
        <v>7404.4440000000004</v>
      </c>
      <c r="E10" t="s">
        <v>37</v>
      </c>
      <c r="F10" t="s">
        <v>512</v>
      </c>
      <c r="I10" t="s">
        <v>520</v>
      </c>
      <c r="J10" s="45"/>
      <c r="K10" s="45"/>
      <c r="L10" s="45">
        <v>76855.027500000026</v>
      </c>
      <c r="N10" s="46"/>
      <c r="O10" s="46"/>
      <c r="P10" s="46" t="b">
        <f t="shared" si="0"/>
        <v>1</v>
      </c>
      <c r="Q10" s="46" t="b">
        <f t="shared" si="1"/>
        <v>1</v>
      </c>
    </row>
    <row r="11" spans="1:17" x14ac:dyDescent="0.25">
      <c r="A11">
        <v>2</v>
      </c>
      <c r="B11" s="43" t="s">
        <v>315</v>
      </c>
      <c r="C11" s="43" t="s">
        <v>86</v>
      </c>
      <c r="D11">
        <v>7404.4440000000004</v>
      </c>
      <c r="E11" t="s">
        <v>519</v>
      </c>
      <c r="F11" t="s">
        <v>520</v>
      </c>
      <c r="I11" t="s">
        <v>514</v>
      </c>
      <c r="J11" s="45">
        <v>71549.22</v>
      </c>
      <c r="K11" s="45">
        <v>2146.4766</v>
      </c>
      <c r="L11" s="45"/>
      <c r="N11" s="46">
        <f>RECAP!N185</f>
        <v>71549.22</v>
      </c>
      <c r="O11" s="46">
        <f>RECAP!O185</f>
        <v>2146.4766</v>
      </c>
      <c r="P11" s="46" t="b">
        <f t="shared" si="0"/>
        <v>1</v>
      </c>
      <c r="Q11" s="46" t="b">
        <f t="shared" si="1"/>
        <v>1</v>
      </c>
    </row>
    <row r="12" spans="1:17" x14ac:dyDescent="0.25">
      <c r="A12">
        <v>3</v>
      </c>
      <c r="B12" s="43" t="s">
        <v>316</v>
      </c>
      <c r="C12" s="43" t="s">
        <v>76</v>
      </c>
      <c r="D12">
        <v>77561</v>
      </c>
      <c r="E12" t="s">
        <v>508</v>
      </c>
      <c r="F12" t="s">
        <v>511</v>
      </c>
      <c r="I12" t="s">
        <v>513</v>
      </c>
      <c r="J12" s="45">
        <v>209999.05000000002</v>
      </c>
      <c r="K12" s="45">
        <v>6299.9714999999997</v>
      </c>
      <c r="L12" s="45"/>
      <c r="N12" s="46">
        <f>RECAP!L185</f>
        <v>209999.05000000002</v>
      </c>
      <c r="O12" s="46">
        <f>RECAP!M185</f>
        <v>6299.9714999999997</v>
      </c>
      <c r="P12" s="46" t="b">
        <f t="shared" si="0"/>
        <v>1</v>
      </c>
      <c r="Q12" s="46" t="b">
        <f t="shared" si="1"/>
        <v>1</v>
      </c>
    </row>
    <row r="13" spans="1:17" x14ac:dyDescent="0.25">
      <c r="A13">
        <v>3</v>
      </c>
      <c r="B13" s="43" t="s">
        <v>316</v>
      </c>
      <c r="C13" s="43" t="s">
        <v>76</v>
      </c>
      <c r="D13">
        <v>3102.44</v>
      </c>
      <c r="E13" t="s">
        <v>37</v>
      </c>
      <c r="F13" t="s">
        <v>511</v>
      </c>
      <c r="I13" t="s">
        <v>521</v>
      </c>
      <c r="J13" s="45">
        <v>2516184.9899999998</v>
      </c>
      <c r="K13" s="45">
        <v>76855.027499999982</v>
      </c>
      <c r="L13" s="45">
        <v>76855.027500000026</v>
      </c>
      <c r="N13" s="46">
        <f>SUM(N11:N12)</f>
        <v>281548.27</v>
      </c>
      <c r="O13" s="46">
        <f>SUM(O11:O12)</f>
        <v>8446.4480999999996</v>
      </c>
    </row>
    <row r="14" spans="1:17" x14ac:dyDescent="0.25">
      <c r="A14">
        <v>3</v>
      </c>
      <c r="B14" s="43" t="s">
        <v>316</v>
      </c>
      <c r="C14" s="43" t="s">
        <v>76</v>
      </c>
      <c r="D14">
        <v>3102.44</v>
      </c>
      <c r="E14" t="s">
        <v>519</v>
      </c>
      <c r="F14" t="s">
        <v>520</v>
      </c>
    </row>
    <row r="15" spans="1:17" x14ac:dyDescent="0.25">
      <c r="A15">
        <v>4</v>
      </c>
      <c r="B15" s="43" t="s">
        <v>317</v>
      </c>
      <c r="C15" s="43" t="s">
        <v>38</v>
      </c>
      <c r="D15">
        <v>64594</v>
      </c>
      <c r="E15" t="s">
        <v>508</v>
      </c>
      <c r="F15" t="s">
        <v>510</v>
      </c>
    </row>
    <row r="16" spans="1:17" x14ac:dyDescent="0.25">
      <c r="A16">
        <v>4</v>
      </c>
      <c r="B16" s="43" t="s">
        <v>317</v>
      </c>
      <c r="C16" s="43" t="s">
        <v>38</v>
      </c>
      <c r="D16">
        <v>2583.7600000000002</v>
      </c>
      <c r="E16" t="s">
        <v>37</v>
      </c>
      <c r="F16" t="s">
        <v>510</v>
      </c>
    </row>
    <row r="17" spans="1:6" x14ac:dyDescent="0.25">
      <c r="A17">
        <v>4</v>
      </c>
      <c r="B17" s="43" t="s">
        <v>317</v>
      </c>
      <c r="C17" s="43" t="s">
        <v>38</v>
      </c>
      <c r="D17">
        <v>7025.72</v>
      </c>
      <c r="E17" t="s">
        <v>508</v>
      </c>
      <c r="F17" t="s">
        <v>512</v>
      </c>
    </row>
    <row r="18" spans="1:6" x14ac:dyDescent="0.25">
      <c r="A18">
        <v>4</v>
      </c>
      <c r="B18" s="43" t="s">
        <v>317</v>
      </c>
      <c r="C18" s="43" t="s">
        <v>38</v>
      </c>
      <c r="D18">
        <v>140.51439999999999</v>
      </c>
      <c r="E18" t="s">
        <v>37</v>
      </c>
      <c r="F18" t="s">
        <v>512</v>
      </c>
    </row>
    <row r="19" spans="1:6" x14ac:dyDescent="0.25">
      <c r="A19">
        <v>4</v>
      </c>
      <c r="B19" s="43" t="s">
        <v>317</v>
      </c>
      <c r="C19" s="43" t="s">
        <v>38</v>
      </c>
      <c r="D19">
        <v>2724.2743999999998</v>
      </c>
      <c r="E19" t="s">
        <v>519</v>
      </c>
      <c r="F19" t="s">
        <v>520</v>
      </c>
    </row>
    <row r="20" spans="1:6" x14ac:dyDescent="0.25">
      <c r="A20">
        <v>5</v>
      </c>
      <c r="B20" s="43" t="s">
        <v>318</v>
      </c>
      <c r="C20" s="43" t="s">
        <v>77</v>
      </c>
      <c r="D20">
        <v>61815</v>
      </c>
      <c r="E20" t="s">
        <v>508</v>
      </c>
      <c r="F20" t="s">
        <v>511</v>
      </c>
    </row>
    <row r="21" spans="1:6" x14ac:dyDescent="0.25">
      <c r="A21">
        <v>5</v>
      </c>
      <c r="B21" s="43" t="s">
        <v>318</v>
      </c>
      <c r="C21" s="43" t="s">
        <v>77</v>
      </c>
      <c r="D21">
        <v>2472.6</v>
      </c>
      <c r="E21" t="s">
        <v>37</v>
      </c>
      <c r="F21" t="s">
        <v>511</v>
      </c>
    </row>
    <row r="22" spans="1:6" x14ac:dyDescent="0.25">
      <c r="A22">
        <v>5</v>
      </c>
      <c r="B22" s="43" t="s">
        <v>318</v>
      </c>
      <c r="C22" s="43" t="s">
        <v>77</v>
      </c>
      <c r="D22">
        <v>2472.6</v>
      </c>
      <c r="E22" t="s">
        <v>519</v>
      </c>
      <c r="F22" t="s">
        <v>520</v>
      </c>
    </row>
    <row r="23" spans="1:6" x14ac:dyDescent="0.25">
      <c r="A23">
        <v>6</v>
      </c>
      <c r="B23" s="43" t="s">
        <v>319</v>
      </c>
      <c r="C23" s="43" t="s">
        <v>42</v>
      </c>
      <c r="D23">
        <v>26266</v>
      </c>
      <c r="E23" t="s">
        <v>508</v>
      </c>
      <c r="F23" t="s">
        <v>510</v>
      </c>
    </row>
    <row r="24" spans="1:6" x14ac:dyDescent="0.25">
      <c r="A24">
        <v>6</v>
      </c>
      <c r="B24" s="43" t="s">
        <v>319</v>
      </c>
      <c r="C24" s="43" t="s">
        <v>42</v>
      </c>
      <c r="D24">
        <v>787.98</v>
      </c>
      <c r="E24" t="s">
        <v>37</v>
      </c>
      <c r="F24" t="s">
        <v>510</v>
      </c>
    </row>
    <row r="25" spans="1:6" x14ac:dyDescent="0.25">
      <c r="A25">
        <v>6</v>
      </c>
      <c r="B25" s="43" t="s">
        <v>319</v>
      </c>
      <c r="C25" s="43" t="s">
        <v>42</v>
      </c>
      <c r="D25">
        <v>32314.43</v>
      </c>
      <c r="E25" t="s">
        <v>508</v>
      </c>
      <c r="F25" t="s">
        <v>512</v>
      </c>
    </row>
    <row r="26" spans="1:6" x14ac:dyDescent="0.25">
      <c r="A26">
        <v>6</v>
      </c>
      <c r="B26" s="43" t="s">
        <v>319</v>
      </c>
      <c r="C26" s="43" t="s">
        <v>42</v>
      </c>
      <c r="D26">
        <v>969.43290000000002</v>
      </c>
      <c r="E26" t="s">
        <v>37</v>
      </c>
      <c r="F26" t="s">
        <v>512</v>
      </c>
    </row>
    <row r="27" spans="1:6" x14ac:dyDescent="0.25">
      <c r="A27">
        <v>6</v>
      </c>
      <c r="B27" s="43" t="s">
        <v>319</v>
      </c>
      <c r="C27" s="43" t="s">
        <v>42</v>
      </c>
      <c r="D27">
        <v>2857.73</v>
      </c>
      <c r="E27" t="s">
        <v>508</v>
      </c>
      <c r="F27" t="s">
        <v>513</v>
      </c>
    </row>
    <row r="28" spans="1:6" x14ac:dyDescent="0.25">
      <c r="A28">
        <v>6</v>
      </c>
      <c r="B28" s="43" t="s">
        <v>319</v>
      </c>
      <c r="C28" s="43" t="s">
        <v>42</v>
      </c>
      <c r="D28">
        <v>85.731899999999996</v>
      </c>
      <c r="E28" t="s">
        <v>37</v>
      </c>
      <c r="F28" t="s">
        <v>513</v>
      </c>
    </row>
    <row r="29" spans="1:6" x14ac:dyDescent="0.25">
      <c r="A29">
        <v>6</v>
      </c>
      <c r="B29" s="43" t="s">
        <v>319</v>
      </c>
      <c r="C29" s="43" t="s">
        <v>42</v>
      </c>
      <c r="D29">
        <v>1843.1448</v>
      </c>
      <c r="E29" t="s">
        <v>519</v>
      </c>
      <c r="F29" t="s">
        <v>520</v>
      </c>
    </row>
    <row r="30" spans="1:6" x14ac:dyDescent="0.25">
      <c r="A30">
        <v>7</v>
      </c>
      <c r="B30" s="43" t="s">
        <v>320</v>
      </c>
      <c r="C30" s="43" t="s">
        <v>5</v>
      </c>
      <c r="D30">
        <v>45179</v>
      </c>
      <c r="E30" t="s">
        <v>508</v>
      </c>
      <c r="F30" t="s">
        <v>509</v>
      </c>
    </row>
    <row r="31" spans="1:6" x14ac:dyDescent="0.25">
      <c r="A31">
        <v>7</v>
      </c>
      <c r="B31" s="43" t="s">
        <v>320</v>
      </c>
      <c r="C31" s="43" t="s">
        <v>5</v>
      </c>
      <c r="D31">
        <v>1355.37</v>
      </c>
      <c r="E31" t="s">
        <v>37</v>
      </c>
      <c r="F31" t="s">
        <v>509</v>
      </c>
    </row>
    <row r="32" spans="1:6" x14ac:dyDescent="0.25">
      <c r="A32">
        <v>7</v>
      </c>
      <c r="B32" s="43" t="s">
        <v>320</v>
      </c>
      <c r="C32" s="43" t="s">
        <v>5</v>
      </c>
      <c r="D32">
        <v>2174.16</v>
      </c>
      <c r="E32" t="s">
        <v>508</v>
      </c>
      <c r="F32" t="s">
        <v>514</v>
      </c>
    </row>
    <row r="33" spans="1:6" x14ac:dyDescent="0.25">
      <c r="A33">
        <v>7</v>
      </c>
      <c r="B33" s="43" t="s">
        <v>320</v>
      </c>
      <c r="C33" s="43" t="s">
        <v>5</v>
      </c>
      <c r="D33">
        <v>65.224800000000002</v>
      </c>
      <c r="E33" t="s">
        <v>37</v>
      </c>
      <c r="F33" t="s">
        <v>514</v>
      </c>
    </row>
    <row r="34" spans="1:6" x14ac:dyDescent="0.25">
      <c r="A34">
        <v>7</v>
      </c>
      <c r="B34" s="43" t="s">
        <v>320</v>
      </c>
      <c r="C34" s="43" t="s">
        <v>5</v>
      </c>
      <c r="D34">
        <v>1420.5948000000001</v>
      </c>
      <c r="E34" t="s">
        <v>519</v>
      </c>
      <c r="F34" t="s">
        <v>520</v>
      </c>
    </row>
    <row r="35" spans="1:6" x14ac:dyDescent="0.25">
      <c r="A35">
        <v>8</v>
      </c>
      <c r="B35" s="43" t="s">
        <v>321</v>
      </c>
      <c r="C35" s="43" t="s">
        <v>40</v>
      </c>
      <c r="D35">
        <v>29442</v>
      </c>
      <c r="E35" t="s">
        <v>508</v>
      </c>
      <c r="F35" t="s">
        <v>510</v>
      </c>
    </row>
    <row r="36" spans="1:6" x14ac:dyDescent="0.25">
      <c r="A36">
        <v>8</v>
      </c>
      <c r="B36" s="43" t="s">
        <v>321</v>
      </c>
      <c r="C36" s="43" t="s">
        <v>40</v>
      </c>
      <c r="D36">
        <v>883.26</v>
      </c>
      <c r="E36" t="s">
        <v>37</v>
      </c>
      <c r="F36" t="s">
        <v>510</v>
      </c>
    </row>
    <row r="37" spans="1:6" x14ac:dyDescent="0.25">
      <c r="A37">
        <v>8</v>
      </c>
      <c r="B37" s="43" t="s">
        <v>321</v>
      </c>
      <c r="C37" s="43" t="s">
        <v>40</v>
      </c>
      <c r="D37">
        <v>11733.19</v>
      </c>
      <c r="E37" t="s">
        <v>508</v>
      </c>
      <c r="F37" t="s">
        <v>513</v>
      </c>
    </row>
    <row r="38" spans="1:6" x14ac:dyDescent="0.25">
      <c r="A38">
        <v>8</v>
      </c>
      <c r="B38" s="43" t="s">
        <v>321</v>
      </c>
      <c r="C38" s="43" t="s">
        <v>40</v>
      </c>
      <c r="D38">
        <v>351.9957</v>
      </c>
      <c r="E38" t="s">
        <v>37</v>
      </c>
      <c r="F38" t="s">
        <v>513</v>
      </c>
    </row>
    <row r="39" spans="1:6" x14ac:dyDescent="0.25">
      <c r="A39">
        <v>8</v>
      </c>
      <c r="B39" s="43" t="s">
        <v>321</v>
      </c>
      <c r="C39" s="43" t="s">
        <v>40</v>
      </c>
      <c r="D39">
        <v>1235.2556999999999</v>
      </c>
      <c r="E39" t="s">
        <v>519</v>
      </c>
      <c r="F39" t="s">
        <v>520</v>
      </c>
    </row>
    <row r="40" spans="1:6" x14ac:dyDescent="0.25">
      <c r="A40">
        <v>9</v>
      </c>
      <c r="B40" s="43" t="s">
        <v>322</v>
      </c>
      <c r="C40" s="43" t="s">
        <v>78</v>
      </c>
      <c r="D40">
        <v>39814</v>
      </c>
      <c r="E40" t="s">
        <v>508</v>
      </c>
      <c r="F40" t="s">
        <v>511</v>
      </c>
    </row>
    <row r="41" spans="1:6" x14ac:dyDescent="0.25">
      <c r="A41">
        <v>9</v>
      </c>
      <c r="B41" s="43" t="s">
        <v>322</v>
      </c>
      <c r="C41" s="43" t="s">
        <v>78</v>
      </c>
      <c r="D41">
        <v>1194.42</v>
      </c>
      <c r="E41" t="s">
        <v>37</v>
      </c>
      <c r="F41" t="s">
        <v>511</v>
      </c>
    </row>
    <row r="42" spans="1:6" x14ac:dyDescent="0.25">
      <c r="A42">
        <v>9</v>
      </c>
      <c r="B42" s="43" t="s">
        <v>322</v>
      </c>
      <c r="C42" s="43" t="s">
        <v>78</v>
      </c>
      <c r="D42">
        <v>1194.42</v>
      </c>
      <c r="E42" t="s">
        <v>519</v>
      </c>
      <c r="F42" t="s">
        <v>520</v>
      </c>
    </row>
    <row r="43" spans="1:6" x14ac:dyDescent="0.25">
      <c r="A43">
        <v>10</v>
      </c>
      <c r="B43" s="43" t="s">
        <v>323</v>
      </c>
      <c r="C43" s="43" t="s">
        <v>41</v>
      </c>
      <c r="D43">
        <v>27882</v>
      </c>
      <c r="E43" t="s">
        <v>508</v>
      </c>
      <c r="F43" t="s">
        <v>510</v>
      </c>
    </row>
    <row r="44" spans="1:6" x14ac:dyDescent="0.25">
      <c r="A44">
        <v>10</v>
      </c>
      <c r="B44" s="43" t="s">
        <v>323</v>
      </c>
      <c r="C44" s="43" t="s">
        <v>41</v>
      </c>
      <c r="D44">
        <v>836.46</v>
      </c>
      <c r="E44" t="s">
        <v>37</v>
      </c>
      <c r="F44" t="s">
        <v>510</v>
      </c>
    </row>
    <row r="45" spans="1:6" x14ac:dyDescent="0.25">
      <c r="A45">
        <v>10</v>
      </c>
      <c r="B45" s="43" t="s">
        <v>323</v>
      </c>
      <c r="C45" s="43" t="s">
        <v>41</v>
      </c>
      <c r="D45">
        <v>10099.49</v>
      </c>
      <c r="E45" t="s">
        <v>508</v>
      </c>
      <c r="F45" t="s">
        <v>512</v>
      </c>
    </row>
    <row r="46" spans="1:6" x14ac:dyDescent="0.25">
      <c r="A46">
        <v>10</v>
      </c>
      <c r="B46" s="43" t="s">
        <v>323</v>
      </c>
      <c r="C46" s="43" t="s">
        <v>41</v>
      </c>
      <c r="D46">
        <v>302.98469999999998</v>
      </c>
      <c r="E46" t="s">
        <v>37</v>
      </c>
      <c r="F46" t="s">
        <v>512</v>
      </c>
    </row>
    <row r="47" spans="1:6" x14ac:dyDescent="0.25">
      <c r="A47">
        <v>10</v>
      </c>
      <c r="B47" s="43" t="s">
        <v>323</v>
      </c>
      <c r="C47" s="43" t="s">
        <v>41</v>
      </c>
      <c r="D47">
        <v>1139.4447</v>
      </c>
      <c r="E47" t="s">
        <v>519</v>
      </c>
      <c r="F47" t="s">
        <v>520</v>
      </c>
    </row>
    <row r="48" spans="1:6" x14ac:dyDescent="0.25">
      <c r="A48">
        <v>11</v>
      </c>
      <c r="B48" s="43" t="s">
        <v>324</v>
      </c>
      <c r="C48" s="43" t="s">
        <v>28</v>
      </c>
      <c r="D48">
        <v>37886</v>
      </c>
      <c r="E48" t="s">
        <v>508</v>
      </c>
      <c r="F48" t="s">
        <v>511</v>
      </c>
    </row>
    <row r="49" spans="1:6" x14ac:dyDescent="0.25">
      <c r="A49">
        <v>11</v>
      </c>
      <c r="B49" s="43" t="s">
        <v>324</v>
      </c>
      <c r="C49" s="43" t="s">
        <v>28</v>
      </c>
      <c r="D49">
        <v>1136.58</v>
      </c>
      <c r="E49" t="s">
        <v>37</v>
      </c>
      <c r="F49" t="s">
        <v>511</v>
      </c>
    </row>
    <row r="50" spans="1:6" x14ac:dyDescent="0.25">
      <c r="A50">
        <v>11</v>
      </c>
      <c r="B50" s="43" t="s">
        <v>324</v>
      </c>
      <c r="C50" s="43" t="s">
        <v>28</v>
      </c>
      <c r="D50">
        <v>1136.58</v>
      </c>
      <c r="E50" t="s">
        <v>519</v>
      </c>
      <c r="F50" t="s">
        <v>520</v>
      </c>
    </row>
    <row r="51" spans="1:6" x14ac:dyDescent="0.25">
      <c r="A51">
        <v>12</v>
      </c>
      <c r="B51" s="43" t="s">
        <v>325</v>
      </c>
      <c r="C51" s="43" t="s">
        <v>39</v>
      </c>
      <c r="D51">
        <v>30176</v>
      </c>
      <c r="E51" t="s">
        <v>508</v>
      </c>
      <c r="F51" t="s">
        <v>510</v>
      </c>
    </row>
    <row r="52" spans="1:6" x14ac:dyDescent="0.25">
      <c r="A52">
        <v>12</v>
      </c>
      <c r="B52" s="43" t="s">
        <v>325</v>
      </c>
      <c r="C52" s="43" t="s">
        <v>39</v>
      </c>
      <c r="D52">
        <v>905.28</v>
      </c>
      <c r="E52" t="s">
        <v>37</v>
      </c>
      <c r="F52" t="s">
        <v>510</v>
      </c>
    </row>
    <row r="53" spans="1:6" x14ac:dyDescent="0.25">
      <c r="A53">
        <v>12</v>
      </c>
      <c r="B53" s="43" t="s">
        <v>325</v>
      </c>
      <c r="C53" s="43" t="s">
        <v>39</v>
      </c>
      <c r="D53">
        <v>5512.79</v>
      </c>
      <c r="E53" t="s">
        <v>508</v>
      </c>
      <c r="F53" t="s">
        <v>514</v>
      </c>
    </row>
    <row r="54" spans="1:6" x14ac:dyDescent="0.25">
      <c r="A54">
        <v>12</v>
      </c>
      <c r="B54" s="43" t="s">
        <v>325</v>
      </c>
      <c r="C54" s="43" t="s">
        <v>39</v>
      </c>
      <c r="D54">
        <v>165.3837</v>
      </c>
      <c r="E54" t="s">
        <v>37</v>
      </c>
      <c r="F54" t="s">
        <v>514</v>
      </c>
    </row>
    <row r="55" spans="1:6" x14ac:dyDescent="0.25">
      <c r="A55">
        <v>12</v>
      </c>
      <c r="B55" s="43" t="s">
        <v>325</v>
      </c>
      <c r="C55" s="43" t="s">
        <v>39</v>
      </c>
      <c r="D55">
        <v>1070.6637000000001</v>
      </c>
      <c r="E55" t="s">
        <v>519</v>
      </c>
      <c r="F55" t="s">
        <v>520</v>
      </c>
    </row>
    <row r="56" spans="1:6" x14ac:dyDescent="0.25">
      <c r="A56">
        <v>13</v>
      </c>
      <c r="B56" s="43" t="s">
        <v>326</v>
      </c>
      <c r="C56" s="43" t="s">
        <v>6</v>
      </c>
      <c r="D56">
        <v>33795</v>
      </c>
      <c r="E56" t="s">
        <v>508</v>
      </c>
      <c r="F56" t="s">
        <v>511</v>
      </c>
    </row>
    <row r="57" spans="1:6" x14ac:dyDescent="0.25">
      <c r="A57">
        <v>13</v>
      </c>
      <c r="B57" s="43" t="s">
        <v>326</v>
      </c>
      <c r="C57" s="43" t="s">
        <v>6</v>
      </c>
      <c r="D57">
        <v>1013.85</v>
      </c>
      <c r="E57" t="s">
        <v>37</v>
      </c>
      <c r="F57" t="s">
        <v>511</v>
      </c>
    </row>
    <row r="58" spans="1:6" x14ac:dyDescent="0.25">
      <c r="A58">
        <v>13</v>
      </c>
      <c r="B58" s="43" t="s">
        <v>326</v>
      </c>
      <c r="C58" s="43" t="s">
        <v>6</v>
      </c>
      <c r="D58">
        <v>1013.85</v>
      </c>
      <c r="E58" t="s">
        <v>519</v>
      </c>
      <c r="F58" t="s">
        <v>520</v>
      </c>
    </row>
    <row r="59" spans="1:6" x14ac:dyDescent="0.25">
      <c r="A59">
        <v>14</v>
      </c>
      <c r="B59" s="43" t="s">
        <v>327</v>
      </c>
      <c r="C59" s="43" t="s">
        <v>19</v>
      </c>
      <c r="D59">
        <v>14812</v>
      </c>
      <c r="E59" t="s">
        <v>508</v>
      </c>
      <c r="F59" t="s">
        <v>509</v>
      </c>
    </row>
    <row r="60" spans="1:6" x14ac:dyDescent="0.25">
      <c r="A60">
        <v>14</v>
      </c>
      <c r="B60" s="43" t="s">
        <v>327</v>
      </c>
      <c r="C60" s="43" t="s">
        <v>19</v>
      </c>
      <c r="D60">
        <v>444.36</v>
      </c>
      <c r="E60" t="s">
        <v>37</v>
      </c>
      <c r="F60" t="s">
        <v>509</v>
      </c>
    </row>
    <row r="61" spans="1:6" x14ac:dyDescent="0.25">
      <c r="A61">
        <v>14</v>
      </c>
      <c r="B61" s="43" t="s">
        <v>327</v>
      </c>
      <c r="C61" s="43" t="s">
        <v>19</v>
      </c>
      <c r="D61">
        <v>15594.98</v>
      </c>
      <c r="E61" t="s">
        <v>508</v>
      </c>
      <c r="F61" t="s">
        <v>512</v>
      </c>
    </row>
    <row r="62" spans="1:6" x14ac:dyDescent="0.25">
      <c r="A62">
        <v>14</v>
      </c>
      <c r="B62" s="43" t="s">
        <v>327</v>
      </c>
      <c r="C62" s="43" t="s">
        <v>19</v>
      </c>
      <c r="D62">
        <v>467.8494</v>
      </c>
      <c r="E62" t="s">
        <v>37</v>
      </c>
      <c r="F62" t="s">
        <v>512</v>
      </c>
    </row>
    <row r="63" spans="1:6" x14ac:dyDescent="0.25">
      <c r="A63">
        <v>14</v>
      </c>
      <c r="B63" s="43" t="s">
        <v>327</v>
      </c>
      <c r="C63" s="43" t="s">
        <v>19</v>
      </c>
      <c r="D63">
        <v>2581.21</v>
      </c>
      <c r="E63" t="s">
        <v>508</v>
      </c>
      <c r="F63" t="s">
        <v>513</v>
      </c>
    </row>
    <row r="64" spans="1:6" x14ac:dyDescent="0.25">
      <c r="A64">
        <v>14</v>
      </c>
      <c r="B64" s="43" t="s">
        <v>327</v>
      </c>
      <c r="C64" s="43" t="s">
        <v>19</v>
      </c>
      <c r="D64">
        <v>77.436300000000003</v>
      </c>
      <c r="E64" t="s">
        <v>37</v>
      </c>
      <c r="F64" t="s">
        <v>513</v>
      </c>
    </row>
    <row r="65" spans="1:6" x14ac:dyDescent="0.25">
      <c r="A65">
        <v>14</v>
      </c>
      <c r="B65" s="43" t="s">
        <v>327</v>
      </c>
      <c r="C65" s="43" t="s">
        <v>19</v>
      </c>
      <c r="D65">
        <v>989.64570000000003</v>
      </c>
      <c r="E65" t="s">
        <v>519</v>
      </c>
      <c r="F65" t="s">
        <v>520</v>
      </c>
    </row>
    <row r="66" spans="1:6" x14ac:dyDescent="0.25">
      <c r="A66">
        <v>15</v>
      </c>
      <c r="B66" s="43" t="s">
        <v>328</v>
      </c>
      <c r="C66" s="43" t="s">
        <v>41</v>
      </c>
      <c r="D66">
        <v>24696</v>
      </c>
      <c r="E66" t="s">
        <v>508</v>
      </c>
      <c r="F66" t="s">
        <v>510</v>
      </c>
    </row>
    <row r="67" spans="1:6" x14ac:dyDescent="0.25">
      <c r="A67">
        <v>15</v>
      </c>
      <c r="B67" s="43" t="s">
        <v>328</v>
      </c>
      <c r="C67" s="43" t="s">
        <v>41</v>
      </c>
      <c r="D67">
        <v>740.88</v>
      </c>
      <c r="E67" t="s">
        <v>37</v>
      </c>
      <c r="F67" t="s">
        <v>510</v>
      </c>
    </row>
    <row r="68" spans="1:6" x14ac:dyDescent="0.25">
      <c r="A68">
        <v>15</v>
      </c>
      <c r="B68" s="43" t="s">
        <v>328</v>
      </c>
      <c r="C68" s="43" t="s">
        <v>41</v>
      </c>
      <c r="D68">
        <v>5010.6000000000004</v>
      </c>
      <c r="E68" t="s">
        <v>508</v>
      </c>
      <c r="F68" t="s">
        <v>512</v>
      </c>
    </row>
    <row r="69" spans="1:6" x14ac:dyDescent="0.25">
      <c r="A69">
        <v>15</v>
      </c>
      <c r="B69" s="43" t="s">
        <v>328</v>
      </c>
      <c r="C69" s="43" t="s">
        <v>41</v>
      </c>
      <c r="D69">
        <v>100.212</v>
      </c>
      <c r="E69" t="s">
        <v>37</v>
      </c>
      <c r="F69" t="s">
        <v>512</v>
      </c>
    </row>
    <row r="70" spans="1:6" x14ac:dyDescent="0.25">
      <c r="A70">
        <v>15</v>
      </c>
      <c r="B70" s="43" t="s">
        <v>328</v>
      </c>
      <c r="C70" s="43" t="s">
        <v>41</v>
      </c>
      <c r="D70">
        <v>2347.62</v>
      </c>
      <c r="E70" t="s">
        <v>508</v>
      </c>
      <c r="F70" t="s">
        <v>513</v>
      </c>
    </row>
    <row r="71" spans="1:6" x14ac:dyDescent="0.25">
      <c r="A71">
        <v>15</v>
      </c>
      <c r="B71" s="43" t="s">
        <v>328</v>
      </c>
      <c r="C71" s="43" t="s">
        <v>41</v>
      </c>
      <c r="D71">
        <v>70.428600000000003</v>
      </c>
      <c r="E71" t="s">
        <v>37</v>
      </c>
      <c r="F71" t="s">
        <v>513</v>
      </c>
    </row>
    <row r="72" spans="1:6" x14ac:dyDescent="0.25">
      <c r="A72">
        <v>15</v>
      </c>
      <c r="B72" s="43" t="s">
        <v>328</v>
      </c>
      <c r="C72" s="43" t="s">
        <v>41</v>
      </c>
      <c r="D72">
        <v>911.52059999999994</v>
      </c>
      <c r="E72" t="s">
        <v>519</v>
      </c>
      <c r="F72" t="s">
        <v>520</v>
      </c>
    </row>
    <row r="73" spans="1:6" x14ac:dyDescent="0.25">
      <c r="A73">
        <v>16</v>
      </c>
      <c r="B73" s="43" t="s">
        <v>329</v>
      </c>
      <c r="C73" s="43" t="s">
        <v>79</v>
      </c>
      <c r="D73">
        <v>29913</v>
      </c>
      <c r="E73" t="s">
        <v>508</v>
      </c>
      <c r="F73" t="s">
        <v>511</v>
      </c>
    </row>
    <row r="74" spans="1:6" x14ac:dyDescent="0.25">
      <c r="A74">
        <v>16</v>
      </c>
      <c r="B74" s="43" t="s">
        <v>329</v>
      </c>
      <c r="C74" s="43" t="s">
        <v>79</v>
      </c>
      <c r="D74">
        <v>897.39</v>
      </c>
      <c r="E74" t="s">
        <v>37</v>
      </c>
      <c r="F74" t="s">
        <v>511</v>
      </c>
    </row>
    <row r="75" spans="1:6" x14ac:dyDescent="0.25">
      <c r="A75">
        <v>16</v>
      </c>
      <c r="B75" s="43" t="s">
        <v>329</v>
      </c>
      <c r="C75" s="43" t="s">
        <v>79</v>
      </c>
      <c r="D75">
        <v>897.39</v>
      </c>
      <c r="E75" t="s">
        <v>519</v>
      </c>
      <c r="F75" t="s">
        <v>520</v>
      </c>
    </row>
    <row r="76" spans="1:6" x14ac:dyDescent="0.25">
      <c r="A76">
        <v>17</v>
      </c>
      <c r="B76" s="43" t="s">
        <v>330</v>
      </c>
      <c r="C76" s="43" t="s">
        <v>31</v>
      </c>
      <c r="D76">
        <v>27981</v>
      </c>
      <c r="E76" t="s">
        <v>508</v>
      </c>
      <c r="F76" t="s">
        <v>509</v>
      </c>
    </row>
    <row r="77" spans="1:6" x14ac:dyDescent="0.25">
      <c r="A77">
        <v>17</v>
      </c>
      <c r="B77" s="43" t="s">
        <v>330</v>
      </c>
      <c r="C77" s="43" t="s">
        <v>31</v>
      </c>
      <c r="D77">
        <v>839.43</v>
      </c>
      <c r="E77" t="s">
        <v>37</v>
      </c>
      <c r="F77" t="s">
        <v>509</v>
      </c>
    </row>
    <row r="78" spans="1:6" x14ac:dyDescent="0.25">
      <c r="A78">
        <v>17</v>
      </c>
      <c r="B78" s="43" t="s">
        <v>330</v>
      </c>
      <c r="C78" s="43" t="s">
        <v>31</v>
      </c>
      <c r="D78">
        <v>839.43</v>
      </c>
      <c r="E78" t="s">
        <v>519</v>
      </c>
      <c r="F78" t="s">
        <v>520</v>
      </c>
    </row>
    <row r="79" spans="1:6" x14ac:dyDescent="0.25">
      <c r="A79">
        <v>18</v>
      </c>
      <c r="B79" s="43" t="s">
        <v>331</v>
      </c>
      <c r="C79" s="43" t="s">
        <v>40</v>
      </c>
      <c r="D79">
        <v>20310</v>
      </c>
      <c r="E79" t="s">
        <v>508</v>
      </c>
      <c r="F79" t="s">
        <v>510</v>
      </c>
    </row>
    <row r="80" spans="1:6" x14ac:dyDescent="0.25">
      <c r="A80">
        <v>18</v>
      </c>
      <c r="B80" s="43" t="s">
        <v>331</v>
      </c>
      <c r="C80" s="43" t="s">
        <v>40</v>
      </c>
      <c r="D80">
        <v>609.29999999999995</v>
      </c>
      <c r="E80" t="s">
        <v>37</v>
      </c>
      <c r="F80" t="s">
        <v>510</v>
      </c>
    </row>
    <row r="81" spans="1:6" x14ac:dyDescent="0.25">
      <c r="A81">
        <v>18</v>
      </c>
      <c r="B81" s="43" t="s">
        <v>331</v>
      </c>
      <c r="C81" s="43" t="s">
        <v>40</v>
      </c>
      <c r="D81">
        <v>7093.49</v>
      </c>
      <c r="E81" t="s">
        <v>508</v>
      </c>
      <c r="F81" t="s">
        <v>512</v>
      </c>
    </row>
    <row r="82" spans="1:6" x14ac:dyDescent="0.25">
      <c r="A82">
        <v>18</v>
      </c>
      <c r="B82" s="43" t="s">
        <v>331</v>
      </c>
      <c r="C82" s="43" t="s">
        <v>40</v>
      </c>
      <c r="D82">
        <v>141.8698</v>
      </c>
      <c r="E82" t="s">
        <v>37</v>
      </c>
      <c r="F82" t="s">
        <v>512</v>
      </c>
    </row>
    <row r="83" spans="1:6" x14ac:dyDescent="0.25">
      <c r="A83">
        <v>18</v>
      </c>
      <c r="B83" s="43" t="s">
        <v>331</v>
      </c>
      <c r="C83" s="43" t="s">
        <v>40</v>
      </c>
      <c r="D83">
        <v>2767.05</v>
      </c>
      <c r="E83" t="s">
        <v>508</v>
      </c>
      <c r="F83" t="s">
        <v>513</v>
      </c>
    </row>
    <row r="84" spans="1:6" x14ac:dyDescent="0.25">
      <c r="A84">
        <v>18</v>
      </c>
      <c r="B84" s="43" t="s">
        <v>331</v>
      </c>
      <c r="C84" s="43" t="s">
        <v>40</v>
      </c>
      <c r="D84">
        <v>83.011499999999998</v>
      </c>
      <c r="E84" t="s">
        <v>37</v>
      </c>
      <c r="F84" t="s">
        <v>513</v>
      </c>
    </row>
    <row r="85" spans="1:6" x14ac:dyDescent="0.25">
      <c r="A85">
        <v>18</v>
      </c>
      <c r="B85" s="43" t="s">
        <v>331</v>
      </c>
      <c r="C85" s="43" t="s">
        <v>40</v>
      </c>
      <c r="D85">
        <v>834.18129999999996</v>
      </c>
      <c r="E85" t="s">
        <v>519</v>
      </c>
      <c r="F85" t="s">
        <v>520</v>
      </c>
    </row>
    <row r="86" spans="1:6" x14ac:dyDescent="0.25">
      <c r="A86">
        <v>19</v>
      </c>
      <c r="B86" s="43" t="s">
        <v>332</v>
      </c>
      <c r="C86" s="43" t="s">
        <v>80</v>
      </c>
      <c r="D86">
        <v>27039</v>
      </c>
      <c r="E86" t="s">
        <v>508</v>
      </c>
      <c r="F86" t="s">
        <v>511</v>
      </c>
    </row>
    <row r="87" spans="1:6" x14ac:dyDescent="0.25">
      <c r="A87">
        <v>19</v>
      </c>
      <c r="B87" s="43" t="s">
        <v>332</v>
      </c>
      <c r="C87" s="43" t="s">
        <v>80</v>
      </c>
      <c r="D87">
        <v>811.17</v>
      </c>
      <c r="E87" t="s">
        <v>37</v>
      </c>
      <c r="F87" t="s">
        <v>511</v>
      </c>
    </row>
    <row r="88" spans="1:6" x14ac:dyDescent="0.25">
      <c r="A88">
        <v>19</v>
      </c>
      <c r="B88" s="43" t="s">
        <v>332</v>
      </c>
      <c r="C88" s="43" t="s">
        <v>80</v>
      </c>
      <c r="D88">
        <v>811.17</v>
      </c>
      <c r="E88" t="s">
        <v>519</v>
      </c>
      <c r="F88" t="s">
        <v>520</v>
      </c>
    </row>
    <row r="89" spans="1:6" x14ac:dyDescent="0.25">
      <c r="A89">
        <v>20</v>
      </c>
      <c r="B89" s="43" t="s">
        <v>333</v>
      </c>
      <c r="C89" s="43" t="s">
        <v>31</v>
      </c>
      <c r="D89">
        <v>18854</v>
      </c>
      <c r="E89" t="s">
        <v>508</v>
      </c>
      <c r="F89" t="s">
        <v>511</v>
      </c>
    </row>
    <row r="90" spans="1:6" x14ac:dyDescent="0.25">
      <c r="A90">
        <v>20</v>
      </c>
      <c r="B90" s="43" t="s">
        <v>333</v>
      </c>
      <c r="C90" s="43" t="s">
        <v>31</v>
      </c>
      <c r="D90">
        <v>565.62</v>
      </c>
      <c r="E90" t="s">
        <v>37</v>
      </c>
      <c r="F90" t="s">
        <v>511</v>
      </c>
    </row>
    <row r="91" spans="1:6" x14ac:dyDescent="0.25">
      <c r="A91">
        <v>20</v>
      </c>
      <c r="B91" s="43" t="s">
        <v>333</v>
      </c>
      <c r="C91" s="43" t="s">
        <v>31</v>
      </c>
      <c r="D91">
        <v>7439.94</v>
      </c>
      <c r="E91" t="s">
        <v>508</v>
      </c>
      <c r="F91" t="s">
        <v>513</v>
      </c>
    </row>
    <row r="92" spans="1:6" x14ac:dyDescent="0.25">
      <c r="A92">
        <v>20</v>
      </c>
      <c r="B92" s="43" t="s">
        <v>333</v>
      </c>
      <c r="C92" s="43" t="s">
        <v>31</v>
      </c>
      <c r="D92">
        <v>223.19820000000001</v>
      </c>
      <c r="E92" t="s">
        <v>37</v>
      </c>
      <c r="F92" t="s">
        <v>513</v>
      </c>
    </row>
    <row r="93" spans="1:6" x14ac:dyDescent="0.25">
      <c r="A93">
        <v>20</v>
      </c>
      <c r="B93" s="43" t="s">
        <v>333</v>
      </c>
      <c r="C93" s="43" t="s">
        <v>31</v>
      </c>
      <c r="D93">
        <v>788.81820000000005</v>
      </c>
      <c r="E93" t="s">
        <v>519</v>
      </c>
      <c r="F93" t="s">
        <v>520</v>
      </c>
    </row>
    <row r="94" spans="1:6" x14ac:dyDescent="0.25">
      <c r="A94">
        <v>21</v>
      </c>
      <c r="B94" s="43" t="s">
        <v>334</v>
      </c>
      <c r="C94" s="43" t="s">
        <v>77</v>
      </c>
      <c r="D94">
        <v>24857.439999999999</v>
      </c>
      <c r="E94" t="s">
        <v>508</v>
      </c>
      <c r="F94" t="s">
        <v>512</v>
      </c>
    </row>
    <row r="95" spans="1:6" x14ac:dyDescent="0.25">
      <c r="A95">
        <v>21</v>
      </c>
      <c r="B95" s="43" t="s">
        <v>334</v>
      </c>
      <c r="C95" s="43" t="s">
        <v>77</v>
      </c>
      <c r="D95">
        <v>745.72320000000002</v>
      </c>
      <c r="E95" t="s">
        <v>37</v>
      </c>
      <c r="F95" t="s">
        <v>512</v>
      </c>
    </row>
    <row r="96" spans="1:6" x14ac:dyDescent="0.25">
      <c r="A96">
        <v>21</v>
      </c>
      <c r="B96" s="43" t="s">
        <v>334</v>
      </c>
      <c r="C96" s="43" t="s">
        <v>77</v>
      </c>
      <c r="D96">
        <v>745.72320000000002</v>
      </c>
      <c r="E96" t="s">
        <v>519</v>
      </c>
      <c r="F96" t="s">
        <v>520</v>
      </c>
    </row>
    <row r="97" spans="1:6" x14ac:dyDescent="0.25">
      <c r="A97">
        <v>22</v>
      </c>
      <c r="B97" s="43" t="s">
        <v>335</v>
      </c>
      <c r="C97" s="43" t="s">
        <v>43</v>
      </c>
      <c r="D97">
        <v>23704</v>
      </c>
      <c r="E97" t="s">
        <v>508</v>
      </c>
      <c r="F97" t="s">
        <v>510</v>
      </c>
    </row>
    <row r="98" spans="1:6" x14ac:dyDescent="0.25">
      <c r="A98">
        <v>22</v>
      </c>
      <c r="B98" s="43" t="s">
        <v>335</v>
      </c>
      <c r="C98" s="43" t="s">
        <v>43</v>
      </c>
      <c r="D98">
        <v>711.12</v>
      </c>
      <c r="E98" t="s">
        <v>37</v>
      </c>
      <c r="F98" t="s">
        <v>510</v>
      </c>
    </row>
    <row r="99" spans="1:6" x14ac:dyDescent="0.25">
      <c r="A99">
        <v>22</v>
      </c>
      <c r="B99" s="43" t="s">
        <v>335</v>
      </c>
      <c r="C99" s="43" t="s">
        <v>43</v>
      </c>
      <c r="D99">
        <v>711.12</v>
      </c>
      <c r="E99" t="s">
        <v>519</v>
      </c>
      <c r="F99" t="s">
        <v>520</v>
      </c>
    </row>
    <row r="100" spans="1:6" x14ac:dyDescent="0.25">
      <c r="A100">
        <v>23</v>
      </c>
      <c r="B100" s="43" t="s">
        <v>336</v>
      </c>
      <c r="C100" s="43" t="s">
        <v>81</v>
      </c>
      <c r="D100">
        <v>23076</v>
      </c>
      <c r="E100" t="s">
        <v>508</v>
      </c>
      <c r="F100" t="s">
        <v>511</v>
      </c>
    </row>
    <row r="101" spans="1:6" x14ac:dyDescent="0.25">
      <c r="A101">
        <v>23</v>
      </c>
      <c r="B101" s="43" t="s">
        <v>336</v>
      </c>
      <c r="C101" s="43" t="s">
        <v>81</v>
      </c>
      <c r="D101">
        <v>692.28</v>
      </c>
      <c r="E101" t="s">
        <v>37</v>
      </c>
      <c r="F101" t="s">
        <v>511</v>
      </c>
    </row>
    <row r="102" spans="1:6" x14ac:dyDescent="0.25">
      <c r="A102">
        <v>23</v>
      </c>
      <c r="B102" s="43" t="s">
        <v>336</v>
      </c>
      <c r="C102" s="43" t="s">
        <v>81</v>
      </c>
      <c r="D102">
        <v>692.28</v>
      </c>
      <c r="E102" t="s">
        <v>519</v>
      </c>
      <c r="F102" t="s">
        <v>520</v>
      </c>
    </row>
    <row r="103" spans="1:6" x14ac:dyDescent="0.25">
      <c r="A103">
        <v>24</v>
      </c>
      <c r="B103" s="43" t="s">
        <v>337</v>
      </c>
      <c r="C103" s="43" t="s">
        <v>44</v>
      </c>
      <c r="D103">
        <v>22764</v>
      </c>
      <c r="E103" t="s">
        <v>508</v>
      </c>
      <c r="F103" t="s">
        <v>510</v>
      </c>
    </row>
    <row r="104" spans="1:6" x14ac:dyDescent="0.25">
      <c r="A104">
        <v>24</v>
      </c>
      <c r="B104" s="43" t="s">
        <v>337</v>
      </c>
      <c r="C104" s="43" t="s">
        <v>44</v>
      </c>
      <c r="D104">
        <v>682.92</v>
      </c>
      <c r="E104" t="s">
        <v>37</v>
      </c>
      <c r="F104" t="s">
        <v>510</v>
      </c>
    </row>
    <row r="105" spans="1:6" x14ac:dyDescent="0.25">
      <c r="A105">
        <v>24</v>
      </c>
      <c r="B105" s="43" t="s">
        <v>337</v>
      </c>
      <c r="C105" s="43" t="s">
        <v>44</v>
      </c>
      <c r="D105">
        <v>682.92</v>
      </c>
      <c r="E105" t="s">
        <v>519</v>
      </c>
      <c r="F105" t="s">
        <v>520</v>
      </c>
    </row>
    <row r="106" spans="1:6" x14ac:dyDescent="0.25">
      <c r="A106">
        <v>25</v>
      </c>
      <c r="B106" s="43" t="s">
        <v>338</v>
      </c>
      <c r="C106" s="43" t="s">
        <v>8</v>
      </c>
      <c r="D106">
        <v>16829</v>
      </c>
      <c r="E106" t="s">
        <v>508</v>
      </c>
      <c r="F106" t="s">
        <v>509</v>
      </c>
    </row>
    <row r="107" spans="1:6" x14ac:dyDescent="0.25">
      <c r="A107">
        <v>25</v>
      </c>
      <c r="B107" s="43" t="s">
        <v>338</v>
      </c>
      <c r="C107" s="43" t="s">
        <v>8</v>
      </c>
      <c r="D107">
        <v>504.87</v>
      </c>
      <c r="E107" t="s">
        <v>37</v>
      </c>
      <c r="F107" t="s">
        <v>509</v>
      </c>
    </row>
    <row r="108" spans="1:6" x14ac:dyDescent="0.25">
      <c r="A108">
        <v>25</v>
      </c>
      <c r="B108" s="43" t="s">
        <v>338</v>
      </c>
      <c r="C108" s="43" t="s">
        <v>8</v>
      </c>
      <c r="D108">
        <v>2524.96</v>
      </c>
      <c r="E108" t="s">
        <v>508</v>
      </c>
      <c r="F108" t="s">
        <v>512</v>
      </c>
    </row>
    <row r="109" spans="1:6" x14ac:dyDescent="0.25">
      <c r="A109">
        <v>25</v>
      </c>
      <c r="B109" s="43" t="s">
        <v>338</v>
      </c>
      <c r="C109" s="43" t="s">
        <v>8</v>
      </c>
      <c r="D109">
        <v>50.499200000000002</v>
      </c>
      <c r="E109" t="s">
        <v>37</v>
      </c>
      <c r="F109" t="s">
        <v>512</v>
      </c>
    </row>
    <row r="110" spans="1:6" x14ac:dyDescent="0.25">
      <c r="A110">
        <v>25</v>
      </c>
      <c r="B110" s="43" t="s">
        <v>338</v>
      </c>
      <c r="C110" s="43" t="s">
        <v>8</v>
      </c>
      <c r="D110">
        <v>3917.93</v>
      </c>
      <c r="E110" t="s">
        <v>508</v>
      </c>
      <c r="F110" t="s">
        <v>513</v>
      </c>
    </row>
    <row r="111" spans="1:6" x14ac:dyDescent="0.25">
      <c r="A111">
        <v>25</v>
      </c>
      <c r="B111" s="43" t="s">
        <v>338</v>
      </c>
      <c r="C111" s="43" t="s">
        <v>8</v>
      </c>
      <c r="D111">
        <v>117.53789999999999</v>
      </c>
      <c r="E111" t="s">
        <v>37</v>
      </c>
      <c r="F111" t="s">
        <v>513</v>
      </c>
    </row>
    <row r="112" spans="1:6" x14ac:dyDescent="0.25">
      <c r="A112">
        <v>25</v>
      </c>
      <c r="B112" s="43" t="s">
        <v>338</v>
      </c>
      <c r="C112" s="43" t="s">
        <v>8</v>
      </c>
      <c r="D112">
        <v>672.90710000000001</v>
      </c>
      <c r="E112" t="s">
        <v>519</v>
      </c>
      <c r="F112" t="s">
        <v>520</v>
      </c>
    </row>
    <row r="113" spans="1:6" x14ac:dyDescent="0.25">
      <c r="A113">
        <v>26</v>
      </c>
      <c r="B113" s="43" t="s">
        <v>339</v>
      </c>
      <c r="C113" s="43" t="s">
        <v>45</v>
      </c>
      <c r="D113">
        <v>21069</v>
      </c>
      <c r="E113" t="s">
        <v>508</v>
      </c>
      <c r="F113" t="s">
        <v>510</v>
      </c>
    </row>
    <row r="114" spans="1:6" x14ac:dyDescent="0.25">
      <c r="A114">
        <v>26</v>
      </c>
      <c r="B114" s="43" t="s">
        <v>339</v>
      </c>
      <c r="C114" s="43" t="s">
        <v>45</v>
      </c>
      <c r="D114">
        <v>632.07000000000005</v>
      </c>
      <c r="E114" t="s">
        <v>37</v>
      </c>
      <c r="F114" t="s">
        <v>510</v>
      </c>
    </row>
    <row r="115" spans="1:6" x14ac:dyDescent="0.25">
      <c r="A115">
        <v>26</v>
      </c>
      <c r="B115" s="43" t="s">
        <v>339</v>
      </c>
      <c r="C115" s="43" t="s">
        <v>45</v>
      </c>
      <c r="D115">
        <v>632.07000000000005</v>
      </c>
      <c r="E115" t="s">
        <v>519</v>
      </c>
      <c r="F115" t="s">
        <v>520</v>
      </c>
    </row>
    <row r="116" spans="1:6" x14ac:dyDescent="0.25">
      <c r="A116">
        <v>27</v>
      </c>
      <c r="B116" s="43" t="s">
        <v>340</v>
      </c>
      <c r="C116" s="43" t="s">
        <v>82</v>
      </c>
      <c r="D116">
        <v>20992</v>
      </c>
      <c r="E116" t="s">
        <v>508</v>
      </c>
      <c r="F116" t="s">
        <v>511</v>
      </c>
    </row>
    <row r="117" spans="1:6" x14ac:dyDescent="0.25">
      <c r="A117">
        <v>27</v>
      </c>
      <c r="B117" s="43" t="s">
        <v>340</v>
      </c>
      <c r="C117" s="43" t="s">
        <v>82</v>
      </c>
      <c r="D117">
        <v>629.76</v>
      </c>
      <c r="E117" t="s">
        <v>37</v>
      </c>
      <c r="F117" t="s">
        <v>511</v>
      </c>
    </row>
    <row r="118" spans="1:6" x14ac:dyDescent="0.25">
      <c r="A118">
        <v>27</v>
      </c>
      <c r="B118" s="43" t="s">
        <v>340</v>
      </c>
      <c r="C118" s="43" t="s">
        <v>82</v>
      </c>
      <c r="D118">
        <v>629.76</v>
      </c>
      <c r="E118" t="s">
        <v>519</v>
      </c>
      <c r="F118" t="s">
        <v>520</v>
      </c>
    </row>
    <row r="119" spans="1:6" x14ac:dyDescent="0.25">
      <c r="A119">
        <v>28</v>
      </c>
      <c r="B119" s="43" t="s">
        <v>341</v>
      </c>
      <c r="C119" s="43"/>
      <c r="D119">
        <v>20510</v>
      </c>
      <c r="E119" t="s">
        <v>508</v>
      </c>
      <c r="F119" t="s">
        <v>510</v>
      </c>
    </row>
    <row r="120" spans="1:6" x14ac:dyDescent="0.25">
      <c r="A120">
        <v>28</v>
      </c>
      <c r="B120" s="43" t="s">
        <v>341</v>
      </c>
      <c r="C120" s="43"/>
      <c r="D120">
        <v>615.29999999999995</v>
      </c>
      <c r="E120" t="s">
        <v>37</v>
      </c>
      <c r="F120" t="s">
        <v>510</v>
      </c>
    </row>
    <row r="121" spans="1:6" x14ac:dyDescent="0.25">
      <c r="A121">
        <v>28</v>
      </c>
      <c r="B121" s="43" t="s">
        <v>341</v>
      </c>
      <c r="C121" s="43"/>
      <c r="D121">
        <v>615.29999999999995</v>
      </c>
      <c r="E121" t="s">
        <v>519</v>
      </c>
      <c r="F121" t="s">
        <v>520</v>
      </c>
    </row>
    <row r="122" spans="1:6" x14ac:dyDescent="0.25">
      <c r="A122">
        <v>29</v>
      </c>
      <c r="B122" s="43" t="s">
        <v>342</v>
      </c>
      <c r="C122" s="43" t="s">
        <v>7</v>
      </c>
      <c r="D122">
        <v>20417</v>
      </c>
      <c r="E122" t="s">
        <v>508</v>
      </c>
      <c r="F122" t="s">
        <v>509</v>
      </c>
    </row>
    <row r="123" spans="1:6" x14ac:dyDescent="0.25">
      <c r="A123">
        <v>29</v>
      </c>
      <c r="B123" s="43" t="s">
        <v>342</v>
      </c>
      <c r="C123" s="43" t="s">
        <v>7</v>
      </c>
      <c r="D123">
        <v>612.51</v>
      </c>
      <c r="E123" t="s">
        <v>37</v>
      </c>
      <c r="F123" t="s">
        <v>509</v>
      </c>
    </row>
    <row r="124" spans="1:6" x14ac:dyDescent="0.25">
      <c r="A124">
        <v>29</v>
      </c>
      <c r="B124" s="43" t="s">
        <v>342</v>
      </c>
      <c r="C124" s="43" t="s">
        <v>7</v>
      </c>
      <c r="D124">
        <v>612.51</v>
      </c>
      <c r="E124" t="s">
        <v>519</v>
      </c>
      <c r="F124" t="s">
        <v>520</v>
      </c>
    </row>
    <row r="125" spans="1:6" x14ac:dyDescent="0.25">
      <c r="A125">
        <v>30</v>
      </c>
      <c r="B125" s="43" t="s">
        <v>343</v>
      </c>
      <c r="C125" s="43" t="s">
        <v>46</v>
      </c>
      <c r="D125">
        <v>20306</v>
      </c>
      <c r="E125" t="s">
        <v>508</v>
      </c>
      <c r="F125" t="s">
        <v>510</v>
      </c>
    </row>
    <row r="126" spans="1:6" x14ac:dyDescent="0.25">
      <c r="A126">
        <v>30</v>
      </c>
      <c r="B126" s="43" t="s">
        <v>343</v>
      </c>
      <c r="C126" s="43" t="s">
        <v>46</v>
      </c>
      <c r="D126">
        <v>609.17999999999995</v>
      </c>
      <c r="E126" t="s">
        <v>37</v>
      </c>
      <c r="F126" t="s">
        <v>510</v>
      </c>
    </row>
    <row r="127" spans="1:6" x14ac:dyDescent="0.25">
      <c r="A127">
        <v>30</v>
      </c>
      <c r="B127" s="43" t="s">
        <v>343</v>
      </c>
      <c r="C127" s="43" t="s">
        <v>46</v>
      </c>
      <c r="D127">
        <v>609.17999999999995</v>
      </c>
      <c r="E127" t="s">
        <v>519</v>
      </c>
      <c r="F127" t="s">
        <v>520</v>
      </c>
    </row>
    <row r="128" spans="1:6" x14ac:dyDescent="0.25">
      <c r="A128">
        <v>31</v>
      </c>
      <c r="B128" s="43" t="s">
        <v>344</v>
      </c>
      <c r="C128" s="43" t="s">
        <v>32</v>
      </c>
      <c r="D128">
        <v>20279</v>
      </c>
      <c r="E128" t="s">
        <v>508</v>
      </c>
      <c r="F128" t="s">
        <v>509</v>
      </c>
    </row>
    <row r="129" spans="1:6" x14ac:dyDescent="0.25">
      <c r="A129">
        <v>31</v>
      </c>
      <c r="B129" s="43" t="s">
        <v>344</v>
      </c>
      <c r="C129" s="43" t="s">
        <v>32</v>
      </c>
      <c r="D129">
        <v>608.37</v>
      </c>
      <c r="E129" t="s">
        <v>37</v>
      </c>
      <c r="F129" t="s">
        <v>509</v>
      </c>
    </row>
    <row r="130" spans="1:6" x14ac:dyDescent="0.25">
      <c r="A130">
        <v>31</v>
      </c>
      <c r="B130" s="43" t="s">
        <v>344</v>
      </c>
      <c r="C130" s="43" t="s">
        <v>32</v>
      </c>
      <c r="D130">
        <v>608.37</v>
      </c>
      <c r="E130" t="s">
        <v>519</v>
      </c>
      <c r="F130" t="s">
        <v>520</v>
      </c>
    </row>
    <row r="131" spans="1:6" x14ac:dyDescent="0.25">
      <c r="A131">
        <v>32</v>
      </c>
      <c r="B131" s="43" t="s">
        <v>345</v>
      </c>
      <c r="C131" s="43" t="s">
        <v>45</v>
      </c>
      <c r="D131">
        <v>19560</v>
      </c>
      <c r="E131" t="s">
        <v>508</v>
      </c>
      <c r="F131" t="s">
        <v>510</v>
      </c>
    </row>
    <row r="132" spans="1:6" x14ac:dyDescent="0.25">
      <c r="A132">
        <v>32</v>
      </c>
      <c r="B132" s="43" t="s">
        <v>345</v>
      </c>
      <c r="C132" s="43" t="s">
        <v>45</v>
      </c>
      <c r="D132">
        <v>586.79999999999995</v>
      </c>
      <c r="E132" t="s">
        <v>37</v>
      </c>
      <c r="F132" t="s">
        <v>510</v>
      </c>
    </row>
    <row r="133" spans="1:6" x14ac:dyDescent="0.25">
      <c r="A133">
        <v>32</v>
      </c>
      <c r="B133" s="43" t="s">
        <v>345</v>
      </c>
      <c r="C133" s="43" t="s">
        <v>45</v>
      </c>
      <c r="D133">
        <v>586.79999999999995</v>
      </c>
      <c r="E133" t="s">
        <v>519</v>
      </c>
      <c r="F133" t="s">
        <v>520</v>
      </c>
    </row>
    <row r="134" spans="1:6" x14ac:dyDescent="0.25">
      <c r="A134">
        <v>33</v>
      </c>
      <c r="B134" s="43" t="s">
        <v>346</v>
      </c>
      <c r="C134" s="43" t="s">
        <v>4</v>
      </c>
      <c r="D134">
        <v>18972.740000000002</v>
      </c>
      <c r="E134" t="s">
        <v>508</v>
      </c>
      <c r="F134" t="s">
        <v>512</v>
      </c>
    </row>
    <row r="135" spans="1:6" x14ac:dyDescent="0.25">
      <c r="A135">
        <v>33</v>
      </c>
      <c r="B135" s="43" t="s">
        <v>346</v>
      </c>
      <c r="C135" s="43" t="s">
        <v>4</v>
      </c>
      <c r="D135">
        <v>569.18219999999997</v>
      </c>
      <c r="E135" t="s">
        <v>37</v>
      </c>
      <c r="F135" t="s">
        <v>512</v>
      </c>
    </row>
    <row r="136" spans="1:6" x14ac:dyDescent="0.25">
      <c r="A136">
        <v>33</v>
      </c>
      <c r="B136" s="43" t="s">
        <v>346</v>
      </c>
      <c r="C136" s="43" t="s">
        <v>4</v>
      </c>
      <c r="D136">
        <v>569.18219999999997</v>
      </c>
      <c r="E136" t="s">
        <v>519</v>
      </c>
      <c r="F136" t="s">
        <v>520</v>
      </c>
    </row>
    <row r="137" spans="1:6" x14ac:dyDescent="0.25">
      <c r="A137">
        <v>34</v>
      </c>
      <c r="B137" s="43" t="s">
        <v>347</v>
      </c>
      <c r="C137" s="43" t="s">
        <v>6</v>
      </c>
      <c r="D137">
        <v>16364</v>
      </c>
      <c r="E137" t="s">
        <v>508</v>
      </c>
      <c r="F137" t="s">
        <v>509</v>
      </c>
    </row>
    <row r="138" spans="1:6" x14ac:dyDescent="0.25">
      <c r="A138">
        <v>34</v>
      </c>
      <c r="B138" s="43" t="s">
        <v>347</v>
      </c>
      <c r="C138" s="43" t="s">
        <v>6</v>
      </c>
      <c r="D138">
        <v>490.92</v>
      </c>
      <c r="E138" t="s">
        <v>37</v>
      </c>
      <c r="F138" t="s">
        <v>509</v>
      </c>
    </row>
    <row r="139" spans="1:6" x14ac:dyDescent="0.25">
      <c r="A139">
        <v>34</v>
      </c>
      <c r="B139" s="43" t="s">
        <v>347</v>
      </c>
      <c r="C139" s="43" t="s">
        <v>6</v>
      </c>
      <c r="D139">
        <v>3446.8</v>
      </c>
      <c r="E139" t="s">
        <v>508</v>
      </c>
      <c r="F139" t="s">
        <v>512</v>
      </c>
    </row>
    <row r="140" spans="1:6" x14ac:dyDescent="0.25">
      <c r="A140">
        <v>34</v>
      </c>
      <c r="B140" s="43" t="s">
        <v>347</v>
      </c>
      <c r="C140" s="43" t="s">
        <v>6</v>
      </c>
      <c r="D140">
        <v>68.936000000000007</v>
      </c>
      <c r="E140" t="s">
        <v>37</v>
      </c>
      <c r="F140" t="s">
        <v>512</v>
      </c>
    </row>
    <row r="141" spans="1:6" x14ac:dyDescent="0.25">
      <c r="A141">
        <v>34</v>
      </c>
      <c r="B141" s="43" t="s">
        <v>347</v>
      </c>
      <c r="C141" s="43" t="s">
        <v>6</v>
      </c>
      <c r="D141">
        <v>559.85599999999999</v>
      </c>
      <c r="E141" t="s">
        <v>519</v>
      </c>
      <c r="F141" t="s">
        <v>520</v>
      </c>
    </row>
    <row r="142" spans="1:6" x14ac:dyDescent="0.25">
      <c r="A142">
        <v>35</v>
      </c>
      <c r="B142" s="43" t="s">
        <v>348</v>
      </c>
      <c r="C142" s="43" t="s">
        <v>53</v>
      </c>
      <c r="D142">
        <v>18489</v>
      </c>
      <c r="E142" t="s">
        <v>508</v>
      </c>
      <c r="F142" t="s">
        <v>511</v>
      </c>
    </row>
    <row r="143" spans="1:6" x14ac:dyDescent="0.25">
      <c r="A143">
        <v>35</v>
      </c>
      <c r="B143" s="43" t="s">
        <v>348</v>
      </c>
      <c r="C143" s="43" t="s">
        <v>53</v>
      </c>
      <c r="D143">
        <v>554.66999999999996</v>
      </c>
      <c r="E143" t="s">
        <v>37</v>
      </c>
      <c r="F143" t="s">
        <v>511</v>
      </c>
    </row>
    <row r="144" spans="1:6" x14ac:dyDescent="0.25">
      <c r="A144">
        <v>35</v>
      </c>
      <c r="B144" s="43" t="s">
        <v>348</v>
      </c>
      <c r="C144" s="43" t="s">
        <v>53</v>
      </c>
      <c r="D144">
        <v>554.66999999999996</v>
      </c>
      <c r="E144" t="s">
        <v>519</v>
      </c>
      <c r="F144" t="s">
        <v>520</v>
      </c>
    </row>
    <row r="145" spans="1:6" x14ac:dyDescent="0.25">
      <c r="A145">
        <v>36</v>
      </c>
      <c r="B145" s="43" t="s">
        <v>349</v>
      </c>
      <c r="C145" s="43" t="s">
        <v>77</v>
      </c>
      <c r="D145">
        <v>10155</v>
      </c>
      <c r="E145" t="s">
        <v>508</v>
      </c>
      <c r="F145" t="s">
        <v>511</v>
      </c>
    </row>
    <row r="146" spans="1:6" x14ac:dyDescent="0.25">
      <c r="A146">
        <v>36</v>
      </c>
      <c r="B146" s="43" t="s">
        <v>349</v>
      </c>
      <c r="C146" s="43" t="s">
        <v>77</v>
      </c>
      <c r="D146">
        <v>304.64999999999998</v>
      </c>
      <c r="E146" t="s">
        <v>37</v>
      </c>
      <c r="F146" t="s">
        <v>511</v>
      </c>
    </row>
    <row r="147" spans="1:6" x14ac:dyDescent="0.25">
      <c r="A147">
        <v>36</v>
      </c>
      <c r="B147" s="43" t="s">
        <v>349</v>
      </c>
      <c r="C147" s="43" t="s">
        <v>77</v>
      </c>
      <c r="D147">
        <v>8276.7800000000007</v>
      </c>
      <c r="E147" t="s">
        <v>508</v>
      </c>
      <c r="F147" t="s">
        <v>513</v>
      </c>
    </row>
    <row r="148" spans="1:6" x14ac:dyDescent="0.25">
      <c r="A148">
        <v>36</v>
      </c>
      <c r="B148" s="43" t="s">
        <v>349</v>
      </c>
      <c r="C148" s="43" t="s">
        <v>77</v>
      </c>
      <c r="D148">
        <v>248.30340000000001</v>
      </c>
      <c r="E148" t="s">
        <v>37</v>
      </c>
      <c r="F148" t="s">
        <v>513</v>
      </c>
    </row>
    <row r="149" spans="1:6" x14ac:dyDescent="0.25">
      <c r="A149">
        <v>36</v>
      </c>
      <c r="B149" s="43" t="s">
        <v>349</v>
      </c>
      <c r="C149" s="43" t="s">
        <v>77</v>
      </c>
      <c r="D149">
        <v>552.95339999999999</v>
      </c>
      <c r="E149" t="s">
        <v>519</v>
      </c>
      <c r="F149" t="s">
        <v>520</v>
      </c>
    </row>
    <row r="150" spans="1:6" x14ac:dyDescent="0.25">
      <c r="A150">
        <v>37</v>
      </c>
      <c r="B150" s="43" t="s">
        <v>350</v>
      </c>
      <c r="C150" s="43" t="s">
        <v>11</v>
      </c>
      <c r="D150">
        <v>17612</v>
      </c>
      <c r="E150" t="s">
        <v>508</v>
      </c>
      <c r="F150" t="s">
        <v>509</v>
      </c>
    </row>
    <row r="151" spans="1:6" x14ac:dyDescent="0.25">
      <c r="A151">
        <v>37</v>
      </c>
      <c r="B151" s="43" t="s">
        <v>350</v>
      </c>
      <c r="C151" s="43" t="s">
        <v>11</v>
      </c>
      <c r="D151">
        <v>528.36</v>
      </c>
      <c r="E151" t="s">
        <v>37</v>
      </c>
      <c r="F151" t="s">
        <v>509</v>
      </c>
    </row>
    <row r="152" spans="1:6" x14ac:dyDescent="0.25">
      <c r="A152">
        <v>37</v>
      </c>
      <c r="B152" s="43" t="s">
        <v>350</v>
      </c>
      <c r="C152" s="43" t="s">
        <v>11</v>
      </c>
      <c r="D152">
        <v>528.36</v>
      </c>
      <c r="E152" t="s">
        <v>519</v>
      </c>
      <c r="F152" t="s">
        <v>520</v>
      </c>
    </row>
    <row r="153" spans="1:6" x14ac:dyDescent="0.25">
      <c r="A153">
        <v>38</v>
      </c>
      <c r="B153" s="43" t="s">
        <v>351</v>
      </c>
      <c r="C153" s="43" t="s">
        <v>16</v>
      </c>
      <c r="D153">
        <v>17422</v>
      </c>
      <c r="E153" t="s">
        <v>508</v>
      </c>
      <c r="F153" t="s">
        <v>509</v>
      </c>
    </row>
    <row r="154" spans="1:6" x14ac:dyDescent="0.25">
      <c r="A154">
        <v>38</v>
      </c>
      <c r="B154" s="43" t="s">
        <v>351</v>
      </c>
      <c r="C154" s="43" t="s">
        <v>16</v>
      </c>
      <c r="D154">
        <v>522.66</v>
      </c>
      <c r="E154" t="s">
        <v>37</v>
      </c>
      <c r="F154" t="s">
        <v>509</v>
      </c>
    </row>
    <row r="155" spans="1:6" x14ac:dyDescent="0.25">
      <c r="A155">
        <v>38</v>
      </c>
      <c r="B155" s="43" t="s">
        <v>351</v>
      </c>
      <c r="C155" s="43" t="s">
        <v>16</v>
      </c>
      <c r="D155">
        <v>522.66</v>
      </c>
      <c r="E155" t="s">
        <v>519</v>
      </c>
      <c r="F155" t="s">
        <v>520</v>
      </c>
    </row>
    <row r="156" spans="1:6" x14ac:dyDescent="0.25">
      <c r="A156">
        <v>39</v>
      </c>
      <c r="B156" s="43" t="s">
        <v>352</v>
      </c>
      <c r="C156" s="43" t="s">
        <v>15</v>
      </c>
      <c r="D156">
        <v>17414</v>
      </c>
      <c r="E156" t="s">
        <v>508</v>
      </c>
      <c r="F156" t="s">
        <v>509</v>
      </c>
    </row>
    <row r="157" spans="1:6" x14ac:dyDescent="0.25">
      <c r="A157">
        <v>39</v>
      </c>
      <c r="B157" s="43" t="s">
        <v>352</v>
      </c>
      <c r="C157" s="43" t="s">
        <v>15</v>
      </c>
      <c r="D157">
        <v>522.41999999999996</v>
      </c>
      <c r="E157" t="s">
        <v>37</v>
      </c>
      <c r="F157" t="s">
        <v>509</v>
      </c>
    </row>
    <row r="158" spans="1:6" x14ac:dyDescent="0.25">
      <c r="A158">
        <v>39</v>
      </c>
      <c r="B158" s="43" t="s">
        <v>352</v>
      </c>
      <c r="C158" s="43" t="s">
        <v>15</v>
      </c>
      <c r="D158">
        <v>522.41999999999996</v>
      </c>
      <c r="E158" t="s">
        <v>519</v>
      </c>
      <c r="F158" t="s">
        <v>520</v>
      </c>
    </row>
    <row r="159" spans="1:6" x14ac:dyDescent="0.25">
      <c r="A159">
        <v>40</v>
      </c>
      <c r="B159" s="43" t="s">
        <v>353</v>
      </c>
      <c r="C159" s="43" t="s">
        <v>6</v>
      </c>
      <c r="D159">
        <v>16813</v>
      </c>
      <c r="E159" t="s">
        <v>508</v>
      </c>
      <c r="F159" t="s">
        <v>511</v>
      </c>
    </row>
    <row r="160" spans="1:6" x14ac:dyDescent="0.25">
      <c r="A160">
        <v>40</v>
      </c>
      <c r="B160" s="43" t="s">
        <v>353</v>
      </c>
      <c r="C160" s="43" t="s">
        <v>6</v>
      </c>
      <c r="D160">
        <v>504.39</v>
      </c>
      <c r="E160" t="s">
        <v>37</v>
      </c>
      <c r="F160" t="s">
        <v>511</v>
      </c>
    </row>
    <row r="161" spans="1:6" x14ac:dyDescent="0.25">
      <c r="A161">
        <v>40</v>
      </c>
      <c r="B161" s="43" t="s">
        <v>353</v>
      </c>
      <c r="C161" s="43" t="s">
        <v>6</v>
      </c>
      <c r="D161">
        <v>504.39</v>
      </c>
      <c r="E161" t="s">
        <v>519</v>
      </c>
      <c r="F161" t="s">
        <v>520</v>
      </c>
    </row>
    <row r="162" spans="1:6" x14ac:dyDescent="0.25">
      <c r="A162">
        <v>41</v>
      </c>
      <c r="B162" s="43" t="s">
        <v>354</v>
      </c>
      <c r="C162" s="43" t="s">
        <v>27</v>
      </c>
      <c r="D162">
        <v>16517</v>
      </c>
      <c r="E162" t="s">
        <v>508</v>
      </c>
      <c r="F162" t="s">
        <v>509</v>
      </c>
    </row>
    <row r="163" spans="1:6" x14ac:dyDescent="0.25">
      <c r="A163">
        <v>41</v>
      </c>
      <c r="B163" s="43" t="s">
        <v>354</v>
      </c>
      <c r="C163" s="43" t="s">
        <v>27</v>
      </c>
      <c r="D163">
        <v>495.51</v>
      </c>
      <c r="E163" t="s">
        <v>37</v>
      </c>
      <c r="F163" t="s">
        <v>509</v>
      </c>
    </row>
    <row r="164" spans="1:6" x14ac:dyDescent="0.25">
      <c r="A164">
        <v>41</v>
      </c>
      <c r="B164" s="43" t="s">
        <v>354</v>
      </c>
      <c r="C164" s="43" t="s">
        <v>27</v>
      </c>
      <c r="D164">
        <v>495.51</v>
      </c>
      <c r="E164" t="s">
        <v>519</v>
      </c>
      <c r="F164" t="s">
        <v>520</v>
      </c>
    </row>
    <row r="165" spans="1:6" x14ac:dyDescent="0.25">
      <c r="A165">
        <v>42</v>
      </c>
      <c r="B165" s="43" t="s">
        <v>355</v>
      </c>
      <c r="C165" s="43" t="s">
        <v>47</v>
      </c>
      <c r="D165">
        <v>16417</v>
      </c>
      <c r="E165" t="s">
        <v>508</v>
      </c>
      <c r="F165" t="s">
        <v>510</v>
      </c>
    </row>
    <row r="166" spans="1:6" x14ac:dyDescent="0.25">
      <c r="A166">
        <v>42</v>
      </c>
      <c r="B166" s="43" t="s">
        <v>355</v>
      </c>
      <c r="C166" s="43" t="s">
        <v>47</v>
      </c>
      <c r="D166">
        <v>492.51</v>
      </c>
      <c r="E166" t="s">
        <v>37</v>
      </c>
      <c r="F166" t="s">
        <v>510</v>
      </c>
    </row>
    <row r="167" spans="1:6" x14ac:dyDescent="0.25">
      <c r="A167">
        <v>42</v>
      </c>
      <c r="B167" s="43" t="s">
        <v>355</v>
      </c>
      <c r="C167" s="43" t="s">
        <v>47</v>
      </c>
      <c r="D167">
        <v>492.51</v>
      </c>
      <c r="E167" t="s">
        <v>519</v>
      </c>
      <c r="F167" t="s">
        <v>520</v>
      </c>
    </row>
    <row r="168" spans="1:6" x14ac:dyDescent="0.25">
      <c r="A168">
        <v>43</v>
      </c>
      <c r="B168" s="43" t="s">
        <v>356</v>
      </c>
      <c r="C168" s="43" t="s">
        <v>22</v>
      </c>
      <c r="D168">
        <v>15500</v>
      </c>
      <c r="E168" t="s">
        <v>508</v>
      </c>
      <c r="F168" t="s">
        <v>509</v>
      </c>
    </row>
    <row r="169" spans="1:6" x14ac:dyDescent="0.25">
      <c r="A169">
        <v>43</v>
      </c>
      <c r="B169" s="43" t="s">
        <v>356</v>
      </c>
      <c r="C169" s="43" t="s">
        <v>22</v>
      </c>
      <c r="D169">
        <v>465</v>
      </c>
      <c r="E169" t="s">
        <v>37</v>
      </c>
      <c r="F169" t="s">
        <v>509</v>
      </c>
    </row>
    <row r="170" spans="1:6" x14ac:dyDescent="0.25">
      <c r="A170">
        <v>43</v>
      </c>
      <c r="B170" s="43" t="s">
        <v>356</v>
      </c>
      <c r="C170" s="43" t="s">
        <v>22</v>
      </c>
      <c r="D170">
        <v>465</v>
      </c>
      <c r="E170" t="s">
        <v>519</v>
      </c>
      <c r="F170" t="s">
        <v>520</v>
      </c>
    </row>
    <row r="171" spans="1:6" x14ac:dyDescent="0.25">
      <c r="A171">
        <v>44</v>
      </c>
      <c r="B171" s="43" t="s">
        <v>357</v>
      </c>
      <c r="C171" s="43" t="s">
        <v>40</v>
      </c>
      <c r="D171">
        <v>15324</v>
      </c>
      <c r="E171" t="s">
        <v>508</v>
      </c>
      <c r="F171" t="s">
        <v>510</v>
      </c>
    </row>
    <row r="172" spans="1:6" x14ac:dyDescent="0.25">
      <c r="A172">
        <v>44</v>
      </c>
      <c r="B172" s="43" t="s">
        <v>357</v>
      </c>
      <c r="C172" s="43" t="s">
        <v>40</v>
      </c>
      <c r="D172">
        <v>459.72</v>
      </c>
      <c r="E172" t="s">
        <v>37</v>
      </c>
      <c r="F172" t="s">
        <v>510</v>
      </c>
    </row>
    <row r="173" spans="1:6" x14ac:dyDescent="0.25">
      <c r="A173">
        <v>44</v>
      </c>
      <c r="B173" s="43" t="s">
        <v>357</v>
      </c>
      <c r="C173" s="43" t="s">
        <v>40</v>
      </c>
      <c r="D173">
        <v>459.72</v>
      </c>
      <c r="E173" t="s">
        <v>519</v>
      </c>
      <c r="F173" t="s">
        <v>520</v>
      </c>
    </row>
    <row r="174" spans="1:6" x14ac:dyDescent="0.25">
      <c r="A174">
        <v>45</v>
      </c>
      <c r="B174" s="43" t="s">
        <v>358</v>
      </c>
      <c r="C174" s="43" t="s">
        <v>40</v>
      </c>
      <c r="D174">
        <v>15298</v>
      </c>
      <c r="E174" t="s">
        <v>508</v>
      </c>
      <c r="F174" t="s">
        <v>510</v>
      </c>
    </row>
    <row r="175" spans="1:6" x14ac:dyDescent="0.25">
      <c r="A175">
        <v>45</v>
      </c>
      <c r="B175" s="43" t="s">
        <v>358</v>
      </c>
      <c r="C175" s="43" t="s">
        <v>40</v>
      </c>
      <c r="D175">
        <v>458.94</v>
      </c>
      <c r="E175" t="s">
        <v>37</v>
      </c>
      <c r="F175" t="s">
        <v>510</v>
      </c>
    </row>
    <row r="176" spans="1:6" x14ac:dyDescent="0.25">
      <c r="A176">
        <v>45</v>
      </c>
      <c r="B176" s="43" t="s">
        <v>358</v>
      </c>
      <c r="C176" s="43" t="s">
        <v>40</v>
      </c>
      <c r="D176">
        <v>458.94</v>
      </c>
      <c r="E176" t="s">
        <v>519</v>
      </c>
      <c r="F176" t="s">
        <v>520</v>
      </c>
    </row>
    <row r="177" spans="1:6" x14ac:dyDescent="0.25">
      <c r="A177">
        <v>46</v>
      </c>
      <c r="B177" s="43" t="s">
        <v>359</v>
      </c>
      <c r="C177" s="43" t="s">
        <v>40</v>
      </c>
      <c r="D177">
        <v>11134</v>
      </c>
      <c r="E177" t="s">
        <v>508</v>
      </c>
      <c r="F177" t="s">
        <v>510</v>
      </c>
    </row>
    <row r="178" spans="1:6" x14ac:dyDescent="0.25">
      <c r="A178">
        <v>46</v>
      </c>
      <c r="B178" s="43" t="s">
        <v>359</v>
      </c>
      <c r="C178" s="43" t="s">
        <v>40</v>
      </c>
      <c r="D178">
        <v>334.02</v>
      </c>
      <c r="E178" t="s">
        <v>37</v>
      </c>
      <c r="F178" t="s">
        <v>510</v>
      </c>
    </row>
    <row r="179" spans="1:6" x14ac:dyDescent="0.25">
      <c r="A179">
        <v>46</v>
      </c>
      <c r="B179" s="43" t="s">
        <v>359</v>
      </c>
      <c r="C179" s="43" t="s">
        <v>40</v>
      </c>
      <c r="D179">
        <v>4128.01</v>
      </c>
      <c r="E179" t="s">
        <v>508</v>
      </c>
      <c r="F179" t="s">
        <v>513</v>
      </c>
    </row>
    <row r="180" spans="1:6" x14ac:dyDescent="0.25">
      <c r="A180">
        <v>46</v>
      </c>
      <c r="B180" s="43" t="s">
        <v>359</v>
      </c>
      <c r="C180" s="43" t="s">
        <v>40</v>
      </c>
      <c r="D180">
        <v>123.8403</v>
      </c>
      <c r="E180" t="s">
        <v>37</v>
      </c>
      <c r="F180" t="s">
        <v>513</v>
      </c>
    </row>
    <row r="181" spans="1:6" x14ac:dyDescent="0.25">
      <c r="A181">
        <v>46</v>
      </c>
      <c r="B181" s="43" t="s">
        <v>359</v>
      </c>
      <c r="C181" s="43" t="s">
        <v>40</v>
      </c>
      <c r="D181">
        <v>457.8603</v>
      </c>
      <c r="E181" t="s">
        <v>519</v>
      </c>
      <c r="F181" t="s">
        <v>520</v>
      </c>
    </row>
    <row r="182" spans="1:6" x14ac:dyDescent="0.25">
      <c r="A182">
        <v>47</v>
      </c>
      <c r="B182" s="43" t="s">
        <v>360</v>
      </c>
      <c r="C182" s="43" t="s">
        <v>13</v>
      </c>
      <c r="D182">
        <v>15204</v>
      </c>
      <c r="E182" t="s">
        <v>508</v>
      </c>
      <c r="F182" t="s">
        <v>511</v>
      </c>
    </row>
    <row r="183" spans="1:6" x14ac:dyDescent="0.25">
      <c r="A183">
        <v>47</v>
      </c>
      <c r="B183" s="43" t="s">
        <v>360</v>
      </c>
      <c r="C183" s="43" t="s">
        <v>13</v>
      </c>
      <c r="D183">
        <v>456.12</v>
      </c>
      <c r="E183" t="s">
        <v>37</v>
      </c>
      <c r="F183" t="s">
        <v>511</v>
      </c>
    </row>
    <row r="184" spans="1:6" x14ac:dyDescent="0.25">
      <c r="A184">
        <v>47</v>
      </c>
      <c r="B184" s="43" t="s">
        <v>360</v>
      </c>
      <c r="C184" s="43" t="s">
        <v>13</v>
      </c>
      <c r="D184">
        <v>456.12</v>
      </c>
      <c r="E184" t="s">
        <v>519</v>
      </c>
      <c r="F184" t="s">
        <v>520</v>
      </c>
    </row>
    <row r="185" spans="1:6" x14ac:dyDescent="0.25">
      <c r="A185">
        <v>48</v>
      </c>
      <c r="B185" s="43" t="s">
        <v>361</v>
      </c>
      <c r="C185" s="43" t="s">
        <v>54</v>
      </c>
      <c r="D185">
        <v>14851.1</v>
      </c>
      <c r="E185" t="s">
        <v>508</v>
      </c>
      <c r="F185" t="s">
        <v>512</v>
      </c>
    </row>
    <row r="186" spans="1:6" x14ac:dyDescent="0.25">
      <c r="A186">
        <v>48</v>
      </c>
      <c r="B186" s="43" t="s">
        <v>361</v>
      </c>
      <c r="C186" s="43" t="s">
        <v>54</v>
      </c>
      <c r="D186">
        <v>445.53300000000002</v>
      </c>
      <c r="E186" t="s">
        <v>37</v>
      </c>
      <c r="F186" t="s">
        <v>512</v>
      </c>
    </row>
    <row r="187" spans="1:6" x14ac:dyDescent="0.25">
      <c r="A187">
        <v>48</v>
      </c>
      <c r="B187" s="43" t="s">
        <v>361</v>
      </c>
      <c r="C187" s="43" t="s">
        <v>54</v>
      </c>
      <c r="D187">
        <v>445.53300000000002</v>
      </c>
      <c r="E187" t="s">
        <v>519</v>
      </c>
      <c r="F187" t="s">
        <v>520</v>
      </c>
    </row>
    <row r="188" spans="1:6" x14ac:dyDescent="0.25">
      <c r="A188">
        <v>49</v>
      </c>
      <c r="B188" s="43" t="s">
        <v>362</v>
      </c>
      <c r="C188" s="43" t="s">
        <v>9</v>
      </c>
      <c r="D188">
        <v>11587</v>
      </c>
      <c r="E188" t="s">
        <v>508</v>
      </c>
      <c r="F188" t="s">
        <v>509</v>
      </c>
    </row>
    <row r="189" spans="1:6" x14ac:dyDescent="0.25">
      <c r="A189">
        <v>49</v>
      </c>
      <c r="B189" s="43" t="s">
        <v>362</v>
      </c>
      <c r="C189" s="43" t="s">
        <v>9</v>
      </c>
      <c r="D189">
        <v>347.61</v>
      </c>
      <c r="E189" t="s">
        <v>37</v>
      </c>
      <c r="F189" t="s">
        <v>509</v>
      </c>
    </row>
    <row r="190" spans="1:6" x14ac:dyDescent="0.25">
      <c r="A190">
        <v>49</v>
      </c>
      <c r="B190" s="43" t="s">
        <v>362</v>
      </c>
      <c r="C190" s="43" t="s">
        <v>9</v>
      </c>
      <c r="D190">
        <v>2925.73</v>
      </c>
      <c r="E190" t="s">
        <v>508</v>
      </c>
      <c r="F190" t="s">
        <v>513</v>
      </c>
    </row>
    <row r="191" spans="1:6" x14ac:dyDescent="0.25">
      <c r="A191">
        <v>49</v>
      </c>
      <c r="B191" s="43" t="s">
        <v>362</v>
      </c>
      <c r="C191" s="43" t="s">
        <v>9</v>
      </c>
      <c r="D191">
        <v>87.771900000000002</v>
      </c>
      <c r="E191" t="s">
        <v>37</v>
      </c>
      <c r="F191" t="s">
        <v>513</v>
      </c>
    </row>
    <row r="192" spans="1:6" x14ac:dyDescent="0.25">
      <c r="A192">
        <v>49</v>
      </c>
      <c r="B192" s="43" t="s">
        <v>362</v>
      </c>
      <c r="C192" s="43" t="s">
        <v>9</v>
      </c>
      <c r="D192">
        <v>435.38189999999997</v>
      </c>
      <c r="E192" t="s">
        <v>519</v>
      </c>
      <c r="F192" t="s">
        <v>520</v>
      </c>
    </row>
    <row r="193" spans="1:6" x14ac:dyDescent="0.25">
      <c r="A193">
        <v>50</v>
      </c>
      <c r="B193" s="43" t="s">
        <v>363</v>
      </c>
      <c r="C193" s="43" t="s">
        <v>87</v>
      </c>
      <c r="D193">
        <v>14495.3</v>
      </c>
      <c r="E193" t="s">
        <v>508</v>
      </c>
      <c r="F193" t="s">
        <v>512</v>
      </c>
    </row>
    <row r="194" spans="1:6" x14ac:dyDescent="0.25">
      <c r="A194">
        <v>50</v>
      </c>
      <c r="B194" s="43" t="s">
        <v>363</v>
      </c>
      <c r="C194" s="43" t="s">
        <v>87</v>
      </c>
      <c r="D194">
        <v>434.85899999999998</v>
      </c>
      <c r="E194" t="s">
        <v>37</v>
      </c>
      <c r="F194" t="s">
        <v>512</v>
      </c>
    </row>
    <row r="195" spans="1:6" x14ac:dyDescent="0.25">
      <c r="A195">
        <v>50</v>
      </c>
      <c r="B195" s="43" t="s">
        <v>363</v>
      </c>
      <c r="C195" s="43" t="s">
        <v>87</v>
      </c>
      <c r="D195">
        <v>434.85899999999998</v>
      </c>
      <c r="E195" t="s">
        <v>519</v>
      </c>
      <c r="F195" t="s">
        <v>520</v>
      </c>
    </row>
    <row r="196" spans="1:6" x14ac:dyDescent="0.25">
      <c r="A196">
        <v>51</v>
      </c>
      <c r="B196" s="43" t="s">
        <v>364</v>
      </c>
      <c r="C196" s="43" t="s">
        <v>48</v>
      </c>
      <c r="D196">
        <v>13905</v>
      </c>
      <c r="E196" t="s">
        <v>508</v>
      </c>
      <c r="F196" t="s">
        <v>510</v>
      </c>
    </row>
    <row r="197" spans="1:6" x14ac:dyDescent="0.25">
      <c r="A197">
        <v>51</v>
      </c>
      <c r="B197" s="43" t="s">
        <v>364</v>
      </c>
      <c r="C197" s="43" t="s">
        <v>48</v>
      </c>
      <c r="D197">
        <v>417.15</v>
      </c>
      <c r="E197" t="s">
        <v>37</v>
      </c>
      <c r="F197" t="s">
        <v>510</v>
      </c>
    </row>
    <row r="198" spans="1:6" x14ac:dyDescent="0.25">
      <c r="A198">
        <v>51</v>
      </c>
      <c r="B198" s="43" t="s">
        <v>364</v>
      </c>
      <c r="C198" s="43" t="s">
        <v>48</v>
      </c>
      <c r="D198">
        <v>417.15</v>
      </c>
      <c r="E198" t="s">
        <v>519</v>
      </c>
      <c r="F198" t="s">
        <v>520</v>
      </c>
    </row>
    <row r="199" spans="1:6" x14ac:dyDescent="0.25">
      <c r="A199">
        <v>52</v>
      </c>
      <c r="B199" s="43" t="s">
        <v>365</v>
      </c>
      <c r="C199" s="43" t="s">
        <v>33</v>
      </c>
      <c r="D199">
        <v>13858</v>
      </c>
      <c r="E199" t="s">
        <v>508</v>
      </c>
      <c r="F199" t="s">
        <v>509</v>
      </c>
    </row>
    <row r="200" spans="1:6" x14ac:dyDescent="0.25">
      <c r="A200">
        <v>52</v>
      </c>
      <c r="B200" s="43" t="s">
        <v>365</v>
      </c>
      <c r="C200" s="43" t="s">
        <v>33</v>
      </c>
      <c r="D200">
        <v>415.74</v>
      </c>
      <c r="E200" t="s">
        <v>37</v>
      </c>
      <c r="F200" t="s">
        <v>509</v>
      </c>
    </row>
    <row r="201" spans="1:6" x14ac:dyDescent="0.25">
      <c r="A201">
        <v>52</v>
      </c>
      <c r="B201" s="43" t="s">
        <v>365</v>
      </c>
      <c r="C201" s="43" t="s">
        <v>33</v>
      </c>
      <c r="D201">
        <v>6213</v>
      </c>
      <c r="E201" t="s">
        <v>508</v>
      </c>
      <c r="F201" t="s">
        <v>511</v>
      </c>
    </row>
    <row r="202" spans="1:6" x14ac:dyDescent="0.25">
      <c r="A202">
        <v>52</v>
      </c>
      <c r="B202" s="43" t="s">
        <v>365</v>
      </c>
      <c r="C202" s="43" t="s">
        <v>33</v>
      </c>
      <c r="D202">
        <v>415.74</v>
      </c>
      <c r="E202" t="s">
        <v>519</v>
      </c>
      <c r="F202" t="s">
        <v>520</v>
      </c>
    </row>
    <row r="203" spans="1:6" x14ac:dyDescent="0.25">
      <c r="A203">
        <v>53</v>
      </c>
      <c r="B203" s="43" t="s">
        <v>366</v>
      </c>
      <c r="C203" s="43" t="s">
        <v>83</v>
      </c>
      <c r="D203">
        <v>13631</v>
      </c>
      <c r="E203" t="s">
        <v>508</v>
      </c>
      <c r="F203" t="s">
        <v>511</v>
      </c>
    </row>
    <row r="204" spans="1:6" x14ac:dyDescent="0.25">
      <c r="A204">
        <v>53</v>
      </c>
      <c r="B204" s="43" t="s">
        <v>366</v>
      </c>
      <c r="C204" s="43" t="s">
        <v>83</v>
      </c>
      <c r="D204">
        <v>408.93</v>
      </c>
      <c r="E204" t="s">
        <v>37</v>
      </c>
      <c r="F204" t="s">
        <v>511</v>
      </c>
    </row>
    <row r="205" spans="1:6" x14ac:dyDescent="0.25">
      <c r="A205">
        <v>53</v>
      </c>
      <c r="B205" s="43" t="s">
        <v>366</v>
      </c>
      <c r="C205" s="43" t="s">
        <v>83</v>
      </c>
      <c r="D205">
        <v>408.93</v>
      </c>
      <c r="E205" t="s">
        <v>519</v>
      </c>
      <c r="F205" t="s">
        <v>520</v>
      </c>
    </row>
    <row r="206" spans="1:6" x14ac:dyDescent="0.25">
      <c r="A206">
        <v>54</v>
      </c>
      <c r="B206" s="43" t="s">
        <v>367</v>
      </c>
      <c r="C206" s="43" t="s">
        <v>49</v>
      </c>
      <c r="D206">
        <v>13282</v>
      </c>
      <c r="E206" t="s">
        <v>508</v>
      </c>
      <c r="F206" t="s">
        <v>510</v>
      </c>
    </row>
    <row r="207" spans="1:6" x14ac:dyDescent="0.25">
      <c r="A207">
        <v>54</v>
      </c>
      <c r="B207" s="43" t="s">
        <v>367</v>
      </c>
      <c r="C207" s="43" t="s">
        <v>49</v>
      </c>
      <c r="D207">
        <v>398.46</v>
      </c>
      <c r="E207" t="s">
        <v>37</v>
      </c>
      <c r="F207" t="s">
        <v>510</v>
      </c>
    </row>
    <row r="208" spans="1:6" x14ac:dyDescent="0.25">
      <c r="A208">
        <v>54</v>
      </c>
      <c r="B208" s="43" t="s">
        <v>367</v>
      </c>
      <c r="C208" s="43" t="s">
        <v>49</v>
      </c>
      <c r="D208">
        <v>398.46</v>
      </c>
      <c r="E208" t="s">
        <v>519</v>
      </c>
      <c r="F208" t="s">
        <v>520</v>
      </c>
    </row>
    <row r="209" spans="1:6" x14ac:dyDescent="0.25">
      <c r="A209">
        <v>55</v>
      </c>
      <c r="B209" s="43" t="s">
        <v>368</v>
      </c>
      <c r="C209" s="43" t="s">
        <v>12</v>
      </c>
      <c r="D209">
        <v>13087</v>
      </c>
      <c r="E209" t="s">
        <v>508</v>
      </c>
      <c r="F209" t="s">
        <v>509</v>
      </c>
    </row>
    <row r="210" spans="1:6" x14ac:dyDescent="0.25">
      <c r="A210">
        <v>55</v>
      </c>
      <c r="B210" s="43" t="s">
        <v>368</v>
      </c>
      <c r="C210" s="43" t="s">
        <v>12</v>
      </c>
      <c r="D210">
        <v>392.61</v>
      </c>
      <c r="E210" t="s">
        <v>37</v>
      </c>
      <c r="F210" t="s">
        <v>509</v>
      </c>
    </row>
    <row r="211" spans="1:6" x14ac:dyDescent="0.25">
      <c r="A211">
        <v>55</v>
      </c>
      <c r="B211" s="43" t="s">
        <v>368</v>
      </c>
      <c r="C211" s="43" t="s">
        <v>12</v>
      </c>
      <c r="D211">
        <v>392.61</v>
      </c>
      <c r="E211" t="s">
        <v>519</v>
      </c>
      <c r="F211" t="s">
        <v>520</v>
      </c>
    </row>
    <row r="212" spans="1:6" x14ac:dyDescent="0.25">
      <c r="A212">
        <v>56</v>
      </c>
      <c r="B212" s="43" t="s">
        <v>369</v>
      </c>
      <c r="C212" s="43" t="s">
        <v>83</v>
      </c>
      <c r="D212">
        <v>13009</v>
      </c>
      <c r="E212" t="s">
        <v>508</v>
      </c>
      <c r="F212" t="s">
        <v>511</v>
      </c>
    </row>
    <row r="213" spans="1:6" x14ac:dyDescent="0.25">
      <c r="A213">
        <v>56</v>
      </c>
      <c r="B213" s="43" t="s">
        <v>369</v>
      </c>
      <c r="C213" s="43" t="s">
        <v>83</v>
      </c>
      <c r="D213">
        <v>390.27</v>
      </c>
      <c r="E213" t="s">
        <v>37</v>
      </c>
      <c r="F213" t="s">
        <v>511</v>
      </c>
    </row>
    <row r="214" spans="1:6" x14ac:dyDescent="0.25">
      <c r="A214">
        <v>56</v>
      </c>
      <c r="B214" s="43" t="s">
        <v>369</v>
      </c>
      <c r="C214" s="43" t="s">
        <v>83</v>
      </c>
      <c r="D214">
        <v>390.27</v>
      </c>
      <c r="E214" t="s">
        <v>519</v>
      </c>
      <c r="F214" t="s">
        <v>520</v>
      </c>
    </row>
    <row r="215" spans="1:6" x14ac:dyDescent="0.25">
      <c r="A215">
        <v>57</v>
      </c>
      <c r="B215" s="43" t="s">
        <v>370</v>
      </c>
      <c r="C215" s="43" t="s">
        <v>21</v>
      </c>
      <c r="D215">
        <v>12723</v>
      </c>
      <c r="E215" t="s">
        <v>508</v>
      </c>
      <c r="F215" t="s">
        <v>509</v>
      </c>
    </row>
    <row r="216" spans="1:6" x14ac:dyDescent="0.25">
      <c r="A216">
        <v>57</v>
      </c>
      <c r="B216" s="43" t="s">
        <v>370</v>
      </c>
      <c r="C216" s="43" t="s">
        <v>21</v>
      </c>
      <c r="D216">
        <v>381.69</v>
      </c>
      <c r="E216" t="s">
        <v>37</v>
      </c>
      <c r="F216" t="s">
        <v>509</v>
      </c>
    </row>
    <row r="217" spans="1:6" x14ac:dyDescent="0.25">
      <c r="A217">
        <v>57</v>
      </c>
      <c r="B217" s="43" t="s">
        <v>370</v>
      </c>
      <c r="C217" s="43" t="s">
        <v>21</v>
      </c>
      <c r="D217">
        <v>381.69</v>
      </c>
      <c r="E217" t="s">
        <v>519</v>
      </c>
      <c r="F217" t="s">
        <v>520</v>
      </c>
    </row>
    <row r="218" spans="1:6" x14ac:dyDescent="0.25">
      <c r="A218">
        <v>58</v>
      </c>
      <c r="B218" s="43" t="s">
        <v>371</v>
      </c>
      <c r="C218" s="43" t="s">
        <v>3</v>
      </c>
      <c r="D218">
        <v>12608</v>
      </c>
      <c r="E218" t="s">
        <v>508</v>
      </c>
      <c r="F218" t="s">
        <v>509</v>
      </c>
    </row>
    <row r="219" spans="1:6" x14ac:dyDescent="0.25">
      <c r="A219">
        <v>58</v>
      </c>
      <c r="B219" s="43" t="s">
        <v>371</v>
      </c>
      <c r="C219" s="43" t="s">
        <v>3</v>
      </c>
      <c r="D219">
        <v>378.24</v>
      </c>
      <c r="E219" t="s">
        <v>37</v>
      </c>
      <c r="F219" t="s">
        <v>509</v>
      </c>
    </row>
    <row r="220" spans="1:6" x14ac:dyDescent="0.25">
      <c r="A220">
        <v>58</v>
      </c>
      <c r="B220" s="43" t="s">
        <v>371</v>
      </c>
      <c r="C220" s="43" t="s">
        <v>3</v>
      </c>
      <c r="D220">
        <v>378.24</v>
      </c>
      <c r="E220" t="s">
        <v>519</v>
      </c>
      <c r="F220" t="s">
        <v>520</v>
      </c>
    </row>
    <row r="221" spans="1:6" x14ac:dyDescent="0.25">
      <c r="A221">
        <v>59</v>
      </c>
      <c r="B221" s="43" t="s">
        <v>372</v>
      </c>
      <c r="C221" s="43" t="s">
        <v>26</v>
      </c>
      <c r="D221">
        <v>12587</v>
      </c>
      <c r="E221" t="s">
        <v>508</v>
      </c>
      <c r="F221" t="s">
        <v>509</v>
      </c>
    </row>
    <row r="222" spans="1:6" x14ac:dyDescent="0.25">
      <c r="A222">
        <v>59</v>
      </c>
      <c r="B222" s="43" t="s">
        <v>372</v>
      </c>
      <c r="C222" s="43" t="s">
        <v>26</v>
      </c>
      <c r="D222">
        <v>377.61</v>
      </c>
      <c r="E222" t="s">
        <v>37</v>
      </c>
      <c r="F222" t="s">
        <v>509</v>
      </c>
    </row>
    <row r="223" spans="1:6" x14ac:dyDescent="0.25">
      <c r="A223">
        <v>59</v>
      </c>
      <c r="B223" s="43" t="s">
        <v>372</v>
      </c>
      <c r="C223" s="43" t="s">
        <v>26</v>
      </c>
      <c r="D223">
        <v>377.61</v>
      </c>
      <c r="E223" t="s">
        <v>519</v>
      </c>
      <c r="F223" t="s">
        <v>520</v>
      </c>
    </row>
    <row r="224" spans="1:6" x14ac:dyDescent="0.25">
      <c r="A224">
        <v>60</v>
      </c>
      <c r="B224" s="43" t="s">
        <v>373</v>
      </c>
      <c r="C224" s="43" t="s">
        <v>30</v>
      </c>
      <c r="D224">
        <v>12560.95</v>
      </c>
      <c r="E224" t="s">
        <v>508</v>
      </c>
      <c r="F224" t="s">
        <v>512</v>
      </c>
    </row>
    <row r="225" spans="1:6" x14ac:dyDescent="0.25">
      <c r="A225">
        <v>60</v>
      </c>
      <c r="B225" s="43" t="s">
        <v>373</v>
      </c>
      <c r="C225" s="43" t="s">
        <v>30</v>
      </c>
      <c r="D225">
        <v>376.82850000000002</v>
      </c>
      <c r="E225" t="s">
        <v>37</v>
      </c>
      <c r="F225" t="s">
        <v>512</v>
      </c>
    </row>
    <row r="226" spans="1:6" x14ac:dyDescent="0.25">
      <c r="A226">
        <v>60</v>
      </c>
      <c r="B226" s="43" t="s">
        <v>373</v>
      </c>
      <c r="C226" s="43" t="s">
        <v>30</v>
      </c>
      <c r="D226">
        <v>376.82850000000002</v>
      </c>
      <c r="E226" t="s">
        <v>519</v>
      </c>
      <c r="F226" t="s">
        <v>520</v>
      </c>
    </row>
    <row r="227" spans="1:6" x14ac:dyDescent="0.25">
      <c r="A227">
        <v>61</v>
      </c>
      <c r="B227" s="43" t="s">
        <v>374</v>
      </c>
      <c r="C227" s="43" t="s">
        <v>88</v>
      </c>
      <c r="D227">
        <v>12038.32</v>
      </c>
      <c r="E227" t="s">
        <v>508</v>
      </c>
      <c r="F227" t="s">
        <v>512</v>
      </c>
    </row>
    <row r="228" spans="1:6" x14ac:dyDescent="0.25">
      <c r="A228">
        <v>61</v>
      </c>
      <c r="B228" s="43" t="s">
        <v>374</v>
      </c>
      <c r="C228" s="43" t="s">
        <v>88</v>
      </c>
      <c r="D228">
        <v>361.14960000000002</v>
      </c>
      <c r="E228" t="s">
        <v>37</v>
      </c>
      <c r="F228" t="s">
        <v>512</v>
      </c>
    </row>
    <row r="229" spans="1:6" x14ac:dyDescent="0.25">
      <c r="A229">
        <v>61</v>
      </c>
      <c r="B229" s="43" t="s">
        <v>374</v>
      </c>
      <c r="C229" s="43" t="s">
        <v>88</v>
      </c>
      <c r="D229">
        <v>361.14960000000002</v>
      </c>
      <c r="E229" t="s">
        <v>519</v>
      </c>
      <c r="F229" t="s">
        <v>520</v>
      </c>
    </row>
    <row r="230" spans="1:6" x14ac:dyDescent="0.25">
      <c r="A230">
        <v>62</v>
      </c>
      <c r="B230" s="43" t="s">
        <v>375</v>
      </c>
      <c r="C230" s="43" t="s">
        <v>38</v>
      </c>
      <c r="D230">
        <v>11830</v>
      </c>
      <c r="E230" t="s">
        <v>508</v>
      </c>
      <c r="F230" t="s">
        <v>510</v>
      </c>
    </row>
    <row r="231" spans="1:6" x14ac:dyDescent="0.25">
      <c r="A231">
        <v>62</v>
      </c>
      <c r="B231" s="43" t="s">
        <v>375</v>
      </c>
      <c r="C231" s="43" t="s">
        <v>38</v>
      </c>
      <c r="D231">
        <v>354.9</v>
      </c>
      <c r="E231" t="s">
        <v>37</v>
      </c>
      <c r="F231" t="s">
        <v>510</v>
      </c>
    </row>
    <row r="232" spans="1:6" x14ac:dyDescent="0.25">
      <c r="A232">
        <v>62</v>
      </c>
      <c r="B232" s="43" t="s">
        <v>375</v>
      </c>
      <c r="C232" s="43" t="s">
        <v>38</v>
      </c>
      <c r="D232">
        <v>354.9</v>
      </c>
      <c r="E232" t="s">
        <v>519</v>
      </c>
      <c r="F232" t="s">
        <v>520</v>
      </c>
    </row>
    <row r="233" spans="1:6" x14ac:dyDescent="0.25">
      <c r="A233">
        <v>63</v>
      </c>
      <c r="B233" s="43" t="s">
        <v>376</v>
      </c>
      <c r="C233" s="43" t="s">
        <v>50</v>
      </c>
      <c r="D233">
        <v>11758</v>
      </c>
      <c r="E233" t="s">
        <v>508</v>
      </c>
      <c r="F233" t="s">
        <v>510</v>
      </c>
    </row>
    <row r="234" spans="1:6" x14ac:dyDescent="0.25">
      <c r="A234">
        <v>63</v>
      </c>
      <c r="B234" s="43" t="s">
        <v>376</v>
      </c>
      <c r="C234" s="43" t="s">
        <v>50</v>
      </c>
      <c r="D234">
        <v>352.74</v>
      </c>
      <c r="E234" t="s">
        <v>37</v>
      </c>
      <c r="F234" t="s">
        <v>510</v>
      </c>
    </row>
    <row r="235" spans="1:6" x14ac:dyDescent="0.25">
      <c r="A235">
        <v>63</v>
      </c>
      <c r="B235" s="43" t="s">
        <v>376</v>
      </c>
      <c r="C235" s="43" t="s">
        <v>50</v>
      </c>
      <c r="D235">
        <v>352.74</v>
      </c>
      <c r="E235" t="s">
        <v>519</v>
      </c>
      <c r="F235" t="s">
        <v>520</v>
      </c>
    </row>
    <row r="236" spans="1:6" x14ac:dyDescent="0.25">
      <c r="A236">
        <v>64</v>
      </c>
      <c r="B236" s="43" t="s">
        <v>377</v>
      </c>
      <c r="C236" s="43" t="s">
        <v>25</v>
      </c>
      <c r="D236">
        <v>11475</v>
      </c>
      <c r="E236" t="s">
        <v>508</v>
      </c>
      <c r="F236" t="s">
        <v>509</v>
      </c>
    </row>
    <row r="237" spans="1:6" x14ac:dyDescent="0.25">
      <c r="A237">
        <v>64</v>
      </c>
      <c r="B237" s="43" t="s">
        <v>377</v>
      </c>
      <c r="C237" s="43" t="s">
        <v>25</v>
      </c>
      <c r="D237">
        <v>344.25</v>
      </c>
      <c r="E237" t="s">
        <v>37</v>
      </c>
      <c r="F237" t="s">
        <v>509</v>
      </c>
    </row>
    <row r="238" spans="1:6" x14ac:dyDescent="0.25">
      <c r="A238">
        <v>64</v>
      </c>
      <c r="B238" s="43" t="s">
        <v>377</v>
      </c>
      <c r="C238" s="43" t="s">
        <v>25</v>
      </c>
      <c r="D238">
        <v>344.25</v>
      </c>
      <c r="E238" t="s">
        <v>519</v>
      </c>
      <c r="F238" t="s">
        <v>520</v>
      </c>
    </row>
    <row r="239" spans="1:6" x14ac:dyDescent="0.25">
      <c r="A239">
        <v>65</v>
      </c>
      <c r="B239" s="43" t="s">
        <v>378</v>
      </c>
      <c r="C239" s="43" t="s">
        <v>17</v>
      </c>
      <c r="D239">
        <v>11365</v>
      </c>
      <c r="E239" t="s">
        <v>508</v>
      </c>
      <c r="F239" t="s">
        <v>509</v>
      </c>
    </row>
    <row r="240" spans="1:6" x14ac:dyDescent="0.25">
      <c r="A240">
        <v>65</v>
      </c>
      <c r="B240" s="43" t="s">
        <v>378</v>
      </c>
      <c r="C240" s="43" t="s">
        <v>17</v>
      </c>
      <c r="D240">
        <v>340.95</v>
      </c>
      <c r="E240" t="s">
        <v>37</v>
      </c>
      <c r="F240" t="s">
        <v>509</v>
      </c>
    </row>
    <row r="241" spans="1:6" x14ac:dyDescent="0.25">
      <c r="A241">
        <v>65</v>
      </c>
      <c r="B241" s="43" t="s">
        <v>378</v>
      </c>
      <c r="C241" s="43" t="s">
        <v>17</v>
      </c>
      <c r="D241">
        <v>340.95</v>
      </c>
      <c r="E241" t="s">
        <v>519</v>
      </c>
      <c r="F241" t="s">
        <v>520</v>
      </c>
    </row>
    <row r="242" spans="1:6" x14ac:dyDescent="0.25">
      <c r="A242">
        <v>66</v>
      </c>
      <c r="B242" s="43" t="s">
        <v>379</v>
      </c>
      <c r="C242" s="43" t="s">
        <v>40</v>
      </c>
      <c r="D242">
        <v>7696</v>
      </c>
      <c r="E242" t="s">
        <v>508</v>
      </c>
      <c r="F242" t="s">
        <v>510</v>
      </c>
    </row>
    <row r="243" spans="1:6" x14ac:dyDescent="0.25">
      <c r="A243">
        <v>66</v>
      </c>
      <c r="B243" s="43" t="s">
        <v>379</v>
      </c>
      <c r="C243" s="43" t="s">
        <v>40</v>
      </c>
      <c r="D243">
        <v>11239.11</v>
      </c>
      <c r="E243" t="s">
        <v>508</v>
      </c>
      <c r="F243" t="s">
        <v>512</v>
      </c>
    </row>
    <row r="244" spans="1:6" x14ac:dyDescent="0.25">
      <c r="A244">
        <v>66</v>
      </c>
      <c r="B244" s="43" t="s">
        <v>379</v>
      </c>
      <c r="C244" s="43" t="s">
        <v>40</v>
      </c>
      <c r="D244">
        <v>337.17329999999998</v>
      </c>
      <c r="E244" t="s">
        <v>37</v>
      </c>
      <c r="F244" t="s">
        <v>512</v>
      </c>
    </row>
    <row r="245" spans="1:6" x14ac:dyDescent="0.25">
      <c r="A245">
        <v>66</v>
      </c>
      <c r="B245" s="43" t="s">
        <v>379</v>
      </c>
      <c r="C245" s="43" t="s">
        <v>40</v>
      </c>
      <c r="D245">
        <v>337.17329999999998</v>
      </c>
      <c r="E245" t="s">
        <v>519</v>
      </c>
      <c r="F245" t="s">
        <v>520</v>
      </c>
    </row>
    <row r="246" spans="1:6" x14ac:dyDescent="0.25">
      <c r="A246">
        <v>67</v>
      </c>
      <c r="B246" s="43" t="s">
        <v>380</v>
      </c>
      <c r="C246" s="43" t="s">
        <v>118</v>
      </c>
      <c r="D246">
        <v>5863.03</v>
      </c>
      <c r="E246" t="s">
        <v>508</v>
      </c>
      <c r="F246" t="s">
        <v>513</v>
      </c>
    </row>
    <row r="247" spans="1:6" x14ac:dyDescent="0.25">
      <c r="A247">
        <v>67</v>
      </c>
      <c r="B247" s="43" t="s">
        <v>380</v>
      </c>
      <c r="C247" s="43" t="s">
        <v>118</v>
      </c>
      <c r="D247">
        <v>175.89089999999999</v>
      </c>
      <c r="E247" t="s">
        <v>37</v>
      </c>
      <c r="F247" t="s">
        <v>513</v>
      </c>
    </row>
    <row r="248" spans="1:6" x14ac:dyDescent="0.25">
      <c r="A248">
        <v>67</v>
      </c>
      <c r="B248" s="43" t="s">
        <v>380</v>
      </c>
      <c r="C248" s="43" t="s">
        <v>118</v>
      </c>
      <c r="D248">
        <v>5163.09</v>
      </c>
      <c r="E248" t="s">
        <v>508</v>
      </c>
      <c r="F248" t="s">
        <v>514</v>
      </c>
    </row>
    <row r="249" spans="1:6" x14ac:dyDescent="0.25">
      <c r="A249">
        <v>67</v>
      </c>
      <c r="B249" s="43" t="s">
        <v>380</v>
      </c>
      <c r="C249" s="43" t="s">
        <v>118</v>
      </c>
      <c r="D249">
        <v>154.89269999999999</v>
      </c>
      <c r="E249" t="s">
        <v>37</v>
      </c>
      <c r="F249" t="s">
        <v>514</v>
      </c>
    </row>
    <row r="250" spans="1:6" x14ac:dyDescent="0.25">
      <c r="A250">
        <v>67</v>
      </c>
      <c r="B250" s="43" t="s">
        <v>380</v>
      </c>
      <c r="C250" s="43" t="s">
        <v>118</v>
      </c>
      <c r="D250">
        <v>330.78359999999998</v>
      </c>
      <c r="E250" t="s">
        <v>519</v>
      </c>
      <c r="F250" t="s">
        <v>520</v>
      </c>
    </row>
    <row r="251" spans="1:6" x14ac:dyDescent="0.25">
      <c r="A251">
        <v>68</v>
      </c>
      <c r="B251" s="43" t="s">
        <v>381</v>
      </c>
      <c r="C251" s="43" t="s">
        <v>40</v>
      </c>
      <c r="D251">
        <v>10897</v>
      </c>
      <c r="E251" t="s">
        <v>508</v>
      </c>
      <c r="F251" t="s">
        <v>510</v>
      </c>
    </row>
    <row r="252" spans="1:6" x14ac:dyDescent="0.25">
      <c r="A252">
        <v>68</v>
      </c>
      <c r="B252" s="43" t="s">
        <v>381</v>
      </c>
      <c r="C252" s="43" t="s">
        <v>40</v>
      </c>
      <c r="D252">
        <v>326.91000000000003</v>
      </c>
      <c r="E252" t="s">
        <v>37</v>
      </c>
      <c r="F252" t="s">
        <v>510</v>
      </c>
    </row>
    <row r="253" spans="1:6" x14ac:dyDescent="0.25">
      <c r="A253">
        <v>68</v>
      </c>
      <c r="B253" s="43" t="s">
        <v>381</v>
      </c>
      <c r="C253" s="43" t="s">
        <v>40</v>
      </c>
      <c r="D253">
        <v>326.91000000000003</v>
      </c>
      <c r="E253" t="s">
        <v>519</v>
      </c>
      <c r="F253" t="s">
        <v>520</v>
      </c>
    </row>
    <row r="254" spans="1:6" x14ac:dyDescent="0.25">
      <c r="A254">
        <v>69</v>
      </c>
      <c r="B254" s="43" t="s">
        <v>382</v>
      </c>
      <c r="C254" s="43" t="s">
        <v>115</v>
      </c>
      <c r="D254">
        <v>10651.65</v>
      </c>
      <c r="E254" t="s">
        <v>508</v>
      </c>
      <c r="F254" t="s">
        <v>513</v>
      </c>
    </row>
    <row r="255" spans="1:6" x14ac:dyDescent="0.25">
      <c r="A255">
        <v>69</v>
      </c>
      <c r="B255" s="43" t="s">
        <v>382</v>
      </c>
      <c r="C255" s="43" t="s">
        <v>115</v>
      </c>
      <c r="D255">
        <v>319.54950000000002</v>
      </c>
      <c r="E255" t="s">
        <v>37</v>
      </c>
      <c r="F255" t="s">
        <v>513</v>
      </c>
    </row>
    <row r="256" spans="1:6" x14ac:dyDescent="0.25">
      <c r="A256">
        <v>69</v>
      </c>
      <c r="B256" s="43" t="s">
        <v>382</v>
      </c>
      <c r="C256" s="43" t="s">
        <v>115</v>
      </c>
      <c r="D256">
        <v>319.54950000000002</v>
      </c>
      <c r="E256" t="s">
        <v>519</v>
      </c>
      <c r="F256" t="s">
        <v>520</v>
      </c>
    </row>
    <row r="257" spans="1:6" x14ac:dyDescent="0.25">
      <c r="A257">
        <v>70</v>
      </c>
      <c r="B257" s="43" t="s">
        <v>383</v>
      </c>
      <c r="C257" s="43" t="s">
        <v>51</v>
      </c>
      <c r="D257">
        <v>10441</v>
      </c>
      <c r="E257" t="s">
        <v>508</v>
      </c>
      <c r="F257" t="s">
        <v>510</v>
      </c>
    </row>
    <row r="258" spans="1:6" x14ac:dyDescent="0.25">
      <c r="A258">
        <v>70</v>
      </c>
      <c r="B258" s="43" t="s">
        <v>383</v>
      </c>
      <c r="C258" s="43" t="s">
        <v>51</v>
      </c>
      <c r="D258">
        <v>313.23</v>
      </c>
      <c r="E258" t="s">
        <v>37</v>
      </c>
      <c r="F258" t="s">
        <v>510</v>
      </c>
    </row>
    <row r="259" spans="1:6" x14ac:dyDescent="0.25">
      <c r="A259">
        <v>70</v>
      </c>
      <c r="B259" s="43" t="s">
        <v>383</v>
      </c>
      <c r="C259" s="43" t="s">
        <v>51</v>
      </c>
      <c r="D259">
        <v>313.23</v>
      </c>
      <c r="E259" t="s">
        <v>519</v>
      </c>
      <c r="F259" t="s">
        <v>520</v>
      </c>
    </row>
    <row r="260" spans="1:6" x14ac:dyDescent="0.25">
      <c r="A260">
        <v>71</v>
      </c>
      <c r="B260" s="43" t="s">
        <v>384</v>
      </c>
      <c r="C260" s="43" t="s">
        <v>23</v>
      </c>
      <c r="D260">
        <v>10425</v>
      </c>
      <c r="E260" t="s">
        <v>508</v>
      </c>
      <c r="F260" t="s">
        <v>509</v>
      </c>
    </row>
    <row r="261" spans="1:6" x14ac:dyDescent="0.25">
      <c r="A261">
        <v>71</v>
      </c>
      <c r="B261" s="43" t="s">
        <v>384</v>
      </c>
      <c r="C261" s="43" t="s">
        <v>23</v>
      </c>
      <c r="D261">
        <v>312.75</v>
      </c>
      <c r="E261" t="s">
        <v>37</v>
      </c>
      <c r="F261" t="s">
        <v>509</v>
      </c>
    </row>
    <row r="262" spans="1:6" x14ac:dyDescent="0.25">
      <c r="A262">
        <v>71</v>
      </c>
      <c r="B262" s="43" t="s">
        <v>384</v>
      </c>
      <c r="C262" s="43" t="s">
        <v>23</v>
      </c>
      <c r="D262">
        <v>312.75</v>
      </c>
      <c r="E262" t="s">
        <v>519</v>
      </c>
      <c r="F262" t="s">
        <v>520</v>
      </c>
    </row>
    <row r="263" spans="1:6" x14ac:dyDescent="0.25">
      <c r="A263">
        <v>72</v>
      </c>
      <c r="B263" s="43" t="s">
        <v>385</v>
      </c>
      <c r="C263" s="43" t="s">
        <v>52</v>
      </c>
      <c r="D263">
        <v>10396</v>
      </c>
      <c r="E263" t="s">
        <v>508</v>
      </c>
      <c r="F263" t="s">
        <v>510</v>
      </c>
    </row>
    <row r="264" spans="1:6" x14ac:dyDescent="0.25">
      <c r="A264">
        <v>72</v>
      </c>
      <c r="B264" s="43" t="s">
        <v>385</v>
      </c>
      <c r="C264" s="43" t="s">
        <v>52</v>
      </c>
      <c r="D264">
        <v>311.88</v>
      </c>
      <c r="E264" t="s">
        <v>37</v>
      </c>
      <c r="F264" t="s">
        <v>510</v>
      </c>
    </row>
    <row r="265" spans="1:6" x14ac:dyDescent="0.25">
      <c r="A265">
        <v>72</v>
      </c>
      <c r="B265" s="43" t="s">
        <v>385</v>
      </c>
      <c r="C265" s="43" t="s">
        <v>52</v>
      </c>
      <c r="D265">
        <v>311.88</v>
      </c>
      <c r="E265" t="s">
        <v>519</v>
      </c>
      <c r="F265" t="s">
        <v>520</v>
      </c>
    </row>
    <row r="266" spans="1:6" x14ac:dyDescent="0.25">
      <c r="A266">
        <v>73</v>
      </c>
      <c r="B266" s="43" t="s">
        <v>386</v>
      </c>
      <c r="C266" s="43" t="s">
        <v>4</v>
      </c>
      <c r="D266">
        <v>10279</v>
      </c>
      <c r="E266" t="s">
        <v>508</v>
      </c>
      <c r="F266" t="s">
        <v>511</v>
      </c>
    </row>
    <row r="267" spans="1:6" x14ac:dyDescent="0.25">
      <c r="A267">
        <v>73</v>
      </c>
      <c r="B267" s="43" t="s">
        <v>386</v>
      </c>
      <c r="C267" s="43" t="s">
        <v>4</v>
      </c>
      <c r="D267">
        <v>308.37</v>
      </c>
      <c r="E267" t="s">
        <v>37</v>
      </c>
      <c r="F267" t="s">
        <v>511</v>
      </c>
    </row>
    <row r="268" spans="1:6" x14ac:dyDescent="0.25">
      <c r="A268">
        <v>73</v>
      </c>
      <c r="B268" s="43" t="s">
        <v>386</v>
      </c>
      <c r="C268" s="43" t="s">
        <v>4</v>
      </c>
      <c r="D268">
        <v>308.37</v>
      </c>
      <c r="E268" t="s">
        <v>519</v>
      </c>
      <c r="F268" t="s">
        <v>520</v>
      </c>
    </row>
    <row r="269" spans="1:6" x14ac:dyDescent="0.25">
      <c r="A269">
        <v>74</v>
      </c>
      <c r="B269" s="43" t="s">
        <v>387</v>
      </c>
      <c r="C269" s="43" t="s">
        <v>46</v>
      </c>
      <c r="D269">
        <v>10277</v>
      </c>
      <c r="E269" t="s">
        <v>508</v>
      </c>
      <c r="F269" t="s">
        <v>510</v>
      </c>
    </row>
    <row r="270" spans="1:6" x14ac:dyDescent="0.25">
      <c r="A270">
        <v>74</v>
      </c>
      <c r="B270" s="43" t="s">
        <v>387</v>
      </c>
      <c r="C270" s="43" t="s">
        <v>46</v>
      </c>
      <c r="D270">
        <v>308.31</v>
      </c>
      <c r="E270" t="s">
        <v>37</v>
      </c>
      <c r="F270" t="s">
        <v>510</v>
      </c>
    </row>
    <row r="271" spans="1:6" x14ac:dyDescent="0.25">
      <c r="A271">
        <v>74</v>
      </c>
      <c r="B271" s="43" t="s">
        <v>387</v>
      </c>
      <c r="C271" s="43" t="s">
        <v>46</v>
      </c>
      <c r="D271">
        <v>308.31</v>
      </c>
      <c r="E271" t="s">
        <v>519</v>
      </c>
      <c r="F271" t="s">
        <v>520</v>
      </c>
    </row>
    <row r="272" spans="1:6" x14ac:dyDescent="0.25">
      <c r="A272">
        <v>75</v>
      </c>
      <c r="B272" s="43" t="s">
        <v>388</v>
      </c>
      <c r="C272" s="43" t="s">
        <v>23</v>
      </c>
      <c r="D272">
        <v>10144</v>
      </c>
      <c r="E272" t="s">
        <v>508</v>
      </c>
      <c r="F272" t="s">
        <v>510</v>
      </c>
    </row>
    <row r="273" spans="1:6" x14ac:dyDescent="0.25">
      <c r="A273">
        <v>75</v>
      </c>
      <c r="B273" s="43" t="s">
        <v>388</v>
      </c>
      <c r="C273" s="43" t="s">
        <v>23</v>
      </c>
      <c r="D273">
        <v>304.32</v>
      </c>
      <c r="E273" t="s">
        <v>37</v>
      </c>
      <c r="F273" t="s">
        <v>510</v>
      </c>
    </row>
    <row r="274" spans="1:6" x14ac:dyDescent="0.25">
      <c r="A274">
        <v>75</v>
      </c>
      <c r="B274" s="43" t="s">
        <v>388</v>
      </c>
      <c r="C274" s="43" t="s">
        <v>23</v>
      </c>
      <c r="D274">
        <v>304.32</v>
      </c>
      <c r="E274" t="s">
        <v>519</v>
      </c>
      <c r="F274" t="s">
        <v>520</v>
      </c>
    </row>
    <row r="275" spans="1:6" x14ac:dyDescent="0.25">
      <c r="A275">
        <v>76</v>
      </c>
      <c r="B275" s="43" t="s">
        <v>389</v>
      </c>
      <c r="C275" s="43" t="s">
        <v>88</v>
      </c>
      <c r="D275">
        <v>7622.02</v>
      </c>
      <c r="E275" t="s">
        <v>508</v>
      </c>
      <c r="F275" t="s">
        <v>512</v>
      </c>
    </row>
    <row r="276" spans="1:6" x14ac:dyDescent="0.25">
      <c r="A276">
        <v>76</v>
      </c>
      <c r="B276" s="43" t="s">
        <v>389</v>
      </c>
      <c r="C276" s="43" t="s">
        <v>88</v>
      </c>
      <c r="D276">
        <v>152.44040000000001</v>
      </c>
      <c r="E276" t="s">
        <v>37</v>
      </c>
      <c r="F276" t="s">
        <v>512</v>
      </c>
    </row>
    <row r="277" spans="1:6" x14ac:dyDescent="0.25">
      <c r="A277">
        <v>76</v>
      </c>
      <c r="B277" s="43" t="s">
        <v>389</v>
      </c>
      <c r="C277" s="43" t="s">
        <v>88</v>
      </c>
      <c r="D277">
        <v>3864.57</v>
      </c>
      <c r="E277" t="s">
        <v>508</v>
      </c>
      <c r="F277" t="s">
        <v>513</v>
      </c>
    </row>
    <row r="278" spans="1:6" x14ac:dyDescent="0.25">
      <c r="A278">
        <v>76</v>
      </c>
      <c r="B278" s="43" t="s">
        <v>389</v>
      </c>
      <c r="C278" s="43" t="s">
        <v>88</v>
      </c>
      <c r="D278">
        <v>115.9371</v>
      </c>
      <c r="E278" t="s">
        <v>37</v>
      </c>
      <c r="F278" t="s">
        <v>513</v>
      </c>
    </row>
    <row r="279" spans="1:6" x14ac:dyDescent="0.25">
      <c r="A279">
        <v>76</v>
      </c>
      <c r="B279" s="43" t="s">
        <v>389</v>
      </c>
      <c r="C279" s="43" t="s">
        <v>88</v>
      </c>
      <c r="D279">
        <v>268.3775</v>
      </c>
      <c r="E279" t="s">
        <v>519</v>
      </c>
      <c r="F279" t="s">
        <v>520</v>
      </c>
    </row>
    <row r="280" spans="1:6" x14ac:dyDescent="0.25">
      <c r="A280">
        <v>77</v>
      </c>
      <c r="B280" s="43" t="s">
        <v>390</v>
      </c>
      <c r="C280" s="43" t="s">
        <v>105</v>
      </c>
      <c r="D280">
        <v>4827.58</v>
      </c>
      <c r="E280" t="s">
        <v>508</v>
      </c>
      <c r="F280" t="s">
        <v>513</v>
      </c>
    </row>
    <row r="281" spans="1:6" x14ac:dyDescent="0.25">
      <c r="A281">
        <v>77</v>
      </c>
      <c r="B281" s="43" t="s">
        <v>390</v>
      </c>
      <c r="C281" s="43" t="s">
        <v>105</v>
      </c>
      <c r="D281">
        <v>144.82740000000001</v>
      </c>
      <c r="E281" t="s">
        <v>37</v>
      </c>
      <c r="F281" t="s">
        <v>513</v>
      </c>
    </row>
    <row r="282" spans="1:6" x14ac:dyDescent="0.25">
      <c r="A282">
        <v>77</v>
      </c>
      <c r="B282" s="43" t="s">
        <v>390</v>
      </c>
      <c r="C282" s="43" t="s">
        <v>105</v>
      </c>
      <c r="D282">
        <v>3967.62</v>
      </c>
      <c r="E282" t="s">
        <v>508</v>
      </c>
      <c r="F282" t="s">
        <v>514</v>
      </c>
    </row>
    <row r="283" spans="1:6" x14ac:dyDescent="0.25">
      <c r="A283">
        <v>77</v>
      </c>
      <c r="B283" s="43" t="s">
        <v>390</v>
      </c>
      <c r="C283" s="43" t="s">
        <v>105</v>
      </c>
      <c r="D283">
        <v>119.0286</v>
      </c>
      <c r="E283" t="s">
        <v>37</v>
      </c>
      <c r="F283" t="s">
        <v>514</v>
      </c>
    </row>
    <row r="284" spans="1:6" x14ac:dyDescent="0.25">
      <c r="A284">
        <v>77</v>
      </c>
      <c r="B284" s="43" t="s">
        <v>390</v>
      </c>
      <c r="C284" s="43" t="s">
        <v>105</v>
      </c>
      <c r="D284">
        <v>263.85599999999999</v>
      </c>
      <c r="E284" t="s">
        <v>519</v>
      </c>
      <c r="F284" t="s">
        <v>520</v>
      </c>
    </row>
    <row r="285" spans="1:6" x14ac:dyDescent="0.25">
      <c r="A285">
        <v>78</v>
      </c>
      <c r="B285" s="43" t="s">
        <v>391</v>
      </c>
      <c r="C285" s="43" t="s">
        <v>35</v>
      </c>
      <c r="D285">
        <v>7557</v>
      </c>
      <c r="E285" t="s">
        <v>508</v>
      </c>
      <c r="F285" t="s">
        <v>509</v>
      </c>
    </row>
    <row r="286" spans="1:6" x14ac:dyDescent="0.25">
      <c r="A286">
        <v>78</v>
      </c>
      <c r="B286" s="43" t="s">
        <v>391</v>
      </c>
      <c r="C286" s="43" t="s">
        <v>35</v>
      </c>
      <c r="D286">
        <v>5719.01</v>
      </c>
      <c r="E286" t="s">
        <v>508</v>
      </c>
      <c r="F286" t="s">
        <v>513</v>
      </c>
    </row>
    <row r="287" spans="1:6" x14ac:dyDescent="0.25">
      <c r="A287">
        <v>78</v>
      </c>
      <c r="B287" s="43" t="s">
        <v>391</v>
      </c>
      <c r="C287" s="43" t="s">
        <v>35</v>
      </c>
      <c r="D287">
        <v>171.5703</v>
      </c>
      <c r="E287" t="s">
        <v>37</v>
      </c>
      <c r="F287" t="s">
        <v>513</v>
      </c>
    </row>
    <row r="288" spans="1:6" x14ac:dyDescent="0.25">
      <c r="A288">
        <v>78</v>
      </c>
      <c r="B288" s="43" t="s">
        <v>391</v>
      </c>
      <c r="C288" s="43" t="s">
        <v>35</v>
      </c>
      <c r="D288">
        <v>2157</v>
      </c>
      <c r="E288" t="s">
        <v>508</v>
      </c>
      <c r="F288" t="s">
        <v>514</v>
      </c>
    </row>
    <row r="289" spans="1:6" x14ac:dyDescent="0.25">
      <c r="A289">
        <v>78</v>
      </c>
      <c r="B289" s="43" t="s">
        <v>391</v>
      </c>
      <c r="C289" s="43" t="s">
        <v>35</v>
      </c>
      <c r="D289">
        <v>64.709999999999994</v>
      </c>
      <c r="E289" t="s">
        <v>37</v>
      </c>
      <c r="F289" t="s">
        <v>514</v>
      </c>
    </row>
    <row r="290" spans="1:6" x14ac:dyDescent="0.25">
      <c r="A290">
        <v>78</v>
      </c>
      <c r="B290" s="43" t="s">
        <v>391</v>
      </c>
      <c r="C290" s="43" t="s">
        <v>35</v>
      </c>
      <c r="D290">
        <v>236.28030000000001</v>
      </c>
      <c r="E290" t="s">
        <v>519</v>
      </c>
      <c r="F290" t="s">
        <v>520</v>
      </c>
    </row>
    <row r="291" spans="1:6" x14ac:dyDescent="0.25">
      <c r="A291">
        <v>79</v>
      </c>
      <c r="B291" s="43" t="s">
        <v>392</v>
      </c>
      <c r="C291" s="43" t="s">
        <v>102</v>
      </c>
      <c r="D291">
        <v>7582.63</v>
      </c>
      <c r="E291" t="s">
        <v>508</v>
      </c>
      <c r="F291" t="s">
        <v>513</v>
      </c>
    </row>
    <row r="292" spans="1:6" x14ac:dyDescent="0.25">
      <c r="A292">
        <v>79</v>
      </c>
      <c r="B292" s="43" t="s">
        <v>392</v>
      </c>
      <c r="C292" s="43" t="s">
        <v>102</v>
      </c>
      <c r="D292">
        <v>227.47890000000001</v>
      </c>
      <c r="E292" t="s">
        <v>37</v>
      </c>
      <c r="F292" t="s">
        <v>513</v>
      </c>
    </row>
    <row r="293" spans="1:6" x14ac:dyDescent="0.25">
      <c r="A293">
        <v>79</v>
      </c>
      <c r="B293" s="43" t="s">
        <v>392</v>
      </c>
      <c r="C293" s="43" t="s">
        <v>102</v>
      </c>
      <c r="D293">
        <v>227.47890000000001</v>
      </c>
      <c r="E293" t="s">
        <v>519</v>
      </c>
      <c r="F293" t="s">
        <v>520</v>
      </c>
    </row>
    <row r="294" spans="1:6" x14ac:dyDescent="0.25">
      <c r="A294">
        <v>80</v>
      </c>
      <c r="B294" s="43" t="s">
        <v>393</v>
      </c>
      <c r="C294" s="43" t="s">
        <v>36</v>
      </c>
      <c r="D294">
        <v>5411.39</v>
      </c>
      <c r="E294" t="s">
        <v>508</v>
      </c>
      <c r="F294" t="s">
        <v>512</v>
      </c>
    </row>
    <row r="295" spans="1:6" x14ac:dyDescent="0.25">
      <c r="A295">
        <v>80</v>
      </c>
      <c r="B295" s="43" t="s">
        <v>393</v>
      </c>
      <c r="C295" s="43" t="s">
        <v>36</v>
      </c>
      <c r="D295">
        <v>108.2278</v>
      </c>
      <c r="E295" t="s">
        <v>37</v>
      </c>
      <c r="F295" t="s">
        <v>512</v>
      </c>
    </row>
    <row r="296" spans="1:6" x14ac:dyDescent="0.25">
      <c r="A296">
        <v>80</v>
      </c>
      <c r="B296" s="43" t="s">
        <v>393</v>
      </c>
      <c r="C296" s="43" t="s">
        <v>36</v>
      </c>
      <c r="D296">
        <v>3935.29</v>
      </c>
      <c r="E296" t="s">
        <v>508</v>
      </c>
      <c r="F296" t="s">
        <v>513</v>
      </c>
    </row>
    <row r="297" spans="1:6" x14ac:dyDescent="0.25">
      <c r="A297">
        <v>80</v>
      </c>
      <c r="B297" s="43" t="s">
        <v>393</v>
      </c>
      <c r="C297" s="43" t="s">
        <v>36</v>
      </c>
      <c r="D297">
        <v>118.0587</v>
      </c>
      <c r="E297" t="s">
        <v>37</v>
      </c>
      <c r="F297" t="s">
        <v>513</v>
      </c>
    </row>
    <row r="298" spans="1:6" x14ac:dyDescent="0.25">
      <c r="A298">
        <v>80</v>
      </c>
      <c r="B298" s="43" t="s">
        <v>393</v>
      </c>
      <c r="C298" s="43" t="s">
        <v>36</v>
      </c>
      <c r="D298">
        <v>226.28649999999999</v>
      </c>
      <c r="E298" t="s">
        <v>519</v>
      </c>
      <c r="F298" t="s">
        <v>520</v>
      </c>
    </row>
    <row r="299" spans="1:6" x14ac:dyDescent="0.25">
      <c r="A299">
        <v>81</v>
      </c>
      <c r="B299" s="43" t="s">
        <v>394</v>
      </c>
      <c r="C299" s="43" t="s">
        <v>100</v>
      </c>
      <c r="D299">
        <v>3689.41</v>
      </c>
      <c r="E299" t="s">
        <v>508</v>
      </c>
      <c r="F299" t="s">
        <v>513</v>
      </c>
    </row>
    <row r="300" spans="1:6" x14ac:dyDescent="0.25">
      <c r="A300">
        <v>81</v>
      </c>
      <c r="B300" s="43" t="s">
        <v>394</v>
      </c>
      <c r="C300" s="43" t="s">
        <v>100</v>
      </c>
      <c r="D300">
        <v>110.6823</v>
      </c>
      <c r="E300" t="s">
        <v>37</v>
      </c>
      <c r="F300" t="s">
        <v>513</v>
      </c>
    </row>
    <row r="301" spans="1:6" x14ac:dyDescent="0.25">
      <c r="A301">
        <v>81</v>
      </c>
      <c r="B301" s="43" t="s">
        <v>394</v>
      </c>
      <c r="C301" s="43" t="s">
        <v>100</v>
      </c>
      <c r="D301">
        <v>3622.94</v>
      </c>
      <c r="E301" t="s">
        <v>508</v>
      </c>
      <c r="F301" t="s">
        <v>514</v>
      </c>
    </row>
    <row r="302" spans="1:6" x14ac:dyDescent="0.25">
      <c r="A302">
        <v>81</v>
      </c>
      <c r="B302" s="43" t="s">
        <v>394</v>
      </c>
      <c r="C302" s="43" t="s">
        <v>100</v>
      </c>
      <c r="D302">
        <v>108.68819999999999</v>
      </c>
      <c r="E302" t="s">
        <v>37</v>
      </c>
      <c r="F302" t="s">
        <v>514</v>
      </c>
    </row>
    <row r="303" spans="1:6" x14ac:dyDescent="0.25">
      <c r="A303">
        <v>81</v>
      </c>
      <c r="B303" s="43" t="s">
        <v>394</v>
      </c>
      <c r="C303" s="43" t="s">
        <v>100</v>
      </c>
      <c r="D303">
        <v>219.37049999999999</v>
      </c>
      <c r="E303" t="s">
        <v>519</v>
      </c>
      <c r="F303" t="s">
        <v>520</v>
      </c>
    </row>
    <row r="304" spans="1:6" x14ac:dyDescent="0.25">
      <c r="A304">
        <v>82</v>
      </c>
      <c r="B304" s="43" t="s">
        <v>395</v>
      </c>
      <c r="C304" s="43" t="s">
        <v>55</v>
      </c>
      <c r="D304">
        <v>2695.38</v>
      </c>
      <c r="E304" t="s">
        <v>508</v>
      </c>
      <c r="F304" t="s">
        <v>512</v>
      </c>
    </row>
    <row r="305" spans="1:6" x14ac:dyDescent="0.25">
      <c r="A305">
        <v>82</v>
      </c>
      <c r="B305" s="43" t="s">
        <v>395</v>
      </c>
      <c r="C305" s="43" t="s">
        <v>55</v>
      </c>
      <c r="D305">
        <v>53.907600000000002</v>
      </c>
      <c r="E305" t="s">
        <v>37</v>
      </c>
      <c r="F305" t="s">
        <v>512</v>
      </c>
    </row>
    <row r="306" spans="1:6" x14ac:dyDescent="0.25">
      <c r="A306">
        <v>82</v>
      </c>
      <c r="B306" s="43" t="s">
        <v>395</v>
      </c>
      <c r="C306" s="43" t="s">
        <v>55</v>
      </c>
      <c r="D306">
        <v>2842.88</v>
      </c>
      <c r="E306" t="s">
        <v>508</v>
      </c>
      <c r="F306" t="s">
        <v>513</v>
      </c>
    </row>
    <row r="307" spans="1:6" x14ac:dyDescent="0.25">
      <c r="A307">
        <v>82</v>
      </c>
      <c r="B307" s="43" t="s">
        <v>395</v>
      </c>
      <c r="C307" s="43" t="s">
        <v>55</v>
      </c>
      <c r="D307">
        <v>85.2864</v>
      </c>
      <c r="E307" t="s">
        <v>37</v>
      </c>
      <c r="F307" t="s">
        <v>513</v>
      </c>
    </row>
    <row r="308" spans="1:6" x14ac:dyDescent="0.25">
      <c r="A308">
        <v>82</v>
      </c>
      <c r="B308" s="43" t="s">
        <v>395</v>
      </c>
      <c r="C308" s="43" t="s">
        <v>55</v>
      </c>
      <c r="D308">
        <v>2391.64</v>
      </c>
      <c r="E308" t="s">
        <v>508</v>
      </c>
      <c r="F308" t="s">
        <v>514</v>
      </c>
    </row>
    <row r="309" spans="1:6" x14ac:dyDescent="0.25">
      <c r="A309">
        <v>82</v>
      </c>
      <c r="B309" s="43" t="s">
        <v>395</v>
      </c>
      <c r="C309" s="43" t="s">
        <v>55</v>
      </c>
      <c r="D309">
        <v>71.749200000000002</v>
      </c>
      <c r="E309" t="s">
        <v>37</v>
      </c>
      <c r="F309" t="s">
        <v>514</v>
      </c>
    </row>
    <row r="310" spans="1:6" x14ac:dyDescent="0.25">
      <c r="A310">
        <v>82</v>
      </c>
      <c r="B310" s="43" t="s">
        <v>395</v>
      </c>
      <c r="C310" s="43" t="s">
        <v>55</v>
      </c>
      <c r="D310">
        <v>210.94319999999999</v>
      </c>
      <c r="E310" t="s">
        <v>519</v>
      </c>
      <c r="F310" t="s">
        <v>520</v>
      </c>
    </row>
    <row r="311" spans="1:6" x14ac:dyDescent="0.25">
      <c r="A311">
        <v>83</v>
      </c>
      <c r="B311" s="43" t="s">
        <v>396</v>
      </c>
      <c r="C311" s="43" t="s">
        <v>93</v>
      </c>
      <c r="D311">
        <v>4262.17</v>
      </c>
      <c r="E311" t="s">
        <v>508</v>
      </c>
      <c r="F311" t="s">
        <v>512</v>
      </c>
    </row>
    <row r="312" spans="1:6" x14ac:dyDescent="0.25">
      <c r="A312">
        <v>83</v>
      </c>
      <c r="B312" s="43" t="s">
        <v>396</v>
      </c>
      <c r="C312" s="43" t="s">
        <v>93</v>
      </c>
      <c r="D312">
        <v>85.243399999999994</v>
      </c>
      <c r="E312" t="s">
        <v>37</v>
      </c>
      <c r="F312" t="s">
        <v>512</v>
      </c>
    </row>
    <row r="313" spans="1:6" x14ac:dyDescent="0.25">
      <c r="A313">
        <v>83</v>
      </c>
      <c r="B313" s="43" t="s">
        <v>396</v>
      </c>
      <c r="C313" s="43" t="s">
        <v>93</v>
      </c>
      <c r="D313">
        <v>4189.33</v>
      </c>
      <c r="E313" t="s">
        <v>508</v>
      </c>
      <c r="F313" t="s">
        <v>514</v>
      </c>
    </row>
    <row r="314" spans="1:6" x14ac:dyDescent="0.25">
      <c r="A314">
        <v>83</v>
      </c>
      <c r="B314" s="43" t="s">
        <v>396</v>
      </c>
      <c r="C314" s="43" t="s">
        <v>93</v>
      </c>
      <c r="D314">
        <v>125.6799</v>
      </c>
      <c r="E314" t="s">
        <v>37</v>
      </c>
      <c r="F314" t="s">
        <v>514</v>
      </c>
    </row>
    <row r="315" spans="1:6" x14ac:dyDescent="0.25">
      <c r="A315">
        <v>83</v>
      </c>
      <c r="B315" s="43" t="s">
        <v>396</v>
      </c>
      <c r="C315" s="43" t="s">
        <v>93</v>
      </c>
      <c r="D315">
        <v>210.92330000000001</v>
      </c>
      <c r="E315" t="s">
        <v>519</v>
      </c>
      <c r="F315" t="s">
        <v>520</v>
      </c>
    </row>
    <row r="316" spans="1:6" x14ac:dyDescent="0.25">
      <c r="A316">
        <v>84</v>
      </c>
      <c r="B316" s="43" t="s">
        <v>397</v>
      </c>
      <c r="C316" s="43" t="s">
        <v>116</v>
      </c>
      <c r="D316">
        <v>6897.53</v>
      </c>
      <c r="E316" t="s">
        <v>508</v>
      </c>
      <c r="F316" t="s">
        <v>513</v>
      </c>
    </row>
    <row r="317" spans="1:6" x14ac:dyDescent="0.25">
      <c r="A317">
        <v>84</v>
      </c>
      <c r="B317" s="43" t="s">
        <v>397</v>
      </c>
      <c r="C317" s="43" t="s">
        <v>116</v>
      </c>
      <c r="D317">
        <v>206.92590000000001</v>
      </c>
      <c r="E317" t="s">
        <v>37</v>
      </c>
      <c r="F317" t="s">
        <v>513</v>
      </c>
    </row>
    <row r="318" spans="1:6" x14ac:dyDescent="0.25">
      <c r="A318">
        <v>84</v>
      </c>
      <c r="B318" s="43" t="s">
        <v>397</v>
      </c>
      <c r="C318" s="43" t="s">
        <v>116</v>
      </c>
      <c r="D318">
        <v>206.92590000000001</v>
      </c>
      <c r="E318" t="s">
        <v>519</v>
      </c>
      <c r="F318" t="s">
        <v>520</v>
      </c>
    </row>
    <row r="319" spans="1:6" x14ac:dyDescent="0.25">
      <c r="A319">
        <v>85</v>
      </c>
      <c r="B319" s="43" t="s">
        <v>398</v>
      </c>
      <c r="C319" s="43" t="s">
        <v>117</v>
      </c>
      <c r="D319">
        <v>5966.53</v>
      </c>
      <c r="E319" t="s">
        <v>508</v>
      </c>
      <c r="F319" t="s">
        <v>513</v>
      </c>
    </row>
    <row r="320" spans="1:6" x14ac:dyDescent="0.25">
      <c r="A320">
        <v>85</v>
      </c>
      <c r="B320" s="43" t="s">
        <v>398</v>
      </c>
      <c r="C320" s="43" t="s">
        <v>117</v>
      </c>
      <c r="D320">
        <v>178.99590000000001</v>
      </c>
      <c r="E320" t="s">
        <v>37</v>
      </c>
      <c r="F320" t="s">
        <v>513</v>
      </c>
    </row>
    <row r="321" spans="1:6" x14ac:dyDescent="0.25">
      <c r="A321">
        <v>85</v>
      </c>
      <c r="B321" s="43" t="s">
        <v>398</v>
      </c>
      <c r="C321" s="43" t="s">
        <v>117</v>
      </c>
      <c r="D321">
        <v>178.99590000000001</v>
      </c>
      <c r="E321" t="s">
        <v>519</v>
      </c>
      <c r="F321" t="s">
        <v>520</v>
      </c>
    </row>
    <row r="322" spans="1:6" x14ac:dyDescent="0.25">
      <c r="A322">
        <v>86</v>
      </c>
      <c r="B322" s="43" t="s">
        <v>399</v>
      </c>
      <c r="C322" s="43" t="s">
        <v>24</v>
      </c>
      <c r="D322">
        <v>8223.9599999999991</v>
      </c>
      <c r="E322" t="s">
        <v>508</v>
      </c>
      <c r="F322" t="s">
        <v>512</v>
      </c>
    </row>
    <row r="323" spans="1:6" x14ac:dyDescent="0.25">
      <c r="A323">
        <v>86</v>
      </c>
      <c r="B323" s="43" t="s">
        <v>399</v>
      </c>
      <c r="C323" s="43" t="s">
        <v>24</v>
      </c>
      <c r="D323">
        <v>164.47919999999999</v>
      </c>
      <c r="E323" t="s">
        <v>37</v>
      </c>
      <c r="F323" t="s">
        <v>512</v>
      </c>
    </row>
    <row r="324" spans="1:6" x14ac:dyDescent="0.25">
      <c r="A324">
        <v>86</v>
      </c>
      <c r="B324" s="43" t="s">
        <v>399</v>
      </c>
      <c r="C324" s="43" t="s">
        <v>24</v>
      </c>
      <c r="D324">
        <v>164.47919999999999</v>
      </c>
      <c r="E324" t="s">
        <v>519</v>
      </c>
      <c r="F324" t="s">
        <v>520</v>
      </c>
    </row>
    <row r="325" spans="1:6" x14ac:dyDescent="0.25">
      <c r="A325">
        <v>87</v>
      </c>
      <c r="B325" s="43" t="s">
        <v>400</v>
      </c>
      <c r="C325" s="43" t="s">
        <v>111</v>
      </c>
      <c r="D325">
        <v>5340.39</v>
      </c>
      <c r="E325" t="s">
        <v>508</v>
      </c>
      <c r="F325" t="s">
        <v>513</v>
      </c>
    </row>
    <row r="326" spans="1:6" x14ac:dyDescent="0.25">
      <c r="A326">
        <v>87</v>
      </c>
      <c r="B326" s="43" t="s">
        <v>400</v>
      </c>
      <c r="C326" s="43" t="s">
        <v>111</v>
      </c>
      <c r="D326">
        <v>160.21170000000001</v>
      </c>
      <c r="E326" t="s">
        <v>37</v>
      </c>
      <c r="F326" t="s">
        <v>513</v>
      </c>
    </row>
    <row r="327" spans="1:6" x14ac:dyDescent="0.25">
      <c r="A327">
        <v>87</v>
      </c>
      <c r="B327" s="43" t="s">
        <v>400</v>
      </c>
      <c r="C327" s="43" t="s">
        <v>111</v>
      </c>
      <c r="D327">
        <v>160.21170000000001</v>
      </c>
      <c r="E327" t="s">
        <v>519</v>
      </c>
      <c r="F327" t="s">
        <v>520</v>
      </c>
    </row>
    <row r="328" spans="1:6" x14ac:dyDescent="0.25">
      <c r="A328">
        <v>88</v>
      </c>
      <c r="B328" s="43" t="s">
        <v>401</v>
      </c>
      <c r="C328" s="43" t="s">
        <v>28</v>
      </c>
      <c r="D328">
        <v>5297.03</v>
      </c>
      <c r="E328" t="s">
        <v>508</v>
      </c>
      <c r="F328" t="s">
        <v>514</v>
      </c>
    </row>
    <row r="329" spans="1:6" x14ac:dyDescent="0.25">
      <c r="A329">
        <v>88</v>
      </c>
      <c r="B329" s="43" t="s">
        <v>401</v>
      </c>
      <c r="C329" s="43" t="s">
        <v>28</v>
      </c>
      <c r="D329">
        <v>158.9109</v>
      </c>
      <c r="E329" t="s">
        <v>37</v>
      </c>
      <c r="F329" t="s">
        <v>514</v>
      </c>
    </row>
    <row r="330" spans="1:6" x14ac:dyDescent="0.25">
      <c r="A330">
        <v>88</v>
      </c>
      <c r="B330" s="43" t="s">
        <v>401</v>
      </c>
      <c r="C330" s="43" t="s">
        <v>28</v>
      </c>
      <c r="D330">
        <v>158.9109</v>
      </c>
      <c r="E330" t="s">
        <v>519</v>
      </c>
      <c r="F330" t="s">
        <v>520</v>
      </c>
    </row>
    <row r="331" spans="1:6" x14ac:dyDescent="0.25">
      <c r="A331">
        <v>89</v>
      </c>
      <c r="B331" s="43" t="s">
        <v>402</v>
      </c>
      <c r="C331" s="43" t="s">
        <v>104</v>
      </c>
      <c r="D331">
        <v>5078.12</v>
      </c>
      <c r="E331" t="s">
        <v>508</v>
      </c>
      <c r="F331" t="s">
        <v>513</v>
      </c>
    </row>
    <row r="332" spans="1:6" x14ac:dyDescent="0.25">
      <c r="A332">
        <v>89</v>
      </c>
      <c r="B332" s="43" t="s">
        <v>402</v>
      </c>
      <c r="C332" s="43" t="s">
        <v>104</v>
      </c>
      <c r="D332">
        <v>152.34360000000001</v>
      </c>
      <c r="E332" t="s">
        <v>37</v>
      </c>
      <c r="F332" t="s">
        <v>513</v>
      </c>
    </row>
    <row r="333" spans="1:6" x14ac:dyDescent="0.25">
      <c r="A333">
        <v>89</v>
      </c>
      <c r="B333" s="43" t="s">
        <v>402</v>
      </c>
      <c r="C333" s="43" t="s">
        <v>104</v>
      </c>
      <c r="D333">
        <v>152.34360000000001</v>
      </c>
      <c r="E333" t="s">
        <v>519</v>
      </c>
      <c r="F333" t="s">
        <v>520</v>
      </c>
    </row>
    <row r="334" spans="1:6" x14ac:dyDescent="0.25">
      <c r="A334">
        <v>90</v>
      </c>
      <c r="B334" s="43" t="s">
        <v>403</v>
      </c>
      <c r="C334" s="43" t="s">
        <v>89</v>
      </c>
      <c r="D334">
        <v>7515.48</v>
      </c>
      <c r="E334" t="s">
        <v>508</v>
      </c>
      <c r="F334" t="s">
        <v>512</v>
      </c>
    </row>
    <row r="335" spans="1:6" x14ac:dyDescent="0.25">
      <c r="A335">
        <v>90</v>
      </c>
      <c r="B335" s="43" t="s">
        <v>403</v>
      </c>
      <c r="C335" s="43" t="s">
        <v>89</v>
      </c>
      <c r="D335">
        <v>150.30959999999999</v>
      </c>
      <c r="E335" t="s">
        <v>37</v>
      </c>
      <c r="F335" t="s">
        <v>512</v>
      </c>
    </row>
    <row r="336" spans="1:6" x14ac:dyDescent="0.25">
      <c r="A336">
        <v>90</v>
      </c>
      <c r="B336" s="43" t="s">
        <v>403</v>
      </c>
      <c r="C336" s="43" t="s">
        <v>89</v>
      </c>
      <c r="D336">
        <v>150.30959999999999</v>
      </c>
      <c r="E336" t="s">
        <v>519</v>
      </c>
      <c r="F336" t="s">
        <v>520</v>
      </c>
    </row>
    <row r="337" spans="1:6" x14ac:dyDescent="0.25">
      <c r="A337">
        <v>91</v>
      </c>
      <c r="B337" s="43" t="s">
        <v>404</v>
      </c>
      <c r="C337" s="43" t="s">
        <v>101</v>
      </c>
      <c r="D337">
        <v>4956.72</v>
      </c>
      <c r="E337" t="s">
        <v>508</v>
      </c>
      <c r="F337" t="s">
        <v>513</v>
      </c>
    </row>
    <row r="338" spans="1:6" x14ac:dyDescent="0.25">
      <c r="A338">
        <v>91</v>
      </c>
      <c r="B338" s="43" t="s">
        <v>404</v>
      </c>
      <c r="C338" s="43" t="s">
        <v>101</v>
      </c>
      <c r="D338">
        <v>148.70160000000001</v>
      </c>
      <c r="E338" t="s">
        <v>37</v>
      </c>
      <c r="F338" t="s">
        <v>513</v>
      </c>
    </row>
    <row r="339" spans="1:6" x14ac:dyDescent="0.25">
      <c r="A339">
        <v>91</v>
      </c>
      <c r="B339" s="43" t="s">
        <v>404</v>
      </c>
      <c r="C339" s="43" t="s">
        <v>101</v>
      </c>
      <c r="D339">
        <v>148.70160000000001</v>
      </c>
      <c r="E339" t="s">
        <v>519</v>
      </c>
      <c r="F339" t="s">
        <v>520</v>
      </c>
    </row>
    <row r="340" spans="1:6" x14ac:dyDescent="0.25">
      <c r="A340">
        <v>92</v>
      </c>
      <c r="B340" s="43" t="s">
        <v>405</v>
      </c>
      <c r="C340" s="43" t="s">
        <v>90</v>
      </c>
      <c r="D340">
        <v>7124.64</v>
      </c>
      <c r="E340" t="s">
        <v>508</v>
      </c>
      <c r="F340" t="s">
        <v>512</v>
      </c>
    </row>
    <row r="341" spans="1:6" x14ac:dyDescent="0.25">
      <c r="A341">
        <v>92</v>
      </c>
      <c r="B341" s="43" t="s">
        <v>405</v>
      </c>
      <c r="C341" s="43" t="s">
        <v>90</v>
      </c>
      <c r="D341">
        <v>142.49279999999999</v>
      </c>
      <c r="E341" t="s">
        <v>37</v>
      </c>
      <c r="F341" t="s">
        <v>512</v>
      </c>
    </row>
    <row r="342" spans="1:6" x14ac:dyDescent="0.25">
      <c r="A342">
        <v>92</v>
      </c>
      <c r="B342" s="43" t="s">
        <v>405</v>
      </c>
      <c r="C342" s="43" t="s">
        <v>90</v>
      </c>
      <c r="D342">
        <v>142.49279999999999</v>
      </c>
      <c r="E342" t="s">
        <v>519</v>
      </c>
      <c r="F342" t="s">
        <v>520</v>
      </c>
    </row>
    <row r="343" spans="1:6" x14ac:dyDescent="0.25">
      <c r="A343">
        <v>93</v>
      </c>
      <c r="B343" s="43" t="s">
        <v>406</v>
      </c>
      <c r="C343" s="43" t="s">
        <v>106</v>
      </c>
      <c r="D343">
        <v>4584.01</v>
      </c>
      <c r="E343" t="s">
        <v>508</v>
      </c>
      <c r="F343" t="s">
        <v>513</v>
      </c>
    </row>
    <row r="344" spans="1:6" x14ac:dyDescent="0.25">
      <c r="A344">
        <v>93</v>
      </c>
      <c r="B344" s="43" t="s">
        <v>406</v>
      </c>
      <c r="C344" s="43" t="s">
        <v>106</v>
      </c>
      <c r="D344">
        <v>137.52029999999999</v>
      </c>
      <c r="E344" t="s">
        <v>37</v>
      </c>
      <c r="F344" t="s">
        <v>513</v>
      </c>
    </row>
    <row r="345" spans="1:6" x14ac:dyDescent="0.25">
      <c r="A345">
        <v>93</v>
      </c>
      <c r="B345" s="43" t="s">
        <v>406</v>
      </c>
      <c r="C345" s="43" t="s">
        <v>106</v>
      </c>
      <c r="D345">
        <v>137.52029999999999</v>
      </c>
      <c r="E345" t="s">
        <v>519</v>
      </c>
      <c r="F345" t="s">
        <v>520</v>
      </c>
    </row>
    <row r="346" spans="1:6" x14ac:dyDescent="0.25">
      <c r="A346">
        <v>94</v>
      </c>
      <c r="B346" s="43" t="s">
        <v>407</v>
      </c>
      <c r="C346" s="43" t="s">
        <v>107</v>
      </c>
      <c r="D346">
        <v>4522.34</v>
      </c>
      <c r="E346" t="s">
        <v>508</v>
      </c>
      <c r="F346" t="s">
        <v>513</v>
      </c>
    </row>
    <row r="347" spans="1:6" x14ac:dyDescent="0.25">
      <c r="A347">
        <v>94</v>
      </c>
      <c r="B347" s="43" t="s">
        <v>407</v>
      </c>
      <c r="C347" s="43" t="s">
        <v>107</v>
      </c>
      <c r="D347">
        <v>135.67019999999999</v>
      </c>
      <c r="E347" t="s">
        <v>37</v>
      </c>
      <c r="F347" t="s">
        <v>513</v>
      </c>
    </row>
    <row r="348" spans="1:6" x14ac:dyDescent="0.25">
      <c r="A348">
        <v>94</v>
      </c>
      <c r="B348" s="43" t="s">
        <v>407</v>
      </c>
      <c r="C348" s="43" t="s">
        <v>107</v>
      </c>
      <c r="D348">
        <v>135.67019999999999</v>
      </c>
      <c r="E348" t="s">
        <v>519</v>
      </c>
      <c r="F348" t="s">
        <v>520</v>
      </c>
    </row>
    <row r="349" spans="1:6" x14ac:dyDescent="0.25">
      <c r="A349">
        <v>95</v>
      </c>
      <c r="B349" s="43" t="s">
        <v>408</v>
      </c>
      <c r="C349" s="43" t="s">
        <v>108</v>
      </c>
      <c r="D349">
        <v>4358.1000000000004</v>
      </c>
      <c r="E349" t="s">
        <v>508</v>
      </c>
      <c r="F349" t="s">
        <v>513</v>
      </c>
    </row>
    <row r="350" spans="1:6" x14ac:dyDescent="0.25">
      <c r="A350">
        <v>95</v>
      </c>
      <c r="B350" s="43" t="s">
        <v>408</v>
      </c>
      <c r="C350" s="43" t="s">
        <v>108</v>
      </c>
      <c r="D350">
        <v>130.74299999999999</v>
      </c>
      <c r="E350" t="s">
        <v>37</v>
      </c>
      <c r="F350" t="s">
        <v>513</v>
      </c>
    </row>
    <row r="351" spans="1:6" x14ac:dyDescent="0.25">
      <c r="A351">
        <v>95</v>
      </c>
      <c r="B351" s="43" t="s">
        <v>408</v>
      </c>
      <c r="C351" s="43" t="s">
        <v>108</v>
      </c>
      <c r="D351">
        <v>130.74299999999999</v>
      </c>
      <c r="E351" t="s">
        <v>519</v>
      </c>
      <c r="F351" t="s">
        <v>520</v>
      </c>
    </row>
    <row r="352" spans="1:6" x14ac:dyDescent="0.25">
      <c r="A352">
        <v>96</v>
      </c>
      <c r="B352" s="43" t="s">
        <v>409</v>
      </c>
      <c r="C352" s="43" t="s">
        <v>91</v>
      </c>
      <c r="D352">
        <v>6501.01</v>
      </c>
      <c r="E352" t="s">
        <v>508</v>
      </c>
      <c r="F352" t="s">
        <v>512</v>
      </c>
    </row>
    <row r="353" spans="1:6" x14ac:dyDescent="0.25">
      <c r="A353">
        <v>96</v>
      </c>
      <c r="B353" s="43" t="s">
        <v>409</v>
      </c>
      <c r="C353" s="43" t="s">
        <v>91</v>
      </c>
      <c r="D353">
        <v>130.02019999999999</v>
      </c>
      <c r="E353" t="s">
        <v>37</v>
      </c>
      <c r="F353" t="s">
        <v>512</v>
      </c>
    </row>
    <row r="354" spans="1:6" x14ac:dyDescent="0.25">
      <c r="A354">
        <v>96</v>
      </c>
      <c r="B354" s="43" t="s">
        <v>409</v>
      </c>
      <c r="C354" s="43" t="s">
        <v>91</v>
      </c>
      <c r="D354">
        <v>130.02019999999999</v>
      </c>
      <c r="E354" t="s">
        <v>519</v>
      </c>
      <c r="F354" t="s">
        <v>520</v>
      </c>
    </row>
    <row r="355" spans="1:6" x14ac:dyDescent="0.25">
      <c r="A355">
        <v>97</v>
      </c>
      <c r="B355" s="43" t="s">
        <v>410</v>
      </c>
      <c r="C355" s="43" t="s">
        <v>78</v>
      </c>
      <c r="D355">
        <v>6080.79</v>
      </c>
      <c r="E355" t="s">
        <v>508</v>
      </c>
      <c r="F355" t="s">
        <v>512</v>
      </c>
    </row>
    <row r="356" spans="1:6" x14ac:dyDescent="0.25">
      <c r="A356">
        <v>97</v>
      </c>
      <c r="B356" s="43" t="s">
        <v>410</v>
      </c>
      <c r="C356" s="43" t="s">
        <v>78</v>
      </c>
      <c r="D356">
        <v>121.61579999999999</v>
      </c>
      <c r="E356" t="s">
        <v>37</v>
      </c>
      <c r="F356" t="s">
        <v>512</v>
      </c>
    </row>
    <row r="357" spans="1:6" x14ac:dyDescent="0.25">
      <c r="A357">
        <v>97</v>
      </c>
      <c r="B357" s="43" t="s">
        <v>410</v>
      </c>
      <c r="C357" s="43" t="s">
        <v>78</v>
      </c>
      <c r="D357">
        <v>121.61579999999999</v>
      </c>
      <c r="E357" t="s">
        <v>519</v>
      </c>
      <c r="F357" t="s">
        <v>520</v>
      </c>
    </row>
    <row r="358" spans="1:6" x14ac:dyDescent="0.25">
      <c r="A358">
        <v>98</v>
      </c>
      <c r="B358" s="43" t="s">
        <v>411</v>
      </c>
      <c r="C358" s="43" t="s">
        <v>104</v>
      </c>
      <c r="D358">
        <v>4031.06</v>
      </c>
      <c r="E358" t="s">
        <v>508</v>
      </c>
      <c r="F358" t="s">
        <v>513</v>
      </c>
    </row>
    <row r="359" spans="1:6" x14ac:dyDescent="0.25">
      <c r="A359">
        <v>98</v>
      </c>
      <c r="B359" s="43" t="s">
        <v>411</v>
      </c>
      <c r="C359" s="43" t="s">
        <v>104</v>
      </c>
      <c r="D359">
        <v>120.9318</v>
      </c>
      <c r="E359" t="s">
        <v>37</v>
      </c>
      <c r="F359" t="s">
        <v>513</v>
      </c>
    </row>
    <row r="360" spans="1:6" x14ac:dyDescent="0.25">
      <c r="A360">
        <v>98</v>
      </c>
      <c r="B360" s="43" t="s">
        <v>411</v>
      </c>
      <c r="C360" s="43" t="s">
        <v>104</v>
      </c>
      <c r="D360">
        <v>120.9318</v>
      </c>
      <c r="E360" t="s">
        <v>519</v>
      </c>
      <c r="F360" t="s">
        <v>520</v>
      </c>
    </row>
    <row r="361" spans="1:6" x14ac:dyDescent="0.25">
      <c r="A361">
        <v>99</v>
      </c>
      <c r="B361" s="43" t="s">
        <v>412</v>
      </c>
      <c r="C361" s="43" t="s">
        <v>100</v>
      </c>
      <c r="D361">
        <v>3966.98</v>
      </c>
      <c r="E361" t="s">
        <v>508</v>
      </c>
      <c r="F361" t="s">
        <v>514</v>
      </c>
    </row>
    <row r="362" spans="1:6" x14ac:dyDescent="0.25">
      <c r="A362">
        <v>99</v>
      </c>
      <c r="B362" s="43" t="s">
        <v>412</v>
      </c>
      <c r="C362" s="43" t="s">
        <v>100</v>
      </c>
      <c r="D362">
        <v>119.0094</v>
      </c>
      <c r="E362" t="s">
        <v>37</v>
      </c>
      <c r="F362" t="s">
        <v>514</v>
      </c>
    </row>
    <row r="363" spans="1:6" x14ac:dyDescent="0.25">
      <c r="A363">
        <v>99</v>
      </c>
      <c r="B363" s="43" t="s">
        <v>412</v>
      </c>
      <c r="C363" s="43" t="s">
        <v>100</v>
      </c>
      <c r="D363">
        <v>119.0094</v>
      </c>
      <c r="E363" t="s">
        <v>519</v>
      </c>
      <c r="F363" t="s">
        <v>520</v>
      </c>
    </row>
    <row r="364" spans="1:6" x14ac:dyDescent="0.25">
      <c r="A364">
        <v>100</v>
      </c>
      <c r="B364" s="43" t="s">
        <v>413</v>
      </c>
      <c r="C364" s="43" t="s">
        <v>119</v>
      </c>
      <c r="D364">
        <v>3709.84</v>
      </c>
      <c r="E364" t="s">
        <v>508</v>
      </c>
      <c r="F364" t="s">
        <v>513</v>
      </c>
    </row>
    <row r="365" spans="1:6" x14ac:dyDescent="0.25">
      <c r="A365">
        <v>100</v>
      </c>
      <c r="B365" s="43" t="s">
        <v>413</v>
      </c>
      <c r="C365" s="43" t="s">
        <v>119</v>
      </c>
      <c r="D365">
        <v>111.29519999999999</v>
      </c>
      <c r="E365" t="s">
        <v>37</v>
      </c>
      <c r="F365" t="s">
        <v>513</v>
      </c>
    </row>
    <row r="366" spans="1:6" x14ac:dyDescent="0.25">
      <c r="A366">
        <v>100</v>
      </c>
      <c r="B366" s="43" t="s">
        <v>413</v>
      </c>
      <c r="C366" s="43" t="s">
        <v>119</v>
      </c>
      <c r="D366">
        <v>111.29519999999999</v>
      </c>
      <c r="E366" t="s">
        <v>519</v>
      </c>
      <c r="F366" t="s">
        <v>520</v>
      </c>
    </row>
    <row r="367" spans="1:6" x14ac:dyDescent="0.25">
      <c r="A367">
        <v>101</v>
      </c>
      <c r="B367" s="43" t="s">
        <v>414</v>
      </c>
      <c r="C367" s="43" t="s">
        <v>92</v>
      </c>
      <c r="D367">
        <v>5269.86</v>
      </c>
      <c r="E367" t="s">
        <v>508</v>
      </c>
      <c r="F367" t="s">
        <v>512</v>
      </c>
    </row>
    <row r="368" spans="1:6" x14ac:dyDescent="0.25">
      <c r="A368">
        <v>101</v>
      </c>
      <c r="B368" s="43" t="s">
        <v>414</v>
      </c>
      <c r="C368" s="43" t="s">
        <v>92</v>
      </c>
      <c r="D368">
        <v>105.3972</v>
      </c>
      <c r="E368" t="s">
        <v>37</v>
      </c>
      <c r="F368" t="s">
        <v>512</v>
      </c>
    </row>
    <row r="369" spans="1:6" x14ac:dyDescent="0.25">
      <c r="A369">
        <v>101</v>
      </c>
      <c r="B369" s="43" t="s">
        <v>414</v>
      </c>
      <c r="C369" s="43" t="s">
        <v>92</v>
      </c>
      <c r="D369">
        <v>105.3972</v>
      </c>
      <c r="E369" t="s">
        <v>519</v>
      </c>
      <c r="F369" t="s">
        <v>520</v>
      </c>
    </row>
    <row r="370" spans="1:6" x14ac:dyDescent="0.25">
      <c r="A370">
        <v>102</v>
      </c>
      <c r="B370" s="43" t="s">
        <v>415</v>
      </c>
      <c r="C370" s="43" t="s">
        <v>120</v>
      </c>
      <c r="D370">
        <v>3504.88</v>
      </c>
      <c r="E370" t="s">
        <v>508</v>
      </c>
      <c r="F370" t="s">
        <v>513</v>
      </c>
    </row>
    <row r="371" spans="1:6" x14ac:dyDescent="0.25">
      <c r="A371">
        <v>102</v>
      </c>
      <c r="B371" s="43" t="s">
        <v>415</v>
      </c>
      <c r="C371" s="43" t="s">
        <v>120</v>
      </c>
      <c r="D371">
        <v>105.1464</v>
      </c>
      <c r="E371" t="s">
        <v>37</v>
      </c>
      <c r="F371" t="s">
        <v>513</v>
      </c>
    </row>
    <row r="372" spans="1:6" x14ac:dyDescent="0.25">
      <c r="A372">
        <v>102</v>
      </c>
      <c r="B372" s="43" t="s">
        <v>415</v>
      </c>
      <c r="C372" s="43" t="s">
        <v>120</v>
      </c>
      <c r="D372">
        <v>105.1464</v>
      </c>
      <c r="E372" t="s">
        <v>519</v>
      </c>
      <c r="F372" t="s">
        <v>520</v>
      </c>
    </row>
    <row r="373" spans="1:6" x14ac:dyDescent="0.25">
      <c r="A373">
        <v>103</v>
      </c>
      <c r="B373" s="43" t="s">
        <v>416</v>
      </c>
      <c r="C373" s="43" t="s">
        <v>104</v>
      </c>
      <c r="D373">
        <v>3399.33</v>
      </c>
      <c r="E373" t="s">
        <v>508</v>
      </c>
      <c r="F373" t="s">
        <v>513</v>
      </c>
    </row>
    <row r="374" spans="1:6" x14ac:dyDescent="0.25">
      <c r="A374">
        <v>103</v>
      </c>
      <c r="B374" s="43" t="s">
        <v>416</v>
      </c>
      <c r="C374" s="43" t="s">
        <v>104</v>
      </c>
      <c r="D374">
        <v>101.9799</v>
      </c>
      <c r="E374" t="s">
        <v>37</v>
      </c>
      <c r="F374" t="s">
        <v>513</v>
      </c>
    </row>
    <row r="375" spans="1:6" x14ac:dyDescent="0.25">
      <c r="A375">
        <v>103</v>
      </c>
      <c r="B375" s="43" t="s">
        <v>416</v>
      </c>
      <c r="C375" s="43" t="s">
        <v>104</v>
      </c>
      <c r="D375">
        <v>101.9799</v>
      </c>
      <c r="E375" t="s">
        <v>519</v>
      </c>
      <c r="F375" t="s">
        <v>520</v>
      </c>
    </row>
    <row r="376" spans="1:6" x14ac:dyDescent="0.25">
      <c r="A376">
        <v>104</v>
      </c>
      <c r="B376" s="43" t="s">
        <v>417</v>
      </c>
      <c r="C376" s="43" t="s">
        <v>109</v>
      </c>
      <c r="D376">
        <v>3374.55</v>
      </c>
      <c r="E376" t="s">
        <v>508</v>
      </c>
      <c r="F376" t="s">
        <v>513</v>
      </c>
    </row>
    <row r="377" spans="1:6" x14ac:dyDescent="0.25">
      <c r="A377">
        <v>104</v>
      </c>
      <c r="B377" s="43" t="s">
        <v>417</v>
      </c>
      <c r="C377" s="43" t="s">
        <v>109</v>
      </c>
      <c r="D377">
        <v>101.23650000000001</v>
      </c>
      <c r="E377" t="s">
        <v>37</v>
      </c>
      <c r="F377" t="s">
        <v>513</v>
      </c>
    </row>
    <row r="378" spans="1:6" x14ac:dyDescent="0.25">
      <c r="A378">
        <v>104</v>
      </c>
      <c r="B378" s="43" t="s">
        <v>417</v>
      </c>
      <c r="C378" s="43" t="s">
        <v>109</v>
      </c>
      <c r="D378">
        <v>101.23650000000001</v>
      </c>
      <c r="E378" t="s">
        <v>519</v>
      </c>
      <c r="F378" t="s">
        <v>520</v>
      </c>
    </row>
    <row r="379" spans="1:6" x14ac:dyDescent="0.25">
      <c r="A379">
        <v>105</v>
      </c>
      <c r="B379" s="43" t="s">
        <v>418</v>
      </c>
      <c r="C379" s="43" t="s">
        <v>126</v>
      </c>
      <c r="D379">
        <v>3192.51</v>
      </c>
      <c r="E379" t="s">
        <v>508</v>
      </c>
      <c r="F379" t="s">
        <v>514</v>
      </c>
    </row>
    <row r="380" spans="1:6" x14ac:dyDescent="0.25">
      <c r="A380">
        <v>105</v>
      </c>
      <c r="B380" s="43" t="s">
        <v>418</v>
      </c>
      <c r="C380" s="43" t="s">
        <v>126</v>
      </c>
      <c r="D380">
        <v>95.775300000000001</v>
      </c>
      <c r="E380" t="s">
        <v>37</v>
      </c>
      <c r="F380" t="s">
        <v>514</v>
      </c>
    </row>
    <row r="381" spans="1:6" x14ac:dyDescent="0.25">
      <c r="A381">
        <v>105</v>
      </c>
      <c r="B381" s="43" t="s">
        <v>418</v>
      </c>
      <c r="C381" s="43" t="s">
        <v>126</v>
      </c>
      <c r="D381">
        <v>95.775300000000001</v>
      </c>
      <c r="E381" t="s">
        <v>519</v>
      </c>
      <c r="F381" t="s">
        <v>520</v>
      </c>
    </row>
    <row r="382" spans="1:6" x14ac:dyDescent="0.25">
      <c r="A382">
        <v>106</v>
      </c>
      <c r="B382" s="43" t="s">
        <v>419</v>
      </c>
      <c r="C382" s="43" t="s">
        <v>38</v>
      </c>
      <c r="D382">
        <v>3184.08</v>
      </c>
      <c r="E382" t="s">
        <v>508</v>
      </c>
      <c r="F382" t="s">
        <v>514</v>
      </c>
    </row>
    <row r="383" spans="1:6" x14ac:dyDescent="0.25">
      <c r="A383">
        <v>106</v>
      </c>
      <c r="B383" s="43" t="s">
        <v>419</v>
      </c>
      <c r="C383" s="43" t="s">
        <v>38</v>
      </c>
      <c r="D383">
        <v>95.522400000000005</v>
      </c>
      <c r="E383" t="s">
        <v>37</v>
      </c>
      <c r="F383" t="s">
        <v>514</v>
      </c>
    </row>
    <row r="384" spans="1:6" x14ac:dyDescent="0.25">
      <c r="A384">
        <v>106</v>
      </c>
      <c r="B384" s="43" t="s">
        <v>419</v>
      </c>
      <c r="C384" s="43" t="s">
        <v>38</v>
      </c>
      <c r="D384">
        <v>95.522400000000005</v>
      </c>
      <c r="E384" t="s">
        <v>519</v>
      </c>
      <c r="F384" t="s">
        <v>520</v>
      </c>
    </row>
    <row r="385" spans="1:6" x14ac:dyDescent="0.25">
      <c r="A385">
        <v>107</v>
      </c>
      <c r="B385" s="43" t="s">
        <v>420</v>
      </c>
      <c r="C385" s="43" t="s">
        <v>100</v>
      </c>
      <c r="D385">
        <v>3087.53</v>
      </c>
      <c r="E385" t="s">
        <v>508</v>
      </c>
      <c r="F385" t="s">
        <v>514</v>
      </c>
    </row>
    <row r="386" spans="1:6" x14ac:dyDescent="0.25">
      <c r="A386">
        <v>107</v>
      </c>
      <c r="B386" s="43" t="s">
        <v>420</v>
      </c>
      <c r="C386" s="43" t="s">
        <v>100</v>
      </c>
      <c r="D386">
        <v>92.625900000000001</v>
      </c>
      <c r="E386" t="s">
        <v>37</v>
      </c>
      <c r="F386" t="s">
        <v>514</v>
      </c>
    </row>
    <row r="387" spans="1:6" x14ac:dyDescent="0.25">
      <c r="A387">
        <v>107</v>
      </c>
      <c r="B387" s="43" t="s">
        <v>420</v>
      </c>
      <c r="C387" s="43" t="s">
        <v>100</v>
      </c>
      <c r="D387">
        <v>92.625900000000001</v>
      </c>
      <c r="E387" t="s">
        <v>519</v>
      </c>
      <c r="F387" t="s">
        <v>520</v>
      </c>
    </row>
    <row r="388" spans="1:6" x14ac:dyDescent="0.25">
      <c r="A388">
        <v>108</v>
      </c>
      <c r="B388" s="43" t="s">
        <v>421</v>
      </c>
      <c r="C388" s="43" t="s">
        <v>110</v>
      </c>
      <c r="D388">
        <v>3081.92</v>
      </c>
      <c r="E388" t="s">
        <v>508</v>
      </c>
      <c r="F388" t="s">
        <v>513</v>
      </c>
    </row>
    <row r="389" spans="1:6" x14ac:dyDescent="0.25">
      <c r="A389">
        <v>108</v>
      </c>
      <c r="B389" s="43" t="s">
        <v>421</v>
      </c>
      <c r="C389" s="43" t="s">
        <v>110</v>
      </c>
      <c r="D389">
        <v>92.457599999999999</v>
      </c>
      <c r="E389" t="s">
        <v>37</v>
      </c>
      <c r="F389" t="s">
        <v>513</v>
      </c>
    </row>
    <row r="390" spans="1:6" x14ac:dyDescent="0.25">
      <c r="A390">
        <v>108</v>
      </c>
      <c r="B390" s="43" t="s">
        <v>421</v>
      </c>
      <c r="C390" s="43" t="s">
        <v>110</v>
      </c>
      <c r="D390">
        <v>92.457599999999999</v>
      </c>
      <c r="E390" t="s">
        <v>519</v>
      </c>
      <c r="F390" t="s">
        <v>520</v>
      </c>
    </row>
    <row r="391" spans="1:6" x14ac:dyDescent="0.25">
      <c r="A391">
        <v>109</v>
      </c>
      <c r="B391" s="43" t="s">
        <v>422</v>
      </c>
      <c r="C391" s="43" t="s">
        <v>32</v>
      </c>
      <c r="D391">
        <v>4503.21</v>
      </c>
      <c r="E391" t="s">
        <v>508</v>
      </c>
      <c r="F391" t="s">
        <v>512</v>
      </c>
    </row>
    <row r="392" spans="1:6" x14ac:dyDescent="0.25">
      <c r="A392">
        <v>109</v>
      </c>
      <c r="B392" s="43" t="s">
        <v>422</v>
      </c>
      <c r="C392" s="43" t="s">
        <v>32</v>
      </c>
      <c r="D392">
        <v>90.0642</v>
      </c>
      <c r="E392" t="s">
        <v>37</v>
      </c>
      <c r="F392" t="s">
        <v>512</v>
      </c>
    </row>
    <row r="393" spans="1:6" x14ac:dyDescent="0.25">
      <c r="A393">
        <v>109</v>
      </c>
      <c r="B393" s="43" t="s">
        <v>422</v>
      </c>
      <c r="C393" s="43" t="s">
        <v>32</v>
      </c>
      <c r="D393">
        <v>90.0642</v>
      </c>
      <c r="E393" t="s">
        <v>519</v>
      </c>
      <c r="F393" t="s">
        <v>520</v>
      </c>
    </row>
    <row r="394" spans="1:6" x14ac:dyDescent="0.25">
      <c r="A394">
        <v>110</v>
      </c>
      <c r="B394" s="43" t="s">
        <v>423</v>
      </c>
      <c r="C394" s="43" t="s">
        <v>119</v>
      </c>
      <c r="D394">
        <v>2942.79</v>
      </c>
      <c r="E394" t="s">
        <v>508</v>
      </c>
      <c r="F394" t="s">
        <v>513</v>
      </c>
    </row>
    <row r="395" spans="1:6" x14ac:dyDescent="0.25">
      <c r="A395">
        <v>110</v>
      </c>
      <c r="B395" s="43" t="s">
        <v>423</v>
      </c>
      <c r="C395" s="43" t="s">
        <v>119</v>
      </c>
      <c r="D395">
        <v>88.283699999999996</v>
      </c>
      <c r="E395" t="s">
        <v>37</v>
      </c>
      <c r="F395" t="s">
        <v>513</v>
      </c>
    </row>
    <row r="396" spans="1:6" x14ac:dyDescent="0.25">
      <c r="A396">
        <v>110</v>
      </c>
      <c r="B396" s="43" t="s">
        <v>423</v>
      </c>
      <c r="C396" s="43" t="s">
        <v>119</v>
      </c>
      <c r="D396">
        <v>88.283699999999996</v>
      </c>
      <c r="E396" t="s">
        <v>519</v>
      </c>
      <c r="F396" t="s">
        <v>520</v>
      </c>
    </row>
    <row r="397" spans="1:6" x14ac:dyDescent="0.25">
      <c r="A397">
        <v>111</v>
      </c>
      <c r="B397" s="43" t="s">
        <v>424</v>
      </c>
      <c r="C397" s="43" t="s">
        <v>122</v>
      </c>
      <c r="D397">
        <v>2811.59</v>
      </c>
      <c r="E397" t="s">
        <v>508</v>
      </c>
      <c r="F397" t="s">
        <v>513</v>
      </c>
    </row>
    <row r="398" spans="1:6" x14ac:dyDescent="0.25">
      <c r="A398">
        <v>111</v>
      </c>
      <c r="B398" s="43" t="s">
        <v>424</v>
      </c>
      <c r="C398" s="43" t="s">
        <v>122</v>
      </c>
      <c r="D398">
        <v>84.347700000000003</v>
      </c>
      <c r="E398" t="s">
        <v>37</v>
      </c>
      <c r="F398" t="s">
        <v>513</v>
      </c>
    </row>
    <row r="399" spans="1:6" x14ac:dyDescent="0.25">
      <c r="A399">
        <v>111</v>
      </c>
      <c r="B399" s="43" t="s">
        <v>424</v>
      </c>
      <c r="C399" s="43" t="s">
        <v>122</v>
      </c>
      <c r="D399">
        <v>84.347700000000003</v>
      </c>
      <c r="E399" t="s">
        <v>519</v>
      </c>
      <c r="F399" t="s">
        <v>520</v>
      </c>
    </row>
    <row r="400" spans="1:6" x14ac:dyDescent="0.25">
      <c r="A400">
        <v>112</v>
      </c>
      <c r="B400" s="43" t="s">
        <v>425</v>
      </c>
      <c r="C400" s="43" t="s">
        <v>94</v>
      </c>
      <c r="D400">
        <v>4202.58</v>
      </c>
      <c r="E400" t="s">
        <v>508</v>
      </c>
      <c r="F400" t="s">
        <v>512</v>
      </c>
    </row>
    <row r="401" spans="1:6" x14ac:dyDescent="0.25">
      <c r="A401">
        <v>112</v>
      </c>
      <c r="B401" s="43" t="s">
        <v>425</v>
      </c>
      <c r="C401" s="43" t="s">
        <v>94</v>
      </c>
      <c r="D401">
        <v>84.051599999999993</v>
      </c>
      <c r="E401" t="s">
        <v>37</v>
      </c>
      <c r="F401" t="s">
        <v>512</v>
      </c>
    </row>
    <row r="402" spans="1:6" x14ac:dyDescent="0.25">
      <c r="A402">
        <v>112</v>
      </c>
      <c r="B402" s="43" t="s">
        <v>425</v>
      </c>
      <c r="C402" s="43" t="s">
        <v>94</v>
      </c>
      <c r="D402">
        <v>84.051599999999993</v>
      </c>
      <c r="E402" t="s">
        <v>519</v>
      </c>
      <c r="F402" t="s">
        <v>520</v>
      </c>
    </row>
    <row r="403" spans="1:6" x14ac:dyDescent="0.25">
      <c r="A403">
        <v>113</v>
      </c>
      <c r="B403" s="43" t="s">
        <v>426</v>
      </c>
      <c r="C403" s="43" t="s">
        <v>127</v>
      </c>
      <c r="D403">
        <v>2635.03</v>
      </c>
      <c r="E403" t="s">
        <v>508</v>
      </c>
      <c r="F403" t="s">
        <v>514</v>
      </c>
    </row>
    <row r="404" spans="1:6" x14ac:dyDescent="0.25">
      <c r="A404">
        <v>113</v>
      </c>
      <c r="B404" s="43" t="s">
        <v>426</v>
      </c>
      <c r="C404" s="43" t="s">
        <v>127</v>
      </c>
      <c r="D404">
        <v>79.050899999999999</v>
      </c>
      <c r="E404" t="s">
        <v>37</v>
      </c>
      <c r="F404" t="s">
        <v>514</v>
      </c>
    </row>
    <row r="405" spans="1:6" x14ac:dyDescent="0.25">
      <c r="A405">
        <v>113</v>
      </c>
      <c r="B405" s="43" t="s">
        <v>426</v>
      </c>
      <c r="C405" s="43" t="s">
        <v>127</v>
      </c>
      <c r="D405">
        <v>79.050899999999999</v>
      </c>
      <c r="E405" t="s">
        <v>519</v>
      </c>
      <c r="F405" t="s">
        <v>520</v>
      </c>
    </row>
    <row r="406" spans="1:6" x14ac:dyDescent="0.25">
      <c r="A406">
        <v>114</v>
      </c>
      <c r="B406" s="43" t="s">
        <v>427</v>
      </c>
      <c r="C406" s="43" t="s">
        <v>94</v>
      </c>
      <c r="D406">
        <v>3888.66</v>
      </c>
      <c r="E406" t="s">
        <v>508</v>
      </c>
      <c r="F406" t="s">
        <v>512</v>
      </c>
    </row>
    <row r="407" spans="1:6" x14ac:dyDescent="0.25">
      <c r="A407">
        <v>114</v>
      </c>
      <c r="B407" s="43" t="s">
        <v>427</v>
      </c>
      <c r="C407" s="43" t="s">
        <v>94</v>
      </c>
      <c r="D407">
        <v>77.773200000000003</v>
      </c>
      <c r="E407" t="s">
        <v>37</v>
      </c>
      <c r="F407" t="s">
        <v>512</v>
      </c>
    </row>
    <row r="408" spans="1:6" x14ac:dyDescent="0.25">
      <c r="A408">
        <v>114</v>
      </c>
      <c r="B408" s="43" t="s">
        <v>427</v>
      </c>
      <c r="C408" s="43" t="s">
        <v>94</v>
      </c>
      <c r="D408">
        <v>77.773200000000003</v>
      </c>
      <c r="E408" t="s">
        <v>519</v>
      </c>
      <c r="F408" t="s">
        <v>520</v>
      </c>
    </row>
    <row r="409" spans="1:6" x14ac:dyDescent="0.25">
      <c r="A409">
        <v>115</v>
      </c>
      <c r="B409" s="43" t="s">
        <v>428</v>
      </c>
      <c r="C409" s="43" t="s">
        <v>84</v>
      </c>
      <c r="D409">
        <v>3835.48</v>
      </c>
      <c r="E409" t="s">
        <v>508</v>
      </c>
      <c r="F409" t="s">
        <v>512</v>
      </c>
    </row>
    <row r="410" spans="1:6" x14ac:dyDescent="0.25">
      <c r="A410">
        <v>115</v>
      </c>
      <c r="B410" s="43" t="s">
        <v>428</v>
      </c>
      <c r="C410" s="43" t="s">
        <v>84</v>
      </c>
      <c r="D410">
        <v>76.709599999999995</v>
      </c>
      <c r="E410" t="s">
        <v>37</v>
      </c>
      <c r="F410" t="s">
        <v>512</v>
      </c>
    </row>
    <row r="411" spans="1:6" x14ac:dyDescent="0.25">
      <c r="A411">
        <v>115</v>
      </c>
      <c r="B411" s="43" t="s">
        <v>428</v>
      </c>
      <c r="C411" s="43" t="s">
        <v>84</v>
      </c>
      <c r="D411">
        <v>76.709599999999995</v>
      </c>
      <c r="E411" t="s">
        <v>519</v>
      </c>
      <c r="F411" t="s">
        <v>520</v>
      </c>
    </row>
    <row r="412" spans="1:6" x14ac:dyDescent="0.25">
      <c r="A412">
        <v>116</v>
      </c>
      <c r="B412" s="43" t="s">
        <v>429</v>
      </c>
      <c r="C412" s="43" t="s">
        <v>95</v>
      </c>
      <c r="D412">
        <v>3790.99</v>
      </c>
      <c r="E412" t="s">
        <v>508</v>
      </c>
      <c r="F412" t="s">
        <v>512</v>
      </c>
    </row>
    <row r="413" spans="1:6" x14ac:dyDescent="0.25">
      <c r="A413">
        <v>116</v>
      </c>
      <c r="B413" s="43" t="s">
        <v>429</v>
      </c>
      <c r="C413" s="43" t="s">
        <v>95</v>
      </c>
      <c r="D413">
        <v>75.819800000000001</v>
      </c>
      <c r="E413" t="s">
        <v>37</v>
      </c>
      <c r="F413" t="s">
        <v>512</v>
      </c>
    </row>
    <row r="414" spans="1:6" x14ac:dyDescent="0.25">
      <c r="A414">
        <v>116</v>
      </c>
      <c r="B414" s="43" t="s">
        <v>429</v>
      </c>
      <c r="C414" s="43" t="s">
        <v>95</v>
      </c>
      <c r="D414">
        <v>75.819800000000001</v>
      </c>
      <c r="E414" t="s">
        <v>519</v>
      </c>
      <c r="F414" t="s">
        <v>520</v>
      </c>
    </row>
    <row r="415" spans="1:6" x14ac:dyDescent="0.25">
      <c r="A415">
        <v>117</v>
      </c>
      <c r="B415" s="43" t="s">
        <v>430</v>
      </c>
      <c r="C415" s="43" t="s">
        <v>111</v>
      </c>
      <c r="D415">
        <v>2522.38</v>
      </c>
      <c r="E415" t="s">
        <v>508</v>
      </c>
      <c r="F415" t="s">
        <v>513</v>
      </c>
    </row>
    <row r="416" spans="1:6" x14ac:dyDescent="0.25">
      <c r="A416">
        <v>117</v>
      </c>
      <c r="B416" s="43" t="s">
        <v>430</v>
      </c>
      <c r="C416" s="43" t="s">
        <v>111</v>
      </c>
      <c r="D416">
        <v>75.671400000000006</v>
      </c>
      <c r="E416" t="s">
        <v>37</v>
      </c>
      <c r="F416" t="s">
        <v>513</v>
      </c>
    </row>
    <row r="417" spans="1:6" x14ac:dyDescent="0.25">
      <c r="A417">
        <v>117</v>
      </c>
      <c r="B417" s="43" t="s">
        <v>430</v>
      </c>
      <c r="C417" s="43" t="s">
        <v>111</v>
      </c>
      <c r="D417">
        <v>75.671400000000006</v>
      </c>
      <c r="E417" t="s">
        <v>519</v>
      </c>
      <c r="F417" t="s">
        <v>520</v>
      </c>
    </row>
    <row r="418" spans="1:6" x14ac:dyDescent="0.25">
      <c r="A418">
        <v>118</v>
      </c>
      <c r="B418" s="43" t="s">
        <v>431</v>
      </c>
      <c r="C418" s="43" t="s">
        <v>112</v>
      </c>
      <c r="D418">
        <v>2466.06</v>
      </c>
      <c r="E418" t="s">
        <v>508</v>
      </c>
      <c r="F418" t="s">
        <v>513</v>
      </c>
    </row>
    <row r="419" spans="1:6" x14ac:dyDescent="0.25">
      <c r="A419">
        <v>118</v>
      </c>
      <c r="B419" s="43" t="s">
        <v>431</v>
      </c>
      <c r="C419" s="43" t="s">
        <v>112</v>
      </c>
      <c r="D419">
        <v>73.981800000000007</v>
      </c>
      <c r="E419" t="s">
        <v>37</v>
      </c>
      <c r="F419" t="s">
        <v>513</v>
      </c>
    </row>
    <row r="420" spans="1:6" x14ac:dyDescent="0.25">
      <c r="A420">
        <v>118</v>
      </c>
      <c r="B420" s="43" t="s">
        <v>431</v>
      </c>
      <c r="C420" s="43" t="s">
        <v>112</v>
      </c>
      <c r="D420">
        <v>73.981800000000007</v>
      </c>
      <c r="E420" t="s">
        <v>519</v>
      </c>
      <c r="F420" t="s">
        <v>520</v>
      </c>
    </row>
    <row r="421" spans="1:6" x14ac:dyDescent="0.25">
      <c r="A421">
        <v>119</v>
      </c>
      <c r="B421" s="43" t="s">
        <v>432</v>
      </c>
      <c r="C421" s="43" t="s">
        <v>123</v>
      </c>
      <c r="D421">
        <v>2437.4699999999998</v>
      </c>
      <c r="E421" t="s">
        <v>508</v>
      </c>
      <c r="F421" t="s">
        <v>513</v>
      </c>
    </row>
    <row r="422" spans="1:6" x14ac:dyDescent="0.25">
      <c r="A422">
        <v>119</v>
      </c>
      <c r="B422" s="43" t="s">
        <v>432</v>
      </c>
      <c r="C422" s="43" t="s">
        <v>123</v>
      </c>
      <c r="D422">
        <v>73.124099999999999</v>
      </c>
      <c r="E422" t="s">
        <v>37</v>
      </c>
      <c r="F422" t="s">
        <v>513</v>
      </c>
    </row>
    <row r="423" spans="1:6" x14ac:dyDescent="0.25">
      <c r="A423">
        <v>119</v>
      </c>
      <c r="B423" s="43" t="s">
        <v>432</v>
      </c>
      <c r="C423" s="43" t="s">
        <v>123</v>
      </c>
      <c r="D423">
        <v>73.124099999999999</v>
      </c>
      <c r="E423" t="s">
        <v>519</v>
      </c>
      <c r="F423" t="s">
        <v>520</v>
      </c>
    </row>
    <row r="424" spans="1:6" x14ac:dyDescent="0.25">
      <c r="A424">
        <v>120</v>
      </c>
      <c r="B424" s="43" t="s">
        <v>433</v>
      </c>
      <c r="C424" s="43" t="s">
        <v>40</v>
      </c>
      <c r="D424">
        <v>3653.21</v>
      </c>
      <c r="E424" t="s">
        <v>508</v>
      </c>
      <c r="F424" t="s">
        <v>512</v>
      </c>
    </row>
    <row r="425" spans="1:6" x14ac:dyDescent="0.25">
      <c r="A425">
        <v>120</v>
      </c>
      <c r="B425" s="43" t="s">
        <v>433</v>
      </c>
      <c r="C425" s="43" t="s">
        <v>40</v>
      </c>
      <c r="D425">
        <v>73.0642</v>
      </c>
      <c r="E425" t="s">
        <v>37</v>
      </c>
      <c r="F425" t="s">
        <v>512</v>
      </c>
    </row>
    <row r="426" spans="1:6" x14ac:dyDescent="0.25">
      <c r="A426">
        <v>120</v>
      </c>
      <c r="B426" s="43" t="s">
        <v>433</v>
      </c>
      <c r="C426" s="43" t="s">
        <v>40</v>
      </c>
      <c r="D426">
        <v>73.0642</v>
      </c>
      <c r="E426" t="s">
        <v>519</v>
      </c>
      <c r="F426" t="s">
        <v>520</v>
      </c>
    </row>
    <row r="427" spans="1:6" x14ac:dyDescent="0.25">
      <c r="A427">
        <v>121</v>
      </c>
      <c r="B427" s="43" t="s">
        <v>434</v>
      </c>
      <c r="C427" s="43" t="s">
        <v>111</v>
      </c>
      <c r="D427">
        <v>2423.48</v>
      </c>
      <c r="E427" t="s">
        <v>508</v>
      </c>
      <c r="F427" t="s">
        <v>513</v>
      </c>
    </row>
    <row r="428" spans="1:6" x14ac:dyDescent="0.25">
      <c r="A428">
        <v>121</v>
      </c>
      <c r="B428" s="43" t="s">
        <v>434</v>
      </c>
      <c r="C428" s="43" t="s">
        <v>111</v>
      </c>
      <c r="D428">
        <v>72.704400000000007</v>
      </c>
      <c r="E428" t="s">
        <v>37</v>
      </c>
      <c r="F428" t="s">
        <v>513</v>
      </c>
    </row>
    <row r="429" spans="1:6" x14ac:dyDescent="0.25">
      <c r="A429">
        <v>121</v>
      </c>
      <c r="B429" s="43" t="s">
        <v>434</v>
      </c>
      <c r="C429" s="43" t="s">
        <v>111</v>
      </c>
      <c r="D429">
        <v>72.704400000000007</v>
      </c>
      <c r="E429" t="s">
        <v>519</v>
      </c>
      <c r="F429" t="s">
        <v>520</v>
      </c>
    </row>
    <row r="430" spans="1:6" x14ac:dyDescent="0.25">
      <c r="A430">
        <v>122</v>
      </c>
      <c r="B430" s="43" t="s">
        <v>435</v>
      </c>
      <c r="C430" s="43" t="s">
        <v>113</v>
      </c>
      <c r="D430">
        <v>2404.59</v>
      </c>
      <c r="E430" t="s">
        <v>508</v>
      </c>
      <c r="F430" t="s">
        <v>513</v>
      </c>
    </row>
    <row r="431" spans="1:6" x14ac:dyDescent="0.25">
      <c r="A431">
        <v>122</v>
      </c>
      <c r="B431" s="43" t="s">
        <v>435</v>
      </c>
      <c r="C431" s="43" t="s">
        <v>113</v>
      </c>
      <c r="D431">
        <v>72.137699999999995</v>
      </c>
      <c r="E431" t="s">
        <v>37</v>
      </c>
      <c r="F431" t="s">
        <v>513</v>
      </c>
    </row>
    <row r="432" spans="1:6" x14ac:dyDescent="0.25">
      <c r="A432">
        <v>122</v>
      </c>
      <c r="B432" s="43" t="s">
        <v>435</v>
      </c>
      <c r="C432" s="43" t="s">
        <v>113</v>
      </c>
      <c r="D432">
        <v>72.137699999999995</v>
      </c>
      <c r="E432" t="s">
        <v>519</v>
      </c>
      <c r="F432" t="s">
        <v>520</v>
      </c>
    </row>
    <row r="433" spans="1:6" x14ac:dyDescent="0.25">
      <c r="A433">
        <v>123</v>
      </c>
      <c r="B433" s="43" t="s">
        <v>436</v>
      </c>
      <c r="C433" s="43" t="s">
        <v>128</v>
      </c>
      <c r="D433">
        <v>2365.69</v>
      </c>
      <c r="E433" t="s">
        <v>508</v>
      </c>
      <c r="F433" t="s">
        <v>514</v>
      </c>
    </row>
    <row r="434" spans="1:6" x14ac:dyDescent="0.25">
      <c r="A434">
        <v>123</v>
      </c>
      <c r="B434" s="43" t="s">
        <v>436</v>
      </c>
      <c r="C434" s="43" t="s">
        <v>128</v>
      </c>
      <c r="D434">
        <v>70.970699999999994</v>
      </c>
      <c r="E434" t="s">
        <v>37</v>
      </c>
      <c r="F434" t="s">
        <v>514</v>
      </c>
    </row>
    <row r="435" spans="1:6" x14ac:dyDescent="0.25">
      <c r="A435">
        <v>123</v>
      </c>
      <c r="B435" s="43" t="s">
        <v>436</v>
      </c>
      <c r="C435" s="43" t="s">
        <v>128</v>
      </c>
      <c r="D435">
        <v>70.970699999999994</v>
      </c>
      <c r="E435" t="s">
        <v>519</v>
      </c>
      <c r="F435" t="s">
        <v>520</v>
      </c>
    </row>
    <row r="436" spans="1:6" x14ac:dyDescent="0.25">
      <c r="A436">
        <v>124</v>
      </c>
      <c r="B436" s="43" t="s">
        <v>437</v>
      </c>
      <c r="C436" s="43" t="s">
        <v>129</v>
      </c>
      <c r="D436">
        <v>2343.63</v>
      </c>
      <c r="E436" t="s">
        <v>508</v>
      </c>
      <c r="F436" t="s">
        <v>514</v>
      </c>
    </row>
    <row r="437" spans="1:6" x14ac:dyDescent="0.25">
      <c r="A437">
        <v>124</v>
      </c>
      <c r="B437" s="43" t="s">
        <v>437</v>
      </c>
      <c r="C437" s="43" t="s">
        <v>129</v>
      </c>
      <c r="D437">
        <v>70.308899999999994</v>
      </c>
      <c r="E437" t="s">
        <v>37</v>
      </c>
      <c r="F437" t="s">
        <v>514</v>
      </c>
    </row>
    <row r="438" spans="1:6" x14ac:dyDescent="0.25">
      <c r="A438">
        <v>124</v>
      </c>
      <c r="B438" s="43" t="s">
        <v>437</v>
      </c>
      <c r="C438" s="43" t="s">
        <v>129</v>
      </c>
      <c r="D438">
        <v>70.308899999999994</v>
      </c>
      <c r="E438" t="s">
        <v>519</v>
      </c>
      <c r="F438" t="s">
        <v>520</v>
      </c>
    </row>
    <row r="439" spans="1:6" x14ac:dyDescent="0.25">
      <c r="A439">
        <v>125</v>
      </c>
      <c r="B439" s="43" t="s">
        <v>438</v>
      </c>
      <c r="C439" s="43" t="s">
        <v>124</v>
      </c>
      <c r="D439">
        <v>2325.2399999999998</v>
      </c>
      <c r="E439" t="s">
        <v>508</v>
      </c>
      <c r="F439" t="s">
        <v>513</v>
      </c>
    </row>
    <row r="440" spans="1:6" x14ac:dyDescent="0.25">
      <c r="A440">
        <v>125</v>
      </c>
      <c r="B440" s="43" t="s">
        <v>438</v>
      </c>
      <c r="C440" s="43" t="s">
        <v>124</v>
      </c>
      <c r="D440">
        <v>69.757199999999997</v>
      </c>
      <c r="E440" t="s">
        <v>37</v>
      </c>
      <c r="F440" t="s">
        <v>513</v>
      </c>
    </row>
    <row r="441" spans="1:6" x14ac:dyDescent="0.25">
      <c r="A441">
        <v>125</v>
      </c>
      <c r="B441" s="43" t="s">
        <v>438</v>
      </c>
      <c r="C441" s="43" t="s">
        <v>124</v>
      </c>
      <c r="D441">
        <v>69.757199999999997</v>
      </c>
      <c r="E441" t="s">
        <v>519</v>
      </c>
      <c r="F441" t="s">
        <v>520</v>
      </c>
    </row>
    <row r="442" spans="1:6" x14ac:dyDescent="0.25">
      <c r="A442">
        <v>126</v>
      </c>
      <c r="B442" s="43" t="s">
        <v>439</v>
      </c>
      <c r="C442" s="43" t="s">
        <v>96</v>
      </c>
      <c r="D442">
        <v>3469.42</v>
      </c>
      <c r="E442" t="s">
        <v>508</v>
      </c>
      <c r="F442" t="s">
        <v>512</v>
      </c>
    </row>
    <row r="443" spans="1:6" x14ac:dyDescent="0.25">
      <c r="A443">
        <v>126</v>
      </c>
      <c r="B443" s="43" t="s">
        <v>439</v>
      </c>
      <c r="C443" s="43" t="s">
        <v>96</v>
      </c>
      <c r="D443">
        <v>69.388400000000004</v>
      </c>
      <c r="E443" t="s">
        <v>37</v>
      </c>
      <c r="F443" t="s">
        <v>512</v>
      </c>
    </row>
    <row r="444" spans="1:6" x14ac:dyDescent="0.25">
      <c r="A444">
        <v>126</v>
      </c>
      <c r="B444" s="43" t="s">
        <v>439</v>
      </c>
      <c r="C444" s="43" t="s">
        <v>96</v>
      </c>
      <c r="D444">
        <v>69.388400000000004</v>
      </c>
      <c r="E444" t="s">
        <v>519</v>
      </c>
      <c r="F444" t="s">
        <v>520</v>
      </c>
    </row>
    <row r="445" spans="1:6" x14ac:dyDescent="0.25">
      <c r="A445">
        <v>127</v>
      </c>
      <c r="B445" s="43" t="s">
        <v>440</v>
      </c>
      <c r="C445" s="43" t="s">
        <v>50</v>
      </c>
      <c r="D445">
        <v>3458.27</v>
      </c>
      <c r="E445" t="s">
        <v>508</v>
      </c>
      <c r="F445" t="s">
        <v>512</v>
      </c>
    </row>
    <row r="446" spans="1:6" x14ac:dyDescent="0.25">
      <c r="A446">
        <v>127</v>
      </c>
      <c r="B446" s="43" t="s">
        <v>440</v>
      </c>
      <c r="C446" s="43" t="s">
        <v>50</v>
      </c>
      <c r="D446">
        <v>69.165400000000005</v>
      </c>
      <c r="E446" t="s">
        <v>37</v>
      </c>
      <c r="F446" t="s">
        <v>512</v>
      </c>
    </row>
    <row r="447" spans="1:6" x14ac:dyDescent="0.25">
      <c r="A447">
        <v>127</v>
      </c>
      <c r="B447" s="43" t="s">
        <v>440</v>
      </c>
      <c r="C447" s="43" t="s">
        <v>50</v>
      </c>
      <c r="D447">
        <v>69.165400000000005</v>
      </c>
      <c r="E447" t="s">
        <v>519</v>
      </c>
      <c r="F447" t="s">
        <v>520</v>
      </c>
    </row>
    <row r="448" spans="1:6" x14ac:dyDescent="0.25">
      <c r="A448">
        <v>128</v>
      </c>
      <c r="B448" s="43" t="s">
        <v>441</v>
      </c>
      <c r="C448" s="43" t="s">
        <v>121</v>
      </c>
      <c r="D448">
        <v>2301.46</v>
      </c>
      <c r="E448" t="s">
        <v>508</v>
      </c>
      <c r="F448" t="s">
        <v>513</v>
      </c>
    </row>
    <row r="449" spans="1:6" x14ac:dyDescent="0.25">
      <c r="A449">
        <v>128</v>
      </c>
      <c r="B449" s="43" t="s">
        <v>441</v>
      </c>
      <c r="C449" s="43" t="s">
        <v>121</v>
      </c>
      <c r="D449">
        <v>69.043800000000005</v>
      </c>
      <c r="E449" t="s">
        <v>37</v>
      </c>
      <c r="F449" t="s">
        <v>513</v>
      </c>
    </row>
    <row r="450" spans="1:6" x14ac:dyDescent="0.25">
      <c r="A450">
        <v>128</v>
      </c>
      <c r="B450" s="43" t="s">
        <v>441</v>
      </c>
      <c r="C450" s="43" t="s">
        <v>121</v>
      </c>
      <c r="D450">
        <v>69.043800000000005</v>
      </c>
      <c r="E450" t="s">
        <v>519</v>
      </c>
      <c r="F450" t="s">
        <v>520</v>
      </c>
    </row>
    <row r="451" spans="1:6" x14ac:dyDescent="0.25">
      <c r="A451">
        <v>129</v>
      </c>
      <c r="B451" s="43" t="s">
        <v>442</v>
      </c>
      <c r="C451" s="43" t="s">
        <v>38</v>
      </c>
      <c r="D451">
        <v>8582</v>
      </c>
      <c r="E451" t="s">
        <v>508</v>
      </c>
      <c r="F451" t="s">
        <v>510</v>
      </c>
    </row>
    <row r="452" spans="1:6" x14ac:dyDescent="0.25">
      <c r="A452">
        <v>129</v>
      </c>
      <c r="B452" s="43" t="s">
        <v>442</v>
      </c>
      <c r="C452" s="43" t="s">
        <v>38</v>
      </c>
      <c r="D452">
        <v>2279.65</v>
      </c>
      <c r="E452" t="s">
        <v>508</v>
      </c>
      <c r="F452" t="s">
        <v>513</v>
      </c>
    </row>
    <row r="453" spans="1:6" x14ac:dyDescent="0.25">
      <c r="A453">
        <v>129</v>
      </c>
      <c r="B453" s="43" t="s">
        <v>442</v>
      </c>
      <c r="C453" s="43" t="s">
        <v>38</v>
      </c>
      <c r="D453">
        <v>68.389499999999998</v>
      </c>
      <c r="E453" t="s">
        <v>37</v>
      </c>
      <c r="F453" t="s">
        <v>513</v>
      </c>
    </row>
    <row r="454" spans="1:6" x14ac:dyDescent="0.25">
      <c r="A454">
        <v>129</v>
      </c>
      <c r="B454" s="43" t="s">
        <v>442</v>
      </c>
      <c r="C454" s="43" t="s">
        <v>38</v>
      </c>
      <c r="D454">
        <v>68.389499999999998</v>
      </c>
      <c r="E454" t="s">
        <v>519</v>
      </c>
      <c r="F454" t="s">
        <v>520</v>
      </c>
    </row>
    <row r="455" spans="1:6" x14ac:dyDescent="0.25">
      <c r="A455">
        <v>130</v>
      </c>
      <c r="B455" s="43" t="s">
        <v>443</v>
      </c>
      <c r="C455" s="43" t="s">
        <v>130</v>
      </c>
      <c r="D455">
        <v>2272.65</v>
      </c>
      <c r="E455" t="s">
        <v>508</v>
      </c>
      <c r="F455" t="s">
        <v>514</v>
      </c>
    </row>
    <row r="456" spans="1:6" x14ac:dyDescent="0.25">
      <c r="A456">
        <v>130</v>
      </c>
      <c r="B456" s="43" t="s">
        <v>443</v>
      </c>
      <c r="C456" s="43" t="s">
        <v>130</v>
      </c>
      <c r="D456">
        <v>68.179500000000004</v>
      </c>
      <c r="E456" t="s">
        <v>37</v>
      </c>
      <c r="F456" t="s">
        <v>514</v>
      </c>
    </row>
    <row r="457" spans="1:6" x14ac:dyDescent="0.25">
      <c r="A457">
        <v>130</v>
      </c>
      <c r="B457" s="43" t="s">
        <v>443</v>
      </c>
      <c r="C457" s="43" t="s">
        <v>130</v>
      </c>
      <c r="D457">
        <v>68.179500000000004</v>
      </c>
      <c r="E457" t="s">
        <v>519</v>
      </c>
      <c r="F457" t="s">
        <v>520</v>
      </c>
    </row>
    <row r="458" spans="1:6" x14ac:dyDescent="0.25">
      <c r="A458">
        <v>131</v>
      </c>
      <c r="B458" s="43" t="s">
        <v>444</v>
      </c>
      <c r="C458" s="43" t="s">
        <v>121</v>
      </c>
      <c r="D458">
        <v>2241.73</v>
      </c>
      <c r="E458" t="s">
        <v>508</v>
      </c>
      <c r="F458" t="s">
        <v>513</v>
      </c>
    </row>
    <row r="459" spans="1:6" x14ac:dyDescent="0.25">
      <c r="A459">
        <v>131</v>
      </c>
      <c r="B459" s="43" t="s">
        <v>444</v>
      </c>
      <c r="C459" s="43" t="s">
        <v>121</v>
      </c>
      <c r="D459">
        <v>67.251900000000006</v>
      </c>
      <c r="E459" t="s">
        <v>37</v>
      </c>
      <c r="F459" t="s">
        <v>513</v>
      </c>
    </row>
    <row r="460" spans="1:6" x14ac:dyDescent="0.25">
      <c r="A460">
        <v>131</v>
      </c>
      <c r="B460" s="43" t="s">
        <v>444</v>
      </c>
      <c r="C460" s="43" t="s">
        <v>121</v>
      </c>
      <c r="D460">
        <v>67.251900000000006</v>
      </c>
      <c r="E460" t="s">
        <v>519</v>
      </c>
      <c r="F460" t="s">
        <v>520</v>
      </c>
    </row>
    <row r="461" spans="1:6" x14ac:dyDescent="0.25">
      <c r="A461">
        <v>132</v>
      </c>
      <c r="B461" s="43" t="s">
        <v>445</v>
      </c>
      <c r="C461" s="43" t="s">
        <v>84</v>
      </c>
      <c r="D461">
        <v>8927</v>
      </c>
      <c r="E461" t="s">
        <v>508</v>
      </c>
      <c r="F461" t="s">
        <v>511</v>
      </c>
    </row>
    <row r="462" spans="1:6" x14ac:dyDescent="0.25">
      <c r="A462">
        <v>132</v>
      </c>
      <c r="B462" s="43" t="s">
        <v>445</v>
      </c>
      <c r="C462" s="43" t="s">
        <v>84</v>
      </c>
      <c r="D462">
        <v>2219.54</v>
      </c>
      <c r="E462" t="s">
        <v>508</v>
      </c>
      <c r="F462" t="s">
        <v>513</v>
      </c>
    </row>
    <row r="463" spans="1:6" x14ac:dyDescent="0.25">
      <c r="A463">
        <v>132</v>
      </c>
      <c r="B463" s="43" t="s">
        <v>445</v>
      </c>
      <c r="C463" s="43" t="s">
        <v>84</v>
      </c>
      <c r="D463">
        <v>66.586200000000005</v>
      </c>
      <c r="E463" t="s">
        <v>37</v>
      </c>
      <c r="F463" t="s">
        <v>513</v>
      </c>
    </row>
    <row r="464" spans="1:6" x14ac:dyDescent="0.25">
      <c r="A464">
        <v>132</v>
      </c>
      <c r="B464" s="43" t="s">
        <v>445</v>
      </c>
      <c r="C464" s="43" t="s">
        <v>84</v>
      </c>
      <c r="D464">
        <v>66.586200000000005</v>
      </c>
      <c r="E464" t="s">
        <v>519</v>
      </c>
      <c r="F464" t="s">
        <v>520</v>
      </c>
    </row>
    <row r="465" spans="1:6" x14ac:dyDescent="0.25">
      <c r="A465">
        <v>133</v>
      </c>
      <c r="B465" s="43" t="s">
        <v>446</v>
      </c>
      <c r="C465" s="43" t="s">
        <v>114</v>
      </c>
      <c r="D465">
        <v>2199.41</v>
      </c>
      <c r="E465" t="s">
        <v>508</v>
      </c>
      <c r="F465" t="s">
        <v>513</v>
      </c>
    </row>
    <row r="466" spans="1:6" x14ac:dyDescent="0.25">
      <c r="A466">
        <v>133</v>
      </c>
      <c r="B466" s="43" t="s">
        <v>446</v>
      </c>
      <c r="C466" s="43" t="s">
        <v>114</v>
      </c>
      <c r="D466">
        <v>65.982299999999995</v>
      </c>
      <c r="E466" t="s">
        <v>37</v>
      </c>
      <c r="F466" t="s">
        <v>513</v>
      </c>
    </row>
    <row r="467" spans="1:6" x14ac:dyDescent="0.25">
      <c r="A467">
        <v>133</v>
      </c>
      <c r="B467" s="43" t="s">
        <v>446</v>
      </c>
      <c r="C467" s="43" t="s">
        <v>114</v>
      </c>
      <c r="D467">
        <v>65.982299999999995</v>
      </c>
      <c r="E467" t="s">
        <v>519</v>
      </c>
      <c r="F467" t="s">
        <v>520</v>
      </c>
    </row>
    <row r="468" spans="1:6" x14ac:dyDescent="0.25">
      <c r="A468">
        <v>134</v>
      </c>
      <c r="B468" s="43" t="s">
        <v>447</v>
      </c>
      <c r="C468" s="43" t="s">
        <v>97</v>
      </c>
      <c r="D468">
        <v>3262.98</v>
      </c>
      <c r="E468" t="s">
        <v>508</v>
      </c>
      <c r="F468" t="s">
        <v>512</v>
      </c>
    </row>
    <row r="469" spans="1:6" x14ac:dyDescent="0.25">
      <c r="A469">
        <v>134</v>
      </c>
      <c r="B469" s="43" t="s">
        <v>447</v>
      </c>
      <c r="C469" s="43" t="s">
        <v>97</v>
      </c>
      <c r="D469">
        <v>65.259600000000006</v>
      </c>
      <c r="E469" t="s">
        <v>37</v>
      </c>
      <c r="F469" t="s">
        <v>512</v>
      </c>
    </row>
    <row r="470" spans="1:6" x14ac:dyDescent="0.25">
      <c r="A470">
        <v>134</v>
      </c>
      <c r="B470" s="43" t="s">
        <v>447</v>
      </c>
      <c r="C470" s="43" t="s">
        <v>97</v>
      </c>
      <c r="D470">
        <v>65.259600000000006</v>
      </c>
      <c r="E470" t="s">
        <v>519</v>
      </c>
      <c r="F470" t="s">
        <v>520</v>
      </c>
    </row>
    <row r="471" spans="1:6" x14ac:dyDescent="0.25">
      <c r="A471">
        <v>135</v>
      </c>
      <c r="B471" s="43" t="s">
        <v>448</v>
      </c>
      <c r="C471" s="43" t="s">
        <v>9</v>
      </c>
      <c r="D471">
        <v>2168.0700000000002</v>
      </c>
      <c r="E471" t="s">
        <v>508</v>
      </c>
      <c r="F471" t="s">
        <v>514</v>
      </c>
    </row>
    <row r="472" spans="1:6" x14ac:dyDescent="0.25">
      <c r="A472">
        <v>135</v>
      </c>
      <c r="B472" s="43" t="s">
        <v>448</v>
      </c>
      <c r="C472" s="43" t="s">
        <v>9</v>
      </c>
      <c r="D472">
        <v>65.042100000000005</v>
      </c>
      <c r="E472" t="s">
        <v>37</v>
      </c>
      <c r="F472" t="s">
        <v>514</v>
      </c>
    </row>
    <row r="473" spans="1:6" x14ac:dyDescent="0.25">
      <c r="A473">
        <v>135</v>
      </c>
      <c r="B473" s="43" t="s">
        <v>448</v>
      </c>
      <c r="C473" s="43" t="s">
        <v>9</v>
      </c>
      <c r="D473">
        <v>65.042100000000005</v>
      </c>
      <c r="E473" t="s">
        <v>519</v>
      </c>
      <c r="F473" t="s">
        <v>520</v>
      </c>
    </row>
    <row r="474" spans="1:6" x14ac:dyDescent="0.25">
      <c r="A474">
        <v>136</v>
      </c>
      <c r="B474" s="43" t="s">
        <v>449</v>
      </c>
      <c r="C474" s="43" t="s">
        <v>131</v>
      </c>
      <c r="D474">
        <v>2146.7199999999998</v>
      </c>
      <c r="E474" t="s">
        <v>508</v>
      </c>
      <c r="F474" t="s">
        <v>514</v>
      </c>
    </row>
    <row r="475" spans="1:6" x14ac:dyDescent="0.25">
      <c r="A475">
        <v>136</v>
      </c>
      <c r="B475" s="43" t="s">
        <v>449</v>
      </c>
      <c r="C475" s="43" t="s">
        <v>131</v>
      </c>
      <c r="D475">
        <v>64.401600000000002</v>
      </c>
      <c r="E475" t="s">
        <v>37</v>
      </c>
      <c r="F475" t="s">
        <v>514</v>
      </c>
    </row>
    <row r="476" spans="1:6" x14ac:dyDescent="0.25">
      <c r="A476">
        <v>136</v>
      </c>
      <c r="B476" s="43" t="s">
        <v>449</v>
      </c>
      <c r="C476" s="43" t="s">
        <v>131</v>
      </c>
      <c r="D476">
        <v>64.401600000000002</v>
      </c>
      <c r="E476" t="s">
        <v>519</v>
      </c>
      <c r="F476" t="s">
        <v>520</v>
      </c>
    </row>
    <row r="477" spans="1:6" x14ac:dyDescent="0.25">
      <c r="A477">
        <v>137</v>
      </c>
      <c r="B477" s="43" t="s">
        <v>450</v>
      </c>
      <c r="C477" s="43" t="s">
        <v>132</v>
      </c>
      <c r="D477">
        <v>2115.39</v>
      </c>
      <c r="E477" t="s">
        <v>508</v>
      </c>
      <c r="F477" t="s">
        <v>514</v>
      </c>
    </row>
    <row r="478" spans="1:6" x14ac:dyDescent="0.25">
      <c r="A478">
        <v>137</v>
      </c>
      <c r="B478" s="43" t="s">
        <v>450</v>
      </c>
      <c r="C478" s="43" t="s">
        <v>132</v>
      </c>
      <c r="D478">
        <v>63.4617</v>
      </c>
      <c r="E478" t="s">
        <v>37</v>
      </c>
      <c r="F478" t="s">
        <v>514</v>
      </c>
    </row>
    <row r="479" spans="1:6" x14ac:dyDescent="0.25">
      <c r="A479">
        <v>137</v>
      </c>
      <c r="B479" s="43" t="s">
        <v>450</v>
      </c>
      <c r="C479" s="43" t="s">
        <v>132</v>
      </c>
      <c r="D479">
        <v>63.4617</v>
      </c>
      <c r="E479" t="s">
        <v>519</v>
      </c>
      <c r="F479" t="s">
        <v>520</v>
      </c>
    </row>
    <row r="480" spans="1:6" x14ac:dyDescent="0.25">
      <c r="A480">
        <v>138</v>
      </c>
      <c r="B480" s="43" t="s">
        <v>451</v>
      </c>
      <c r="C480" s="43" t="s">
        <v>9</v>
      </c>
      <c r="D480">
        <v>3152.97</v>
      </c>
      <c r="E480" t="s">
        <v>508</v>
      </c>
      <c r="F480" t="s">
        <v>512</v>
      </c>
    </row>
    <row r="481" spans="1:6" x14ac:dyDescent="0.25">
      <c r="A481">
        <v>138</v>
      </c>
      <c r="B481" s="43" t="s">
        <v>451</v>
      </c>
      <c r="C481" s="43" t="s">
        <v>9</v>
      </c>
      <c r="D481">
        <v>63.059399999999997</v>
      </c>
      <c r="E481" t="s">
        <v>37</v>
      </c>
      <c r="F481" t="s">
        <v>512</v>
      </c>
    </row>
    <row r="482" spans="1:6" x14ac:dyDescent="0.25">
      <c r="A482">
        <v>138</v>
      </c>
      <c r="B482" s="43" t="s">
        <v>451</v>
      </c>
      <c r="C482" s="43" t="s">
        <v>9</v>
      </c>
      <c r="D482">
        <v>63.059399999999997</v>
      </c>
      <c r="E482" t="s">
        <v>519</v>
      </c>
      <c r="F482" t="s">
        <v>520</v>
      </c>
    </row>
    <row r="483" spans="1:6" x14ac:dyDescent="0.25">
      <c r="A483">
        <v>139</v>
      </c>
      <c r="B483" s="43" t="s">
        <v>452</v>
      </c>
      <c r="C483" s="43" t="s">
        <v>6</v>
      </c>
      <c r="D483">
        <v>8690</v>
      </c>
      <c r="E483" t="s">
        <v>508</v>
      </c>
      <c r="F483" t="s">
        <v>509</v>
      </c>
    </row>
    <row r="484" spans="1:6" x14ac:dyDescent="0.25">
      <c r="A484">
        <v>139</v>
      </c>
      <c r="B484" s="43" t="s">
        <v>452</v>
      </c>
      <c r="C484" s="43" t="s">
        <v>6</v>
      </c>
      <c r="D484">
        <v>2087.5100000000002</v>
      </c>
      <c r="E484" t="s">
        <v>508</v>
      </c>
      <c r="F484" t="s">
        <v>513</v>
      </c>
    </row>
    <row r="485" spans="1:6" x14ac:dyDescent="0.25">
      <c r="A485">
        <v>139</v>
      </c>
      <c r="B485" s="43" t="s">
        <v>452</v>
      </c>
      <c r="C485" s="43" t="s">
        <v>6</v>
      </c>
      <c r="D485">
        <v>62.625300000000003</v>
      </c>
      <c r="E485" t="s">
        <v>37</v>
      </c>
      <c r="F485" t="s">
        <v>513</v>
      </c>
    </row>
    <row r="486" spans="1:6" x14ac:dyDescent="0.25">
      <c r="A486">
        <v>139</v>
      </c>
      <c r="B486" s="43" t="s">
        <v>452</v>
      </c>
      <c r="C486" s="43" t="s">
        <v>6</v>
      </c>
      <c r="D486">
        <v>62.625300000000003</v>
      </c>
      <c r="E486" t="s">
        <v>519</v>
      </c>
      <c r="F486" t="s">
        <v>520</v>
      </c>
    </row>
    <row r="487" spans="1:6" x14ac:dyDescent="0.25">
      <c r="A487">
        <v>140</v>
      </c>
      <c r="B487" s="43" t="s">
        <v>453</v>
      </c>
      <c r="C487" s="43" t="s">
        <v>111</v>
      </c>
      <c r="D487">
        <v>2074.34</v>
      </c>
      <c r="E487" t="s">
        <v>508</v>
      </c>
      <c r="F487" t="s">
        <v>513</v>
      </c>
    </row>
    <row r="488" spans="1:6" x14ac:dyDescent="0.25">
      <c r="A488">
        <v>140</v>
      </c>
      <c r="B488" s="43" t="s">
        <v>453</v>
      </c>
      <c r="C488" s="43" t="s">
        <v>111</v>
      </c>
      <c r="D488">
        <v>62.230200000000004</v>
      </c>
      <c r="E488" t="s">
        <v>37</v>
      </c>
      <c r="F488" t="s">
        <v>513</v>
      </c>
    </row>
    <row r="489" spans="1:6" x14ac:dyDescent="0.25">
      <c r="A489">
        <v>140</v>
      </c>
      <c r="B489" s="43" t="s">
        <v>453</v>
      </c>
      <c r="C489" s="43" t="s">
        <v>111</v>
      </c>
      <c r="D489">
        <v>62.230200000000004</v>
      </c>
      <c r="E489" t="s">
        <v>519</v>
      </c>
      <c r="F489" t="s">
        <v>520</v>
      </c>
    </row>
    <row r="490" spans="1:6" x14ac:dyDescent="0.25">
      <c r="A490">
        <v>141</v>
      </c>
      <c r="B490" s="43" t="s">
        <v>454</v>
      </c>
      <c r="C490" s="43" t="s">
        <v>41</v>
      </c>
      <c r="D490">
        <v>3087.41</v>
      </c>
      <c r="E490" t="s">
        <v>508</v>
      </c>
      <c r="F490" t="s">
        <v>512</v>
      </c>
    </row>
    <row r="491" spans="1:6" x14ac:dyDescent="0.25">
      <c r="A491">
        <v>141</v>
      </c>
      <c r="B491" s="43" t="s">
        <v>454</v>
      </c>
      <c r="C491" s="43" t="s">
        <v>41</v>
      </c>
      <c r="D491">
        <v>61.748199999999997</v>
      </c>
      <c r="E491" t="s">
        <v>37</v>
      </c>
      <c r="F491" t="s">
        <v>512</v>
      </c>
    </row>
    <row r="492" spans="1:6" x14ac:dyDescent="0.25">
      <c r="A492">
        <v>141</v>
      </c>
      <c r="B492" s="43" t="s">
        <v>454</v>
      </c>
      <c r="C492" s="43" t="s">
        <v>41</v>
      </c>
      <c r="D492">
        <v>61.748199999999997</v>
      </c>
      <c r="E492" t="s">
        <v>519</v>
      </c>
      <c r="F492" t="s">
        <v>520</v>
      </c>
    </row>
    <row r="493" spans="1:6" x14ac:dyDescent="0.25">
      <c r="A493">
        <v>142</v>
      </c>
      <c r="B493" s="43" t="s">
        <v>455</v>
      </c>
      <c r="C493" s="43" t="s">
        <v>103</v>
      </c>
      <c r="D493">
        <v>2022.23</v>
      </c>
      <c r="E493" t="s">
        <v>508</v>
      </c>
      <c r="F493" t="s">
        <v>513</v>
      </c>
    </row>
    <row r="494" spans="1:6" x14ac:dyDescent="0.25">
      <c r="A494">
        <v>142</v>
      </c>
      <c r="B494" s="43" t="s">
        <v>455</v>
      </c>
      <c r="C494" s="43" t="s">
        <v>103</v>
      </c>
      <c r="D494">
        <v>60.666899999999998</v>
      </c>
      <c r="E494" t="s">
        <v>37</v>
      </c>
      <c r="F494" t="s">
        <v>513</v>
      </c>
    </row>
    <row r="495" spans="1:6" x14ac:dyDescent="0.25">
      <c r="A495">
        <v>142</v>
      </c>
      <c r="B495" s="43" t="s">
        <v>455</v>
      </c>
      <c r="C495" s="43" t="s">
        <v>103</v>
      </c>
      <c r="D495">
        <v>60.666899999999998</v>
      </c>
      <c r="E495" t="s">
        <v>519</v>
      </c>
      <c r="F495" t="s">
        <v>520</v>
      </c>
    </row>
    <row r="496" spans="1:6" x14ac:dyDescent="0.25">
      <c r="A496">
        <v>143</v>
      </c>
      <c r="B496" s="43" t="s">
        <v>456</v>
      </c>
      <c r="C496" s="43" t="s">
        <v>90</v>
      </c>
      <c r="D496">
        <v>3026.4</v>
      </c>
      <c r="E496" t="s">
        <v>508</v>
      </c>
      <c r="F496" t="s">
        <v>512</v>
      </c>
    </row>
    <row r="497" spans="1:6" x14ac:dyDescent="0.25">
      <c r="A497">
        <v>143</v>
      </c>
      <c r="B497" s="43" t="s">
        <v>456</v>
      </c>
      <c r="C497" s="43" t="s">
        <v>90</v>
      </c>
      <c r="D497">
        <v>60.527999999999999</v>
      </c>
      <c r="E497" t="s">
        <v>37</v>
      </c>
      <c r="F497" t="s">
        <v>512</v>
      </c>
    </row>
    <row r="498" spans="1:6" x14ac:dyDescent="0.25">
      <c r="A498">
        <v>143</v>
      </c>
      <c r="B498" s="43" t="s">
        <v>456</v>
      </c>
      <c r="C498" s="43" t="s">
        <v>90</v>
      </c>
      <c r="D498">
        <v>60.527999999999999</v>
      </c>
      <c r="E498" t="s">
        <v>519</v>
      </c>
      <c r="F498" t="s">
        <v>520</v>
      </c>
    </row>
    <row r="499" spans="1:6" x14ac:dyDescent="0.25">
      <c r="A499">
        <v>144</v>
      </c>
      <c r="B499" s="43" t="s">
        <v>457</v>
      </c>
      <c r="C499" s="43" t="s">
        <v>125</v>
      </c>
      <c r="D499">
        <v>2013</v>
      </c>
      <c r="E499" t="s">
        <v>508</v>
      </c>
      <c r="F499" t="s">
        <v>513</v>
      </c>
    </row>
    <row r="500" spans="1:6" x14ac:dyDescent="0.25">
      <c r="A500">
        <v>144</v>
      </c>
      <c r="B500" s="43" t="s">
        <v>457</v>
      </c>
      <c r="C500" s="43" t="s">
        <v>125</v>
      </c>
      <c r="D500">
        <v>60.39</v>
      </c>
      <c r="E500" t="s">
        <v>37</v>
      </c>
      <c r="F500" t="s">
        <v>513</v>
      </c>
    </row>
    <row r="501" spans="1:6" x14ac:dyDescent="0.25">
      <c r="A501">
        <v>144</v>
      </c>
      <c r="B501" s="43" t="s">
        <v>457</v>
      </c>
      <c r="C501" s="43" t="s">
        <v>125</v>
      </c>
      <c r="D501">
        <v>60.39</v>
      </c>
      <c r="E501" t="s">
        <v>519</v>
      </c>
      <c r="F501" t="s">
        <v>520</v>
      </c>
    </row>
    <row r="502" spans="1:6" x14ac:dyDescent="0.25">
      <c r="A502">
        <v>145</v>
      </c>
      <c r="B502" s="43" t="s">
        <v>458</v>
      </c>
      <c r="C502" s="43" t="s">
        <v>85</v>
      </c>
      <c r="D502">
        <v>2953.58</v>
      </c>
      <c r="E502" t="s">
        <v>508</v>
      </c>
      <c r="F502" t="s">
        <v>512</v>
      </c>
    </row>
    <row r="503" spans="1:6" x14ac:dyDescent="0.25">
      <c r="A503">
        <v>145</v>
      </c>
      <c r="B503" s="43" t="s">
        <v>458</v>
      </c>
      <c r="C503" s="43" t="s">
        <v>85</v>
      </c>
      <c r="D503">
        <v>59.071599999999997</v>
      </c>
      <c r="E503" t="s">
        <v>37</v>
      </c>
      <c r="F503" t="s">
        <v>512</v>
      </c>
    </row>
    <row r="504" spans="1:6" x14ac:dyDescent="0.25">
      <c r="A504">
        <v>145</v>
      </c>
      <c r="B504" s="43" t="s">
        <v>458</v>
      </c>
      <c r="C504" s="43" t="s">
        <v>85</v>
      </c>
      <c r="D504">
        <v>59.071599999999997</v>
      </c>
      <c r="E504" t="s">
        <v>519</v>
      </c>
      <c r="F504" t="s">
        <v>520</v>
      </c>
    </row>
    <row r="505" spans="1:6" x14ac:dyDescent="0.25">
      <c r="A505">
        <v>146</v>
      </c>
      <c r="B505" s="43" t="s">
        <v>459</v>
      </c>
      <c r="C505" s="43" t="s">
        <v>30</v>
      </c>
      <c r="D505">
        <v>2917.37</v>
      </c>
      <c r="E505" t="s">
        <v>508</v>
      </c>
      <c r="F505" t="s">
        <v>512</v>
      </c>
    </row>
    <row r="506" spans="1:6" x14ac:dyDescent="0.25">
      <c r="A506">
        <v>146</v>
      </c>
      <c r="B506" s="43" t="s">
        <v>459</v>
      </c>
      <c r="C506" s="43" t="s">
        <v>30</v>
      </c>
      <c r="D506">
        <v>58.3474</v>
      </c>
      <c r="E506" t="s">
        <v>37</v>
      </c>
      <c r="F506" t="s">
        <v>512</v>
      </c>
    </row>
    <row r="507" spans="1:6" x14ac:dyDescent="0.25">
      <c r="A507">
        <v>146</v>
      </c>
      <c r="B507" s="43" t="s">
        <v>459</v>
      </c>
      <c r="C507" s="43" t="s">
        <v>30</v>
      </c>
      <c r="D507">
        <v>58.3474</v>
      </c>
      <c r="E507" t="s">
        <v>519</v>
      </c>
      <c r="F507" t="s">
        <v>520</v>
      </c>
    </row>
    <row r="508" spans="1:6" x14ac:dyDescent="0.25">
      <c r="A508">
        <v>147</v>
      </c>
      <c r="B508" s="43" t="s">
        <v>460</v>
      </c>
      <c r="C508" s="43" t="s">
        <v>25</v>
      </c>
      <c r="D508">
        <v>2870.15</v>
      </c>
      <c r="E508" t="s">
        <v>508</v>
      </c>
      <c r="F508" t="s">
        <v>512</v>
      </c>
    </row>
    <row r="509" spans="1:6" x14ac:dyDescent="0.25">
      <c r="A509">
        <v>147</v>
      </c>
      <c r="B509" s="43" t="s">
        <v>460</v>
      </c>
      <c r="C509" s="43" t="s">
        <v>25</v>
      </c>
      <c r="D509">
        <v>57.402999999999999</v>
      </c>
      <c r="E509" t="s">
        <v>37</v>
      </c>
      <c r="F509" t="s">
        <v>512</v>
      </c>
    </row>
    <row r="510" spans="1:6" x14ac:dyDescent="0.25">
      <c r="A510">
        <v>147</v>
      </c>
      <c r="B510" s="43" t="s">
        <v>460</v>
      </c>
      <c r="C510" s="43" t="s">
        <v>25</v>
      </c>
      <c r="D510">
        <v>57.402999999999999</v>
      </c>
      <c r="E510" t="s">
        <v>519</v>
      </c>
      <c r="F510" t="s">
        <v>520</v>
      </c>
    </row>
    <row r="511" spans="1:6" x14ac:dyDescent="0.25">
      <c r="A511">
        <v>148</v>
      </c>
      <c r="B511" s="43" t="s">
        <v>461</v>
      </c>
      <c r="C511" s="43" t="s">
        <v>95</v>
      </c>
      <c r="D511">
        <v>2674.2</v>
      </c>
      <c r="E511" t="s">
        <v>508</v>
      </c>
      <c r="F511" t="s">
        <v>512</v>
      </c>
    </row>
    <row r="512" spans="1:6" x14ac:dyDescent="0.25">
      <c r="A512">
        <v>148</v>
      </c>
      <c r="B512" s="43" t="s">
        <v>461</v>
      </c>
      <c r="C512" s="43" t="s">
        <v>95</v>
      </c>
      <c r="D512">
        <v>53.484000000000002</v>
      </c>
      <c r="E512" t="s">
        <v>37</v>
      </c>
      <c r="F512" t="s">
        <v>512</v>
      </c>
    </row>
    <row r="513" spans="1:6" x14ac:dyDescent="0.25">
      <c r="A513">
        <v>148</v>
      </c>
      <c r="B513" s="43" t="s">
        <v>461</v>
      </c>
      <c r="C513" s="43" t="s">
        <v>95</v>
      </c>
      <c r="D513">
        <v>53.484000000000002</v>
      </c>
      <c r="E513" t="s">
        <v>519</v>
      </c>
      <c r="F513" t="s">
        <v>520</v>
      </c>
    </row>
    <row r="514" spans="1:6" x14ac:dyDescent="0.25">
      <c r="A514">
        <v>149</v>
      </c>
      <c r="B514" s="43" t="s">
        <v>462</v>
      </c>
      <c r="C514" s="43" t="s">
        <v>5</v>
      </c>
      <c r="D514">
        <v>2645.58</v>
      </c>
      <c r="E514" t="s">
        <v>508</v>
      </c>
      <c r="F514" t="s">
        <v>512</v>
      </c>
    </row>
    <row r="515" spans="1:6" x14ac:dyDescent="0.25">
      <c r="A515">
        <v>149</v>
      </c>
      <c r="B515" s="43" t="s">
        <v>462</v>
      </c>
      <c r="C515" s="43" t="s">
        <v>5</v>
      </c>
      <c r="D515">
        <v>52.9116</v>
      </c>
      <c r="E515" t="s">
        <v>37</v>
      </c>
      <c r="F515" t="s">
        <v>512</v>
      </c>
    </row>
    <row r="516" spans="1:6" x14ac:dyDescent="0.25">
      <c r="A516">
        <v>149</v>
      </c>
      <c r="B516" s="43" t="s">
        <v>462</v>
      </c>
      <c r="C516" s="43" t="s">
        <v>5</v>
      </c>
      <c r="D516">
        <v>52.9116</v>
      </c>
      <c r="E516" t="s">
        <v>519</v>
      </c>
      <c r="F516" t="s">
        <v>520</v>
      </c>
    </row>
    <row r="517" spans="1:6" x14ac:dyDescent="0.25">
      <c r="A517">
        <v>150</v>
      </c>
      <c r="B517" s="43" t="s">
        <v>463</v>
      </c>
      <c r="C517" s="43" t="s">
        <v>54</v>
      </c>
      <c r="D517">
        <v>7281</v>
      </c>
      <c r="E517" t="s">
        <v>508</v>
      </c>
      <c r="F517" t="s">
        <v>510</v>
      </c>
    </row>
    <row r="518" spans="1:6" x14ac:dyDescent="0.25">
      <c r="A518">
        <v>150</v>
      </c>
      <c r="B518" s="43" t="s">
        <v>463</v>
      </c>
      <c r="C518" s="43" t="s">
        <v>54</v>
      </c>
      <c r="D518">
        <v>2526.11</v>
      </c>
      <c r="E518" t="s">
        <v>508</v>
      </c>
      <c r="F518" t="s">
        <v>512</v>
      </c>
    </row>
    <row r="519" spans="1:6" x14ac:dyDescent="0.25">
      <c r="A519">
        <v>150</v>
      </c>
      <c r="B519" s="43" t="s">
        <v>463</v>
      </c>
      <c r="C519" s="43" t="s">
        <v>54</v>
      </c>
      <c r="D519">
        <v>50.522199999999998</v>
      </c>
      <c r="E519" t="s">
        <v>37</v>
      </c>
      <c r="F519" t="s">
        <v>512</v>
      </c>
    </row>
    <row r="520" spans="1:6" x14ac:dyDescent="0.25">
      <c r="A520">
        <v>150</v>
      </c>
      <c r="B520" s="43" t="s">
        <v>463</v>
      </c>
      <c r="C520" s="43" t="s">
        <v>54</v>
      </c>
      <c r="D520">
        <v>50.522199999999998</v>
      </c>
      <c r="E520" t="s">
        <v>519</v>
      </c>
      <c r="F520" t="s">
        <v>520</v>
      </c>
    </row>
    <row r="521" spans="1:6" x14ac:dyDescent="0.25">
      <c r="A521">
        <v>151</v>
      </c>
      <c r="B521" s="43" t="s">
        <v>464</v>
      </c>
      <c r="C521" s="43" t="s">
        <v>40</v>
      </c>
      <c r="D521">
        <v>2397.23</v>
      </c>
      <c r="E521" t="s">
        <v>508</v>
      </c>
      <c r="F521" t="s">
        <v>512</v>
      </c>
    </row>
    <row r="522" spans="1:6" x14ac:dyDescent="0.25">
      <c r="A522">
        <v>151</v>
      </c>
      <c r="B522" s="43" t="s">
        <v>464</v>
      </c>
      <c r="C522" s="43" t="s">
        <v>40</v>
      </c>
      <c r="D522">
        <v>47.944600000000001</v>
      </c>
      <c r="E522" t="s">
        <v>37</v>
      </c>
      <c r="F522" t="s">
        <v>512</v>
      </c>
    </row>
    <row r="523" spans="1:6" x14ac:dyDescent="0.25">
      <c r="A523">
        <v>151</v>
      </c>
      <c r="B523" s="43" t="s">
        <v>464</v>
      </c>
      <c r="C523" s="43" t="s">
        <v>40</v>
      </c>
      <c r="D523">
        <v>47.944600000000001</v>
      </c>
      <c r="E523" t="s">
        <v>519</v>
      </c>
      <c r="F523" t="s">
        <v>520</v>
      </c>
    </row>
    <row r="524" spans="1:6" x14ac:dyDescent="0.25">
      <c r="A524">
        <v>152</v>
      </c>
      <c r="B524" s="43" t="s">
        <v>465</v>
      </c>
      <c r="C524" s="43" t="s">
        <v>95</v>
      </c>
      <c r="D524">
        <v>2342.5100000000002</v>
      </c>
      <c r="E524" t="s">
        <v>508</v>
      </c>
      <c r="F524" t="s">
        <v>512</v>
      </c>
    </row>
    <row r="525" spans="1:6" x14ac:dyDescent="0.25">
      <c r="A525">
        <v>152</v>
      </c>
      <c r="B525" s="43" t="s">
        <v>465</v>
      </c>
      <c r="C525" s="43" t="s">
        <v>95</v>
      </c>
      <c r="D525">
        <v>46.850200000000001</v>
      </c>
      <c r="E525" t="s">
        <v>37</v>
      </c>
      <c r="F525" t="s">
        <v>512</v>
      </c>
    </row>
    <row r="526" spans="1:6" x14ac:dyDescent="0.25">
      <c r="A526">
        <v>152</v>
      </c>
      <c r="B526" s="43" t="s">
        <v>465</v>
      </c>
      <c r="C526" s="43" t="s">
        <v>95</v>
      </c>
      <c r="D526">
        <v>46.850200000000001</v>
      </c>
      <c r="E526" t="s">
        <v>519</v>
      </c>
      <c r="F526" t="s">
        <v>520</v>
      </c>
    </row>
    <row r="527" spans="1:6" x14ac:dyDescent="0.25">
      <c r="A527">
        <v>153</v>
      </c>
      <c r="B527" s="43" t="s">
        <v>466</v>
      </c>
      <c r="C527" s="43" t="s">
        <v>98</v>
      </c>
      <c r="D527">
        <v>2048.0300000000002</v>
      </c>
      <c r="E527" t="s">
        <v>508</v>
      </c>
      <c r="F527" t="s">
        <v>512</v>
      </c>
    </row>
    <row r="528" spans="1:6" x14ac:dyDescent="0.25">
      <c r="A528">
        <v>153</v>
      </c>
      <c r="B528" s="43" t="s">
        <v>466</v>
      </c>
      <c r="C528" s="43" t="s">
        <v>98</v>
      </c>
      <c r="D528">
        <v>40.960599999999999</v>
      </c>
      <c r="E528" t="s">
        <v>37</v>
      </c>
      <c r="F528" t="s">
        <v>512</v>
      </c>
    </row>
    <row r="529" spans="1:6" x14ac:dyDescent="0.25">
      <c r="A529">
        <v>153</v>
      </c>
      <c r="B529" s="43" t="s">
        <v>466</v>
      </c>
      <c r="C529" s="43" t="s">
        <v>98</v>
      </c>
      <c r="D529">
        <v>40.960599999999999</v>
      </c>
      <c r="E529" t="s">
        <v>519</v>
      </c>
      <c r="F529" t="s">
        <v>520</v>
      </c>
    </row>
    <row r="530" spans="1:6" x14ac:dyDescent="0.25">
      <c r="A530">
        <v>154</v>
      </c>
      <c r="B530" s="43" t="s">
        <v>467</v>
      </c>
      <c r="C530" s="43" t="s">
        <v>99</v>
      </c>
      <c r="D530">
        <v>2035.41</v>
      </c>
      <c r="E530" t="s">
        <v>508</v>
      </c>
      <c r="F530" t="s">
        <v>512</v>
      </c>
    </row>
    <row r="531" spans="1:6" x14ac:dyDescent="0.25">
      <c r="A531">
        <v>154</v>
      </c>
      <c r="B531" s="43" t="s">
        <v>467</v>
      </c>
      <c r="C531" s="43" t="s">
        <v>99</v>
      </c>
      <c r="D531">
        <v>40.708199999999998</v>
      </c>
      <c r="E531" t="s">
        <v>37</v>
      </c>
      <c r="F531" t="s">
        <v>512</v>
      </c>
    </row>
    <row r="532" spans="1:6" x14ac:dyDescent="0.25">
      <c r="A532">
        <v>154</v>
      </c>
      <c r="B532" s="43" t="s">
        <v>467</v>
      </c>
      <c r="C532" s="43" t="s">
        <v>99</v>
      </c>
      <c r="D532">
        <v>40.708199999999998</v>
      </c>
      <c r="E532" t="s">
        <v>519</v>
      </c>
      <c r="F532" t="s">
        <v>520</v>
      </c>
    </row>
    <row r="533" spans="1:6" x14ac:dyDescent="0.25">
      <c r="A533">
        <v>155</v>
      </c>
      <c r="B533" s="43" t="s">
        <v>468</v>
      </c>
      <c r="C533" s="43" t="s">
        <v>96</v>
      </c>
      <c r="D533">
        <v>2014.33</v>
      </c>
      <c r="E533" t="s">
        <v>508</v>
      </c>
      <c r="F533" t="s">
        <v>512</v>
      </c>
    </row>
    <row r="534" spans="1:6" x14ac:dyDescent="0.25">
      <c r="A534">
        <v>155</v>
      </c>
      <c r="B534" s="43" t="s">
        <v>468</v>
      </c>
      <c r="C534" s="43" t="s">
        <v>96</v>
      </c>
      <c r="D534">
        <v>40.2866</v>
      </c>
      <c r="E534" t="s">
        <v>37</v>
      </c>
      <c r="F534" t="s">
        <v>512</v>
      </c>
    </row>
    <row r="535" spans="1:6" x14ac:dyDescent="0.25">
      <c r="A535">
        <v>155</v>
      </c>
      <c r="B535" s="43" t="s">
        <v>468</v>
      </c>
      <c r="C535" s="43" t="s">
        <v>96</v>
      </c>
      <c r="D535">
        <v>40.2866</v>
      </c>
      <c r="E535" t="s">
        <v>519</v>
      </c>
      <c r="F535" t="s">
        <v>520</v>
      </c>
    </row>
    <row r="536" spans="1:6" x14ac:dyDescent="0.25">
      <c r="A536">
        <v>156</v>
      </c>
      <c r="B536" s="43" t="s">
        <v>469</v>
      </c>
      <c r="C536" s="43" t="s">
        <v>31</v>
      </c>
      <c r="D536">
        <v>1999.63</v>
      </c>
      <c r="E536" t="s">
        <v>508</v>
      </c>
      <c r="F536" t="s">
        <v>512</v>
      </c>
    </row>
    <row r="537" spans="1:6" x14ac:dyDescent="0.25">
      <c r="A537">
        <v>156</v>
      </c>
      <c r="B537" s="43" t="s">
        <v>469</v>
      </c>
      <c r="C537" s="43" t="s">
        <v>31</v>
      </c>
      <c r="D537">
        <v>39.992600000000003</v>
      </c>
      <c r="E537" t="s">
        <v>37</v>
      </c>
      <c r="F537" t="s">
        <v>512</v>
      </c>
    </row>
    <row r="538" spans="1:6" x14ac:dyDescent="0.25">
      <c r="A538">
        <v>156</v>
      </c>
      <c r="B538" s="43" t="s">
        <v>469</v>
      </c>
      <c r="C538" s="43" t="s">
        <v>31</v>
      </c>
      <c r="D538">
        <v>39.992600000000003</v>
      </c>
      <c r="E538" t="s">
        <v>519</v>
      </c>
      <c r="F538" t="s">
        <v>520</v>
      </c>
    </row>
    <row r="539" spans="1:6" x14ac:dyDescent="0.25">
      <c r="A539">
        <v>157</v>
      </c>
      <c r="B539" s="43" t="s">
        <v>470</v>
      </c>
      <c r="C539" s="43" t="s">
        <v>29</v>
      </c>
      <c r="D539">
        <v>9575</v>
      </c>
      <c r="E539" t="s">
        <v>508</v>
      </c>
      <c r="F539" t="s">
        <v>509</v>
      </c>
    </row>
    <row r="540" spans="1:6" x14ac:dyDescent="0.25">
      <c r="A540">
        <v>158</v>
      </c>
      <c r="B540" s="43" t="s">
        <v>471</v>
      </c>
      <c r="C540" s="43" t="s">
        <v>10</v>
      </c>
      <c r="D540">
        <v>8340</v>
      </c>
      <c r="E540" t="s">
        <v>508</v>
      </c>
      <c r="F540" t="s">
        <v>509</v>
      </c>
    </row>
    <row r="541" spans="1:6" x14ac:dyDescent="0.25">
      <c r="A541">
        <v>159</v>
      </c>
      <c r="B541" s="43" t="s">
        <v>472</v>
      </c>
      <c r="C541" s="43" t="s">
        <v>34</v>
      </c>
      <c r="D541">
        <v>7958</v>
      </c>
      <c r="E541" t="s">
        <v>508</v>
      </c>
      <c r="F541" t="s">
        <v>509</v>
      </c>
    </row>
    <row r="542" spans="1:6" x14ac:dyDescent="0.25">
      <c r="A542">
        <v>160</v>
      </c>
      <c r="B542" s="43" t="s">
        <v>473</v>
      </c>
      <c r="C542" s="43" t="s">
        <v>14</v>
      </c>
      <c r="D542">
        <v>7035</v>
      </c>
      <c r="E542" t="s">
        <v>508</v>
      </c>
      <c r="F542" t="s">
        <v>509</v>
      </c>
    </row>
    <row r="543" spans="1:6" x14ac:dyDescent="0.25">
      <c r="A543">
        <v>161</v>
      </c>
      <c r="B543" s="43" t="s">
        <v>474</v>
      </c>
      <c r="C543" s="43" t="s">
        <v>36</v>
      </c>
      <c r="D543">
        <v>6403</v>
      </c>
      <c r="E543" t="s">
        <v>508</v>
      </c>
      <c r="F543" t="s">
        <v>509</v>
      </c>
    </row>
    <row r="544" spans="1:6" x14ac:dyDescent="0.25">
      <c r="A544">
        <v>162</v>
      </c>
      <c r="B544" s="43" t="s">
        <v>475</v>
      </c>
      <c r="C544" s="43" t="s">
        <v>20</v>
      </c>
      <c r="D544">
        <v>6368</v>
      </c>
      <c r="E544" t="s">
        <v>508</v>
      </c>
      <c r="F544" t="s">
        <v>509</v>
      </c>
    </row>
    <row r="545" spans="1:6" x14ac:dyDescent="0.25">
      <c r="A545">
        <v>163</v>
      </c>
      <c r="B545" s="43" t="s">
        <v>476</v>
      </c>
      <c r="C545" s="43" t="s">
        <v>18</v>
      </c>
      <c r="D545">
        <v>6229</v>
      </c>
      <c r="E545" t="s">
        <v>508</v>
      </c>
      <c r="F545" t="s">
        <v>509</v>
      </c>
    </row>
    <row r="546" spans="1:6" x14ac:dyDescent="0.25">
      <c r="A546">
        <v>164</v>
      </c>
      <c r="B546" s="43" t="s">
        <v>477</v>
      </c>
      <c r="C546" s="43" t="s">
        <v>23</v>
      </c>
      <c r="D546">
        <v>9523</v>
      </c>
      <c r="E546" t="s">
        <v>508</v>
      </c>
      <c r="F546" t="s">
        <v>510</v>
      </c>
    </row>
    <row r="547" spans="1:6" x14ac:dyDescent="0.25">
      <c r="A547">
        <v>165</v>
      </c>
      <c r="B547" s="43" t="s">
        <v>478</v>
      </c>
      <c r="C547" s="43" t="s">
        <v>44</v>
      </c>
      <c r="D547">
        <v>9365</v>
      </c>
      <c r="E547" t="s">
        <v>508</v>
      </c>
      <c r="F547" t="s">
        <v>510</v>
      </c>
    </row>
    <row r="548" spans="1:6" x14ac:dyDescent="0.25">
      <c r="A548">
        <v>166</v>
      </c>
      <c r="B548" s="43" t="s">
        <v>479</v>
      </c>
      <c r="C548" s="43" t="s">
        <v>40</v>
      </c>
      <c r="D548">
        <v>9321</v>
      </c>
      <c r="E548" t="s">
        <v>508</v>
      </c>
      <c r="F548" t="s">
        <v>510</v>
      </c>
    </row>
    <row r="549" spans="1:6" x14ac:dyDescent="0.25">
      <c r="A549">
        <v>167</v>
      </c>
      <c r="B549" s="43" t="s">
        <v>480</v>
      </c>
      <c r="C549" s="43" t="s">
        <v>40</v>
      </c>
      <c r="D549">
        <v>8784</v>
      </c>
      <c r="E549" t="s">
        <v>508</v>
      </c>
      <c r="F549" t="s">
        <v>510</v>
      </c>
    </row>
    <row r="550" spans="1:6" x14ac:dyDescent="0.25">
      <c r="A550">
        <v>168</v>
      </c>
      <c r="B550" s="43" t="s">
        <v>481</v>
      </c>
      <c r="C550" s="43" t="s">
        <v>41</v>
      </c>
      <c r="D550">
        <v>8259</v>
      </c>
      <c r="E550" t="s">
        <v>508</v>
      </c>
      <c r="F550" t="s">
        <v>510</v>
      </c>
    </row>
    <row r="551" spans="1:6" x14ac:dyDescent="0.25">
      <c r="A551">
        <v>169</v>
      </c>
      <c r="B551" s="43" t="s">
        <v>482</v>
      </c>
      <c r="C551" s="43" t="s">
        <v>49</v>
      </c>
      <c r="D551">
        <v>8170</v>
      </c>
      <c r="E551" t="s">
        <v>508</v>
      </c>
      <c r="F551" t="s">
        <v>510</v>
      </c>
    </row>
    <row r="552" spans="1:6" x14ac:dyDescent="0.25">
      <c r="A552">
        <v>170</v>
      </c>
      <c r="B552" s="43" t="s">
        <v>483</v>
      </c>
      <c r="C552" s="43" t="s">
        <v>53</v>
      </c>
      <c r="D552">
        <v>7373</v>
      </c>
      <c r="E552" t="s">
        <v>508</v>
      </c>
      <c r="F552" t="s">
        <v>510</v>
      </c>
    </row>
    <row r="553" spans="1:6" x14ac:dyDescent="0.25">
      <c r="A553">
        <v>171</v>
      </c>
      <c r="B553" s="43" t="s">
        <v>484</v>
      </c>
      <c r="C553" s="43" t="s">
        <v>40</v>
      </c>
      <c r="D553">
        <v>6840</v>
      </c>
      <c r="E553" t="s">
        <v>508</v>
      </c>
      <c r="F553" t="s">
        <v>510</v>
      </c>
    </row>
    <row r="554" spans="1:6" x14ac:dyDescent="0.25">
      <c r="A554">
        <v>172</v>
      </c>
      <c r="B554" s="43" t="s">
        <v>485</v>
      </c>
      <c r="C554" s="43" t="s">
        <v>46</v>
      </c>
      <c r="D554">
        <v>6773</v>
      </c>
      <c r="E554" t="s">
        <v>508</v>
      </c>
      <c r="F554" t="s">
        <v>510</v>
      </c>
    </row>
    <row r="555" spans="1:6" x14ac:dyDescent="0.25">
      <c r="A555">
        <v>173</v>
      </c>
      <c r="B555" s="43" t="s">
        <v>486</v>
      </c>
      <c r="C555" s="43" t="s">
        <v>55</v>
      </c>
      <c r="D555">
        <v>6379</v>
      </c>
      <c r="E555" t="s">
        <v>508</v>
      </c>
      <c r="F555" t="s">
        <v>510</v>
      </c>
    </row>
    <row r="556" spans="1:6" x14ac:dyDescent="0.25">
      <c r="A556">
        <v>174</v>
      </c>
      <c r="B556" s="43" t="s">
        <v>487</v>
      </c>
      <c r="C556" s="43" t="s">
        <v>23</v>
      </c>
      <c r="D556">
        <v>8776</v>
      </c>
      <c r="E556" t="s">
        <v>508</v>
      </c>
      <c r="F556" t="s">
        <v>511</v>
      </c>
    </row>
    <row r="557" spans="1:6" x14ac:dyDescent="0.25">
      <c r="A557">
        <v>175</v>
      </c>
      <c r="B557" s="43" t="s">
        <v>488</v>
      </c>
      <c r="C557" s="43" t="s">
        <v>48</v>
      </c>
      <c r="D557">
        <v>8434</v>
      </c>
      <c r="E557" t="s">
        <v>508</v>
      </c>
      <c r="F557" t="s">
        <v>511</v>
      </c>
    </row>
    <row r="558" spans="1:6" x14ac:dyDescent="0.25">
      <c r="A558">
        <v>176</v>
      </c>
      <c r="B558" s="43" t="s">
        <v>489</v>
      </c>
      <c r="C558" s="43" t="s">
        <v>85</v>
      </c>
      <c r="D558">
        <v>7984</v>
      </c>
      <c r="E558" t="s">
        <v>508</v>
      </c>
      <c r="F558" t="s">
        <v>511</v>
      </c>
    </row>
    <row r="559" spans="1:6" x14ac:dyDescent="0.25">
      <c r="A559">
        <v>177</v>
      </c>
      <c r="B559" s="43" t="s">
        <v>490</v>
      </c>
      <c r="C559" s="43" t="s">
        <v>77</v>
      </c>
      <c r="D559">
        <v>7578</v>
      </c>
      <c r="E559" t="s">
        <v>508</v>
      </c>
      <c r="F559" t="s">
        <v>511</v>
      </c>
    </row>
    <row r="560" spans="1:6" x14ac:dyDescent="0.25">
      <c r="A560">
        <v>178</v>
      </c>
      <c r="B560" s="43" t="s">
        <v>491</v>
      </c>
      <c r="C560" s="43" t="s">
        <v>77</v>
      </c>
      <c r="D560">
        <v>7037</v>
      </c>
      <c r="E560" t="s">
        <v>508</v>
      </c>
      <c r="F560" t="s">
        <v>511</v>
      </c>
    </row>
    <row r="561" spans="1:6" x14ac:dyDescent="0.25">
      <c r="A561">
        <v>179</v>
      </c>
      <c r="B561" s="43" t="s">
        <v>492</v>
      </c>
      <c r="C561" s="43" t="s">
        <v>5</v>
      </c>
      <c r="D561">
        <v>6671</v>
      </c>
      <c r="E561" t="s">
        <v>508</v>
      </c>
      <c r="F561" t="s">
        <v>511</v>
      </c>
    </row>
    <row r="562" spans="1:6" x14ac:dyDescent="0.25">
      <c r="A562">
        <v>180</v>
      </c>
      <c r="B562" s="43" t="s">
        <v>493</v>
      </c>
      <c r="C562" s="43" t="s">
        <v>38</v>
      </c>
      <c r="D562">
        <v>6070</v>
      </c>
      <c r="E562" t="s">
        <v>508</v>
      </c>
      <c r="F562" t="s">
        <v>511</v>
      </c>
    </row>
    <row r="563" spans="1:6" x14ac:dyDescent="0.25">
      <c r="A563">
        <v>181</v>
      </c>
      <c r="B563" s="43" t="s">
        <v>494</v>
      </c>
      <c r="C563" s="43" t="s">
        <v>77</v>
      </c>
      <c r="D563">
        <v>6021</v>
      </c>
      <c r="E563" t="s">
        <v>508</v>
      </c>
      <c r="F563" t="s">
        <v>511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BDD81-3050-4338-A840-EA21CC486E1D}">
  <sheetPr>
    <tabColor theme="4" tint="0.59999389629810485"/>
  </sheetPr>
  <dimension ref="A1:P185"/>
  <sheetViews>
    <sheetView topLeftCell="A178" workbookViewId="0">
      <selection activeCell="D185" sqref="D185"/>
    </sheetView>
  </sheetViews>
  <sheetFormatPr baseColWidth="10" defaultRowHeight="15" x14ac:dyDescent="0.25"/>
  <cols>
    <col min="1" max="1" width="8" style="2" bestFit="1" customWidth="1"/>
    <col min="2" max="2" width="31.42578125" customWidth="1"/>
    <col min="3" max="3" width="23.5703125" customWidth="1"/>
    <col min="4" max="4" width="16" style="23" customWidth="1"/>
    <col min="5" max="5" width="13.7109375" style="25" bestFit="1" customWidth="1"/>
    <col min="6" max="6" width="18.140625" style="25" customWidth="1"/>
    <col min="7" max="7" width="14.140625" style="25" customWidth="1"/>
    <col min="8" max="8" width="11.85546875" style="25" bestFit="1" customWidth="1"/>
    <col min="9" max="9" width="11.42578125" style="25"/>
    <col min="10" max="10" width="12.85546875" style="25" bestFit="1" customWidth="1"/>
    <col min="11" max="11" width="11.42578125" style="25"/>
    <col min="12" max="12" width="11.85546875" style="25" bestFit="1" customWidth="1"/>
    <col min="13" max="14" width="11.42578125" style="25"/>
    <col min="15" max="15" width="11.42578125" style="25" customWidth="1"/>
    <col min="16" max="16" width="15.28515625" style="25" customWidth="1"/>
  </cols>
  <sheetData>
    <row r="1" spans="1:16" s="6" customFormat="1" ht="43.5" customHeight="1" x14ac:dyDescent="0.25">
      <c r="A1" s="7" t="s">
        <v>0</v>
      </c>
      <c r="B1" s="6" t="s">
        <v>1</v>
      </c>
      <c r="C1" s="6" t="s">
        <v>2</v>
      </c>
      <c r="D1" s="19" t="s">
        <v>495</v>
      </c>
      <c r="E1" s="26" t="s">
        <v>496</v>
      </c>
      <c r="F1" s="19" t="s">
        <v>497</v>
      </c>
      <c r="G1" s="26" t="s">
        <v>498</v>
      </c>
      <c r="H1" s="26" t="s">
        <v>499</v>
      </c>
      <c r="I1" s="26" t="s">
        <v>500</v>
      </c>
      <c r="J1" s="26" t="s">
        <v>501</v>
      </c>
      <c r="K1" s="26" t="s">
        <v>502</v>
      </c>
      <c r="L1" s="26" t="s">
        <v>503</v>
      </c>
      <c r="M1" s="26" t="s">
        <v>504</v>
      </c>
      <c r="N1" s="26" t="s">
        <v>505</v>
      </c>
      <c r="O1" s="26" t="s">
        <v>506</v>
      </c>
      <c r="P1" s="26" t="s">
        <v>507</v>
      </c>
    </row>
    <row r="2" spans="1:16" ht="17.25" customHeight="1" x14ac:dyDescent="0.25">
      <c r="A2" s="30" t="s">
        <v>133</v>
      </c>
      <c r="B2" s="1" t="s">
        <v>314</v>
      </c>
      <c r="C2" s="1" t="s">
        <v>4</v>
      </c>
      <c r="D2" s="20">
        <v>178000</v>
      </c>
      <c r="E2" s="25">
        <v>10680</v>
      </c>
      <c r="F2" s="24">
        <v>0</v>
      </c>
      <c r="G2" s="25" t="b">
        <v>0</v>
      </c>
      <c r="H2" s="25">
        <v>0</v>
      </c>
      <c r="I2" s="25" t="b">
        <v>0</v>
      </c>
      <c r="J2" s="25">
        <v>0</v>
      </c>
      <c r="K2" s="25" t="b">
        <v>0</v>
      </c>
      <c r="L2" s="25">
        <v>9470.02</v>
      </c>
      <c r="M2" s="25">
        <v>284.10059999999999</v>
      </c>
      <c r="N2" s="25">
        <v>7595.3399999999983</v>
      </c>
      <c r="O2" s="25">
        <v>227.86019999999994</v>
      </c>
      <c r="P2" s="25">
        <v>11191.960799999999</v>
      </c>
    </row>
    <row r="3" spans="1:16" ht="17.25" customHeight="1" x14ac:dyDescent="0.25">
      <c r="A3" s="30" t="s">
        <v>134</v>
      </c>
      <c r="B3" s="4" t="s">
        <v>315</v>
      </c>
      <c r="C3" s="4" t="s">
        <v>86</v>
      </c>
      <c r="D3" s="28">
        <v>0</v>
      </c>
      <c r="E3" s="27" t="b">
        <v>0</v>
      </c>
      <c r="F3" s="32">
        <v>0</v>
      </c>
      <c r="G3" s="27" t="b">
        <v>0</v>
      </c>
      <c r="H3" s="27">
        <v>0</v>
      </c>
      <c r="I3" s="27" t="b">
        <v>0</v>
      </c>
      <c r="J3" s="27">
        <v>148088.88</v>
      </c>
      <c r="K3" s="25">
        <v>7404.4440000000004</v>
      </c>
      <c r="L3" s="25">
        <v>0</v>
      </c>
      <c r="M3" s="25" t="b">
        <v>0</v>
      </c>
      <c r="N3" s="25">
        <v>0</v>
      </c>
      <c r="O3" s="25" t="b">
        <v>0</v>
      </c>
      <c r="P3" s="25">
        <v>7404.4440000000004</v>
      </c>
    </row>
    <row r="4" spans="1:16" ht="17.25" customHeight="1" x14ac:dyDescent="0.25">
      <c r="A4" s="30" t="s">
        <v>135</v>
      </c>
      <c r="B4" s="4" t="s">
        <v>316</v>
      </c>
      <c r="C4" s="4" t="s">
        <v>76</v>
      </c>
      <c r="D4" s="22">
        <v>0</v>
      </c>
      <c r="E4" s="25" t="b">
        <v>0</v>
      </c>
      <c r="F4" s="32">
        <v>0</v>
      </c>
      <c r="G4" s="25" t="b">
        <v>0</v>
      </c>
      <c r="H4" s="25">
        <v>77561</v>
      </c>
      <c r="I4" s="25">
        <v>3102.44</v>
      </c>
      <c r="J4" s="25">
        <v>0</v>
      </c>
      <c r="K4" s="25" t="b">
        <v>0</v>
      </c>
      <c r="L4" s="25">
        <v>0</v>
      </c>
      <c r="M4" s="25" t="b">
        <v>0</v>
      </c>
      <c r="N4" s="25">
        <v>0</v>
      </c>
      <c r="O4" s="25" t="b">
        <v>0</v>
      </c>
      <c r="P4" s="25">
        <v>3102.44</v>
      </c>
    </row>
    <row r="5" spans="1:16" ht="17.25" customHeight="1" x14ac:dyDescent="0.25">
      <c r="A5" s="30" t="s">
        <v>136</v>
      </c>
      <c r="B5" s="1" t="s">
        <v>317</v>
      </c>
      <c r="C5" s="4" t="s">
        <v>38</v>
      </c>
      <c r="D5" s="21">
        <v>0</v>
      </c>
      <c r="E5" s="25" t="b">
        <v>0</v>
      </c>
      <c r="F5" s="32">
        <v>64594</v>
      </c>
      <c r="G5" s="25">
        <v>2583.7600000000002</v>
      </c>
      <c r="H5" s="25">
        <v>0</v>
      </c>
      <c r="I5" s="25" t="b">
        <v>0</v>
      </c>
      <c r="J5" s="25">
        <v>7025.7199999999993</v>
      </c>
      <c r="K5" s="25">
        <v>140.51439999999999</v>
      </c>
      <c r="L5" s="25">
        <v>0</v>
      </c>
      <c r="M5" s="25" t="b">
        <v>0</v>
      </c>
      <c r="N5" s="25">
        <v>0</v>
      </c>
      <c r="O5" s="25" t="b">
        <v>0</v>
      </c>
      <c r="P5" s="25">
        <v>2724.2744000000002</v>
      </c>
    </row>
    <row r="6" spans="1:16" ht="17.25" customHeight="1" x14ac:dyDescent="0.25">
      <c r="A6" s="30" t="s">
        <v>137</v>
      </c>
      <c r="B6" s="4" t="s">
        <v>318</v>
      </c>
      <c r="C6" s="4" t="s">
        <v>77</v>
      </c>
      <c r="D6" s="22">
        <v>0</v>
      </c>
      <c r="E6" s="25" t="b">
        <v>0</v>
      </c>
      <c r="F6" s="32">
        <v>0</v>
      </c>
      <c r="G6" s="25" t="b">
        <v>0</v>
      </c>
      <c r="H6" s="25">
        <v>61815</v>
      </c>
      <c r="I6" s="25">
        <v>2472.6</v>
      </c>
      <c r="J6" s="25">
        <v>0</v>
      </c>
      <c r="K6" s="25" t="b">
        <v>0</v>
      </c>
      <c r="L6" s="25">
        <v>0</v>
      </c>
      <c r="M6" s="25" t="b">
        <v>0</v>
      </c>
      <c r="N6" s="25">
        <v>0</v>
      </c>
      <c r="O6" s="25" t="b">
        <v>0</v>
      </c>
      <c r="P6" s="25">
        <v>2472.6</v>
      </c>
    </row>
    <row r="7" spans="1:16" ht="17.25" customHeight="1" x14ac:dyDescent="0.25">
      <c r="A7" s="30" t="s">
        <v>138</v>
      </c>
      <c r="B7" s="4" t="s">
        <v>319</v>
      </c>
      <c r="C7" s="4" t="s">
        <v>42</v>
      </c>
      <c r="D7" s="21">
        <v>0</v>
      </c>
      <c r="E7" s="25" t="b">
        <v>0</v>
      </c>
      <c r="F7" s="32">
        <v>26266</v>
      </c>
      <c r="G7" s="25">
        <v>787.98</v>
      </c>
      <c r="H7" s="25">
        <v>0</v>
      </c>
      <c r="I7" s="25" t="b">
        <v>0</v>
      </c>
      <c r="J7" s="25">
        <v>32314.43</v>
      </c>
      <c r="K7" s="25">
        <v>969.43290000000002</v>
      </c>
      <c r="L7" s="25">
        <v>2857.73</v>
      </c>
      <c r="M7" s="25">
        <v>85.731899999999996</v>
      </c>
      <c r="N7" s="25">
        <v>0</v>
      </c>
      <c r="O7" s="25" t="b">
        <v>0</v>
      </c>
      <c r="P7" s="25">
        <v>1843.1448</v>
      </c>
    </row>
    <row r="8" spans="1:16" ht="17.25" customHeight="1" x14ac:dyDescent="0.25">
      <c r="A8" s="30" t="s">
        <v>139</v>
      </c>
      <c r="B8" s="1" t="s">
        <v>320</v>
      </c>
      <c r="C8" s="1" t="s">
        <v>5</v>
      </c>
      <c r="D8" s="20">
        <v>45179</v>
      </c>
      <c r="E8" s="25">
        <v>1355.37</v>
      </c>
      <c r="F8" s="24">
        <v>0</v>
      </c>
      <c r="G8" s="25" t="b">
        <v>0</v>
      </c>
      <c r="H8" s="25">
        <v>0</v>
      </c>
      <c r="I8" s="25" t="b">
        <v>0</v>
      </c>
      <c r="J8" s="25">
        <v>0</v>
      </c>
      <c r="K8" s="25" t="b">
        <v>0</v>
      </c>
      <c r="L8" s="25">
        <v>0</v>
      </c>
      <c r="M8" s="25" t="b">
        <v>0</v>
      </c>
      <c r="N8" s="25">
        <v>2174.16</v>
      </c>
      <c r="O8" s="25">
        <v>65.224799999999988</v>
      </c>
      <c r="P8" s="25">
        <v>1420.5947999999999</v>
      </c>
    </row>
    <row r="9" spans="1:16" ht="17.25" customHeight="1" x14ac:dyDescent="0.25">
      <c r="A9" s="30" t="s">
        <v>140</v>
      </c>
      <c r="B9" s="1" t="s">
        <v>321</v>
      </c>
      <c r="C9" s="4" t="s">
        <v>40</v>
      </c>
      <c r="D9" s="21">
        <v>0</v>
      </c>
      <c r="E9" s="25" t="b">
        <v>0</v>
      </c>
      <c r="F9" s="32">
        <v>29442</v>
      </c>
      <c r="G9" s="25">
        <v>883.26</v>
      </c>
      <c r="H9" s="25">
        <v>0</v>
      </c>
      <c r="I9" s="25" t="b">
        <v>0</v>
      </c>
      <c r="J9" s="25">
        <v>0</v>
      </c>
      <c r="K9" s="25" t="b">
        <v>0</v>
      </c>
      <c r="L9" s="25">
        <v>11733.19</v>
      </c>
      <c r="M9" s="25">
        <v>351.9957</v>
      </c>
      <c r="N9" s="25">
        <v>0</v>
      </c>
      <c r="O9" s="25" t="b">
        <v>0</v>
      </c>
      <c r="P9" s="25">
        <v>1235.2556999999999</v>
      </c>
    </row>
    <row r="10" spans="1:16" ht="17.25" customHeight="1" x14ac:dyDescent="0.25">
      <c r="A10" s="30" t="s">
        <v>141</v>
      </c>
      <c r="B10" s="4" t="s">
        <v>322</v>
      </c>
      <c r="C10" s="4" t="s">
        <v>78</v>
      </c>
      <c r="D10" s="22">
        <v>0</v>
      </c>
      <c r="E10" s="25" t="b">
        <v>0</v>
      </c>
      <c r="F10" s="32">
        <v>0</v>
      </c>
      <c r="G10" s="25" t="b">
        <v>0</v>
      </c>
      <c r="H10" s="25">
        <v>39814</v>
      </c>
      <c r="I10" s="25">
        <v>1194.4199999999998</v>
      </c>
      <c r="J10" s="25">
        <v>0</v>
      </c>
      <c r="K10" s="25" t="b">
        <v>0</v>
      </c>
      <c r="L10" s="25">
        <v>0</v>
      </c>
      <c r="M10" s="25" t="b">
        <v>0</v>
      </c>
      <c r="N10" s="25">
        <v>0</v>
      </c>
      <c r="O10" s="25" t="b">
        <v>0</v>
      </c>
      <c r="P10" s="25">
        <v>1194.4199999999998</v>
      </c>
    </row>
    <row r="11" spans="1:16" ht="17.25" customHeight="1" x14ac:dyDescent="0.25">
      <c r="A11" s="30" t="s">
        <v>142</v>
      </c>
      <c r="B11" s="4" t="s">
        <v>323</v>
      </c>
      <c r="C11" s="4" t="s">
        <v>41</v>
      </c>
      <c r="D11" s="21">
        <v>0</v>
      </c>
      <c r="E11" s="25" t="b">
        <v>0</v>
      </c>
      <c r="F11" s="32">
        <v>27882</v>
      </c>
      <c r="G11" s="25">
        <v>836.45999999999992</v>
      </c>
      <c r="H11" s="25">
        <v>0</v>
      </c>
      <c r="I11" s="25" t="b">
        <v>0</v>
      </c>
      <c r="J11" s="25">
        <v>10099.49</v>
      </c>
      <c r="K11" s="25">
        <v>302.98469999999998</v>
      </c>
      <c r="L11" s="25">
        <v>0</v>
      </c>
      <c r="M11" s="25" t="b">
        <v>0</v>
      </c>
      <c r="N11" s="25">
        <v>0</v>
      </c>
      <c r="O11" s="25" t="b">
        <v>0</v>
      </c>
      <c r="P11" s="25">
        <v>1139.4447</v>
      </c>
    </row>
    <row r="12" spans="1:16" ht="17.25" customHeight="1" x14ac:dyDescent="0.25">
      <c r="A12" s="30" t="s">
        <v>143</v>
      </c>
      <c r="B12" s="1" t="s">
        <v>324</v>
      </c>
      <c r="C12" s="4" t="s">
        <v>28</v>
      </c>
      <c r="D12" s="22">
        <v>0</v>
      </c>
      <c r="E12" s="25" t="b">
        <v>0</v>
      </c>
      <c r="F12" s="32">
        <v>0</v>
      </c>
      <c r="G12" s="25" t="b">
        <v>0</v>
      </c>
      <c r="H12" s="25">
        <v>37886</v>
      </c>
      <c r="I12" s="25">
        <v>1136.58</v>
      </c>
      <c r="J12" s="25">
        <v>0</v>
      </c>
      <c r="K12" s="25" t="b">
        <v>0</v>
      </c>
      <c r="L12" s="25">
        <v>0</v>
      </c>
      <c r="M12" s="25" t="b">
        <v>0</v>
      </c>
      <c r="N12" s="25">
        <v>0</v>
      </c>
      <c r="O12" s="25" t="b">
        <v>0</v>
      </c>
      <c r="P12" s="25">
        <v>1136.58</v>
      </c>
    </row>
    <row r="13" spans="1:16" ht="17.25" customHeight="1" x14ac:dyDescent="0.25">
      <c r="A13" s="30" t="s">
        <v>144</v>
      </c>
      <c r="B13" s="4" t="s">
        <v>325</v>
      </c>
      <c r="C13" s="4" t="s">
        <v>39</v>
      </c>
      <c r="D13" s="21">
        <v>0</v>
      </c>
      <c r="E13" s="27" t="b">
        <v>0</v>
      </c>
      <c r="F13" s="32">
        <v>30176</v>
      </c>
      <c r="G13" s="25">
        <v>905.28</v>
      </c>
      <c r="H13" s="25">
        <v>0</v>
      </c>
      <c r="I13" s="25" t="b">
        <v>0</v>
      </c>
      <c r="J13" s="25">
        <v>0</v>
      </c>
      <c r="K13" s="25" t="b">
        <v>0</v>
      </c>
      <c r="L13" s="25">
        <v>0</v>
      </c>
      <c r="M13" s="25" t="b">
        <v>0</v>
      </c>
      <c r="N13" s="25">
        <v>5512.7899999999991</v>
      </c>
      <c r="O13" s="25">
        <v>165.38369999999998</v>
      </c>
      <c r="P13" s="25">
        <v>1070.6637000000001</v>
      </c>
    </row>
    <row r="14" spans="1:16" ht="17.25" customHeight="1" x14ac:dyDescent="0.25">
      <c r="A14" s="30" t="s">
        <v>145</v>
      </c>
      <c r="B14" s="4" t="s">
        <v>326</v>
      </c>
      <c r="C14" s="4" t="s">
        <v>6</v>
      </c>
      <c r="D14" s="22">
        <v>0</v>
      </c>
      <c r="E14" s="25" t="b">
        <v>0</v>
      </c>
      <c r="F14" s="32">
        <v>0</v>
      </c>
      <c r="G14" s="25" t="b">
        <v>0</v>
      </c>
      <c r="H14" s="25">
        <v>33795</v>
      </c>
      <c r="I14" s="25">
        <v>1013.8499999999999</v>
      </c>
      <c r="J14" s="25">
        <v>0</v>
      </c>
      <c r="K14" s="25" t="b">
        <v>0</v>
      </c>
      <c r="L14" s="25">
        <v>0</v>
      </c>
      <c r="M14" s="25" t="b">
        <v>0</v>
      </c>
      <c r="N14" s="25">
        <v>0</v>
      </c>
      <c r="O14" s="25" t="b">
        <v>0</v>
      </c>
      <c r="P14" s="25">
        <v>1013.8499999999999</v>
      </c>
    </row>
    <row r="15" spans="1:16" ht="17.25" customHeight="1" x14ac:dyDescent="0.25">
      <c r="A15" s="30" t="s">
        <v>146</v>
      </c>
      <c r="B15" s="1" t="s">
        <v>327</v>
      </c>
      <c r="C15" s="1" t="s">
        <v>19</v>
      </c>
      <c r="D15" s="20">
        <v>14812</v>
      </c>
      <c r="E15" s="25">
        <v>444.35999999999996</v>
      </c>
      <c r="F15" s="24">
        <v>0</v>
      </c>
      <c r="G15" s="25" t="b">
        <v>0</v>
      </c>
      <c r="H15" s="25">
        <v>0</v>
      </c>
      <c r="I15" s="25" t="b">
        <v>0</v>
      </c>
      <c r="J15" s="25">
        <v>15594.979999999998</v>
      </c>
      <c r="K15" s="25">
        <v>467.84939999999989</v>
      </c>
      <c r="L15" s="25">
        <v>2581.2099999999996</v>
      </c>
      <c r="M15" s="25">
        <v>77.436299999999989</v>
      </c>
      <c r="N15" s="25">
        <v>0</v>
      </c>
      <c r="O15" s="25" t="b">
        <v>0</v>
      </c>
      <c r="P15" s="25">
        <v>989.64569999999981</v>
      </c>
    </row>
    <row r="16" spans="1:16" ht="17.25" customHeight="1" x14ac:dyDescent="0.25">
      <c r="A16" s="30" t="s">
        <v>147</v>
      </c>
      <c r="B16" s="1" t="s">
        <v>328</v>
      </c>
      <c r="C16" s="4" t="s">
        <v>41</v>
      </c>
      <c r="D16" s="21">
        <v>0</v>
      </c>
      <c r="E16" s="25" t="b">
        <v>0</v>
      </c>
      <c r="F16" s="32">
        <v>24696</v>
      </c>
      <c r="G16" s="25">
        <v>740.88</v>
      </c>
      <c r="H16" s="25">
        <v>0</v>
      </c>
      <c r="I16" s="25" t="b">
        <v>0</v>
      </c>
      <c r="J16" s="25">
        <v>5010.6000000000004</v>
      </c>
      <c r="K16" s="25">
        <v>100.212</v>
      </c>
      <c r="L16" s="25">
        <v>2347.6200000000003</v>
      </c>
      <c r="M16" s="25">
        <v>70.428600000000003</v>
      </c>
      <c r="N16" s="25">
        <v>0</v>
      </c>
      <c r="O16" s="25" t="b">
        <v>0</v>
      </c>
      <c r="P16" s="25">
        <v>911.52059999999994</v>
      </c>
    </row>
    <row r="17" spans="1:16" ht="17.25" customHeight="1" x14ac:dyDescent="0.25">
      <c r="A17" s="30" t="s">
        <v>148</v>
      </c>
      <c r="B17" s="4" t="s">
        <v>329</v>
      </c>
      <c r="C17" s="4" t="s">
        <v>79</v>
      </c>
      <c r="D17" s="22">
        <v>0</v>
      </c>
      <c r="E17" s="25" t="b">
        <v>0</v>
      </c>
      <c r="F17" s="32">
        <v>0</v>
      </c>
      <c r="G17" s="25" t="b">
        <v>0</v>
      </c>
      <c r="H17" s="25">
        <v>29913</v>
      </c>
      <c r="I17" s="25">
        <v>897.39</v>
      </c>
      <c r="J17" s="25">
        <v>0</v>
      </c>
      <c r="K17" s="25" t="b">
        <v>0</v>
      </c>
      <c r="L17" s="25">
        <v>0</v>
      </c>
      <c r="M17" s="25" t="b">
        <v>0</v>
      </c>
      <c r="N17" s="25">
        <v>0</v>
      </c>
      <c r="O17" s="25" t="b">
        <v>0</v>
      </c>
      <c r="P17" s="25">
        <v>897.39</v>
      </c>
    </row>
    <row r="18" spans="1:16" ht="17.25" customHeight="1" x14ac:dyDescent="0.25">
      <c r="A18" s="30" t="s">
        <v>149</v>
      </c>
      <c r="B18" s="4" t="s">
        <v>330</v>
      </c>
      <c r="C18" s="1" t="s">
        <v>31</v>
      </c>
      <c r="D18" s="20">
        <v>27981</v>
      </c>
      <c r="E18" s="25">
        <v>839.43</v>
      </c>
      <c r="F18" s="24">
        <v>0</v>
      </c>
      <c r="G18" s="25" t="b">
        <v>0</v>
      </c>
      <c r="H18" s="25">
        <v>0</v>
      </c>
      <c r="I18" s="25" t="b">
        <v>0</v>
      </c>
      <c r="J18" s="25">
        <v>0</v>
      </c>
      <c r="K18" s="25" t="b">
        <v>0</v>
      </c>
      <c r="L18" s="25">
        <v>0</v>
      </c>
      <c r="M18" s="25" t="b">
        <v>0</v>
      </c>
      <c r="N18" s="25">
        <v>0</v>
      </c>
      <c r="O18" s="25" t="b">
        <v>0</v>
      </c>
      <c r="P18" s="25">
        <v>839.43</v>
      </c>
    </row>
    <row r="19" spans="1:16" ht="17.25" customHeight="1" x14ac:dyDescent="0.25">
      <c r="A19" s="30" t="s">
        <v>150</v>
      </c>
      <c r="B19" s="1" t="s">
        <v>331</v>
      </c>
      <c r="C19" s="4" t="s">
        <v>40</v>
      </c>
      <c r="D19" s="21">
        <v>0</v>
      </c>
      <c r="E19" s="25" t="b">
        <v>0</v>
      </c>
      <c r="F19" s="32">
        <v>20310</v>
      </c>
      <c r="G19" s="25">
        <v>609.29999999999995</v>
      </c>
      <c r="H19" s="25">
        <v>0</v>
      </c>
      <c r="I19" s="25" t="b">
        <v>0</v>
      </c>
      <c r="J19" s="25">
        <v>7093.4900000000007</v>
      </c>
      <c r="K19" s="25">
        <v>141.86980000000003</v>
      </c>
      <c r="L19" s="25">
        <v>2767.05</v>
      </c>
      <c r="M19" s="25">
        <v>83.011499999999998</v>
      </c>
      <c r="N19" s="25">
        <v>0</v>
      </c>
      <c r="O19" s="25" t="b">
        <v>0</v>
      </c>
      <c r="P19" s="25">
        <v>834.18129999999996</v>
      </c>
    </row>
    <row r="20" spans="1:16" ht="17.25" customHeight="1" x14ac:dyDescent="0.25">
      <c r="A20" s="30" t="s">
        <v>151</v>
      </c>
      <c r="B20" s="4" t="s">
        <v>332</v>
      </c>
      <c r="C20" s="4" t="s">
        <v>80</v>
      </c>
      <c r="D20" s="22">
        <v>0</v>
      </c>
      <c r="E20" s="25" t="b">
        <v>0</v>
      </c>
      <c r="F20" s="32">
        <v>0</v>
      </c>
      <c r="G20" s="25" t="b">
        <v>0</v>
      </c>
      <c r="H20" s="25">
        <v>27039</v>
      </c>
      <c r="I20" s="25">
        <v>811.17</v>
      </c>
      <c r="J20" s="25">
        <v>0</v>
      </c>
      <c r="K20" s="25" t="b">
        <v>0</v>
      </c>
      <c r="L20" s="25">
        <v>0</v>
      </c>
      <c r="M20" s="25" t="b">
        <v>0</v>
      </c>
      <c r="N20" s="25">
        <v>0</v>
      </c>
      <c r="O20" s="25" t="b">
        <v>0</v>
      </c>
      <c r="P20" s="25">
        <v>811.17</v>
      </c>
    </row>
    <row r="21" spans="1:16" ht="17.25" customHeight="1" x14ac:dyDescent="0.25">
      <c r="A21" s="30" t="s">
        <v>152</v>
      </c>
      <c r="B21" s="4" t="s">
        <v>333</v>
      </c>
      <c r="C21" s="4" t="s">
        <v>31</v>
      </c>
      <c r="D21" s="22">
        <v>0</v>
      </c>
      <c r="E21" s="25" t="b">
        <v>0</v>
      </c>
      <c r="F21" s="32">
        <v>0</v>
      </c>
      <c r="G21" s="25" t="b">
        <v>0</v>
      </c>
      <c r="H21" s="25">
        <v>18854</v>
      </c>
      <c r="I21" s="25">
        <v>565.62</v>
      </c>
      <c r="J21" s="25">
        <v>0</v>
      </c>
      <c r="K21" s="25" t="b">
        <v>0</v>
      </c>
      <c r="L21" s="25">
        <v>7439.9400000000005</v>
      </c>
      <c r="M21" s="25">
        <v>223.19820000000001</v>
      </c>
      <c r="N21" s="25">
        <v>0</v>
      </c>
      <c r="O21" s="25" t="b">
        <v>0</v>
      </c>
      <c r="P21" s="25">
        <v>788.81820000000005</v>
      </c>
    </row>
    <row r="22" spans="1:16" ht="17.25" customHeight="1" x14ac:dyDescent="0.25">
      <c r="A22" s="30" t="s">
        <v>153</v>
      </c>
      <c r="B22" s="1" t="s">
        <v>334</v>
      </c>
      <c r="C22" s="4" t="s">
        <v>77</v>
      </c>
      <c r="D22" s="28">
        <v>0</v>
      </c>
      <c r="E22" s="25" t="b">
        <v>0</v>
      </c>
      <c r="F22" s="32">
        <v>0</v>
      </c>
      <c r="G22" s="25" t="b">
        <v>0</v>
      </c>
      <c r="H22" s="25">
        <v>0</v>
      </c>
      <c r="I22" s="25" t="b">
        <v>0</v>
      </c>
      <c r="J22" s="25">
        <v>24857.440000000002</v>
      </c>
      <c r="K22" s="25">
        <v>745.72320000000002</v>
      </c>
      <c r="L22" s="25">
        <v>0</v>
      </c>
      <c r="M22" s="25" t="b">
        <v>0</v>
      </c>
      <c r="N22" s="25">
        <v>0</v>
      </c>
      <c r="O22" s="25" t="b">
        <v>0</v>
      </c>
      <c r="P22" s="25">
        <v>745.72320000000002</v>
      </c>
    </row>
    <row r="23" spans="1:16" ht="17.25" customHeight="1" x14ac:dyDescent="0.25">
      <c r="A23" s="30" t="s">
        <v>154</v>
      </c>
      <c r="B23" s="1" t="s">
        <v>335</v>
      </c>
      <c r="C23" s="4" t="s">
        <v>43</v>
      </c>
      <c r="D23" s="21">
        <v>0</v>
      </c>
      <c r="E23" s="25" t="b">
        <v>0</v>
      </c>
      <c r="F23" s="32">
        <v>23704</v>
      </c>
      <c r="G23" s="25">
        <v>711.12</v>
      </c>
      <c r="H23" s="25">
        <v>0</v>
      </c>
      <c r="I23" s="25" t="b">
        <v>0</v>
      </c>
      <c r="J23" s="25">
        <v>0</v>
      </c>
      <c r="K23" s="25" t="b">
        <v>0</v>
      </c>
      <c r="L23" s="25">
        <v>0</v>
      </c>
      <c r="M23" s="25" t="b">
        <v>0</v>
      </c>
      <c r="N23" s="25">
        <v>0</v>
      </c>
      <c r="O23" s="25" t="b">
        <v>0</v>
      </c>
      <c r="P23" s="25">
        <v>711.12</v>
      </c>
    </row>
    <row r="24" spans="1:16" ht="17.25" customHeight="1" x14ac:dyDescent="0.25">
      <c r="A24" s="30" t="s">
        <v>155</v>
      </c>
      <c r="B24" s="4" t="s">
        <v>336</v>
      </c>
      <c r="C24" s="4" t="s">
        <v>81</v>
      </c>
      <c r="D24" s="22">
        <v>0</v>
      </c>
      <c r="E24" s="25" t="b">
        <v>0</v>
      </c>
      <c r="F24" s="32">
        <v>0</v>
      </c>
      <c r="G24" s="25" t="b">
        <v>0</v>
      </c>
      <c r="H24" s="25">
        <v>23076</v>
      </c>
      <c r="I24" s="25">
        <v>692.28</v>
      </c>
      <c r="J24" s="25">
        <v>0</v>
      </c>
      <c r="K24" s="25" t="b">
        <v>0</v>
      </c>
      <c r="L24" s="25">
        <v>0</v>
      </c>
      <c r="M24" s="25" t="b">
        <v>0</v>
      </c>
      <c r="N24" s="25">
        <v>0</v>
      </c>
      <c r="O24" s="25" t="b">
        <v>0</v>
      </c>
      <c r="P24" s="25">
        <v>692.28</v>
      </c>
    </row>
    <row r="25" spans="1:16" ht="17.25" customHeight="1" x14ac:dyDescent="0.25">
      <c r="A25" s="30" t="s">
        <v>156</v>
      </c>
      <c r="B25" s="4" t="s">
        <v>337</v>
      </c>
      <c r="C25" s="4" t="s">
        <v>44</v>
      </c>
      <c r="D25" s="21">
        <v>0</v>
      </c>
      <c r="E25" s="25" t="b">
        <v>0</v>
      </c>
      <c r="F25" s="32">
        <v>22764</v>
      </c>
      <c r="G25" s="25">
        <v>682.92</v>
      </c>
      <c r="H25" s="25">
        <v>0</v>
      </c>
      <c r="I25" s="25" t="b">
        <v>0</v>
      </c>
      <c r="J25" s="25">
        <v>0</v>
      </c>
      <c r="K25" s="25" t="b">
        <v>0</v>
      </c>
      <c r="L25" s="25">
        <v>0</v>
      </c>
      <c r="M25" s="25" t="b">
        <v>0</v>
      </c>
      <c r="N25" s="25">
        <v>0</v>
      </c>
      <c r="O25" s="25" t="b">
        <v>0</v>
      </c>
      <c r="P25" s="25">
        <v>682.92</v>
      </c>
    </row>
    <row r="26" spans="1:16" ht="17.25" customHeight="1" x14ac:dyDescent="0.25">
      <c r="A26" s="30" t="s">
        <v>157</v>
      </c>
      <c r="B26" s="1" t="s">
        <v>338</v>
      </c>
      <c r="C26" s="1" t="s">
        <v>8</v>
      </c>
      <c r="D26" s="20">
        <v>16829</v>
      </c>
      <c r="E26" s="25">
        <v>504.87</v>
      </c>
      <c r="F26" s="24">
        <v>0</v>
      </c>
      <c r="G26" s="25" t="b">
        <v>0</v>
      </c>
      <c r="H26" s="25">
        <v>0</v>
      </c>
      <c r="I26" s="25" t="b">
        <v>0</v>
      </c>
      <c r="J26" s="25">
        <v>2524.96</v>
      </c>
      <c r="K26" s="25">
        <v>50.499200000000002</v>
      </c>
      <c r="L26" s="25">
        <v>3917.9300000000003</v>
      </c>
      <c r="M26" s="25">
        <v>117.53790000000001</v>
      </c>
      <c r="N26" s="25">
        <v>0</v>
      </c>
      <c r="O26" s="25" t="b">
        <v>0</v>
      </c>
      <c r="P26" s="25">
        <v>672.90710000000001</v>
      </c>
    </row>
    <row r="27" spans="1:16" ht="17.25" customHeight="1" x14ac:dyDescent="0.25">
      <c r="A27" s="30" t="s">
        <v>158</v>
      </c>
      <c r="B27" s="4" t="s">
        <v>339</v>
      </c>
      <c r="C27" s="4" t="s">
        <v>45</v>
      </c>
      <c r="D27" s="21">
        <v>0</v>
      </c>
      <c r="E27" s="25" t="b">
        <v>0</v>
      </c>
      <c r="F27" s="32">
        <v>21069</v>
      </c>
      <c r="G27" s="25">
        <v>632.06999999999994</v>
      </c>
      <c r="H27" s="25">
        <v>0</v>
      </c>
      <c r="I27" s="25" t="b">
        <v>0</v>
      </c>
      <c r="J27" s="25">
        <v>0</v>
      </c>
      <c r="K27" s="25" t="b">
        <v>0</v>
      </c>
      <c r="L27" s="25">
        <v>0</v>
      </c>
      <c r="M27" s="25" t="b">
        <v>0</v>
      </c>
      <c r="N27" s="25">
        <v>0</v>
      </c>
      <c r="O27" s="25" t="b">
        <v>0</v>
      </c>
      <c r="P27" s="25">
        <v>632.06999999999994</v>
      </c>
    </row>
    <row r="28" spans="1:16" ht="17.25" customHeight="1" x14ac:dyDescent="0.25">
      <c r="A28" s="30" t="s">
        <v>159</v>
      </c>
      <c r="B28" s="4" t="s">
        <v>340</v>
      </c>
      <c r="C28" s="4" t="s">
        <v>82</v>
      </c>
      <c r="D28" s="22">
        <v>0</v>
      </c>
      <c r="E28" s="25" t="b">
        <v>0</v>
      </c>
      <c r="F28" s="32">
        <v>0</v>
      </c>
      <c r="G28" s="25" t="b">
        <v>0</v>
      </c>
      <c r="H28" s="25">
        <v>20992</v>
      </c>
      <c r="I28" s="25">
        <v>629.76</v>
      </c>
      <c r="J28" s="25">
        <v>0</v>
      </c>
      <c r="K28" s="25" t="b">
        <v>0</v>
      </c>
      <c r="L28" s="25">
        <v>0</v>
      </c>
      <c r="M28" s="25" t="b">
        <v>0</v>
      </c>
      <c r="N28" s="25">
        <v>0</v>
      </c>
      <c r="O28" s="25" t="b">
        <v>0</v>
      </c>
      <c r="P28" s="25">
        <v>629.76</v>
      </c>
    </row>
    <row r="29" spans="1:16" ht="17.25" customHeight="1" x14ac:dyDescent="0.25">
      <c r="A29" s="30" t="s">
        <v>160</v>
      </c>
      <c r="B29" s="1" t="s">
        <v>341</v>
      </c>
      <c r="C29" s="5"/>
      <c r="D29" s="21">
        <v>0</v>
      </c>
      <c r="E29" s="25" t="b">
        <v>0</v>
      </c>
      <c r="F29" s="32">
        <v>20510</v>
      </c>
      <c r="G29" s="25">
        <v>615.29999999999995</v>
      </c>
      <c r="H29" s="25">
        <v>0</v>
      </c>
      <c r="I29" s="25" t="b">
        <v>0</v>
      </c>
      <c r="J29" s="25">
        <v>0</v>
      </c>
      <c r="K29" s="25" t="b">
        <v>0</v>
      </c>
      <c r="L29" s="25">
        <v>0</v>
      </c>
      <c r="M29" s="25" t="b">
        <v>0</v>
      </c>
      <c r="N29" s="25">
        <v>0</v>
      </c>
      <c r="O29" s="25" t="b">
        <v>0</v>
      </c>
      <c r="P29" s="25">
        <v>615.29999999999995</v>
      </c>
    </row>
    <row r="30" spans="1:16" ht="17.25" customHeight="1" x14ac:dyDescent="0.25">
      <c r="A30" s="30" t="s">
        <v>161</v>
      </c>
      <c r="B30" s="4" t="s">
        <v>342</v>
      </c>
      <c r="C30" s="1" t="s">
        <v>7</v>
      </c>
      <c r="D30" s="20">
        <v>20417</v>
      </c>
      <c r="E30" s="25">
        <v>612.51</v>
      </c>
      <c r="F30" s="24">
        <v>0</v>
      </c>
      <c r="G30" s="25" t="b">
        <v>0</v>
      </c>
      <c r="H30" s="25">
        <v>0</v>
      </c>
      <c r="I30" s="25" t="b">
        <v>0</v>
      </c>
      <c r="J30" s="25">
        <v>0</v>
      </c>
      <c r="K30" s="25" t="b">
        <v>0</v>
      </c>
      <c r="L30" s="25">
        <v>0</v>
      </c>
      <c r="M30" s="25" t="b">
        <v>0</v>
      </c>
      <c r="N30" s="25">
        <v>0</v>
      </c>
      <c r="O30" s="25" t="b">
        <v>0</v>
      </c>
      <c r="P30" s="25">
        <v>612.51</v>
      </c>
    </row>
    <row r="31" spans="1:16" ht="17.25" customHeight="1" x14ac:dyDescent="0.25">
      <c r="A31" s="30" t="s">
        <v>162</v>
      </c>
      <c r="B31" s="4" t="s">
        <v>343</v>
      </c>
      <c r="C31" s="4" t="s">
        <v>46</v>
      </c>
      <c r="D31" s="21">
        <v>0</v>
      </c>
      <c r="E31" s="25" t="b">
        <v>0</v>
      </c>
      <c r="F31" s="32">
        <v>20306</v>
      </c>
      <c r="G31" s="25">
        <v>609.17999999999995</v>
      </c>
      <c r="H31" s="25">
        <v>0</v>
      </c>
      <c r="I31" s="25" t="b">
        <v>0</v>
      </c>
      <c r="J31" s="25">
        <v>0</v>
      </c>
      <c r="K31" s="25" t="b">
        <v>0</v>
      </c>
      <c r="L31" s="25">
        <v>0</v>
      </c>
      <c r="M31" s="25" t="b">
        <v>0</v>
      </c>
      <c r="N31" s="25">
        <v>0</v>
      </c>
      <c r="O31" s="25" t="b">
        <v>0</v>
      </c>
      <c r="P31" s="25">
        <v>609.17999999999995</v>
      </c>
    </row>
    <row r="32" spans="1:16" ht="17.25" customHeight="1" x14ac:dyDescent="0.25">
      <c r="A32" s="30" t="s">
        <v>163</v>
      </c>
      <c r="B32" s="1" t="s">
        <v>344</v>
      </c>
      <c r="C32" s="1" t="s">
        <v>32</v>
      </c>
      <c r="D32" s="20">
        <v>20279</v>
      </c>
      <c r="E32" s="25">
        <v>608.37</v>
      </c>
      <c r="F32" s="24">
        <v>0</v>
      </c>
      <c r="G32" s="25" t="b">
        <v>0</v>
      </c>
      <c r="H32" s="25">
        <v>0</v>
      </c>
      <c r="I32" s="25" t="b">
        <v>0</v>
      </c>
      <c r="J32" s="25">
        <v>0</v>
      </c>
      <c r="K32" s="25" t="b">
        <v>0</v>
      </c>
      <c r="L32" s="25">
        <v>0</v>
      </c>
      <c r="M32" s="25" t="b">
        <v>0</v>
      </c>
      <c r="N32" s="25">
        <v>0</v>
      </c>
      <c r="O32" s="25" t="b">
        <v>0</v>
      </c>
      <c r="P32" s="25">
        <v>608.37</v>
      </c>
    </row>
    <row r="33" spans="1:16" x14ac:dyDescent="0.25">
      <c r="A33" s="30" t="s">
        <v>164</v>
      </c>
      <c r="B33" s="1" t="s">
        <v>345</v>
      </c>
      <c r="C33" s="4" t="s">
        <v>45</v>
      </c>
      <c r="D33" s="21">
        <v>0</v>
      </c>
      <c r="E33" s="25" t="b">
        <v>0</v>
      </c>
      <c r="F33" s="21">
        <v>19560</v>
      </c>
      <c r="G33" s="25">
        <v>586.79999999999995</v>
      </c>
      <c r="H33" s="25">
        <v>0</v>
      </c>
      <c r="I33" s="25" t="b">
        <v>0</v>
      </c>
      <c r="J33" s="25">
        <v>0</v>
      </c>
      <c r="K33" s="25" t="b">
        <v>0</v>
      </c>
      <c r="L33" s="25">
        <v>0</v>
      </c>
      <c r="M33" s="25" t="b">
        <v>0</v>
      </c>
      <c r="N33" s="25">
        <v>0</v>
      </c>
      <c r="O33" s="25" t="b">
        <v>0</v>
      </c>
      <c r="P33" s="25">
        <v>586.79999999999995</v>
      </c>
    </row>
    <row r="34" spans="1:16" x14ac:dyDescent="0.25">
      <c r="A34" s="30" t="s">
        <v>165</v>
      </c>
      <c r="B34" s="4" t="s">
        <v>346</v>
      </c>
      <c r="C34" s="4" t="s">
        <v>4</v>
      </c>
      <c r="D34" s="28">
        <v>0</v>
      </c>
      <c r="E34" s="27" t="b">
        <v>0</v>
      </c>
      <c r="F34" s="21">
        <v>0</v>
      </c>
      <c r="G34" s="27" t="b">
        <v>0</v>
      </c>
      <c r="H34" s="27">
        <v>0</v>
      </c>
      <c r="I34" s="27" t="b">
        <v>0</v>
      </c>
      <c r="J34" s="27">
        <v>18972.740000000002</v>
      </c>
      <c r="K34" s="25">
        <v>569.18220000000008</v>
      </c>
      <c r="L34" s="25">
        <v>0</v>
      </c>
      <c r="M34" s="25" t="b">
        <v>0</v>
      </c>
      <c r="N34" s="25">
        <v>0</v>
      </c>
      <c r="O34" s="25" t="b">
        <v>0</v>
      </c>
      <c r="P34" s="25">
        <v>569.18220000000008</v>
      </c>
    </row>
    <row r="35" spans="1:16" x14ac:dyDescent="0.25">
      <c r="A35" s="30" t="s">
        <v>166</v>
      </c>
      <c r="B35" s="4" t="s">
        <v>347</v>
      </c>
      <c r="C35" s="1" t="s">
        <v>6</v>
      </c>
      <c r="D35" s="20">
        <v>16364</v>
      </c>
      <c r="E35" s="25">
        <v>490.91999999999996</v>
      </c>
      <c r="F35" s="20">
        <v>0</v>
      </c>
      <c r="G35" s="25" t="b">
        <v>0</v>
      </c>
      <c r="H35" s="25">
        <v>0</v>
      </c>
      <c r="I35" s="25" t="b">
        <v>0</v>
      </c>
      <c r="J35" s="25">
        <v>3446.8</v>
      </c>
      <c r="K35" s="25">
        <v>68.936000000000007</v>
      </c>
      <c r="L35" s="25">
        <v>0</v>
      </c>
      <c r="M35" s="25" t="b">
        <v>0</v>
      </c>
      <c r="N35" s="25">
        <v>0</v>
      </c>
      <c r="O35" s="25" t="b">
        <v>0</v>
      </c>
      <c r="P35" s="25">
        <v>559.85599999999999</v>
      </c>
    </row>
    <row r="36" spans="1:16" x14ac:dyDescent="0.25">
      <c r="A36" s="30" t="s">
        <v>167</v>
      </c>
      <c r="B36" s="1" t="s">
        <v>348</v>
      </c>
      <c r="C36" s="4" t="s">
        <v>53</v>
      </c>
      <c r="D36" s="22">
        <v>0</v>
      </c>
      <c r="E36" s="25" t="b">
        <v>0</v>
      </c>
      <c r="F36" s="21">
        <v>0</v>
      </c>
      <c r="G36" s="25" t="b">
        <v>0</v>
      </c>
      <c r="H36" s="25">
        <v>18489</v>
      </c>
      <c r="I36" s="25">
        <v>554.66999999999996</v>
      </c>
      <c r="J36" s="25">
        <v>0</v>
      </c>
      <c r="K36" s="25" t="b">
        <v>0</v>
      </c>
      <c r="L36" s="25">
        <v>0</v>
      </c>
      <c r="M36" s="25" t="b">
        <v>0</v>
      </c>
      <c r="N36" s="25">
        <v>0</v>
      </c>
      <c r="O36" s="25" t="b">
        <v>0</v>
      </c>
      <c r="P36" s="25">
        <v>554.66999999999996</v>
      </c>
    </row>
    <row r="37" spans="1:16" x14ac:dyDescent="0.25">
      <c r="A37" s="30" t="s">
        <v>168</v>
      </c>
      <c r="B37" s="4" t="s">
        <v>349</v>
      </c>
      <c r="C37" s="4" t="s">
        <v>77</v>
      </c>
      <c r="D37" s="22">
        <v>0</v>
      </c>
      <c r="E37" s="25" t="b">
        <v>0</v>
      </c>
      <c r="F37" s="21">
        <v>0</v>
      </c>
      <c r="G37" s="25" t="b">
        <v>0</v>
      </c>
      <c r="H37" s="25">
        <v>10155</v>
      </c>
      <c r="I37" s="25">
        <v>304.64999999999998</v>
      </c>
      <c r="J37" s="25">
        <v>0</v>
      </c>
      <c r="K37" s="25" t="b">
        <v>0</v>
      </c>
      <c r="L37" s="25">
        <v>8276.7800000000007</v>
      </c>
      <c r="M37" s="25">
        <v>248.30340000000001</v>
      </c>
      <c r="N37" s="25">
        <v>0</v>
      </c>
      <c r="O37" s="25" t="b">
        <v>0</v>
      </c>
      <c r="P37" s="25">
        <v>552.95339999999999</v>
      </c>
    </row>
    <row r="38" spans="1:16" x14ac:dyDescent="0.25">
      <c r="A38" s="30" t="s">
        <v>169</v>
      </c>
      <c r="B38" s="4" t="s">
        <v>350</v>
      </c>
      <c r="C38" s="1" t="s">
        <v>11</v>
      </c>
      <c r="D38" s="20">
        <v>17612</v>
      </c>
      <c r="E38" s="25">
        <v>528.36</v>
      </c>
      <c r="F38" s="20">
        <v>0</v>
      </c>
      <c r="G38" s="25" t="b">
        <v>0</v>
      </c>
      <c r="H38" s="25">
        <v>0</v>
      </c>
      <c r="I38" s="25" t="b">
        <v>0</v>
      </c>
      <c r="J38" s="25">
        <v>0</v>
      </c>
      <c r="K38" s="25" t="b">
        <v>0</v>
      </c>
      <c r="L38" s="25">
        <v>0</v>
      </c>
      <c r="M38" s="25" t="b">
        <v>0</v>
      </c>
      <c r="N38" s="25">
        <v>0</v>
      </c>
      <c r="O38" s="25" t="b">
        <v>0</v>
      </c>
      <c r="P38" s="25">
        <v>528.36</v>
      </c>
    </row>
    <row r="39" spans="1:16" x14ac:dyDescent="0.25">
      <c r="A39" s="30" t="s">
        <v>170</v>
      </c>
      <c r="B39" s="1" t="s">
        <v>351</v>
      </c>
      <c r="C39" s="1" t="s">
        <v>16</v>
      </c>
      <c r="D39" s="20">
        <v>17422</v>
      </c>
      <c r="E39" s="25">
        <v>522.66</v>
      </c>
      <c r="F39" s="20">
        <v>0</v>
      </c>
      <c r="G39" s="25" t="b">
        <v>0</v>
      </c>
      <c r="H39" s="25">
        <v>0</v>
      </c>
      <c r="I39" s="25" t="b">
        <v>0</v>
      </c>
      <c r="J39" s="25">
        <v>0</v>
      </c>
      <c r="K39" s="25" t="b">
        <v>0</v>
      </c>
      <c r="L39" s="25">
        <v>0</v>
      </c>
      <c r="M39" s="25" t="b">
        <v>0</v>
      </c>
      <c r="N39" s="25">
        <v>0</v>
      </c>
      <c r="O39" s="25" t="b">
        <v>0</v>
      </c>
      <c r="P39" s="25">
        <v>522.66</v>
      </c>
    </row>
    <row r="40" spans="1:16" x14ac:dyDescent="0.25">
      <c r="A40" s="30" t="s">
        <v>171</v>
      </c>
      <c r="B40" s="1" t="s">
        <v>352</v>
      </c>
      <c r="C40" s="1" t="s">
        <v>15</v>
      </c>
      <c r="D40" s="20">
        <v>17414</v>
      </c>
      <c r="E40" s="25">
        <v>522.41999999999996</v>
      </c>
      <c r="F40" s="20">
        <v>0</v>
      </c>
      <c r="G40" s="25" t="b">
        <v>0</v>
      </c>
      <c r="H40" s="25">
        <v>0</v>
      </c>
      <c r="I40" s="25" t="b">
        <v>0</v>
      </c>
      <c r="J40" s="25">
        <v>0</v>
      </c>
      <c r="K40" s="25" t="b">
        <v>0</v>
      </c>
      <c r="L40" s="25">
        <v>0</v>
      </c>
      <c r="M40" s="25" t="b">
        <v>0</v>
      </c>
      <c r="N40" s="25">
        <v>0</v>
      </c>
      <c r="O40" s="25" t="b">
        <v>0</v>
      </c>
      <c r="P40" s="25">
        <v>522.41999999999996</v>
      </c>
    </row>
    <row r="41" spans="1:16" x14ac:dyDescent="0.25">
      <c r="A41" s="30" t="s">
        <v>172</v>
      </c>
      <c r="B41" s="4" t="s">
        <v>353</v>
      </c>
      <c r="C41" s="4" t="s">
        <v>6</v>
      </c>
      <c r="D41" s="22">
        <v>0</v>
      </c>
      <c r="E41" s="25" t="b">
        <v>0</v>
      </c>
      <c r="F41" s="21">
        <v>0</v>
      </c>
      <c r="G41" s="25" t="b">
        <v>0</v>
      </c>
      <c r="H41" s="25">
        <v>16813</v>
      </c>
      <c r="I41" s="25">
        <v>504.39</v>
      </c>
      <c r="J41" s="25">
        <v>0</v>
      </c>
      <c r="K41" s="25" t="b">
        <v>0</v>
      </c>
      <c r="L41" s="25">
        <v>0</v>
      </c>
      <c r="M41" s="25" t="b">
        <v>0</v>
      </c>
      <c r="N41" s="25">
        <v>0</v>
      </c>
      <c r="O41" s="25" t="b">
        <v>0</v>
      </c>
      <c r="P41" s="25">
        <v>504.39</v>
      </c>
    </row>
    <row r="42" spans="1:16" x14ac:dyDescent="0.25">
      <c r="A42" s="30" t="s">
        <v>173</v>
      </c>
      <c r="B42" s="4" t="s">
        <v>354</v>
      </c>
      <c r="C42" s="1" t="s">
        <v>27</v>
      </c>
      <c r="D42" s="20">
        <v>16517</v>
      </c>
      <c r="E42" s="25">
        <v>495.51</v>
      </c>
      <c r="F42" s="20">
        <v>0</v>
      </c>
      <c r="G42" s="25" t="b">
        <v>0</v>
      </c>
      <c r="H42" s="25">
        <v>0</v>
      </c>
      <c r="I42" s="25" t="b">
        <v>0</v>
      </c>
      <c r="J42" s="25">
        <v>0</v>
      </c>
      <c r="K42" s="25" t="b">
        <v>0</v>
      </c>
      <c r="L42" s="25">
        <v>0</v>
      </c>
      <c r="M42" s="25" t="b">
        <v>0</v>
      </c>
      <c r="N42" s="25">
        <v>0</v>
      </c>
      <c r="O42" s="25" t="b">
        <v>0</v>
      </c>
      <c r="P42" s="25">
        <v>495.51</v>
      </c>
    </row>
    <row r="43" spans="1:16" x14ac:dyDescent="0.25">
      <c r="A43" s="30" t="s">
        <v>174</v>
      </c>
      <c r="B43" s="1" t="s">
        <v>355</v>
      </c>
      <c r="C43" s="4" t="s">
        <v>47</v>
      </c>
      <c r="D43" s="21">
        <v>0</v>
      </c>
      <c r="E43" s="25" t="b">
        <v>0</v>
      </c>
      <c r="F43" s="21">
        <v>16417</v>
      </c>
      <c r="G43" s="25">
        <v>492.51</v>
      </c>
      <c r="H43" s="25">
        <v>0</v>
      </c>
      <c r="I43" s="25" t="b">
        <v>0</v>
      </c>
      <c r="J43" s="25">
        <v>0</v>
      </c>
      <c r="K43" s="25" t="b">
        <v>0</v>
      </c>
      <c r="L43" s="25">
        <v>0</v>
      </c>
      <c r="M43" s="25" t="b">
        <v>0</v>
      </c>
      <c r="N43" s="25">
        <v>0</v>
      </c>
      <c r="O43" s="25" t="b">
        <v>0</v>
      </c>
      <c r="P43" s="25">
        <v>492.51</v>
      </c>
    </row>
    <row r="44" spans="1:16" x14ac:dyDescent="0.25">
      <c r="A44" s="30" t="s">
        <v>175</v>
      </c>
      <c r="B44" s="4" t="s">
        <v>356</v>
      </c>
      <c r="C44" s="1" t="s">
        <v>22</v>
      </c>
      <c r="D44" s="20">
        <v>15500</v>
      </c>
      <c r="E44" s="25">
        <v>465</v>
      </c>
      <c r="F44" s="20">
        <v>0</v>
      </c>
      <c r="G44" s="25" t="b">
        <v>0</v>
      </c>
      <c r="H44" s="25">
        <v>0</v>
      </c>
      <c r="I44" s="25" t="b">
        <v>0</v>
      </c>
      <c r="J44" s="25">
        <v>0</v>
      </c>
      <c r="K44" s="25" t="b">
        <v>0</v>
      </c>
      <c r="L44" s="25">
        <v>0</v>
      </c>
      <c r="M44" s="25" t="b">
        <v>0</v>
      </c>
      <c r="N44" s="25">
        <v>0</v>
      </c>
      <c r="O44" s="25" t="b">
        <v>0</v>
      </c>
      <c r="P44" s="25">
        <v>465</v>
      </c>
    </row>
    <row r="45" spans="1:16" x14ac:dyDescent="0.25">
      <c r="A45" s="30" t="s">
        <v>176</v>
      </c>
      <c r="B45" s="4" t="s">
        <v>357</v>
      </c>
      <c r="C45" s="4" t="s">
        <v>40</v>
      </c>
      <c r="D45" s="21">
        <v>0</v>
      </c>
      <c r="E45" s="25" t="b">
        <v>0</v>
      </c>
      <c r="F45" s="21">
        <v>15324</v>
      </c>
      <c r="G45" s="25">
        <v>459.71999999999997</v>
      </c>
      <c r="H45" s="25">
        <v>0</v>
      </c>
      <c r="I45" s="25" t="b">
        <v>0</v>
      </c>
      <c r="J45" s="25">
        <v>0</v>
      </c>
      <c r="K45" s="25" t="b">
        <v>0</v>
      </c>
      <c r="L45" s="25">
        <v>0</v>
      </c>
      <c r="M45" s="25" t="b">
        <v>0</v>
      </c>
      <c r="N45" s="25">
        <v>0</v>
      </c>
      <c r="O45" s="25" t="b">
        <v>0</v>
      </c>
      <c r="P45" s="25">
        <v>459.71999999999997</v>
      </c>
    </row>
    <row r="46" spans="1:16" x14ac:dyDescent="0.25">
      <c r="A46" s="30" t="s">
        <v>177</v>
      </c>
      <c r="B46" s="1" t="s">
        <v>358</v>
      </c>
      <c r="C46" s="4" t="s">
        <v>40</v>
      </c>
      <c r="D46" s="21">
        <v>0</v>
      </c>
      <c r="E46" s="25" t="b">
        <v>0</v>
      </c>
      <c r="F46" s="21">
        <v>15298</v>
      </c>
      <c r="G46" s="25">
        <v>458.94</v>
      </c>
      <c r="H46" s="25">
        <v>0</v>
      </c>
      <c r="I46" s="25" t="b">
        <v>0</v>
      </c>
      <c r="J46" s="25">
        <v>0</v>
      </c>
      <c r="K46" s="25" t="b">
        <v>0</v>
      </c>
      <c r="L46" s="25">
        <v>0</v>
      </c>
      <c r="M46" s="25" t="b">
        <v>0</v>
      </c>
      <c r="N46" s="25">
        <v>0</v>
      </c>
      <c r="O46" s="25" t="b">
        <v>0</v>
      </c>
      <c r="P46" s="25">
        <v>458.94</v>
      </c>
    </row>
    <row r="47" spans="1:16" x14ac:dyDescent="0.25">
      <c r="A47" s="30" t="s">
        <v>178</v>
      </c>
      <c r="B47" s="1" t="s">
        <v>359</v>
      </c>
      <c r="C47" s="4" t="s">
        <v>40</v>
      </c>
      <c r="D47" s="21">
        <v>0</v>
      </c>
      <c r="E47" s="25" t="b">
        <v>0</v>
      </c>
      <c r="F47" s="21">
        <v>11134</v>
      </c>
      <c r="G47" s="25">
        <v>334.02</v>
      </c>
      <c r="H47" s="25">
        <v>0</v>
      </c>
      <c r="I47" s="25" t="b">
        <v>0</v>
      </c>
      <c r="J47" s="25">
        <v>0</v>
      </c>
      <c r="K47" s="25" t="b">
        <v>0</v>
      </c>
      <c r="L47" s="25">
        <v>4128.01</v>
      </c>
      <c r="M47" s="25">
        <v>123.8403</v>
      </c>
      <c r="N47" s="25">
        <v>0</v>
      </c>
      <c r="O47" s="25" t="b">
        <v>0</v>
      </c>
      <c r="P47" s="25">
        <v>457.8603</v>
      </c>
    </row>
    <row r="48" spans="1:16" x14ac:dyDescent="0.25">
      <c r="A48" s="30" t="s">
        <v>179</v>
      </c>
      <c r="B48" s="4" t="s">
        <v>360</v>
      </c>
      <c r="C48" s="4" t="s">
        <v>13</v>
      </c>
      <c r="D48" s="22">
        <v>0</v>
      </c>
      <c r="E48" s="25" t="b">
        <v>0</v>
      </c>
      <c r="F48" s="21">
        <v>0</v>
      </c>
      <c r="G48" s="25" t="b">
        <v>0</v>
      </c>
      <c r="H48" s="25">
        <v>15204</v>
      </c>
      <c r="I48" s="25">
        <v>456.12</v>
      </c>
      <c r="J48" s="25">
        <v>0</v>
      </c>
      <c r="K48" s="25" t="b">
        <v>0</v>
      </c>
      <c r="L48" s="25">
        <v>0</v>
      </c>
      <c r="M48" s="25" t="b">
        <v>0</v>
      </c>
      <c r="N48" s="25">
        <v>0</v>
      </c>
      <c r="O48" s="25" t="b">
        <v>0</v>
      </c>
      <c r="P48" s="25">
        <v>456.12</v>
      </c>
    </row>
    <row r="49" spans="1:16" x14ac:dyDescent="0.25">
      <c r="A49" s="30" t="s">
        <v>180</v>
      </c>
      <c r="B49" s="4" t="s">
        <v>361</v>
      </c>
      <c r="C49" s="4" t="s">
        <v>54</v>
      </c>
      <c r="D49" s="28">
        <v>0</v>
      </c>
      <c r="E49" s="25" t="b">
        <v>0</v>
      </c>
      <c r="F49" s="21">
        <v>0</v>
      </c>
      <c r="G49" s="25" t="b">
        <v>0</v>
      </c>
      <c r="H49" s="27">
        <v>0</v>
      </c>
      <c r="I49" s="25" t="b">
        <v>0</v>
      </c>
      <c r="J49" s="25">
        <v>14851.099999999999</v>
      </c>
      <c r="K49" s="25">
        <v>445.53299999999996</v>
      </c>
      <c r="L49" s="25">
        <v>0</v>
      </c>
      <c r="M49" s="25" t="b">
        <v>0</v>
      </c>
      <c r="N49" s="25">
        <v>0</v>
      </c>
      <c r="O49" s="25" t="b">
        <v>0</v>
      </c>
      <c r="P49" s="25">
        <v>445.53299999999996</v>
      </c>
    </row>
    <row r="50" spans="1:16" x14ac:dyDescent="0.25">
      <c r="A50" s="30" t="s">
        <v>181</v>
      </c>
      <c r="B50" s="1" t="s">
        <v>362</v>
      </c>
      <c r="C50" s="1" t="s">
        <v>9</v>
      </c>
      <c r="D50" s="20">
        <v>11587</v>
      </c>
      <c r="E50" s="25">
        <v>347.61</v>
      </c>
      <c r="F50" s="20">
        <v>0</v>
      </c>
      <c r="G50" s="25" t="b">
        <v>0</v>
      </c>
      <c r="H50" s="25">
        <v>0</v>
      </c>
      <c r="I50" s="25" t="b">
        <v>0</v>
      </c>
      <c r="J50" s="25">
        <v>0</v>
      </c>
      <c r="K50" s="25" t="b">
        <v>0</v>
      </c>
      <c r="L50" s="25">
        <v>2925.7300000000005</v>
      </c>
      <c r="M50" s="25">
        <v>87.771900000000016</v>
      </c>
      <c r="N50" s="25">
        <v>0</v>
      </c>
      <c r="O50" s="25" t="b">
        <v>0</v>
      </c>
      <c r="P50" s="25">
        <v>435.38190000000003</v>
      </c>
    </row>
    <row r="51" spans="1:16" x14ac:dyDescent="0.25">
      <c r="A51" s="30" t="s">
        <v>182</v>
      </c>
      <c r="B51" s="4" t="s">
        <v>363</v>
      </c>
      <c r="C51" s="4" t="s">
        <v>87</v>
      </c>
      <c r="D51" s="28">
        <v>0</v>
      </c>
      <c r="E51" s="25" t="b">
        <v>0</v>
      </c>
      <c r="F51" s="21">
        <v>0</v>
      </c>
      <c r="G51" s="25" t="b">
        <v>0</v>
      </c>
      <c r="H51" s="27">
        <v>0</v>
      </c>
      <c r="I51" s="25" t="b">
        <v>0</v>
      </c>
      <c r="J51" s="25">
        <v>14495.3</v>
      </c>
      <c r="K51" s="25">
        <v>434.85899999999998</v>
      </c>
      <c r="L51" s="25">
        <v>0</v>
      </c>
      <c r="M51" s="25" t="b">
        <v>0</v>
      </c>
      <c r="N51" s="25">
        <v>0</v>
      </c>
      <c r="O51" s="25" t="b">
        <v>0</v>
      </c>
      <c r="P51" s="25">
        <v>434.85899999999998</v>
      </c>
    </row>
    <row r="52" spans="1:16" x14ac:dyDescent="0.25">
      <c r="A52" s="30" t="s">
        <v>183</v>
      </c>
      <c r="B52" s="4" t="s">
        <v>364</v>
      </c>
      <c r="C52" s="5" t="s">
        <v>48</v>
      </c>
      <c r="D52" s="21">
        <v>0</v>
      </c>
      <c r="E52" s="25" t="b">
        <v>0</v>
      </c>
      <c r="F52" s="21">
        <v>13905</v>
      </c>
      <c r="G52" s="25">
        <v>417.15</v>
      </c>
      <c r="H52" s="25">
        <v>0</v>
      </c>
      <c r="I52" s="25" t="b">
        <v>0</v>
      </c>
      <c r="J52" s="25">
        <v>0</v>
      </c>
      <c r="K52" s="25" t="b">
        <v>0</v>
      </c>
      <c r="L52" s="25">
        <v>0</v>
      </c>
      <c r="M52" s="25" t="b">
        <v>0</v>
      </c>
      <c r="N52" s="25">
        <v>0</v>
      </c>
      <c r="O52" s="25" t="b">
        <v>0</v>
      </c>
      <c r="P52" s="25">
        <v>417.15</v>
      </c>
    </row>
    <row r="53" spans="1:16" x14ac:dyDescent="0.25">
      <c r="A53" s="30" t="s">
        <v>184</v>
      </c>
      <c r="B53" s="1" t="s">
        <v>365</v>
      </c>
      <c r="C53" s="1" t="s">
        <v>33</v>
      </c>
      <c r="D53" s="20">
        <v>13858</v>
      </c>
      <c r="E53" s="25">
        <v>415.74</v>
      </c>
      <c r="F53" s="20">
        <v>0</v>
      </c>
      <c r="G53" s="25" t="b">
        <v>0</v>
      </c>
      <c r="H53" s="25">
        <v>6213</v>
      </c>
      <c r="I53" s="25" t="b">
        <v>0</v>
      </c>
      <c r="J53" s="25">
        <v>0</v>
      </c>
      <c r="K53" s="25" t="b">
        <v>0</v>
      </c>
      <c r="L53" s="25">
        <v>0</v>
      </c>
      <c r="M53" s="25" t="b">
        <v>0</v>
      </c>
      <c r="N53" s="25">
        <v>0</v>
      </c>
      <c r="O53" s="25" t="b">
        <v>0</v>
      </c>
      <c r="P53" s="25">
        <v>415.74</v>
      </c>
    </row>
    <row r="54" spans="1:16" x14ac:dyDescent="0.25">
      <c r="A54" s="30" t="s">
        <v>185</v>
      </c>
      <c r="B54" s="4" t="s">
        <v>366</v>
      </c>
      <c r="C54" s="4" t="s">
        <v>83</v>
      </c>
      <c r="D54" s="22">
        <v>0</v>
      </c>
      <c r="E54" s="25" t="b">
        <v>0</v>
      </c>
      <c r="F54" s="21">
        <v>0</v>
      </c>
      <c r="G54" s="25" t="b">
        <v>0</v>
      </c>
      <c r="H54" s="25">
        <v>13631</v>
      </c>
      <c r="I54" s="25">
        <v>408.93</v>
      </c>
      <c r="J54" s="25">
        <v>0</v>
      </c>
      <c r="K54" s="25" t="b">
        <v>0</v>
      </c>
      <c r="L54" s="25">
        <v>0</v>
      </c>
      <c r="M54" s="25" t="b">
        <v>0</v>
      </c>
      <c r="N54" s="25">
        <v>0</v>
      </c>
      <c r="O54" s="25" t="b">
        <v>0</v>
      </c>
      <c r="P54" s="25">
        <v>408.93</v>
      </c>
    </row>
    <row r="55" spans="1:16" x14ac:dyDescent="0.25">
      <c r="A55" s="30" t="s">
        <v>186</v>
      </c>
      <c r="B55" s="4" t="s">
        <v>367</v>
      </c>
      <c r="C55" s="4" t="s">
        <v>49</v>
      </c>
      <c r="D55" s="21">
        <v>0</v>
      </c>
      <c r="E55" s="25" t="b">
        <v>0</v>
      </c>
      <c r="F55" s="21">
        <v>13282</v>
      </c>
      <c r="G55" s="25">
        <v>398.46</v>
      </c>
      <c r="H55" s="25">
        <v>0</v>
      </c>
      <c r="I55" s="25" t="b">
        <v>0</v>
      </c>
      <c r="J55" s="25">
        <v>0</v>
      </c>
      <c r="K55" s="25" t="b">
        <v>0</v>
      </c>
      <c r="L55" s="25">
        <v>0</v>
      </c>
      <c r="M55" s="25" t="b">
        <v>0</v>
      </c>
      <c r="N55" s="25">
        <v>0</v>
      </c>
      <c r="O55" s="25" t="b">
        <v>0</v>
      </c>
      <c r="P55" s="25">
        <v>398.46</v>
      </c>
    </row>
    <row r="56" spans="1:16" x14ac:dyDescent="0.25">
      <c r="A56" s="30" t="s">
        <v>187</v>
      </c>
      <c r="B56" s="1" t="s">
        <v>368</v>
      </c>
      <c r="C56" s="1" t="s">
        <v>12</v>
      </c>
      <c r="D56" s="20">
        <v>13087</v>
      </c>
      <c r="E56" s="25">
        <v>392.61</v>
      </c>
      <c r="F56" s="20">
        <v>0</v>
      </c>
      <c r="G56" s="25" t="b">
        <v>0</v>
      </c>
      <c r="H56" s="25">
        <v>0</v>
      </c>
      <c r="I56" s="25" t="b">
        <v>0</v>
      </c>
      <c r="J56" s="25">
        <v>0</v>
      </c>
      <c r="K56" s="25" t="b">
        <v>0</v>
      </c>
      <c r="L56" s="25">
        <v>0</v>
      </c>
      <c r="M56" s="25" t="b">
        <v>0</v>
      </c>
      <c r="N56" s="25">
        <v>0</v>
      </c>
      <c r="O56" s="25" t="b">
        <v>0</v>
      </c>
      <c r="P56" s="25">
        <v>392.61</v>
      </c>
    </row>
    <row r="57" spans="1:16" x14ac:dyDescent="0.25">
      <c r="A57" s="30" t="s">
        <v>188</v>
      </c>
      <c r="B57" s="1" t="s">
        <v>369</v>
      </c>
      <c r="C57" s="4" t="s">
        <v>83</v>
      </c>
      <c r="D57" s="22">
        <v>0</v>
      </c>
      <c r="E57" s="25" t="b">
        <v>0</v>
      </c>
      <c r="F57" s="21">
        <v>0</v>
      </c>
      <c r="G57" s="25" t="b">
        <v>0</v>
      </c>
      <c r="H57" s="25">
        <v>13009</v>
      </c>
      <c r="I57" s="25">
        <v>390.27</v>
      </c>
      <c r="J57" s="25">
        <v>0</v>
      </c>
      <c r="K57" s="25" t="b">
        <v>0</v>
      </c>
      <c r="L57" s="25">
        <v>0</v>
      </c>
      <c r="M57" s="25" t="b">
        <v>0</v>
      </c>
      <c r="N57" s="25">
        <v>0</v>
      </c>
      <c r="O57" s="25" t="b">
        <v>0</v>
      </c>
      <c r="P57" s="25">
        <v>390.27</v>
      </c>
    </row>
    <row r="58" spans="1:16" x14ac:dyDescent="0.25">
      <c r="A58" s="30" t="s">
        <v>189</v>
      </c>
      <c r="B58" s="4" t="s">
        <v>370</v>
      </c>
      <c r="C58" s="1" t="s">
        <v>21</v>
      </c>
      <c r="D58" s="20">
        <v>12723</v>
      </c>
      <c r="E58" s="25">
        <v>381.69</v>
      </c>
      <c r="F58" s="20">
        <v>0</v>
      </c>
      <c r="G58" s="25" t="b">
        <v>0</v>
      </c>
      <c r="H58" s="25">
        <v>0</v>
      </c>
      <c r="I58" s="25" t="b">
        <v>0</v>
      </c>
      <c r="J58" s="25">
        <v>0</v>
      </c>
      <c r="K58" s="25" t="b">
        <v>0</v>
      </c>
      <c r="L58" s="25">
        <v>0</v>
      </c>
      <c r="M58" s="25" t="b">
        <v>0</v>
      </c>
      <c r="N58" s="25">
        <v>0</v>
      </c>
      <c r="O58" s="25" t="b">
        <v>0</v>
      </c>
      <c r="P58" s="25">
        <v>381.69</v>
      </c>
    </row>
    <row r="59" spans="1:16" x14ac:dyDescent="0.25">
      <c r="A59" s="30" t="s">
        <v>190</v>
      </c>
      <c r="B59" s="4" t="s">
        <v>371</v>
      </c>
      <c r="C59" s="1" t="s">
        <v>3</v>
      </c>
      <c r="D59" s="20">
        <v>12608</v>
      </c>
      <c r="E59" s="25">
        <v>378.24</v>
      </c>
      <c r="F59" s="20">
        <v>0</v>
      </c>
      <c r="G59" s="25" t="b">
        <v>0</v>
      </c>
      <c r="H59" s="25">
        <v>0</v>
      </c>
      <c r="I59" s="25" t="b">
        <v>0</v>
      </c>
      <c r="J59" s="25">
        <v>0</v>
      </c>
      <c r="K59" s="25" t="b">
        <v>0</v>
      </c>
      <c r="L59" s="25">
        <v>0</v>
      </c>
      <c r="M59" s="25" t="b">
        <v>0</v>
      </c>
      <c r="N59" s="25">
        <v>0</v>
      </c>
      <c r="O59" s="25" t="b">
        <v>0</v>
      </c>
      <c r="P59" s="25">
        <v>378.24</v>
      </c>
    </row>
    <row r="60" spans="1:16" x14ac:dyDescent="0.25">
      <c r="A60" s="30" t="s">
        <v>191</v>
      </c>
      <c r="B60" s="1" t="s">
        <v>372</v>
      </c>
      <c r="C60" s="1" t="s">
        <v>26</v>
      </c>
      <c r="D60" s="20">
        <v>12587</v>
      </c>
      <c r="E60" s="25">
        <v>377.61</v>
      </c>
      <c r="F60" s="20">
        <v>0</v>
      </c>
      <c r="G60" s="25" t="b">
        <v>0</v>
      </c>
      <c r="H60" s="25">
        <v>0</v>
      </c>
      <c r="I60" s="25" t="b">
        <v>0</v>
      </c>
      <c r="J60" s="25">
        <v>0</v>
      </c>
      <c r="K60" s="25" t="b">
        <v>0</v>
      </c>
      <c r="L60" s="25">
        <v>0</v>
      </c>
      <c r="M60" s="25" t="b">
        <v>0</v>
      </c>
      <c r="N60" s="25">
        <v>0</v>
      </c>
      <c r="O60" s="25" t="b">
        <v>0</v>
      </c>
      <c r="P60" s="25">
        <v>377.61</v>
      </c>
    </row>
    <row r="61" spans="1:16" x14ac:dyDescent="0.25">
      <c r="A61" s="30" t="s">
        <v>192</v>
      </c>
      <c r="B61" s="4" t="s">
        <v>373</v>
      </c>
      <c r="C61" s="4" t="s">
        <v>30</v>
      </c>
      <c r="D61" s="28">
        <v>0</v>
      </c>
      <c r="E61" s="25" t="b">
        <v>0</v>
      </c>
      <c r="F61" s="21">
        <v>0</v>
      </c>
      <c r="G61" s="25" t="b">
        <v>0</v>
      </c>
      <c r="H61" s="27">
        <v>0</v>
      </c>
      <c r="I61" s="25" t="b">
        <v>0</v>
      </c>
      <c r="J61" s="25">
        <v>12560.949999999999</v>
      </c>
      <c r="K61" s="25">
        <v>376.82849999999996</v>
      </c>
      <c r="L61" s="25">
        <v>0</v>
      </c>
      <c r="M61" s="25" t="b">
        <v>0</v>
      </c>
      <c r="N61" s="25">
        <v>0</v>
      </c>
      <c r="O61" s="25" t="b">
        <v>0</v>
      </c>
      <c r="P61" s="25">
        <v>376.82849999999996</v>
      </c>
    </row>
    <row r="62" spans="1:16" x14ac:dyDescent="0.25">
      <c r="A62" s="30" t="s">
        <v>193</v>
      </c>
      <c r="B62" s="4" t="s">
        <v>374</v>
      </c>
      <c r="C62" s="4" t="s">
        <v>88</v>
      </c>
      <c r="D62" s="28">
        <v>0</v>
      </c>
      <c r="E62" s="27" t="b">
        <v>0</v>
      </c>
      <c r="F62" s="21">
        <v>0</v>
      </c>
      <c r="G62" s="27" t="b">
        <v>0</v>
      </c>
      <c r="H62" s="27">
        <v>0</v>
      </c>
      <c r="I62" s="27" t="b">
        <v>0</v>
      </c>
      <c r="J62" s="27">
        <v>12038.32</v>
      </c>
      <c r="K62" s="25">
        <v>361.14959999999996</v>
      </c>
      <c r="L62" s="25">
        <v>0</v>
      </c>
      <c r="M62" s="25" t="b">
        <v>0</v>
      </c>
      <c r="N62" s="25">
        <v>0</v>
      </c>
      <c r="O62" s="25" t="b">
        <v>0</v>
      </c>
      <c r="P62" s="25">
        <v>361.14959999999996</v>
      </c>
    </row>
    <row r="63" spans="1:16" x14ac:dyDescent="0.25">
      <c r="A63" s="30" t="s">
        <v>194</v>
      </c>
      <c r="B63" s="1" t="s">
        <v>375</v>
      </c>
      <c r="C63" s="4" t="s">
        <v>38</v>
      </c>
      <c r="D63" s="21">
        <v>0</v>
      </c>
      <c r="E63" s="25" t="b">
        <v>0</v>
      </c>
      <c r="F63" s="21">
        <v>11830</v>
      </c>
      <c r="G63" s="25">
        <v>354.9</v>
      </c>
      <c r="H63" s="25">
        <v>0</v>
      </c>
      <c r="I63" s="25" t="b">
        <v>0</v>
      </c>
      <c r="J63" s="25">
        <v>0</v>
      </c>
      <c r="K63" s="25" t="b">
        <v>0</v>
      </c>
      <c r="L63" s="25">
        <v>0</v>
      </c>
      <c r="M63" s="25" t="b">
        <v>0</v>
      </c>
      <c r="N63" s="25">
        <v>0</v>
      </c>
      <c r="O63" s="25" t="b">
        <v>0</v>
      </c>
      <c r="P63" s="25">
        <v>354.9</v>
      </c>
    </row>
    <row r="64" spans="1:16" x14ac:dyDescent="0.25">
      <c r="A64" s="30" t="s">
        <v>195</v>
      </c>
      <c r="B64" s="1" t="s">
        <v>376</v>
      </c>
      <c r="C64" s="4" t="s">
        <v>50</v>
      </c>
      <c r="D64" s="21">
        <v>0</v>
      </c>
      <c r="E64" s="25" t="b">
        <v>0</v>
      </c>
      <c r="F64" s="21">
        <v>11758</v>
      </c>
      <c r="G64" s="25">
        <v>352.74</v>
      </c>
      <c r="H64" s="25">
        <v>0</v>
      </c>
      <c r="I64" s="25" t="b">
        <v>0</v>
      </c>
      <c r="J64" s="25">
        <v>0</v>
      </c>
      <c r="K64" s="25" t="b">
        <v>0</v>
      </c>
      <c r="L64" s="25">
        <v>0</v>
      </c>
      <c r="M64" s="25" t="b">
        <v>0</v>
      </c>
      <c r="N64" s="25">
        <v>0</v>
      </c>
      <c r="O64" s="25" t="b">
        <v>0</v>
      </c>
      <c r="P64" s="25">
        <v>352.74</v>
      </c>
    </row>
    <row r="65" spans="1:16" x14ac:dyDescent="0.25">
      <c r="A65" s="30" t="s">
        <v>196</v>
      </c>
      <c r="B65" s="4" t="s">
        <v>377</v>
      </c>
      <c r="C65" s="1" t="s">
        <v>25</v>
      </c>
      <c r="D65" s="20">
        <v>11475</v>
      </c>
      <c r="E65" s="25">
        <v>344.25</v>
      </c>
      <c r="F65" s="20">
        <v>0</v>
      </c>
      <c r="G65" s="25" t="b">
        <v>0</v>
      </c>
      <c r="H65" s="25">
        <v>0</v>
      </c>
      <c r="I65" s="25" t="b">
        <v>0</v>
      </c>
      <c r="J65" s="25">
        <v>0</v>
      </c>
      <c r="K65" s="25" t="b">
        <v>0</v>
      </c>
      <c r="L65" s="25">
        <v>0</v>
      </c>
      <c r="M65" s="25" t="b">
        <v>0</v>
      </c>
      <c r="N65" s="25">
        <v>0</v>
      </c>
      <c r="O65" s="25" t="b">
        <v>0</v>
      </c>
      <c r="P65" s="25">
        <v>344.25</v>
      </c>
    </row>
    <row r="66" spans="1:16" x14ac:dyDescent="0.25">
      <c r="A66" s="30" t="s">
        <v>197</v>
      </c>
      <c r="B66" s="4" t="s">
        <v>378</v>
      </c>
      <c r="C66" s="1" t="s">
        <v>17</v>
      </c>
      <c r="D66" s="20">
        <v>11365</v>
      </c>
      <c r="E66" s="25">
        <v>340.95</v>
      </c>
      <c r="F66" s="20">
        <v>0</v>
      </c>
      <c r="G66" s="25" t="b">
        <v>0</v>
      </c>
      <c r="H66" s="25">
        <v>0</v>
      </c>
      <c r="I66" s="25" t="b">
        <v>0</v>
      </c>
      <c r="J66" s="25">
        <v>0</v>
      </c>
      <c r="K66" s="25" t="b">
        <v>0</v>
      </c>
      <c r="L66" s="25">
        <v>0</v>
      </c>
      <c r="M66" s="25" t="b">
        <v>0</v>
      </c>
      <c r="N66" s="25">
        <v>0</v>
      </c>
      <c r="O66" s="25" t="b">
        <v>0</v>
      </c>
      <c r="P66" s="25">
        <v>340.95</v>
      </c>
    </row>
    <row r="67" spans="1:16" x14ac:dyDescent="0.25">
      <c r="A67" s="30" t="s">
        <v>198</v>
      </c>
      <c r="B67" s="1" t="s">
        <v>379</v>
      </c>
      <c r="C67" s="4" t="s">
        <v>40</v>
      </c>
      <c r="D67" s="21">
        <v>0</v>
      </c>
      <c r="E67" s="25" t="b">
        <v>0</v>
      </c>
      <c r="F67" s="21">
        <v>7696</v>
      </c>
      <c r="G67" s="25" t="b">
        <v>0</v>
      </c>
      <c r="H67" s="25">
        <v>0</v>
      </c>
      <c r="I67" s="25" t="b">
        <v>0</v>
      </c>
      <c r="J67" s="25">
        <v>11239.109999999999</v>
      </c>
      <c r="K67" s="25">
        <v>337.17329999999993</v>
      </c>
      <c r="L67" s="25">
        <v>0</v>
      </c>
      <c r="M67" s="25" t="b">
        <v>0</v>
      </c>
      <c r="N67" s="25">
        <v>0</v>
      </c>
      <c r="O67" s="25" t="b">
        <v>0</v>
      </c>
      <c r="P67" s="25">
        <v>337.17329999999993</v>
      </c>
    </row>
    <row r="68" spans="1:16" x14ac:dyDescent="0.25">
      <c r="A68" s="30" t="s">
        <v>199</v>
      </c>
      <c r="B68" s="4" t="s">
        <v>380</v>
      </c>
      <c r="C68" s="4" t="s">
        <v>118</v>
      </c>
      <c r="D68" s="28">
        <v>0</v>
      </c>
      <c r="E68" s="27" t="b">
        <v>0</v>
      </c>
      <c r="F68" s="21">
        <v>0</v>
      </c>
      <c r="G68" s="27" t="b">
        <v>0</v>
      </c>
      <c r="H68" s="27">
        <v>0</v>
      </c>
      <c r="I68" s="27" t="b">
        <v>0</v>
      </c>
      <c r="J68" s="27">
        <v>0</v>
      </c>
      <c r="K68" s="27" t="b">
        <v>0</v>
      </c>
      <c r="L68" s="27">
        <v>5863.0300000000007</v>
      </c>
      <c r="M68" s="25">
        <v>175.89090000000002</v>
      </c>
      <c r="N68" s="25">
        <v>5163.0899999999992</v>
      </c>
      <c r="O68" s="25">
        <v>154.89269999999996</v>
      </c>
      <c r="P68" s="25">
        <v>330.78359999999998</v>
      </c>
    </row>
    <row r="69" spans="1:16" x14ac:dyDescent="0.25">
      <c r="A69" s="30" t="s">
        <v>200</v>
      </c>
      <c r="B69" s="4" t="s">
        <v>381</v>
      </c>
      <c r="C69" s="4" t="s">
        <v>40</v>
      </c>
      <c r="D69" s="21">
        <v>0</v>
      </c>
      <c r="E69" s="25" t="b">
        <v>0</v>
      </c>
      <c r="F69" s="21">
        <v>10897</v>
      </c>
      <c r="G69" s="25">
        <v>326.90999999999997</v>
      </c>
      <c r="H69" s="25">
        <v>0</v>
      </c>
      <c r="I69" s="25" t="b">
        <v>0</v>
      </c>
      <c r="J69" s="25">
        <v>0</v>
      </c>
      <c r="K69" s="25" t="b">
        <v>0</v>
      </c>
      <c r="L69" s="25">
        <v>0</v>
      </c>
      <c r="M69" s="25" t="b">
        <v>0</v>
      </c>
      <c r="N69" s="25">
        <v>0</v>
      </c>
      <c r="O69" s="25" t="b">
        <v>0</v>
      </c>
      <c r="P69" s="25">
        <v>326.90999999999997</v>
      </c>
    </row>
    <row r="70" spans="1:16" x14ac:dyDescent="0.25">
      <c r="A70" s="30" t="s">
        <v>201</v>
      </c>
      <c r="B70" s="1" t="s">
        <v>382</v>
      </c>
      <c r="C70" s="4" t="s">
        <v>115</v>
      </c>
      <c r="D70" s="28">
        <v>0</v>
      </c>
      <c r="E70" s="27" t="b">
        <v>0</v>
      </c>
      <c r="F70" s="21">
        <v>0</v>
      </c>
      <c r="G70" s="27" t="b">
        <v>0</v>
      </c>
      <c r="H70" s="27">
        <v>0</v>
      </c>
      <c r="I70" s="27" t="b">
        <v>0</v>
      </c>
      <c r="J70" s="27">
        <v>0</v>
      </c>
      <c r="K70" s="27" t="b">
        <v>0</v>
      </c>
      <c r="L70" s="27">
        <v>10651.65</v>
      </c>
      <c r="M70" s="25">
        <v>319.54949999999997</v>
      </c>
      <c r="N70" s="25">
        <v>0</v>
      </c>
      <c r="O70" s="25" t="b">
        <v>0</v>
      </c>
      <c r="P70" s="25">
        <v>319.54949999999997</v>
      </c>
    </row>
    <row r="71" spans="1:16" x14ac:dyDescent="0.25">
      <c r="A71" s="30" t="s">
        <v>202</v>
      </c>
      <c r="B71" s="1" t="s">
        <v>383</v>
      </c>
      <c r="C71" s="4" t="s">
        <v>51</v>
      </c>
      <c r="D71" s="21">
        <v>0</v>
      </c>
      <c r="E71" s="25" t="b">
        <v>0</v>
      </c>
      <c r="F71" s="21">
        <v>10441</v>
      </c>
      <c r="G71" s="25">
        <v>313.22999999999996</v>
      </c>
      <c r="H71" s="25">
        <v>0</v>
      </c>
      <c r="I71" s="25" t="b">
        <v>0</v>
      </c>
      <c r="J71" s="25">
        <v>0</v>
      </c>
      <c r="K71" s="25" t="b">
        <v>0</v>
      </c>
      <c r="L71" s="25">
        <v>0</v>
      </c>
      <c r="M71" s="25" t="b">
        <v>0</v>
      </c>
      <c r="N71" s="25">
        <v>0</v>
      </c>
      <c r="O71" s="25" t="b">
        <v>0</v>
      </c>
      <c r="P71" s="25">
        <v>313.22999999999996</v>
      </c>
    </row>
    <row r="72" spans="1:16" x14ac:dyDescent="0.25">
      <c r="A72" s="30" t="s">
        <v>203</v>
      </c>
      <c r="B72" s="4" t="s">
        <v>384</v>
      </c>
      <c r="C72" s="1" t="s">
        <v>23</v>
      </c>
      <c r="D72" s="20">
        <v>10425</v>
      </c>
      <c r="E72" s="25">
        <v>312.75</v>
      </c>
      <c r="F72" s="20">
        <v>0</v>
      </c>
      <c r="G72" s="25" t="b">
        <v>0</v>
      </c>
      <c r="H72" s="25">
        <v>0</v>
      </c>
      <c r="I72" s="25" t="b">
        <v>0</v>
      </c>
      <c r="J72" s="25">
        <v>0</v>
      </c>
      <c r="K72" s="25" t="b">
        <v>0</v>
      </c>
      <c r="L72" s="25">
        <v>0</v>
      </c>
      <c r="M72" s="25" t="b">
        <v>0</v>
      </c>
      <c r="N72" s="25">
        <v>0</v>
      </c>
      <c r="O72" s="25" t="b">
        <v>0</v>
      </c>
      <c r="P72" s="25">
        <v>312.75</v>
      </c>
    </row>
    <row r="73" spans="1:16" x14ac:dyDescent="0.25">
      <c r="A73" s="30" t="s">
        <v>204</v>
      </c>
      <c r="B73" s="4" t="s">
        <v>385</v>
      </c>
      <c r="C73" s="4" t="s">
        <v>52</v>
      </c>
      <c r="D73" s="21">
        <v>0</v>
      </c>
      <c r="E73" s="25" t="b">
        <v>0</v>
      </c>
      <c r="F73" s="21">
        <v>10396</v>
      </c>
      <c r="G73" s="25">
        <v>311.88</v>
      </c>
      <c r="H73" s="25">
        <v>0</v>
      </c>
      <c r="I73" s="25" t="b">
        <v>0</v>
      </c>
      <c r="J73" s="25">
        <v>0</v>
      </c>
      <c r="K73" s="25" t="b">
        <v>0</v>
      </c>
      <c r="L73" s="25">
        <v>0</v>
      </c>
      <c r="M73" s="25" t="b">
        <v>0</v>
      </c>
      <c r="N73" s="25">
        <v>0</v>
      </c>
      <c r="O73" s="25" t="b">
        <v>0</v>
      </c>
      <c r="P73" s="25">
        <v>311.88</v>
      </c>
    </row>
    <row r="74" spans="1:16" x14ac:dyDescent="0.25">
      <c r="A74" s="30" t="s">
        <v>205</v>
      </c>
      <c r="B74" s="1" t="s">
        <v>386</v>
      </c>
      <c r="C74" s="4" t="s">
        <v>4</v>
      </c>
      <c r="D74" s="22">
        <v>0</v>
      </c>
      <c r="E74" s="25" t="b">
        <v>0</v>
      </c>
      <c r="F74" s="21">
        <v>0</v>
      </c>
      <c r="G74" s="25" t="b">
        <v>0</v>
      </c>
      <c r="H74" s="25">
        <v>10279</v>
      </c>
      <c r="I74" s="25">
        <v>308.37</v>
      </c>
      <c r="J74" s="25">
        <v>0</v>
      </c>
      <c r="K74" s="25" t="b">
        <v>0</v>
      </c>
      <c r="L74" s="25">
        <v>0</v>
      </c>
      <c r="M74" s="25" t="b">
        <v>0</v>
      </c>
      <c r="N74" s="25">
        <v>0</v>
      </c>
      <c r="O74" s="25" t="b">
        <v>0</v>
      </c>
      <c r="P74" s="25">
        <v>308.37</v>
      </c>
    </row>
    <row r="75" spans="1:16" x14ac:dyDescent="0.25">
      <c r="A75" s="30" t="s">
        <v>206</v>
      </c>
      <c r="B75" s="4" t="s">
        <v>387</v>
      </c>
      <c r="C75" s="4" t="s">
        <v>46</v>
      </c>
      <c r="D75" s="21">
        <v>0</v>
      </c>
      <c r="E75" s="25" t="b">
        <v>0</v>
      </c>
      <c r="F75" s="21">
        <v>10277</v>
      </c>
      <c r="G75" s="25">
        <v>308.31</v>
      </c>
      <c r="H75" s="25">
        <v>0</v>
      </c>
      <c r="I75" s="25" t="b">
        <v>0</v>
      </c>
      <c r="J75" s="25">
        <v>0</v>
      </c>
      <c r="K75" s="25" t="b">
        <v>0</v>
      </c>
      <c r="L75" s="25">
        <v>0</v>
      </c>
      <c r="M75" s="25" t="b">
        <v>0</v>
      </c>
      <c r="N75" s="25">
        <v>0</v>
      </c>
      <c r="O75" s="25" t="b">
        <v>0</v>
      </c>
      <c r="P75" s="25">
        <v>308.31</v>
      </c>
    </row>
    <row r="76" spans="1:16" x14ac:dyDescent="0.25">
      <c r="A76" s="30" t="s">
        <v>207</v>
      </c>
      <c r="B76" s="4" t="s">
        <v>388</v>
      </c>
      <c r="C76" s="4" t="s">
        <v>23</v>
      </c>
      <c r="D76" s="21">
        <v>0</v>
      </c>
      <c r="E76" s="25" t="b">
        <v>0</v>
      </c>
      <c r="F76" s="21">
        <v>10144</v>
      </c>
      <c r="G76" s="25">
        <v>304.32</v>
      </c>
      <c r="H76" s="25">
        <v>0</v>
      </c>
      <c r="I76" s="25" t="b">
        <v>0</v>
      </c>
      <c r="J76" s="25">
        <v>0</v>
      </c>
      <c r="K76" s="25" t="b">
        <v>0</v>
      </c>
      <c r="L76" s="25">
        <v>0</v>
      </c>
      <c r="M76" s="25" t="b">
        <v>0</v>
      </c>
      <c r="N76" s="25">
        <v>0</v>
      </c>
      <c r="O76" s="25" t="b">
        <v>0</v>
      </c>
      <c r="P76" s="25">
        <v>304.32</v>
      </c>
    </row>
    <row r="77" spans="1:16" x14ac:dyDescent="0.25">
      <c r="A77" s="30" t="s">
        <v>208</v>
      </c>
      <c r="B77" s="1" t="s">
        <v>389</v>
      </c>
      <c r="C77" s="4" t="s">
        <v>88</v>
      </c>
      <c r="D77" s="28">
        <v>0</v>
      </c>
      <c r="E77" s="25" t="b">
        <v>0</v>
      </c>
      <c r="F77" s="21">
        <v>0</v>
      </c>
      <c r="G77" s="25" t="b">
        <v>0</v>
      </c>
      <c r="H77" s="27">
        <v>0</v>
      </c>
      <c r="I77" s="25" t="b">
        <v>0</v>
      </c>
      <c r="J77" s="25">
        <v>7622.02</v>
      </c>
      <c r="K77" s="25">
        <v>152.44040000000001</v>
      </c>
      <c r="L77" s="25">
        <v>3864.5699999999997</v>
      </c>
      <c r="M77" s="25">
        <v>115.93709999999999</v>
      </c>
      <c r="N77" s="25">
        <v>0</v>
      </c>
      <c r="O77" s="25" t="b">
        <v>0</v>
      </c>
      <c r="P77" s="25">
        <v>268.3775</v>
      </c>
    </row>
    <row r="78" spans="1:16" x14ac:dyDescent="0.25">
      <c r="A78" s="30" t="s">
        <v>209</v>
      </c>
      <c r="B78" s="4" t="s">
        <v>390</v>
      </c>
      <c r="C78" s="4" t="s">
        <v>105</v>
      </c>
      <c r="D78" s="28">
        <v>0</v>
      </c>
      <c r="E78" s="25" t="b">
        <v>0</v>
      </c>
      <c r="F78" s="21">
        <v>0</v>
      </c>
      <c r="G78" s="25" t="b">
        <v>0</v>
      </c>
      <c r="H78" s="27">
        <v>0</v>
      </c>
      <c r="I78" s="25" t="b">
        <v>0</v>
      </c>
      <c r="J78" s="25">
        <v>0</v>
      </c>
      <c r="K78" s="25" t="b">
        <v>0</v>
      </c>
      <c r="L78" s="25">
        <v>4827.579999999999</v>
      </c>
      <c r="M78" s="25">
        <v>144.82739999999995</v>
      </c>
      <c r="N78" s="25">
        <v>3967.62</v>
      </c>
      <c r="O78" s="25">
        <v>119.0286</v>
      </c>
      <c r="P78" s="25">
        <v>263.85599999999994</v>
      </c>
    </row>
    <row r="79" spans="1:16" x14ac:dyDescent="0.25">
      <c r="A79" s="30" t="s">
        <v>210</v>
      </c>
      <c r="B79" s="4" t="s">
        <v>391</v>
      </c>
      <c r="C79" s="1" t="s">
        <v>35</v>
      </c>
      <c r="D79" s="20">
        <v>7557</v>
      </c>
      <c r="E79" s="25" t="b">
        <v>0</v>
      </c>
      <c r="F79" s="20">
        <v>0</v>
      </c>
      <c r="G79" s="25" t="b">
        <v>0</v>
      </c>
      <c r="H79" s="25">
        <v>0</v>
      </c>
      <c r="I79" s="25" t="b">
        <v>0</v>
      </c>
      <c r="J79" s="25">
        <v>0</v>
      </c>
      <c r="K79" s="25" t="b">
        <v>0</v>
      </c>
      <c r="L79" s="25">
        <v>5719.01</v>
      </c>
      <c r="M79" s="25">
        <v>171.5703</v>
      </c>
      <c r="N79" s="25">
        <v>2157</v>
      </c>
      <c r="O79" s="25">
        <v>64.709999999999994</v>
      </c>
      <c r="P79" s="25">
        <v>236.28030000000001</v>
      </c>
    </row>
    <row r="80" spans="1:16" x14ac:dyDescent="0.25">
      <c r="A80" s="30" t="s">
        <v>211</v>
      </c>
      <c r="B80" s="1" t="s">
        <v>392</v>
      </c>
      <c r="C80" s="4" t="s">
        <v>102</v>
      </c>
      <c r="D80" s="28">
        <v>0</v>
      </c>
      <c r="E80" s="27" t="b">
        <v>0</v>
      </c>
      <c r="F80" s="21">
        <v>0</v>
      </c>
      <c r="G80" s="27" t="b">
        <v>0</v>
      </c>
      <c r="H80" s="27">
        <v>0</v>
      </c>
      <c r="I80" s="27" t="b">
        <v>0</v>
      </c>
      <c r="J80" s="27">
        <v>0</v>
      </c>
      <c r="K80" s="27" t="b">
        <v>0</v>
      </c>
      <c r="L80" s="27">
        <v>7582.6299999999992</v>
      </c>
      <c r="M80" s="25">
        <v>227.47889999999998</v>
      </c>
      <c r="N80" s="25">
        <v>0</v>
      </c>
      <c r="O80" s="25" t="b">
        <v>0</v>
      </c>
      <c r="P80" s="25">
        <v>227.47889999999998</v>
      </c>
    </row>
    <row r="81" spans="1:16" x14ac:dyDescent="0.25">
      <c r="A81" s="30" t="s">
        <v>212</v>
      </c>
      <c r="B81" s="1" t="s">
        <v>393</v>
      </c>
      <c r="C81" s="4" t="s">
        <v>36</v>
      </c>
      <c r="D81" s="28">
        <v>0</v>
      </c>
      <c r="E81" s="25" t="b">
        <v>0</v>
      </c>
      <c r="F81" s="21">
        <v>0</v>
      </c>
      <c r="G81" s="25" t="b">
        <v>0</v>
      </c>
      <c r="H81" s="27">
        <v>0</v>
      </c>
      <c r="I81" s="25" t="b">
        <v>0</v>
      </c>
      <c r="J81" s="25">
        <v>5411.3899999999994</v>
      </c>
      <c r="K81" s="25">
        <v>108.22779999999999</v>
      </c>
      <c r="L81" s="25">
        <v>3935.2900000000009</v>
      </c>
      <c r="M81" s="25">
        <v>118.05870000000002</v>
      </c>
      <c r="N81" s="25">
        <v>0</v>
      </c>
      <c r="O81" s="25" t="b">
        <v>0</v>
      </c>
      <c r="P81" s="25">
        <v>226.28649999999999</v>
      </c>
    </row>
    <row r="82" spans="1:16" x14ac:dyDescent="0.25">
      <c r="A82" s="30" t="s">
        <v>213</v>
      </c>
      <c r="B82" s="4" t="s">
        <v>394</v>
      </c>
      <c r="C82" s="4" t="s">
        <v>100</v>
      </c>
      <c r="D82" s="28">
        <v>0</v>
      </c>
      <c r="E82" s="25" t="b">
        <v>0</v>
      </c>
      <c r="F82" s="21">
        <v>0</v>
      </c>
      <c r="G82" s="25" t="b">
        <v>0</v>
      </c>
      <c r="H82" s="27">
        <v>0</v>
      </c>
      <c r="I82" s="25" t="b">
        <v>0</v>
      </c>
      <c r="J82" s="25">
        <v>0</v>
      </c>
      <c r="K82" s="25" t="b">
        <v>0</v>
      </c>
      <c r="L82" s="25">
        <v>3689.4100000000003</v>
      </c>
      <c r="M82" s="25">
        <v>110.68230000000001</v>
      </c>
      <c r="N82" s="25">
        <v>3622.94</v>
      </c>
      <c r="O82" s="25">
        <v>108.68819999999999</v>
      </c>
      <c r="P82" s="25">
        <v>219.37049999999999</v>
      </c>
    </row>
    <row r="83" spans="1:16" x14ac:dyDescent="0.25">
      <c r="A83" s="30" t="s">
        <v>214</v>
      </c>
      <c r="B83" s="4" t="s">
        <v>395</v>
      </c>
      <c r="C83" s="4" t="s">
        <v>55</v>
      </c>
      <c r="D83" s="28">
        <v>0</v>
      </c>
      <c r="E83" s="25" t="b">
        <v>0</v>
      </c>
      <c r="F83" s="21">
        <v>0</v>
      </c>
      <c r="G83" s="25" t="b">
        <v>0</v>
      </c>
      <c r="H83" s="27">
        <v>0</v>
      </c>
      <c r="I83" s="25" t="b">
        <v>0</v>
      </c>
      <c r="J83" s="25">
        <v>2695.38</v>
      </c>
      <c r="K83" s="25">
        <v>53.907600000000002</v>
      </c>
      <c r="L83" s="25">
        <v>2842.88</v>
      </c>
      <c r="M83" s="25">
        <v>85.2864</v>
      </c>
      <c r="N83" s="25">
        <v>2391.64</v>
      </c>
      <c r="O83" s="25">
        <v>71.749199999999988</v>
      </c>
      <c r="P83" s="25">
        <v>210.94319999999999</v>
      </c>
    </row>
    <row r="84" spans="1:16" x14ac:dyDescent="0.25">
      <c r="A84" s="30" t="s">
        <v>215</v>
      </c>
      <c r="B84" s="1" t="s">
        <v>396</v>
      </c>
      <c r="C84" s="4" t="s">
        <v>93</v>
      </c>
      <c r="D84" s="28">
        <v>0</v>
      </c>
      <c r="E84" s="25" t="b">
        <v>0</v>
      </c>
      <c r="F84" s="21">
        <v>0</v>
      </c>
      <c r="G84" s="25" t="b">
        <v>0</v>
      </c>
      <c r="H84" s="27">
        <v>0</v>
      </c>
      <c r="I84" s="25" t="b">
        <v>0</v>
      </c>
      <c r="J84" s="25">
        <v>4262.17</v>
      </c>
      <c r="K84" s="25">
        <v>85.243400000000008</v>
      </c>
      <c r="L84" s="25">
        <v>0</v>
      </c>
      <c r="M84" s="25" t="b">
        <v>0</v>
      </c>
      <c r="N84" s="25">
        <v>4189.33</v>
      </c>
      <c r="O84" s="25">
        <v>125.67989999999999</v>
      </c>
      <c r="P84" s="25">
        <v>210.92329999999998</v>
      </c>
    </row>
    <row r="85" spans="1:16" x14ac:dyDescent="0.25">
      <c r="A85" s="30" t="s">
        <v>216</v>
      </c>
      <c r="B85" s="4" t="s">
        <v>397</v>
      </c>
      <c r="C85" s="4" t="s">
        <v>116</v>
      </c>
      <c r="D85" s="28">
        <v>0</v>
      </c>
      <c r="E85" s="25" t="b">
        <v>0</v>
      </c>
      <c r="F85" s="21">
        <v>0</v>
      </c>
      <c r="G85" s="25" t="b">
        <v>0</v>
      </c>
      <c r="H85" s="27">
        <v>0</v>
      </c>
      <c r="I85" s="25" t="b">
        <v>0</v>
      </c>
      <c r="J85" s="25">
        <v>0</v>
      </c>
      <c r="K85" s="25" t="b">
        <v>0</v>
      </c>
      <c r="L85" s="25">
        <v>6897.53</v>
      </c>
      <c r="M85" s="25">
        <v>206.92589999999998</v>
      </c>
      <c r="N85" s="25">
        <v>0</v>
      </c>
      <c r="O85" s="25" t="b">
        <v>0</v>
      </c>
      <c r="P85" s="25">
        <v>206.92589999999998</v>
      </c>
    </row>
    <row r="86" spans="1:16" x14ac:dyDescent="0.25">
      <c r="A86" s="30" t="s">
        <v>217</v>
      </c>
      <c r="B86" s="4" t="s">
        <v>398</v>
      </c>
      <c r="C86" s="4" t="s">
        <v>117</v>
      </c>
      <c r="D86" s="28">
        <v>0</v>
      </c>
      <c r="E86" s="25" t="b">
        <v>0</v>
      </c>
      <c r="F86" s="21">
        <v>0</v>
      </c>
      <c r="G86" s="25" t="b">
        <v>0</v>
      </c>
      <c r="H86" s="27">
        <v>0</v>
      </c>
      <c r="I86" s="25" t="b">
        <v>0</v>
      </c>
      <c r="J86" s="25">
        <v>0</v>
      </c>
      <c r="K86" s="25" t="b">
        <v>0</v>
      </c>
      <c r="L86" s="25">
        <v>5966.53</v>
      </c>
      <c r="M86" s="25">
        <v>178.99589999999998</v>
      </c>
      <c r="N86" s="25">
        <v>0</v>
      </c>
      <c r="O86" s="25" t="b">
        <v>0</v>
      </c>
      <c r="P86" s="25">
        <v>178.99589999999998</v>
      </c>
    </row>
    <row r="87" spans="1:16" x14ac:dyDescent="0.25">
      <c r="A87" s="30" t="s">
        <v>218</v>
      </c>
      <c r="B87" s="1" t="s">
        <v>399</v>
      </c>
      <c r="C87" s="4" t="s">
        <v>24</v>
      </c>
      <c r="D87" s="28">
        <v>0</v>
      </c>
      <c r="E87" s="25" t="b">
        <v>0</v>
      </c>
      <c r="F87" s="21">
        <v>0</v>
      </c>
      <c r="G87" s="25" t="b">
        <v>0</v>
      </c>
      <c r="H87" s="27">
        <v>0</v>
      </c>
      <c r="I87" s="25" t="b">
        <v>0</v>
      </c>
      <c r="J87" s="25">
        <v>8223.9599999999991</v>
      </c>
      <c r="K87" s="25">
        <v>164.47919999999999</v>
      </c>
      <c r="L87" s="25">
        <v>0</v>
      </c>
      <c r="M87" s="25" t="b">
        <v>0</v>
      </c>
      <c r="N87" s="25">
        <v>0</v>
      </c>
      <c r="O87" s="25" t="b">
        <v>0</v>
      </c>
      <c r="P87" s="25">
        <v>164.47919999999999</v>
      </c>
    </row>
    <row r="88" spans="1:16" x14ac:dyDescent="0.25">
      <c r="A88" s="30" t="s">
        <v>219</v>
      </c>
      <c r="B88" s="1" t="s">
        <v>400</v>
      </c>
      <c r="C88" s="4" t="s">
        <v>111</v>
      </c>
      <c r="D88" s="28">
        <v>0</v>
      </c>
      <c r="E88" s="25" t="b">
        <v>0</v>
      </c>
      <c r="F88" s="21">
        <v>0</v>
      </c>
      <c r="G88" s="25" t="b">
        <v>0</v>
      </c>
      <c r="H88" s="27">
        <v>0</v>
      </c>
      <c r="I88" s="25" t="b">
        <v>0</v>
      </c>
      <c r="J88" s="25">
        <v>0</v>
      </c>
      <c r="K88" s="25" t="b">
        <v>0</v>
      </c>
      <c r="L88" s="25">
        <v>5340.39</v>
      </c>
      <c r="M88" s="25">
        <v>160.21170000000001</v>
      </c>
      <c r="N88" s="25">
        <v>0</v>
      </c>
      <c r="O88" s="25" t="b">
        <v>0</v>
      </c>
      <c r="P88" s="25">
        <v>160.21170000000001</v>
      </c>
    </row>
    <row r="89" spans="1:16" x14ac:dyDescent="0.25">
      <c r="A89" s="30" t="s">
        <v>220</v>
      </c>
      <c r="B89" s="4" t="s">
        <v>401</v>
      </c>
      <c r="C89" s="4" t="s">
        <v>28</v>
      </c>
      <c r="D89" s="28">
        <v>0</v>
      </c>
      <c r="E89" s="27" t="b">
        <v>0</v>
      </c>
      <c r="F89" s="21">
        <v>0</v>
      </c>
      <c r="G89" s="27" t="b">
        <v>0</v>
      </c>
      <c r="H89" s="27">
        <v>0</v>
      </c>
      <c r="I89" s="27" t="b">
        <v>0</v>
      </c>
      <c r="J89" s="27">
        <v>0</v>
      </c>
      <c r="K89" s="27" t="b">
        <v>0</v>
      </c>
      <c r="L89" s="27">
        <v>0</v>
      </c>
      <c r="M89" s="27" t="b">
        <v>0</v>
      </c>
      <c r="N89" s="27">
        <v>5297.03</v>
      </c>
      <c r="O89" s="25">
        <v>158.9109</v>
      </c>
      <c r="P89" s="25">
        <v>158.9109</v>
      </c>
    </row>
    <row r="90" spans="1:16" x14ac:dyDescent="0.25">
      <c r="A90" s="30" t="s">
        <v>221</v>
      </c>
      <c r="B90" s="4" t="s">
        <v>402</v>
      </c>
      <c r="C90" s="4" t="s">
        <v>104</v>
      </c>
      <c r="D90" s="28">
        <v>0</v>
      </c>
      <c r="E90" s="25" t="b">
        <v>0</v>
      </c>
      <c r="F90" s="21">
        <v>0</v>
      </c>
      <c r="G90" s="25" t="b">
        <v>0</v>
      </c>
      <c r="H90" s="27">
        <v>0</v>
      </c>
      <c r="I90" s="25" t="b">
        <v>0</v>
      </c>
      <c r="J90" s="25">
        <v>0</v>
      </c>
      <c r="K90" s="25" t="b">
        <v>0</v>
      </c>
      <c r="L90" s="25">
        <v>5078.12</v>
      </c>
      <c r="M90" s="25">
        <v>152.34359999999998</v>
      </c>
      <c r="N90" s="25">
        <v>0</v>
      </c>
      <c r="O90" s="25" t="b">
        <v>0</v>
      </c>
      <c r="P90" s="25">
        <v>152.34359999999998</v>
      </c>
    </row>
    <row r="91" spans="1:16" x14ac:dyDescent="0.25">
      <c r="A91" s="30" t="s">
        <v>222</v>
      </c>
      <c r="B91" s="1" t="s">
        <v>403</v>
      </c>
      <c r="C91" s="4" t="s">
        <v>89</v>
      </c>
      <c r="D91" s="28">
        <v>0</v>
      </c>
      <c r="E91" s="25" t="b">
        <v>0</v>
      </c>
      <c r="F91" s="21">
        <v>0</v>
      </c>
      <c r="G91" s="25" t="b">
        <v>0</v>
      </c>
      <c r="H91" s="27">
        <v>0</v>
      </c>
      <c r="I91" s="25" t="b">
        <v>0</v>
      </c>
      <c r="J91" s="25">
        <v>7515.48</v>
      </c>
      <c r="K91" s="25">
        <v>150.30959999999999</v>
      </c>
      <c r="L91" s="25">
        <v>0</v>
      </c>
      <c r="M91" s="25" t="b">
        <v>0</v>
      </c>
      <c r="N91" s="25">
        <v>0</v>
      </c>
      <c r="O91" s="25" t="b">
        <v>0</v>
      </c>
      <c r="P91" s="25">
        <v>150.30959999999999</v>
      </c>
    </row>
    <row r="92" spans="1:16" x14ac:dyDescent="0.25">
      <c r="A92" s="30" t="s">
        <v>223</v>
      </c>
      <c r="B92" s="4" t="s">
        <v>404</v>
      </c>
      <c r="C92" s="4" t="s">
        <v>101</v>
      </c>
      <c r="D92" s="28">
        <v>0</v>
      </c>
      <c r="E92" s="25" t="b">
        <v>0</v>
      </c>
      <c r="F92" s="21">
        <v>0</v>
      </c>
      <c r="G92" s="25" t="b">
        <v>0</v>
      </c>
      <c r="H92" s="27">
        <v>0</v>
      </c>
      <c r="I92" s="25" t="b">
        <v>0</v>
      </c>
      <c r="J92" s="25">
        <v>0</v>
      </c>
      <c r="K92" s="25" t="b">
        <v>0</v>
      </c>
      <c r="L92" s="25">
        <v>4956.7200000000012</v>
      </c>
      <c r="M92" s="25">
        <v>148.70160000000004</v>
      </c>
      <c r="N92" s="25">
        <v>0</v>
      </c>
      <c r="O92" s="25" t="b">
        <v>0</v>
      </c>
      <c r="P92" s="25">
        <v>148.70160000000004</v>
      </c>
    </row>
    <row r="93" spans="1:16" x14ac:dyDescent="0.25">
      <c r="A93" s="30" t="s">
        <v>224</v>
      </c>
      <c r="B93" s="4" t="s">
        <v>405</v>
      </c>
      <c r="C93" s="4" t="s">
        <v>90</v>
      </c>
      <c r="D93" s="28">
        <v>0</v>
      </c>
      <c r="E93" s="27" t="b">
        <v>0</v>
      </c>
      <c r="F93" s="21">
        <v>0</v>
      </c>
      <c r="G93" s="27" t="b">
        <v>0</v>
      </c>
      <c r="H93" s="27">
        <v>0</v>
      </c>
      <c r="I93" s="27" t="b">
        <v>0</v>
      </c>
      <c r="J93" s="27">
        <v>7124.64</v>
      </c>
      <c r="K93" s="25">
        <v>142.49280000000002</v>
      </c>
      <c r="L93" s="25">
        <v>0</v>
      </c>
      <c r="M93" s="25" t="b">
        <v>0</v>
      </c>
      <c r="N93" s="25">
        <v>0</v>
      </c>
      <c r="O93" s="25" t="b">
        <v>0</v>
      </c>
      <c r="P93" s="25">
        <v>142.49280000000002</v>
      </c>
    </row>
    <row r="94" spans="1:16" x14ac:dyDescent="0.25">
      <c r="A94" s="30" t="s">
        <v>225</v>
      </c>
      <c r="B94" s="1" t="s">
        <v>406</v>
      </c>
      <c r="C94" s="4" t="s">
        <v>106</v>
      </c>
      <c r="D94" s="28">
        <v>0</v>
      </c>
      <c r="E94" s="25" t="b">
        <v>0</v>
      </c>
      <c r="F94" s="21">
        <v>0</v>
      </c>
      <c r="G94" s="25" t="b">
        <v>0</v>
      </c>
      <c r="H94" s="27">
        <v>0</v>
      </c>
      <c r="I94" s="25" t="b">
        <v>0</v>
      </c>
      <c r="J94" s="25">
        <v>0</v>
      </c>
      <c r="K94" s="25" t="b">
        <v>0</v>
      </c>
      <c r="L94" s="25">
        <v>4584.01</v>
      </c>
      <c r="M94" s="25">
        <v>137.52029999999999</v>
      </c>
      <c r="N94" s="25">
        <v>0</v>
      </c>
      <c r="O94" s="25" t="b">
        <v>0</v>
      </c>
      <c r="P94" s="25">
        <v>137.52029999999999</v>
      </c>
    </row>
    <row r="95" spans="1:16" x14ac:dyDescent="0.25">
      <c r="A95" s="30" t="s">
        <v>226</v>
      </c>
      <c r="B95" s="1" t="s">
        <v>407</v>
      </c>
      <c r="C95" s="4" t="s">
        <v>107</v>
      </c>
      <c r="D95" s="28">
        <v>0</v>
      </c>
      <c r="E95" s="25" t="b">
        <v>0</v>
      </c>
      <c r="F95" s="21">
        <v>0</v>
      </c>
      <c r="G95" s="25" t="b">
        <v>0</v>
      </c>
      <c r="H95" s="27">
        <v>0</v>
      </c>
      <c r="I95" s="25" t="b">
        <v>0</v>
      </c>
      <c r="J95" s="25">
        <v>0</v>
      </c>
      <c r="K95" s="25" t="b">
        <v>0</v>
      </c>
      <c r="L95" s="25">
        <v>4522.34</v>
      </c>
      <c r="M95" s="25">
        <v>135.67019999999999</v>
      </c>
      <c r="N95" s="25">
        <v>0</v>
      </c>
      <c r="O95" s="25" t="b">
        <v>0</v>
      </c>
      <c r="P95" s="25">
        <v>135.67019999999999</v>
      </c>
    </row>
    <row r="96" spans="1:16" x14ac:dyDescent="0.25">
      <c r="A96" s="30" t="s">
        <v>227</v>
      </c>
      <c r="B96" s="4" t="s">
        <v>408</v>
      </c>
      <c r="C96" s="4" t="s">
        <v>108</v>
      </c>
      <c r="D96" s="28">
        <v>0</v>
      </c>
      <c r="E96" s="27" t="b">
        <v>0</v>
      </c>
      <c r="F96" s="21">
        <v>0</v>
      </c>
      <c r="G96" s="27" t="b">
        <v>0</v>
      </c>
      <c r="H96" s="27">
        <v>0</v>
      </c>
      <c r="I96" s="27" t="b">
        <v>0</v>
      </c>
      <c r="J96" s="27">
        <v>0</v>
      </c>
      <c r="K96" s="27" t="b">
        <v>0</v>
      </c>
      <c r="L96" s="27">
        <v>4358.1000000000004</v>
      </c>
      <c r="M96" s="25">
        <v>130.74299999999999</v>
      </c>
      <c r="N96" s="25">
        <v>0</v>
      </c>
      <c r="O96" s="25" t="b">
        <v>0</v>
      </c>
      <c r="P96" s="25">
        <v>130.74299999999999</v>
      </c>
    </row>
    <row r="97" spans="1:16" x14ac:dyDescent="0.25">
      <c r="A97" s="30" t="s">
        <v>228</v>
      </c>
      <c r="B97" s="4" t="s">
        <v>409</v>
      </c>
      <c r="C97" s="4" t="s">
        <v>91</v>
      </c>
      <c r="D97" s="29">
        <v>0</v>
      </c>
      <c r="E97" s="25" t="b">
        <v>0</v>
      </c>
      <c r="F97" s="21">
        <v>0</v>
      </c>
      <c r="G97" s="25" t="b">
        <v>0</v>
      </c>
      <c r="H97" s="27">
        <v>0</v>
      </c>
      <c r="I97" s="25" t="b">
        <v>0</v>
      </c>
      <c r="J97" s="25">
        <v>6501.01</v>
      </c>
      <c r="K97" s="25">
        <v>130.02020000000002</v>
      </c>
      <c r="L97" s="25">
        <v>0</v>
      </c>
      <c r="M97" s="25" t="b">
        <v>0</v>
      </c>
      <c r="N97" s="25">
        <v>0</v>
      </c>
      <c r="O97" s="25" t="b">
        <v>0</v>
      </c>
      <c r="P97" s="25">
        <v>130.02020000000002</v>
      </c>
    </row>
    <row r="98" spans="1:16" x14ac:dyDescent="0.25">
      <c r="A98" s="30" t="s">
        <v>229</v>
      </c>
      <c r="B98" s="1" t="s">
        <v>410</v>
      </c>
      <c r="C98" t="s">
        <v>78</v>
      </c>
      <c r="D98" s="29">
        <v>0</v>
      </c>
      <c r="E98" s="25" t="b">
        <v>0</v>
      </c>
      <c r="F98" s="21">
        <v>0</v>
      </c>
      <c r="G98" s="25" t="b">
        <v>0</v>
      </c>
      <c r="H98" s="27">
        <v>0</v>
      </c>
      <c r="I98" s="25" t="b">
        <v>0</v>
      </c>
      <c r="J98" s="25">
        <v>6080.79</v>
      </c>
      <c r="K98" s="25">
        <v>121.61580000000001</v>
      </c>
      <c r="L98" s="25">
        <v>0</v>
      </c>
      <c r="M98" s="25" t="b">
        <v>0</v>
      </c>
      <c r="N98" s="25">
        <v>0</v>
      </c>
      <c r="O98" s="25" t="b">
        <v>0</v>
      </c>
      <c r="P98" s="25">
        <v>121.61580000000001</v>
      </c>
    </row>
    <row r="99" spans="1:16" x14ac:dyDescent="0.25">
      <c r="A99" s="30" t="s">
        <v>230</v>
      </c>
      <c r="B99" s="4" t="s">
        <v>411</v>
      </c>
      <c r="C99" t="s">
        <v>104</v>
      </c>
      <c r="D99" s="28">
        <v>0</v>
      </c>
      <c r="E99" s="27" t="b">
        <v>0</v>
      </c>
      <c r="F99" s="21">
        <v>0</v>
      </c>
      <c r="G99" s="27" t="b">
        <v>0</v>
      </c>
      <c r="H99" s="27">
        <v>0</v>
      </c>
      <c r="I99" s="27" t="b">
        <v>0</v>
      </c>
      <c r="J99" s="27">
        <v>0</v>
      </c>
      <c r="K99" s="27" t="b">
        <v>0</v>
      </c>
      <c r="L99" s="27">
        <v>4031.0599999999995</v>
      </c>
      <c r="M99" s="25">
        <v>120.93179999999998</v>
      </c>
      <c r="N99" s="25">
        <v>0</v>
      </c>
      <c r="O99" s="25" t="b">
        <v>0</v>
      </c>
      <c r="P99" s="25">
        <v>120.93179999999998</v>
      </c>
    </row>
    <row r="100" spans="1:16" x14ac:dyDescent="0.25">
      <c r="A100" s="30" t="s">
        <v>231</v>
      </c>
      <c r="B100" s="4" t="s">
        <v>412</v>
      </c>
      <c r="C100" t="s">
        <v>100</v>
      </c>
      <c r="D100" s="29">
        <v>0</v>
      </c>
      <c r="E100" s="27" t="b">
        <v>0</v>
      </c>
      <c r="F100" s="21">
        <v>0</v>
      </c>
      <c r="G100" s="27" t="b">
        <v>0</v>
      </c>
      <c r="H100" s="27">
        <v>0</v>
      </c>
      <c r="I100" s="27" t="b">
        <v>0</v>
      </c>
      <c r="J100" s="27">
        <v>0</v>
      </c>
      <c r="K100" s="27" t="b">
        <v>0</v>
      </c>
      <c r="L100" s="27">
        <v>0</v>
      </c>
      <c r="M100" s="27" t="b">
        <v>0</v>
      </c>
      <c r="N100" s="27">
        <v>3966.9800000000005</v>
      </c>
      <c r="O100" s="25">
        <v>119.00940000000001</v>
      </c>
      <c r="P100" s="25">
        <v>119.00940000000001</v>
      </c>
    </row>
    <row r="101" spans="1:16" x14ac:dyDescent="0.25">
      <c r="A101" s="30" t="s">
        <v>232</v>
      </c>
      <c r="B101" s="1" t="s">
        <v>413</v>
      </c>
      <c r="C101" t="s">
        <v>119</v>
      </c>
      <c r="D101" s="28">
        <v>0</v>
      </c>
      <c r="E101" s="25" t="b">
        <v>0</v>
      </c>
      <c r="F101" s="21">
        <v>0</v>
      </c>
      <c r="G101" s="25" t="b">
        <v>0</v>
      </c>
      <c r="H101" s="27">
        <v>0</v>
      </c>
      <c r="I101" s="25" t="b">
        <v>0</v>
      </c>
      <c r="J101" s="25">
        <v>0</v>
      </c>
      <c r="K101" s="25" t="b">
        <v>0</v>
      </c>
      <c r="L101" s="25">
        <v>3709.84</v>
      </c>
      <c r="M101" s="25">
        <v>111.29519999999999</v>
      </c>
      <c r="N101" s="25">
        <v>0</v>
      </c>
      <c r="O101" s="25" t="b">
        <v>0</v>
      </c>
      <c r="P101" s="25">
        <v>111.29519999999999</v>
      </c>
    </row>
    <row r="102" spans="1:16" x14ac:dyDescent="0.25">
      <c r="A102" s="30" t="s">
        <v>233</v>
      </c>
      <c r="B102" s="4" t="s">
        <v>414</v>
      </c>
      <c r="C102" t="s">
        <v>92</v>
      </c>
      <c r="D102" s="28">
        <v>0</v>
      </c>
      <c r="E102" s="27" t="b">
        <v>0</v>
      </c>
      <c r="F102" s="21">
        <v>0</v>
      </c>
      <c r="G102" s="27" t="b">
        <v>0</v>
      </c>
      <c r="H102" s="27">
        <v>0</v>
      </c>
      <c r="I102" s="27" t="b">
        <v>0</v>
      </c>
      <c r="J102" s="27">
        <v>5269.86</v>
      </c>
      <c r="K102" s="25">
        <v>105.3972</v>
      </c>
      <c r="L102" s="25">
        <v>0</v>
      </c>
      <c r="M102" s="25" t="b">
        <v>0</v>
      </c>
      <c r="N102" s="25">
        <v>0</v>
      </c>
      <c r="O102" s="25" t="b">
        <v>0</v>
      </c>
      <c r="P102" s="25">
        <v>105.3972</v>
      </c>
    </row>
    <row r="103" spans="1:16" x14ac:dyDescent="0.25">
      <c r="A103" s="30" t="s">
        <v>234</v>
      </c>
      <c r="B103" s="4" t="s">
        <v>415</v>
      </c>
      <c r="C103" t="s">
        <v>120</v>
      </c>
      <c r="D103" s="28">
        <v>0</v>
      </c>
      <c r="E103" s="25" t="b">
        <v>0</v>
      </c>
      <c r="F103" s="21">
        <v>0</v>
      </c>
      <c r="G103" s="25" t="b">
        <v>0</v>
      </c>
      <c r="H103" s="27">
        <v>0</v>
      </c>
      <c r="I103" s="25" t="b">
        <v>0</v>
      </c>
      <c r="J103" s="25">
        <v>0</v>
      </c>
      <c r="K103" s="25" t="b">
        <v>0</v>
      </c>
      <c r="L103" s="25">
        <v>3504.88</v>
      </c>
      <c r="M103" s="25">
        <v>105.1464</v>
      </c>
      <c r="N103" s="25">
        <v>0</v>
      </c>
      <c r="O103" s="25" t="b">
        <v>0</v>
      </c>
      <c r="P103" s="25">
        <v>105.1464</v>
      </c>
    </row>
    <row r="104" spans="1:16" x14ac:dyDescent="0.25">
      <c r="A104" s="30" t="s">
        <v>235</v>
      </c>
      <c r="B104" s="1" t="s">
        <v>416</v>
      </c>
      <c r="C104" t="s">
        <v>104</v>
      </c>
      <c r="D104" s="28">
        <v>0</v>
      </c>
      <c r="E104" s="25" t="b">
        <v>0</v>
      </c>
      <c r="F104" s="21">
        <v>0</v>
      </c>
      <c r="G104" s="25" t="b">
        <v>0</v>
      </c>
      <c r="H104" s="27">
        <v>0</v>
      </c>
      <c r="I104" s="25" t="b">
        <v>0</v>
      </c>
      <c r="J104" s="25">
        <v>0</v>
      </c>
      <c r="K104" s="25" t="b">
        <v>0</v>
      </c>
      <c r="L104" s="25">
        <v>3399.3300000000004</v>
      </c>
      <c r="M104" s="25">
        <v>101.9799</v>
      </c>
      <c r="N104" s="25">
        <v>0</v>
      </c>
      <c r="O104" s="25" t="b">
        <v>0</v>
      </c>
      <c r="P104" s="25">
        <v>101.9799</v>
      </c>
    </row>
    <row r="105" spans="1:16" x14ac:dyDescent="0.25">
      <c r="A105" s="30" t="s">
        <v>236</v>
      </c>
      <c r="B105" s="1" t="s">
        <v>417</v>
      </c>
      <c r="C105" t="s">
        <v>109</v>
      </c>
      <c r="D105" s="28">
        <v>0</v>
      </c>
      <c r="E105" s="25" t="b">
        <v>0</v>
      </c>
      <c r="F105" s="21">
        <v>0</v>
      </c>
      <c r="G105" s="25" t="b">
        <v>0</v>
      </c>
      <c r="H105" s="27">
        <v>0</v>
      </c>
      <c r="I105" s="25" t="b">
        <v>0</v>
      </c>
      <c r="J105" s="25">
        <v>0</v>
      </c>
      <c r="K105" s="25" t="b">
        <v>0</v>
      </c>
      <c r="L105" s="25">
        <v>3374.55</v>
      </c>
      <c r="M105" s="25">
        <v>101.23650000000001</v>
      </c>
      <c r="N105" s="25">
        <v>0</v>
      </c>
      <c r="O105" s="25" t="b">
        <v>0</v>
      </c>
      <c r="P105" s="25">
        <v>101.23650000000001</v>
      </c>
    </row>
    <row r="106" spans="1:16" x14ac:dyDescent="0.25">
      <c r="A106" s="30" t="s">
        <v>237</v>
      </c>
      <c r="B106" s="4" t="s">
        <v>418</v>
      </c>
      <c r="C106" t="s">
        <v>126</v>
      </c>
      <c r="D106" s="28">
        <v>0</v>
      </c>
      <c r="E106" s="25" t="b">
        <v>0</v>
      </c>
      <c r="F106" s="21">
        <v>0</v>
      </c>
      <c r="G106" s="25" t="b">
        <v>0</v>
      </c>
      <c r="H106" s="27">
        <v>0</v>
      </c>
      <c r="I106" s="25" t="b">
        <v>0</v>
      </c>
      <c r="J106" s="27">
        <v>0</v>
      </c>
      <c r="K106" s="25" t="b">
        <v>0</v>
      </c>
      <c r="L106" s="25">
        <v>0</v>
      </c>
      <c r="M106" s="25" t="b">
        <v>0</v>
      </c>
      <c r="N106" s="25">
        <v>3192.51</v>
      </c>
      <c r="O106" s="25">
        <v>95.775300000000001</v>
      </c>
      <c r="P106" s="25">
        <v>95.775300000000001</v>
      </c>
    </row>
    <row r="107" spans="1:16" x14ac:dyDescent="0.25">
      <c r="A107" s="30" t="s">
        <v>238</v>
      </c>
      <c r="B107" s="4" t="s">
        <v>419</v>
      </c>
      <c r="C107" t="s">
        <v>38</v>
      </c>
      <c r="D107" s="28">
        <v>0</v>
      </c>
      <c r="E107" s="25" t="b">
        <v>0</v>
      </c>
      <c r="F107" s="21">
        <v>0</v>
      </c>
      <c r="G107" s="25" t="b">
        <v>0</v>
      </c>
      <c r="H107" s="27">
        <v>0</v>
      </c>
      <c r="I107" s="25" t="b">
        <v>0</v>
      </c>
      <c r="J107" s="27">
        <v>0</v>
      </c>
      <c r="K107" s="25" t="b">
        <v>0</v>
      </c>
      <c r="L107" s="25">
        <v>0</v>
      </c>
      <c r="M107" s="25" t="b">
        <v>0</v>
      </c>
      <c r="N107" s="25">
        <v>3184.08</v>
      </c>
      <c r="O107" s="25">
        <v>95.52239999999999</v>
      </c>
      <c r="P107" s="25">
        <v>95.52239999999999</v>
      </c>
    </row>
    <row r="108" spans="1:16" x14ac:dyDescent="0.25">
      <c r="A108" s="30" t="s">
        <v>239</v>
      </c>
      <c r="B108" s="1" t="s">
        <v>420</v>
      </c>
      <c r="C108" t="s">
        <v>100</v>
      </c>
      <c r="D108" s="28">
        <v>0</v>
      </c>
      <c r="E108" s="25" t="b">
        <v>0</v>
      </c>
      <c r="F108" s="21">
        <v>0</v>
      </c>
      <c r="G108" s="25" t="b">
        <v>0</v>
      </c>
      <c r="H108" s="27">
        <v>0</v>
      </c>
      <c r="I108" s="25" t="b">
        <v>0</v>
      </c>
      <c r="J108" s="27">
        <v>0</v>
      </c>
      <c r="K108" s="25" t="b">
        <v>0</v>
      </c>
      <c r="L108" s="25">
        <v>0</v>
      </c>
      <c r="M108" s="25" t="b">
        <v>0</v>
      </c>
      <c r="N108" s="25">
        <v>3087.53</v>
      </c>
      <c r="O108" s="25">
        <v>92.625900000000001</v>
      </c>
      <c r="P108" s="25">
        <v>92.625900000000001</v>
      </c>
    </row>
    <row r="109" spans="1:16" x14ac:dyDescent="0.25">
      <c r="A109" s="30" t="s">
        <v>240</v>
      </c>
      <c r="B109" s="4" t="s">
        <v>421</v>
      </c>
      <c r="C109" t="s">
        <v>110</v>
      </c>
      <c r="D109" s="28">
        <v>0</v>
      </c>
      <c r="E109" s="25" t="b">
        <v>0</v>
      </c>
      <c r="F109" s="21">
        <v>0</v>
      </c>
      <c r="G109" s="25" t="b">
        <v>0</v>
      </c>
      <c r="H109" s="27">
        <v>0</v>
      </c>
      <c r="I109" s="25" t="b">
        <v>0</v>
      </c>
      <c r="J109" s="25">
        <v>0</v>
      </c>
      <c r="K109" s="25" t="b">
        <v>0</v>
      </c>
      <c r="L109" s="25">
        <v>3081.92</v>
      </c>
      <c r="M109" s="25">
        <v>92.457599999999999</v>
      </c>
      <c r="N109" s="25">
        <v>0</v>
      </c>
      <c r="O109" s="25" t="b">
        <v>0</v>
      </c>
      <c r="P109" s="25">
        <v>92.457599999999999</v>
      </c>
    </row>
    <row r="110" spans="1:16" x14ac:dyDescent="0.25">
      <c r="A110" s="30" t="s">
        <v>241</v>
      </c>
      <c r="B110" s="4" t="s">
        <v>422</v>
      </c>
      <c r="C110" t="s">
        <v>32</v>
      </c>
      <c r="D110" s="28">
        <v>0</v>
      </c>
      <c r="E110" s="25" t="b">
        <v>0</v>
      </c>
      <c r="F110" s="21">
        <v>0</v>
      </c>
      <c r="G110" s="25" t="b">
        <v>0</v>
      </c>
      <c r="H110" s="27">
        <v>0</v>
      </c>
      <c r="I110" s="25" t="b">
        <v>0</v>
      </c>
      <c r="J110" s="25">
        <v>4503.2100000000009</v>
      </c>
      <c r="K110" s="25">
        <v>90.064200000000014</v>
      </c>
      <c r="L110" s="25">
        <v>0</v>
      </c>
      <c r="M110" s="25" t="b">
        <v>0</v>
      </c>
      <c r="N110" s="25">
        <v>0</v>
      </c>
      <c r="O110" s="25" t="b">
        <v>0</v>
      </c>
      <c r="P110" s="25">
        <v>90.064200000000014</v>
      </c>
    </row>
    <row r="111" spans="1:16" x14ac:dyDescent="0.25">
      <c r="A111" s="30" t="s">
        <v>242</v>
      </c>
      <c r="B111" s="1" t="s">
        <v>423</v>
      </c>
      <c r="C111" t="s">
        <v>119</v>
      </c>
      <c r="D111" s="28">
        <v>0</v>
      </c>
      <c r="E111" s="27" t="b">
        <v>0</v>
      </c>
      <c r="F111" s="21">
        <v>0</v>
      </c>
      <c r="G111" s="27" t="b">
        <v>0</v>
      </c>
      <c r="H111" s="27">
        <v>0</v>
      </c>
      <c r="I111" s="27" t="b">
        <v>0</v>
      </c>
      <c r="J111" s="27">
        <v>0</v>
      </c>
      <c r="K111" s="27" t="b">
        <v>0</v>
      </c>
      <c r="L111" s="27">
        <v>2942.79</v>
      </c>
      <c r="M111" s="25">
        <v>88.283699999999996</v>
      </c>
      <c r="N111" s="25">
        <v>0</v>
      </c>
      <c r="O111" s="25" t="b">
        <v>0</v>
      </c>
      <c r="P111" s="25">
        <v>88.283699999999996</v>
      </c>
    </row>
    <row r="112" spans="1:16" x14ac:dyDescent="0.25">
      <c r="A112" s="30" t="s">
        <v>243</v>
      </c>
      <c r="B112" s="1" t="s">
        <v>424</v>
      </c>
      <c r="C112" t="s">
        <v>122</v>
      </c>
      <c r="D112" s="28">
        <v>0</v>
      </c>
      <c r="E112" s="27" t="b">
        <v>0</v>
      </c>
      <c r="F112" s="21">
        <v>0</v>
      </c>
      <c r="G112" s="27" t="b">
        <v>0</v>
      </c>
      <c r="H112" s="27">
        <v>0</v>
      </c>
      <c r="I112" s="27" t="b">
        <v>0</v>
      </c>
      <c r="J112" s="27">
        <v>0</v>
      </c>
      <c r="K112" s="27" t="b">
        <v>0</v>
      </c>
      <c r="L112" s="27">
        <v>2811.5899999999997</v>
      </c>
      <c r="M112" s="25">
        <v>84.347699999999989</v>
      </c>
      <c r="N112" s="25">
        <v>0</v>
      </c>
      <c r="O112" s="25" t="b">
        <v>0</v>
      </c>
      <c r="P112" s="25">
        <v>84.347699999999989</v>
      </c>
    </row>
    <row r="113" spans="1:16" x14ac:dyDescent="0.25">
      <c r="A113" s="30" t="s">
        <v>244</v>
      </c>
      <c r="B113" s="4" t="s">
        <v>425</v>
      </c>
      <c r="C113" t="s">
        <v>94</v>
      </c>
      <c r="D113" s="28">
        <v>0</v>
      </c>
      <c r="E113" s="25" t="b">
        <v>0</v>
      </c>
      <c r="F113" s="21">
        <v>0</v>
      </c>
      <c r="G113" s="25" t="b">
        <v>0</v>
      </c>
      <c r="H113" s="27">
        <v>0</v>
      </c>
      <c r="I113" s="25" t="b">
        <v>0</v>
      </c>
      <c r="J113" s="25">
        <v>4202.58</v>
      </c>
      <c r="K113" s="25">
        <v>84.051599999999993</v>
      </c>
      <c r="L113" s="25">
        <v>0</v>
      </c>
      <c r="M113" s="25" t="b">
        <v>0</v>
      </c>
      <c r="N113" s="25">
        <v>0</v>
      </c>
      <c r="O113" s="25" t="b">
        <v>0</v>
      </c>
      <c r="P113" s="25">
        <v>84.051599999999993</v>
      </c>
    </row>
    <row r="114" spans="1:16" x14ac:dyDescent="0.25">
      <c r="A114" s="30" t="s">
        <v>245</v>
      </c>
      <c r="B114" s="4" t="s">
        <v>426</v>
      </c>
      <c r="C114" t="s">
        <v>127</v>
      </c>
      <c r="D114" s="28">
        <v>0</v>
      </c>
      <c r="E114" s="27" t="b">
        <v>0</v>
      </c>
      <c r="F114" s="21">
        <v>0</v>
      </c>
      <c r="G114" s="27" t="b">
        <v>0</v>
      </c>
      <c r="H114" s="27">
        <v>0</v>
      </c>
      <c r="I114" s="27" t="b">
        <v>0</v>
      </c>
      <c r="J114" s="27">
        <v>0</v>
      </c>
      <c r="K114" s="27" t="b">
        <v>0</v>
      </c>
      <c r="L114" s="27">
        <v>0</v>
      </c>
      <c r="M114" s="27" t="b">
        <v>0</v>
      </c>
      <c r="N114" s="27">
        <v>2635.03</v>
      </c>
      <c r="O114" s="25">
        <v>79.050899999999999</v>
      </c>
      <c r="P114" s="25">
        <v>79.050899999999999</v>
      </c>
    </row>
    <row r="115" spans="1:16" x14ac:dyDescent="0.25">
      <c r="A115" s="30" t="s">
        <v>246</v>
      </c>
      <c r="B115" s="1" t="s">
        <v>427</v>
      </c>
      <c r="C115" t="s">
        <v>94</v>
      </c>
      <c r="D115" s="28">
        <v>0</v>
      </c>
      <c r="E115" s="25" t="b">
        <v>0</v>
      </c>
      <c r="F115" s="21">
        <v>0</v>
      </c>
      <c r="G115" s="25" t="b">
        <v>0</v>
      </c>
      <c r="H115" s="27">
        <v>0</v>
      </c>
      <c r="I115" s="25" t="b">
        <v>0</v>
      </c>
      <c r="J115" s="25">
        <v>3888.66</v>
      </c>
      <c r="K115" s="25">
        <v>77.773200000000003</v>
      </c>
      <c r="L115" s="25">
        <v>0</v>
      </c>
      <c r="M115" s="25" t="b">
        <v>0</v>
      </c>
      <c r="N115" s="25">
        <v>0</v>
      </c>
      <c r="O115" s="25" t="b">
        <v>0</v>
      </c>
      <c r="P115" s="25">
        <v>77.773200000000003</v>
      </c>
    </row>
    <row r="116" spans="1:16" x14ac:dyDescent="0.25">
      <c r="A116" s="30" t="s">
        <v>247</v>
      </c>
      <c r="B116" s="4" t="s">
        <v>428</v>
      </c>
      <c r="C116" t="s">
        <v>84</v>
      </c>
      <c r="D116" s="28">
        <v>0</v>
      </c>
      <c r="E116" s="25" t="b">
        <v>0</v>
      </c>
      <c r="F116" s="21">
        <v>0</v>
      </c>
      <c r="G116" s="25" t="b">
        <v>0</v>
      </c>
      <c r="H116" s="27">
        <v>0</v>
      </c>
      <c r="I116" s="25" t="b">
        <v>0</v>
      </c>
      <c r="J116" s="25">
        <v>3835.48</v>
      </c>
      <c r="K116" s="25">
        <v>76.709600000000009</v>
      </c>
      <c r="L116" s="25">
        <v>0</v>
      </c>
      <c r="M116" s="25" t="b">
        <v>0</v>
      </c>
      <c r="N116" s="25">
        <v>0</v>
      </c>
      <c r="O116" s="25" t="b">
        <v>0</v>
      </c>
      <c r="P116" s="25">
        <v>76.709600000000009</v>
      </c>
    </row>
    <row r="117" spans="1:16" x14ac:dyDescent="0.25">
      <c r="A117" s="30" t="s">
        <v>248</v>
      </c>
      <c r="B117" s="4" t="s">
        <v>429</v>
      </c>
      <c r="C117" t="s">
        <v>95</v>
      </c>
      <c r="D117" s="28">
        <v>0</v>
      </c>
      <c r="E117" s="25" t="b">
        <v>0</v>
      </c>
      <c r="F117" s="21">
        <v>0</v>
      </c>
      <c r="G117" s="25" t="b">
        <v>0</v>
      </c>
      <c r="H117" s="27">
        <v>0</v>
      </c>
      <c r="I117" s="25" t="b">
        <v>0</v>
      </c>
      <c r="J117" s="25">
        <v>3790.99</v>
      </c>
      <c r="K117" s="25">
        <v>75.819800000000001</v>
      </c>
      <c r="L117" s="25">
        <v>0</v>
      </c>
      <c r="M117" s="25" t="b">
        <v>0</v>
      </c>
      <c r="N117" s="25">
        <v>0</v>
      </c>
      <c r="O117" s="25" t="b">
        <v>0</v>
      </c>
      <c r="P117" s="25">
        <v>75.819800000000001</v>
      </c>
    </row>
    <row r="118" spans="1:16" x14ac:dyDescent="0.25">
      <c r="A118" s="30" t="s">
        <v>249</v>
      </c>
      <c r="B118" s="1" t="s">
        <v>430</v>
      </c>
      <c r="C118" t="s">
        <v>111</v>
      </c>
      <c r="D118" s="28">
        <v>0</v>
      </c>
      <c r="E118" s="25" t="b">
        <v>0</v>
      </c>
      <c r="F118" s="21">
        <v>0</v>
      </c>
      <c r="G118" s="25" t="b">
        <v>0</v>
      </c>
      <c r="H118" s="27">
        <v>0</v>
      </c>
      <c r="I118" s="25" t="b">
        <v>0</v>
      </c>
      <c r="J118" s="25">
        <v>0</v>
      </c>
      <c r="K118" s="25" t="b">
        <v>0</v>
      </c>
      <c r="L118" s="25">
        <v>2522.38</v>
      </c>
      <c r="M118" s="25">
        <v>75.671400000000006</v>
      </c>
      <c r="N118" s="25">
        <v>0</v>
      </c>
      <c r="O118" s="25" t="b">
        <v>0</v>
      </c>
      <c r="P118" s="25">
        <v>75.671400000000006</v>
      </c>
    </row>
    <row r="119" spans="1:16" x14ac:dyDescent="0.25">
      <c r="A119" s="30" t="s">
        <v>250</v>
      </c>
      <c r="B119" s="1" t="s">
        <v>431</v>
      </c>
      <c r="C119" t="s">
        <v>112</v>
      </c>
      <c r="D119" s="28">
        <v>0</v>
      </c>
      <c r="E119" s="25" t="b">
        <v>0</v>
      </c>
      <c r="F119" s="21">
        <v>0</v>
      </c>
      <c r="G119" s="25" t="b">
        <v>0</v>
      </c>
      <c r="H119" s="27">
        <v>0</v>
      </c>
      <c r="I119" s="25" t="b">
        <v>0</v>
      </c>
      <c r="J119" s="25">
        <v>0</v>
      </c>
      <c r="K119" s="25" t="b">
        <v>0</v>
      </c>
      <c r="L119" s="25">
        <v>2466.06</v>
      </c>
      <c r="M119" s="25">
        <v>73.981799999999993</v>
      </c>
      <c r="N119" s="25">
        <v>0</v>
      </c>
      <c r="O119" s="25" t="b">
        <v>0</v>
      </c>
      <c r="P119" s="25">
        <v>73.981799999999993</v>
      </c>
    </row>
    <row r="120" spans="1:16" x14ac:dyDescent="0.25">
      <c r="A120" s="30" t="s">
        <v>251</v>
      </c>
      <c r="B120" s="4" t="s">
        <v>432</v>
      </c>
      <c r="C120" t="s">
        <v>123</v>
      </c>
      <c r="D120" s="28">
        <v>0</v>
      </c>
      <c r="E120" s="25" t="b">
        <v>0</v>
      </c>
      <c r="F120" s="21">
        <v>0</v>
      </c>
      <c r="G120" s="25" t="b">
        <v>0</v>
      </c>
      <c r="H120" s="27">
        <v>0</v>
      </c>
      <c r="I120" s="25" t="b">
        <v>0</v>
      </c>
      <c r="J120" s="25">
        <v>0</v>
      </c>
      <c r="K120" s="25" t="b">
        <v>0</v>
      </c>
      <c r="L120" s="25">
        <v>2437.4699999999998</v>
      </c>
      <c r="M120" s="25">
        <v>73.124099999999984</v>
      </c>
      <c r="N120" s="25">
        <v>0</v>
      </c>
      <c r="O120" s="25" t="b">
        <v>0</v>
      </c>
      <c r="P120" s="25">
        <v>73.124099999999984</v>
      </c>
    </row>
    <row r="121" spans="1:16" x14ac:dyDescent="0.25">
      <c r="A121" s="30" t="s">
        <v>252</v>
      </c>
      <c r="B121" s="4" t="s">
        <v>433</v>
      </c>
      <c r="C121" t="s">
        <v>40</v>
      </c>
      <c r="D121" s="28">
        <v>0</v>
      </c>
      <c r="E121" s="25" t="b">
        <v>0</v>
      </c>
      <c r="F121" s="21">
        <v>0</v>
      </c>
      <c r="G121" s="25" t="b">
        <v>0</v>
      </c>
      <c r="H121" s="27">
        <v>0</v>
      </c>
      <c r="I121" s="25" t="b">
        <v>0</v>
      </c>
      <c r="J121" s="25">
        <v>3653.21</v>
      </c>
      <c r="K121" s="25">
        <v>73.0642</v>
      </c>
      <c r="L121" s="25">
        <v>0</v>
      </c>
      <c r="M121" s="25" t="b">
        <v>0</v>
      </c>
      <c r="N121" s="25">
        <v>0</v>
      </c>
      <c r="O121" s="25" t="b">
        <v>0</v>
      </c>
      <c r="P121" s="25">
        <v>73.0642</v>
      </c>
    </row>
    <row r="122" spans="1:16" x14ac:dyDescent="0.25">
      <c r="A122" s="30" t="s">
        <v>253</v>
      </c>
      <c r="B122" s="1" t="s">
        <v>434</v>
      </c>
      <c r="C122" t="s">
        <v>111</v>
      </c>
      <c r="D122" s="28">
        <v>0</v>
      </c>
      <c r="E122" s="25" t="b">
        <v>0</v>
      </c>
      <c r="F122" s="21">
        <v>0</v>
      </c>
      <c r="G122" s="25" t="b">
        <v>0</v>
      </c>
      <c r="H122" s="27">
        <v>0</v>
      </c>
      <c r="I122" s="25" t="b">
        <v>0</v>
      </c>
      <c r="J122" s="25">
        <v>0</v>
      </c>
      <c r="K122" s="25" t="b">
        <v>0</v>
      </c>
      <c r="L122" s="25">
        <v>2423.48</v>
      </c>
      <c r="M122" s="25">
        <v>72.704399999999993</v>
      </c>
      <c r="N122" s="25">
        <v>0</v>
      </c>
      <c r="O122" s="25" t="b">
        <v>0</v>
      </c>
      <c r="P122" s="25">
        <v>72.704399999999993</v>
      </c>
    </row>
    <row r="123" spans="1:16" x14ac:dyDescent="0.25">
      <c r="A123" s="30" t="s">
        <v>254</v>
      </c>
      <c r="B123" s="4" t="s">
        <v>435</v>
      </c>
      <c r="C123" t="s">
        <v>113</v>
      </c>
      <c r="D123" s="28">
        <v>0</v>
      </c>
      <c r="E123" s="27" t="b">
        <v>0</v>
      </c>
      <c r="F123" s="21">
        <v>0</v>
      </c>
      <c r="G123" s="27" t="b">
        <v>0</v>
      </c>
      <c r="H123" s="27">
        <v>0</v>
      </c>
      <c r="I123" s="27" t="b">
        <v>0</v>
      </c>
      <c r="J123" s="27">
        <v>0</v>
      </c>
      <c r="K123" s="27" t="b">
        <v>0</v>
      </c>
      <c r="L123" s="27">
        <v>2404.59</v>
      </c>
      <c r="M123" s="25">
        <v>72.137699999999995</v>
      </c>
      <c r="N123" s="25">
        <v>0</v>
      </c>
      <c r="O123" s="25" t="b">
        <v>0</v>
      </c>
      <c r="P123" s="25">
        <v>72.137699999999995</v>
      </c>
    </row>
    <row r="124" spans="1:16" x14ac:dyDescent="0.25">
      <c r="A124" s="30" t="s">
        <v>255</v>
      </c>
      <c r="B124" s="4" t="s">
        <v>436</v>
      </c>
      <c r="C124" t="s">
        <v>128</v>
      </c>
      <c r="D124" s="28">
        <v>0</v>
      </c>
      <c r="E124" s="25" t="b">
        <v>0</v>
      </c>
      <c r="F124" s="21">
        <v>0</v>
      </c>
      <c r="G124" s="25" t="b">
        <v>0</v>
      </c>
      <c r="H124" s="27">
        <v>0</v>
      </c>
      <c r="I124" s="25" t="b">
        <v>0</v>
      </c>
      <c r="J124" s="27">
        <v>0</v>
      </c>
      <c r="K124" s="25" t="b">
        <v>0</v>
      </c>
      <c r="L124" s="25">
        <v>0</v>
      </c>
      <c r="M124" s="25" t="b">
        <v>0</v>
      </c>
      <c r="N124" s="25">
        <v>2365.69</v>
      </c>
      <c r="O124" s="25">
        <v>70.970699999999994</v>
      </c>
      <c r="P124" s="25">
        <v>70.970699999999994</v>
      </c>
    </row>
    <row r="125" spans="1:16" x14ac:dyDescent="0.25">
      <c r="A125" s="30" t="s">
        <v>256</v>
      </c>
      <c r="B125" s="1" t="s">
        <v>437</v>
      </c>
      <c r="C125" t="s">
        <v>129</v>
      </c>
      <c r="D125" s="28">
        <v>0</v>
      </c>
      <c r="E125" s="25" t="b">
        <v>0</v>
      </c>
      <c r="F125" s="21">
        <v>0</v>
      </c>
      <c r="G125" s="25" t="b">
        <v>0</v>
      </c>
      <c r="H125" s="27">
        <v>0</v>
      </c>
      <c r="I125" s="25" t="b">
        <v>0</v>
      </c>
      <c r="J125" s="27">
        <v>0</v>
      </c>
      <c r="K125" s="25" t="b">
        <v>0</v>
      </c>
      <c r="L125" s="25">
        <v>0</v>
      </c>
      <c r="M125" s="25" t="b">
        <v>0</v>
      </c>
      <c r="N125" s="25">
        <v>2343.6299999999997</v>
      </c>
      <c r="O125" s="25">
        <v>70.30889999999998</v>
      </c>
      <c r="P125" s="25">
        <v>70.30889999999998</v>
      </c>
    </row>
    <row r="126" spans="1:16" x14ac:dyDescent="0.25">
      <c r="A126" s="30" t="s">
        <v>257</v>
      </c>
      <c r="B126" s="4" t="s">
        <v>438</v>
      </c>
      <c r="C126" t="s">
        <v>124</v>
      </c>
      <c r="D126" s="28">
        <v>0</v>
      </c>
      <c r="E126" s="25" t="b">
        <v>0</v>
      </c>
      <c r="F126" s="21">
        <v>0</v>
      </c>
      <c r="G126" s="25" t="b">
        <v>0</v>
      </c>
      <c r="H126" s="27">
        <v>0</v>
      </c>
      <c r="I126" s="25" t="b">
        <v>0</v>
      </c>
      <c r="J126" s="25">
        <v>0</v>
      </c>
      <c r="K126" s="25" t="b">
        <v>0</v>
      </c>
      <c r="L126" s="25">
        <v>2325.2399999999998</v>
      </c>
      <c r="M126" s="25">
        <v>69.757199999999997</v>
      </c>
      <c r="N126" s="25">
        <v>0</v>
      </c>
      <c r="O126" s="25" t="b">
        <v>0</v>
      </c>
      <c r="P126" s="25">
        <v>69.757199999999997</v>
      </c>
    </row>
    <row r="127" spans="1:16" x14ac:dyDescent="0.25">
      <c r="A127" s="30" t="s">
        <v>258</v>
      </c>
      <c r="B127" s="4" t="s">
        <v>439</v>
      </c>
      <c r="C127" t="s">
        <v>96</v>
      </c>
      <c r="D127" s="28">
        <v>0</v>
      </c>
      <c r="E127" s="25" t="b">
        <v>0</v>
      </c>
      <c r="F127" s="21">
        <v>0</v>
      </c>
      <c r="G127" s="25" t="b">
        <v>0</v>
      </c>
      <c r="H127" s="27">
        <v>0</v>
      </c>
      <c r="I127" s="25" t="b">
        <v>0</v>
      </c>
      <c r="J127" s="25">
        <v>3469.42</v>
      </c>
      <c r="K127" s="25">
        <v>69.388400000000004</v>
      </c>
      <c r="L127" s="25">
        <v>0</v>
      </c>
      <c r="M127" s="25" t="b">
        <v>0</v>
      </c>
      <c r="N127" s="25">
        <v>0</v>
      </c>
      <c r="O127" s="25" t="b">
        <v>0</v>
      </c>
      <c r="P127" s="25">
        <v>69.388400000000004</v>
      </c>
    </row>
    <row r="128" spans="1:16" x14ac:dyDescent="0.25">
      <c r="A128" s="30" t="s">
        <v>259</v>
      </c>
      <c r="B128" s="1" t="s">
        <v>440</v>
      </c>
      <c r="C128" t="s">
        <v>50</v>
      </c>
      <c r="D128" s="28">
        <v>0</v>
      </c>
      <c r="E128" s="27" t="b">
        <v>0</v>
      </c>
      <c r="F128" s="21">
        <v>0</v>
      </c>
      <c r="G128" s="27" t="b">
        <v>0</v>
      </c>
      <c r="H128" s="27">
        <v>0</v>
      </c>
      <c r="I128" s="27" t="b">
        <v>0</v>
      </c>
      <c r="J128" s="27">
        <v>3458.2699999999995</v>
      </c>
      <c r="K128" s="25">
        <v>69.165399999999991</v>
      </c>
      <c r="L128" s="25">
        <v>0</v>
      </c>
      <c r="M128" s="25" t="b">
        <v>0</v>
      </c>
      <c r="N128" s="25">
        <v>0</v>
      </c>
      <c r="O128" s="25" t="b">
        <v>0</v>
      </c>
      <c r="P128" s="25">
        <v>69.165399999999991</v>
      </c>
    </row>
    <row r="129" spans="1:16" x14ac:dyDescent="0.25">
      <c r="A129" s="30" t="s">
        <v>260</v>
      </c>
      <c r="B129" s="1" t="s">
        <v>441</v>
      </c>
      <c r="C129" t="s">
        <v>121</v>
      </c>
      <c r="D129" s="28">
        <v>0</v>
      </c>
      <c r="E129" s="27" t="b">
        <v>0</v>
      </c>
      <c r="F129" s="21">
        <v>0</v>
      </c>
      <c r="G129" s="27" t="b">
        <v>0</v>
      </c>
      <c r="H129" s="27">
        <v>0</v>
      </c>
      <c r="I129" s="27" t="b">
        <v>0</v>
      </c>
      <c r="J129" s="27">
        <v>0</v>
      </c>
      <c r="K129" s="27" t="b">
        <v>0</v>
      </c>
      <c r="L129" s="27">
        <v>2301.46</v>
      </c>
      <c r="M129" s="25">
        <v>69.043800000000005</v>
      </c>
      <c r="N129" s="25">
        <v>0</v>
      </c>
      <c r="O129" s="25" t="b">
        <v>0</v>
      </c>
      <c r="P129" s="25">
        <v>69.043800000000005</v>
      </c>
    </row>
    <row r="130" spans="1:16" x14ac:dyDescent="0.25">
      <c r="A130" s="30" t="s">
        <v>261</v>
      </c>
      <c r="B130" s="4" t="s">
        <v>442</v>
      </c>
      <c r="C130" s="3" t="s">
        <v>38</v>
      </c>
      <c r="D130" s="21">
        <v>0</v>
      </c>
      <c r="E130" s="25" t="b">
        <v>0</v>
      </c>
      <c r="F130" s="21">
        <v>8582</v>
      </c>
      <c r="G130" s="25" t="b">
        <v>0</v>
      </c>
      <c r="H130" s="25">
        <v>0</v>
      </c>
      <c r="I130" s="25" t="b">
        <v>0</v>
      </c>
      <c r="J130" s="25">
        <v>0</v>
      </c>
      <c r="K130" s="25" t="b">
        <v>0</v>
      </c>
      <c r="L130" s="25">
        <v>2279.65</v>
      </c>
      <c r="M130" s="25">
        <v>68.389499999999998</v>
      </c>
      <c r="N130" s="25">
        <v>0</v>
      </c>
      <c r="O130" s="25" t="b">
        <v>0</v>
      </c>
      <c r="P130" s="25">
        <v>68.389499999999998</v>
      </c>
    </row>
    <row r="131" spans="1:16" x14ac:dyDescent="0.25">
      <c r="A131" s="30" t="s">
        <v>262</v>
      </c>
      <c r="B131" s="4" t="s">
        <v>443</v>
      </c>
      <c r="C131" t="s">
        <v>130</v>
      </c>
      <c r="D131" s="28">
        <v>0</v>
      </c>
      <c r="E131" s="27" t="b">
        <v>0</v>
      </c>
      <c r="F131" s="21">
        <v>0</v>
      </c>
      <c r="G131" s="27" t="b">
        <v>0</v>
      </c>
      <c r="H131" s="27">
        <v>0</v>
      </c>
      <c r="I131" s="27" t="b">
        <v>0</v>
      </c>
      <c r="J131" s="27">
        <v>0</v>
      </c>
      <c r="K131" s="27" t="b">
        <v>0</v>
      </c>
      <c r="L131" s="27">
        <v>0</v>
      </c>
      <c r="M131" s="27" t="b">
        <v>0</v>
      </c>
      <c r="N131" s="27">
        <v>2272.65</v>
      </c>
      <c r="O131" s="25">
        <v>68.179500000000004</v>
      </c>
      <c r="P131" s="25">
        <v>68.179500000000004</v>
      </c>
    </row>
    <row r="132" spans="1:16" x14ac:dyDescent="0.25">
      <c r="A132" s="30" t="s">
        <v>263</v>
      </c>
      <c r="B132" s="1" t="s">
        <v>444</v>
      </c>
      <c r="C132" t="s">
        <v>121</v>
      </c>
      <c r="D132" s="28">
        <v>0</v>
      </c>
      <c r="E132" s="27" t="b">
        <v>0</v>
      </c>
      <c r="F132" s="21">
        <v>0</v>
      </c>
      <c r="G132" s="27" t="b">
        <v>0</v>
      </c>
      <c r="H132" s="27">
        <v>0</v>
      </c>
      <c r="I132" s="27" t="b">
        <v>0</v>
      </c>
      <c r="J132" s="27">
        <v>0</v>
      </c>
      <c r="K132" s="27" t="b">
        <v>0</v>
      </c>
      <c r="L132" s="27">
        <v>2241.73</v>
      </c>
      <c r="M132" s="25">
        <v>67.251899999999992</v>
      </c>
      <c r="N132" s="25">
        <v>0</v>
      </c>
      <c r="O132" s="25" t="b">
        <v>0</v>
      </c>
      <c r="P132" s="25">
        <v>67.251899999999992</v>
      </c>
    </row>
    <row r="133" spans="1:16" x14ac:dyDescent="0.25">
      <c r="A133" s="30" t="s">
        <v>264</v>
      </c>
      <c r="B133" s="4" t="s">
        <v>445</v>
      </c>
      <c r="C133" s="3" t="s">
        <v>84</v>
      </c>
      <c r="D133" s="22">
        <v>0</v>
      </c>
      <c r="E133" s="25" t="b">
        <v>0</v>
      </c>
      <c r="F133" s="21">
        <v>0</v>
      </c>
      <c r="G133" s="25" t="b">
        <v>0</v>
      </c>
      <c r="H133" s="25">
        <v>8927</v>
      </c>
      <c r="I133" s="25" t="b">
        <v>0</v>
      </c>
      <c r="J133" s="25">
        <v>0</v>
      </c>
      <c r="K133" s="25" t="b">
        <v>0</v>
      </c>
      <c r="L133" s="25">
        <v>2219.54</v>
      </c>
      <c r="M133" s="25">
        <v>66.586199999999991</v>
      </c>
      <c r="N133" s="25">
        <v>0</v>
      </c>
      <c r="O133" s="25" t="b">
        <v>0</v>
      </c>
      <c r="P133" s="25">
        <v>66.586199999999991</v>
      </c>
    </row>
    <row r="134" spans="1:16" x14ac:dyDescent="0.25">
      <c r="A134" s="30" t="s">
        <v>265</v>
      </c>
      <c r="B134" s="4" t="s">
        <v>446</v>
      </c>
      <c r="C134" t="s">
        <v>114</v>
      </c>
      <c r="D134" s="28">
        <v>0</v>
      </c>
      <c r="E134" s="27" t="b">
        <v>0</v>
      </c>
      <c r="F134" s="21">
        <v>0</v>
      </c>
      <c r="G134" s="27" t="b">
        <v>0</v>
      </c>
      <c r="H134" s="27">
        <v>0</v>
      </c>
      <c r="I134" s="27" t="b">
        <v>0</v>
      </c>
      <c r="J134" s="27">
        <v>0</v>
      </c>
      <c r="K134" s="27" t="b">
        <v>0</v>
      </c>
      <c r="L134" s="27">
        <v>2199.4100000000003</v>
      </c>
      <c r="M134" s="25">
        <v>65.982300000000009</v>
      </c>
      <c r="N134" s="25">
        <v>0</v>
      </c>
      <c r="O134" s="25" t="b">
        <v>0</v>
      </c>
      <c r="P134" s="25">
        <v>65.982300000000009</v>
      </c>
    </row>
    <row r="135" spans="1:16" x14ac:dyDescent="0.25">
      <c r="A135" s="30" t="s">
        <v>266</v>
      </c>
      <c r="B135" s="1" t="s">
        <v>447</v>
      </c>
      <c r="C135" t="s">
        <v>97</v>
      </c>
      <c r="D135" s="28">
        <v>0</v>
      </c>
      <c r="E135" s="25" t="b">
        <v>0</v>
      </c>
      <c r="F135" s="21">
        <v>0</v>
      </c>
      <c r="G135" s="25" t="b">
        <v>0</v>
      </c>
      <c r="H135" s="27">
        <v>0</v>
      </c>
      <c r="I135" s="25" t="b">
        <v>0</v>
      </c>
      <c r="J135" s="25">
        <v>3262.9799999999996</v>
      </c>
      <c r="K135" s="25">
        <v>65.259599999999992</v>
      </c>
      <c r="L135" s="25">
        <v>0</v>
      </c>
      <c r="M135" s="25" t="b">
        <v>0</v>
      </c>
      <c r="N135" s="25">
        <v>0</v>
      </c>
      <c r="O135" s="25" t="b">
        <v>0</v>
      </c>
      <c r="P135" s="25">
        <v>65.259599999999992</v>
      </c>
    </row>
    <row r="136" spans="1:16" x14ac:dyDescent="0.25">
      <c r="A136" s="30" t="s">
        <v>267</v>
      </c>
      <c r="B136" s="1" t="s">
        <v>448</v>
      </c>
      <c r="C136" t="s">
        <v>9</v>
      </c>
      <c r="D136" s="28">
        <v>0</v>
      </c>
      <c r="E136" s="27" t="b">
        <v>0</v>
      </c>
      <c r="F136" s="21">
        <v>0</v>
      </c>
      <c r="G136" s="27" t="b">
        <v>0</v>
      </c>
      <c r="H136" s="27">
        <v>0</v>
      </c>
      <c r="I136" s="27" t="b">
        <v>0</v>
      </c>
      <c r="J136" s="27">
        <v>0</v>
      </c>
      <c r="K136" s="27" t="b">
        <v>0</v>
      </c>
      <c r="L136" s="27">
        <v>0</v>
      </c>
      <c r="M136" s="27" t="b">
        <v>0</v>
      </c>
      <c r="N136" s="27">
        <v>2168.0700000000002</v>
      </c>
      <c r="O136" s="25">
        <v>65.042100000000005</v>
      </c>
      <c r="P136" s="25">
        <v>65.042100000000005</v>
      </c>
    </row>
    <row r="137" spans="1:16" x14ac:dyDescent="0.25">
      <c r="A137" s="30" t="s">
        <v>268</v>
      </c>
      <c r="B137" s="4" t="s">
        <v>449</v>
      </c>
      <c r="C137" t="s">
        <v>131</v>
      </c>
      <c r="D137" s="28">
        <v>0</v>
      </c>
      <c r="E137" s="25" t="b">
        <v>0</v>
      </c>
      <c r="F137" s="21">
        <v>0</v>
      </c>
      <c r="G137" s="25" t="b">
        <v>0</v>
      </c>
      <c r="H137" s="27">
        <v>0</v>
      </c>
      <c r="I137" s="25" t="b">
        <v>0</v>
      </c>
      <c r="J137" s="27">
        <v>0</v>
      </c>
      <c r="K137" s="25" t="b">
        <v>0</v>
      </c>
      <c r="L137" s="25">
        <v>0</v>
      </c>
      <c r="M137" s="25" t="b">
        <v>0</v>
      </c>
      <c r="N137" s="25">
        <v>2146.7200000000003</v>
      </c>
      <c r="O137" s="25">
        <v>64.401600000000002</v>
      </c>
      <c r="P137" s="25">
        <v>64.401600000000002</v>
      </c>
    </row>
    <row r="138" spans="1:16" x14ac:dyDescent="0.25">
      <c r="A138" s="30" t="s">
        <v>269</v>
      </c>
      <c r="B138" s="4" t="s">
        <v>450</v>
      </c>
      <c r="C138" t="s">
        <v>132</v>
      </c>
      <c r="D138" s="28">
        <v>0</v>
      </c>
      <c r="E138" s="27" t="b">
        <v>0</v>
      </c>
      <c r="F138" s="21">
        <v>0</v>
      </c>
      <c r="G138" s="27" t="b">
        <v>0</v>
      </c>
      <c r="H138" s="27">
        <v>0</v>
      </c>
      <c r="I138" s="27" t="b">
        <v>0</v>
      </c>
      <c r="J138" s="27">
        <v>0</v>
      </c>
      <c r="K138" s="27" t="b">
        <v>0</v>
      </c>
      <c r="L138" s="27">
        <v>0</v>
      </c>
      <c r="M138" s="27" t="b">
        <v>0</v>
      </c>
      <c r="N138" s="27">
        <v>2115.3900000000003</v>
      </c>
      <c r="O138" s="25">
        <v>63.461700000000008</v>
      </c>
      <c r="P138" s="25">
        <v>63.461700000000008</v>
      </c>
    </row>
    <row r="139" spans="1:16" x14ac:dyDescent="0.25">
      <c r="A139" s="30" t="s">
        <v>270</v>
      </c>
      <c r="B139" s="1" t="s">
        <v>451</v>
      </c>
      <c r="C139" t="s">
        <v>9</v>
      </c>
      <c r="D139" s="28">
        <v>0</v>
      </c>
      <c r="E139" s="25" t="b">
        <v>0</v>
      </c>
      <c r="F139" s="21">
        <v>0</v>
      </c>
      <c r="G139" s="25" t="b">
        <v>0</v>
      </c>
      <c r="H139" s="27">
        <v>0</v>
      </c>
      <c r="I139" s="25" t="b">
        <v>0</v>
      </c>
      <c r="J139" s="25">
        <v>3152.9699999999993</v>
      </c>
      <c r="K139" s="25">
        <v>63.059399999999989</v>
      </c>
      <c r="L139" s="25">
        <v>0</v>
      </c>
      <c r="M139" s="25" t="b">
        <v>0</v>
      </c>
      <c r="N139" s="25">
        <v>0</v>
      </c>
      <c r="O139" s="25" t="b">
        <v>0</v>
      </c>
      <c r="P139" s="25">
        <v>63.059399999999989</v>
      </c>
    </row>
    <row r="140" spans="1:16" x14ac:dyDescent="0.25">
      <c r="A140" s="30" t="s">
        <v>271</v>
      </c>
      <c r="B140" s="4" t="s">
        <v>452</v>
      </c>
      <c r="C140" s="31" t="s">
        <v>6</v>
      </c>
      <c r="D140" s="20">
        <v>8690</v>
      </c>
      <c r="E140" s="25" t="b">
        <v>0</v>
      </c>
      <c r="F140" s="20">
        <v>0</v>
      </c>
      <c r="G140" s="25" t="b">
        <v>0</v>
      </c>
      <c r="H140" s="25">
        <v>0</v>
      </c>
      <c r="I140" s="25" t="b">
        <v>0</v>
      </c>
      <c r="J140" s="25">
        <v>0</v>
      </c>
      <c r="K140" s="25" t="b">
        <v>0</v>
      </c>
      <c r="L140" s="25">
        <v>2087.5100000000002</v>
      </c>
      <c r="M140" s="25">
        <v>62.625300000000003</v>
      </c>
      <c r="N140" s="25">
        <v>0</v>
      </c>
      <c r="O140" s="25" t="b">
        <v>0</v>
      </c>
      <c r="P140" s="25">
        <v>62.625300000000003</v>
      </c>
    </row>
    <row r="141" spans="1:16" x14ac:dyDescent="0.25">
      <c r="A141" s="30" t="s">
        <v>272</v>
      </c>
      <c r="B141" s="4" t="s">
        <v>453</v>
      </c>
      <c r="C141" t="s">
        <v>111</v>
      </c>
      <c r="D141" s="28">
        <v>0</v>
      </c>
      <c r="E141" s="25" t="b">
        <v>0</v>
      </c>
      <c r="F141" s="21">
        <v>0</v>
      </c>
      <c r="G141" s="25" t="b">
        <v>0</v>
      </c>
      <c r="H141" s="27">
        <v>0</v>
      </c>
      <c r="I141" s="25" t="b">
        <v>0</v>
      </c>
      <c r="J141" s="25">
        <v>0</v>
      </c>
      <c r="K141" s="25" t="b">
        <v>0</v>
      </c>
      <c r="L141" s="25">
        <v>2074.3399999999997</v>
      </c>
      <c r="M141" s="25">
        <v>62.230199999999989</v>
      </c>
      <c r="N141" s="25">
        <v>0</v>
      </c>
      <c r="O141" s="25" t="b">
        <v>0</v>
      </c>
      <c r="P141" s="25">
        <v>62.230199999999989</v>
      </c>
    </row>
    <row r="142" spans="1:16" x14ac:dyDescent="0.25">
      <c r="A142" s="30" t="s">
        <v>273</v>
      </c>
      <c r="B142" s="1" t="s">
        <v>454</v>
      </c>
      <c r="C142" t="s">
        <v>41</v>
      </c>
      <c r="D142" s="28">
        <v>0</v>
      </c>
      <c r="E142" s="25" t="b">
        <v>0</v>
      </c>
      <c r="F142" s="21">
        <v>0</v>
      </c>
      <c r="G142" s="25" t="b">
        <v>0</v>
      </c>
      <c r="H142" s="27">
        <v>0</v>
      </c>
      <c r="I142" s="25" t="b">
        <v>0</v>
      </c>
      <c r="J142" s="25">
        <v>3087.4100000000003</v>
      </c>
      <c r="K142" s="25">
        <v>61.748200000000004</v>
      </c>
      <c r="L142" s="25">
        <v>0</v>
      </c>
      <c r="M142" s="25" t="b">
        <v>0</v>
      </c>
      <c r="N142" s="25">
        <v>0</v>
      </c>
      <c r="O142" s="25" t="b">
        <v>0</v>
      </c>
      <c r="P142" s="25">
        <v>61.748200000000004</v>
      </c>
    </row>
    <row r="143" spans="1:16" x14ac:dyDescent="0.25">
      <c r="A143" s="30" t="s">
        <v>274</v>
      </c>
      <c r="B143" s="1" t="s">
        <v>455</v>
      </c>
      <c r="C143" t="s">
        <v>103</v>
      </c>
      <c r="D143" s="28">
        <v>0</v>
      </c>
      <c r="E143" s="25" t="b">
        <v>0</v>
      </c>
      <c r="F143" s="21">
        <v>0</v>
      </c>
      <c r="G143" s="25" t="b">
        <v>0</v>
      </c>
      <c r="H143" s="27">
        <v>0</v>
      </c>
      <c r="I143" s="25" t="b">
        <v>0</v>
      </c>
      <c r="J143" s="25">
        <v>0</v>
      </c>
      <c r="K143" s="25" t="b">
        <v>0</v>
      </c>
      <c r="L143" s="25">
        <v>2022.23</v>
      </c>
      <c r="M143" s="25">
        <v>60.666899999999998</v>
      </c>
      <c r="N143" s="25">
        <v>0</v>
      </c>
      <c r="O143" s="25" t="b">
        <v>0</v>
      </c>
      <c r="P143" s="25">
        <v>60.666899999999998</v>
      </c>
    </row>
    <row r="144" spans="1:16" x14ac:dyDescent="0.25">
      <c r="A144" s="30" t="s">
        <v>275</v>
      </c>
      <c r="B144" s="4" t="s">
        <v>456</v>
      </c>
      <c r="C144" t="s">
        <v>90</v>
      </c>
      <c r="D144" s="28">
        <v>0</v>
      </c>
      <c r="E144" s="25" t="b">
        <v>0</v>
      </c>
      <c r="F144" s="21">
        <v>0</v>
      </c>
      <c r="G144" s="25" t="b">
        <v>0</v>
      </c>
      <c r="H144" s="27">
        <v>0</v>
      </c>
      <c r="I144" s="25" t="b">
        <v>0</v>
      </c>
      <c r="J144" s="25">
        <v>3026.4000000000005</v>
      </c>
      <c r="K144" s="25">
        <v>60.528000000000013</v>
      </c>
      <c r="L144" s="25">
        <v>0</v>
      </c>
      <c r="M144" s="25" t="b">
        <v>0</v>
      </c>
      <c r="N144" s="25">
        <v>0</v>
      </c>
      <c r="O144" s="25" t="b">
        <v>0</v>
      </c>
      <c r="P144" s="25">
        <v>60.528000000000013</v>
      </c>
    </row>
    <row r="145" spans="1:16" x14ac:dyDescent="0.25">
      <c r="A145" s="30" t="s">
        <v>276</v>
      </c>
      <c r="B145" s="4" t="s">
        <v>457</v>
      </c>
      <c r="C145" t="s">
        <v>125</v>
      </c>
      <c r="D145" s="28">
        <v>0</v>
      </c>
      <c r="E145" s="27" t="b">
        <v>0</v>
      </c>
      <c r="F145" s="21">
        <v>0</v>
      </c>
      <c r="G145" s="27" t="b">
        <v>0</v>
      </c>
      <c r="H145" s="27">
        <v>0</v>
      </c>
      <c r="I145" s="27" t="b">
        <v>0</v>
      </c>
      <c r="J145" s="27">
        <v>0</v>
      </c>
      <c r="K145" s="27" t="b">
        <v>0</v>
      </c>
      <c r="L145" s="27">
        <v>2013</v>
      </c>
      <c r="M145" s="25">
        <v>60.39</v>
      </c>
      <c r="N145" s="25">
        <v>0</v>
      </c>
      <c r="O145" s="25" t="b">
        <v>0</v>
      </c>
      <c r="P145" s="25">
        <v>60.39</v>
      </c>
    </row>
    <row r="146" spans="1:16" x14ac:dyDescent="0.25">
      <c r="A146" s="30" t="s">
        <v>277</v>
      </c>
      <c r="B146" s="1" t="s">
        <v>458</v>
      </c>
      <c r="C146" t="s">
        <v>85</v>
      </c>
      <c r="D146" s="28">
        <v>0</v>
      </c>
      <c r="E146" s="25" t="b">
        <v>0</v>
      </c>
      <c r="F146" s="21">
        <v>0</v>
      </c>
      <c r="G146" s="25" t="b">
        <v>0</v>
      </c>
      <c r="H146" s="27">
        <v>0</v>
      </c>
      <c r="I146" s="25" t="b">
        <v>0</v>
      </c>
      <c r="J146" s="25">
        <v>2953.58</v>
      </c>
      <c r="K146" s="25">
        <v>59.071599999999997</v>
      </c>
      <c r="L146" s="25">
        <v>0</v>
      </c>
      <c r="M146" s="25" t="b">
        <v>0</v>
      </c>
      <c r="N146" s="25">
        <v>0</v>
      </c>
      <c r="O146" s="25" t="b">
        <v>0</v>
      </c>
      <c r="P146" s="25">
        <v>59.071599999999997</v>
      </c>
    </row>
    <row r="147" spans="1:16" x14ac:dyDescent="0.25">
      <c r="A147" s="30" t="s">
        <v>278</v>
      </c>
      <c r="B147" s="4" t="s">
        <v>459</v>
      </c>
      <c r="C147" t="s">
        <v>30</v>
      </c>
      <c r="D147" s="28">
        <v>0</v>
      </c>
      <c r="E147" s="25" t="b">
        <v>0</v>
      </c>
      <c r="F147" s="21">
        <v>0</v>
      </c>
      <c r="G147" s="25" t="b">
        <v>0</v>
      </c>
      <c r="H147" s="27">
        <v>0</v>
      </c>
      <c r="I147" s="25" t="b">
        <v>0</v>
      </c>
      <c r="J147" s="25">
        <v>2917.37</v>
      </c>
      <c r="K147" s="25">
        <v>58.3474</v>
      </c>
      <c r="L147" s="25">
        <v>0</v>
      </c>
      <c r="M147" s="25" t="b">
        <v>0</v>
      </c>
      <c r="N147" s="25">
        <v>0</v>
      </c>
      <c r="O147" s="25" t="b">
        <v>0</v>
      </c>
      <c r="P147" s="25">
        <v>58.3474</v>
      </c>
    </row>
    <row r="148" spans="1:16" x14ac:dyDescent="0.25">
      <c r="A148" s="30" t="s">
        <v>279</v>
      </c>
      <c r="B148" s="4" t="s">
        <v>460</v>
      </c>
      <c r="C148" t="s">
        <v>25</v>
      </c>
      <c r="D148" s="28">
        <v>0</v>
      </c>
      <c r="E148" s="25" t="b">
        <v>0</v>
      </c>
      <c r="F148" s="21">
        <v>0</v>
      </c>
      <c r="G148" s="25" t="b">
        <v>0</v>
      </c>
      <c r="H148" s="27">
        <v>0</v>
      </c>
      <c r="I148" s="25" t="b">
        <v>0</v>
      </c>
      <c r="J148" s="25">
        <v>2870.1499999999996</v>
      </c>
      <c r="K148" s="25">
        <v>57.402999999999992</v>
      </c>
      <c r="L148" s="25">
        <v>0</v>
      </c>
      <c r="M148" s="25" t="b">
        <v>0</v>
      </c>
      <c r="N148" s="25">
        <v>0</v>
      </c>
      <c r="O148" s="25" t="b">
        <v>0</v>
      </c>
      <c r="P148" s="25">
        <v>57.402999999999992</v>
      </c>
    </row>
    <row r="149" spans="1:16" x14ac:dyDescent="0.25">
      <c r="A149" s="30" t="s">
        <v>280</v>
      </c>
      <c r="B149" s="1" t="s">
        <v>461</v>
      </c>
      <c r="C149" t="s">
        <v>95</v>
      </c>
      <c r="D149" s="28">
        <v>0</v>
      </c>
      <c r="E149" s="25" t="b">
        <v>0</v>
      </c>
      <c r="F149" s="21">
        <v>0</v>
      </c>
      <c r="G149" s="25" t="b">
        <v>0</v>
      </c>
      <c r="H149" s="27">
        <v>0</v>
      </c>
      <c r="I149" s="25" t="b">
        <v>0</v>
      </c>
      <c r="J149" s="25">
        <v>2674.2000000000003</v>
      </c>
      <c r="K149" s="25">
        <v>53.484000000000009</v>
      </c>
      <c r="L149" s="25">
        <v>0</v>
      </c>
      <c r="M149" s="25" t="b">
        <v>0</v>
      </c>
      <c r="N149" s="25">
        <v>0</v>
      </c>
      <c r="O149" s="25" t="b">
        <v>0</v>
      </c>
      <c r="P149" s="25">
        <v>53.484000000000009</v>
      </c>
    </row>
    <row r="150" spans="1:16" x14ac:dyDescent="0.25">
      <c r="A150" s="30" t="s">
        <v>281</v>
      </c>
      <c r="B150" s="4" t="s">
        <v>462</v>
      </c>
      <c r="C150" t="s">
        <v>5</v>
      </c>
      <c r="D150" s="28">
        <v>0</v>
      </c>
      <c r="E150" s="27" t="b">
        <v>0</v>
      </c>
      <c r="F150" s="21">
        <v>0</v>
      </c>
      <c r="G150" s="27" t="b">
        <v>0</v>
      </c>
      <c r="H150" s="27">
        <v>0</v>
      </c>
      <c r="I150" s="27" t="b">
        <v>0</v>
      </c>
      <c r="J150" s="27">
        <v>2645.5800000000004</v>
      </c>
      <c r="K150" s="25">
        <v>52.911600000000007</v>
      </c>
      <c r="L150" s="25">
        <v>0</v>
      </c>
      <c r="M150" s="25" t="b">
        <v>0</v>
      </c>
      <c r="N150" s="25">
        <v>0</v>
      </c>
      <c r="O150" s="25" t="b">
        <v>0</v>
      </c>
      <c r="P150" s="25">
        <v>52.911600000000007</v>
      </c>
    </row>
    <row r="151" spans="1:16" x14ac:dyDescent="0.25">
      <c r="A151" s="30" t="s">
        <v>282</v>
      </c>
      <c r="B151" s="4" t="s">
        <v>463</v>
      </c>
      <c r="C151" s="3" t="s">
        <v>54</v>
      </c>
      <c r="D151" s="21">
        <v>0</v>
      </c>
      <c r="E151" s="25" t="b">
        <v>0</v>
      </c>
      <c r="F151" s="21">
        <v>7281</v>
      </c>
      <c r="G151" s="25" t="b">
        <v>0</v>
      </c>
      <c r="H151" s="25">
        <v>0</v>
      </c>
      <c r="I151" s="25" t="b">
        <v>0</v>
      </c>
      <c r="J151" s="25">
        <v>2526.1099999999997</v>
      </c>
      <c r="K151" s="25">
        <v>50.522199999999998</v>
      </c>
      <c r="L151" s="25">
        <v>0</v>
      </c>
      <c r="M151" s="25" t="b">
        <v>0</v>
      </c>
      <c r="N151" s="25">
        <v>0</v>
      </c>
      <c r="O151" s="25" t="b">
        <v>0</v>
      </c>
      <c r="P151" s="25">
        <v>50.522199999999998</v>
      </c>
    </row>
    <row r="152" spans="1:16" x14ac:dyDescent="0.25">
      <c r="A152" s="30" t="s">
        <v>283</v>
      </c>
      <c r="B152" s="1" t="s">
        <v>464</v>
      </c>
      <c r="C152" t="s">
        <v>40</v>
      </c>
      <c r="D152" s="28">
        <v>0</v>
      </c>
      <c r="E152" s="25" t="b">
        <v>0</v>
      </c>
      <c r="F152" s="21">
        <v>0</v>
      </c>
      <c r="G152" s="25" t="b">
        <v>0</v>
      </c>
      <c r="H152" s="27">
        <v>0</v>
      </c>
      <c r="I152" s="25" t="b">
        <v>0</v>
      </c>
      <c r="J152" s="25">
        <v>2397.23</v>
      </c>
      <c r="K152" s="25">
        <v>47.944600000000001</v>
      </c>
      <c r="L152" s="25">
        <v>0</v>
      </c>
      <c r="M152" s="25" t="b">
        <v>0</v>
      </c>
      <c r="N152" s="25">
        <v>0</v>
      </c>
      <c r="O152" s="25" t="b">
        <v>0</v>
      </c>
      <c r="P152" s="25">
        <v>47.944600000000001</v>
      </c>
    </row>
    <row r="153" spans="1:16" x14ac:dyDescent="0.25">
      <c r="A153" s="30" t="s">
        <v>284</v>
      </c>
      <c r="B153" s="1" t="s">
        <v>465</v>
      </c>
      <c r="C153" t="s">
        <v>95</v>
      </c>
      <c r="D153" s="28">
        <v>0</v>
      </c>
      <c r="E153" s="25" t="b">
        <v>0</v>
      </c>
      <c r="F153" s="21">
        <v>0</v>
      </c>
      <c r="G153" s="25" t="b">
        <v>0</v>
      </c>
      <c r="H153" s="27">
        <v>0</v>
      </c>
      <c r="I153" s="25" t="b">
        <v>0</v>
      </c>
      <c r="J153" s="25">
        <v>2342.5099999999998</v>
      </c>
      <c r="K153" s="25">
        <v>46.850199999999994</v>
      </c>
      <c r="L153" s="25">
        <v>0</v>
      </c>
      <c r="M153" s="25" t="b">
        <v>0</v>
      </c>
      <c r="N153" s="25">
        <v>0</v>
      </c>
      <c r="O153" s="25" t="b">
        <v>0</v>
      </c>
      <c r="P153" s="25">
        <v>46.850199999999994</v>
      </c>
    </row>
    <row r="154" spans="1:16" x14ac:dyDescent="0.25">
      <c r="A154" s="30" t="s">
        <v>285</v>
      </c>
      <c r="B154" s="4" t="s">
        <v>466</v>
      </c>
      <c r="C154" t="s">
        <v>98</v>
      </c>
      <c r="D154" s="28">
        <v>0</v>
      </c>
      <c r="E154" s="25" t="b">
        <v>0</v>
      </c>
      <c r="F154" s="21">
        <v>0</v>
      </c>
      <c r="G154" s="25" t="b">
        <v>0</v>
      </c>
      <c r="H154" s="27">
        <v>0</v>
      </c>
      <c r="I154" s="25" t="b">
        <v>0</v>
      </c>
      <c r="J154" s="25">
        <v>2048.0300000000002</v>
      </c>
      <c r="K154" s="25">
        <v>40.960600000000007</v>
      </c>
      <c r="L154" s="25">
        <v>0</v>
      </c>
      <c r="M154" s="25" t="b">
        <v>0</v>
      </c>
      <c r="N154" s="25">
        <v>0</v>
      </c>
      <c r="O154" s="25" t="b">
        <v>0</v>
      </c>
      <c r="P154" s="25">
        <v>40.960600000000007</v>
      </c>
    </row>
    <row r="155" spans="1:16" x14ac:dyDescent="0.25">
      <c r="A155" s="30" t="s">
        <v>286</v>
      </c>
      <c r="B155" s="4" t="s">
        <v>467</v>
      </c>
      <c r="C155" t="s">
        <v>99</v>
      </c>
      <c r="D155" s="28">
        <v>0</v>
      </c>
      <c r="E155" s="25" t="b">
        <v>0</v>
      </c>
      <c r="F155" s="21">
        <v>0</v>
      </c>
      <c r="G155" s="25" t="b">
        <v>0</v>
      </c>
      <c r="H155" s="27">
        <v>0</v>
      </c>
      <c r="I155" s="25" t="b">
        <v>0</v>
      </c>
      <c r="J155" s="25">
        <v>2035.4099999999999</v>
      </c>
      <c r="K155" s="25">
        <v>40.708199999999998</v>
      </c>
      <c r="L155" s="25">
        <v>0</v>
      </c>
      <c r="M155" s="25" t="b">
        <v>0</v>
      </c>
      <c r="N155" s="25">
        <v>0</v>
      </c>
      <c r="O155" s="25" t="b">
        <v>0</v>
      </c>
      <c r="P155" s="25">
        <v>40.708199999999998</v>
      </c>
    </row>
    <row r="156" spans="1:16" x14ac:dyDescent="0.25">
      <c r="A156" s="30" t="s">
        <v>287</v>
      </c>
      <c r="B156" s="1" t="s">
        <v>468</v>
      </c>
      <c r="C156" t="s">
        <v>96</v>
      </c>
      <c r="D156" s="28">
        <v>0</v>
      </c>
      <c r="E156" s="25" t="b">
        <v>0</v>
      </c>
      <c r="F156" s="21">
        <v>0</v>
      </c>
      <c r="G156" s="25" t="b">
        <v>0</v>
      </c>
      <c r="H156" s="27">
        <v>0</v>
      </c>
      <c r="I156" s="25" t="b">
        <v>0</v>
      </c>
      <c r="J156" s="25">
        <v>2014.33</v>
      </c>
      <c r="K156" s="25">
        <v>40.2866</v>
      </c>
      <c r="L156" s="25">
        <v>0</v>
      </c>
      <c r="M156" s="25" t="b">
        <v>0</v>
      </c>
      <c r="N156" s="25">
        <v>0</v>
      </c>
      <c r="O156" s="25" t="b">
        <v>0</v>
      </c>
      <c r="P156" s="25">
        <v>40.2866</v>
      </c>
    </row>
    <row r="157" spans="1:16" x14ac:dyDescent="0.25">
      <c r="A157" s="30" t="s">
        <v>288</v>
      </c>
      <c r="B157" s="4" t="s">
        <v>469</v>
      </c>
      <c r="C157" t="s">
        <v>31</v>
      </c>
      <c r="D157" s="28">
        <v>0</v>
      </c>
      <c r="E157" s="27" t="b">
        <v>0</v>
      </c>
      <c r="F157" s="21">
        <v>0</v>
      </c>
      <c r="G157" s="27" t="b">
        <v>0</v>
      </c>
      <c r="H157" s="27">
        <v>0</v>
      </c>
      <c r="I157" s="27" t="b">
        <v>0</v>
      </c>
      <c r="J157" s="27">
        <v>1999.63</v>
      </c>
      <c r="K157" s="25">
        <v>39.992600000000003</v>
      </c>
      <c r="L157" s="25">
        <v>0</v>
      </c>
      <c r="M157" s="25" t="b">
        <v>0</v>
      </c>
      <c r="N157" s="25">
        <v>0</v>
      </c>
      <c r="O157" s="25" t="b">
        <v>0</v>
      </c>
      <c r="P157" s="25">
        <v>39.992600000000003</v>
      </c>
    </row>
    <row r="158" spans="1:16" x14ac:dyDescent="0.25">
      <c r="A158" s="30" t="s">
        <v>289</v>
      </c>
      <c r="B158" s="4" t="s">
        <v>470</v>
      </c>
      <c r="C158" s="31" t="s">
        <v>29</v>
      </c>
      <c r="D158" s="20">
        <v>9575</v>
      </c>
      <c r="E158" s="25" t="b">
        <v>0</v>
      </c>
      <c r="F158" s="20">
        <v>0</v>
      </c>
      <c r="G158" s="25" t="b">
        <v>0</v>
      </c>
      <c r="H158" s="25">
        <v>0</v>
      </c>
      <c r="I158" s="25" t="b">
        <v>0</v>
      </c>
      <c r="J158" s="25">
        <v>0</v>
      </c>
      <c r="K158" s="25" t="b">
        <v>0</v>
      </c>
      <c r="L158" s="25">
        <v>0</v>
      </c>
      <c r="M158" s="25" t="b">
        <v>0</v>
      </c>
      <c r="N158" s="25">
        <v>0</v>
      </c>
      <c r="O158" s="25" t="b">
        <v>0</v>
      </c>
      <c r="P158" s="25">
        <v>0</v>
      </c>
    </row>
    <row r="159" spans="1:16" x14ac:dyDescent="0.25">
      <c r="A159" s="30" t="s">
        <v>290</v>
      </c>
      <c r="B159" s="1" t="s">
        <v>471</v>
      </c>
      <c r="C159" s="31" t="s">
        <v>10</v>
      </c>
      <c r="D159" s="20">
        <v>8340</v>
      </c>
      <c r="E159" s="25" t="b">
        <v>0</v>
      </c>
      <c r="F159" s="20">
        <v>0</v>
      </c>
      <c r="G159" s="25" t="b">
        <v>0</v>
      </c>
      <c r="H159" s="25">
        <v>0</v>
      </c>
      <c r="I159" s="25" t="b">
        <v>0</v>
      </c>
      <c r="J159" s="25">
        <v>0</v>
      </c>
      <c r="K159" s="25" t="b">
        <v>0</v>
      </c>
      <c r="L159" s="25">
        <v>0</v>
      </c>
      <c r="M159" s="25" t="b">
        <v>0</v>
      </c>
      <c r="N159" s="25">
        <v>0</v>
      </c>
      <c r="O159" s="25" t="b">
        <v>0</v>
      </c>
      <c r="P159" s="25">
        <v>0</v>
      </c>
    </row>
    <row r="160" spans="1:16" x14ac:dyDescent="0.25">
      <c r="A160" s="30" t="s">
        <v>291</v>
      </c>
      <c r="B160" s="1" t="s">
        <v>472</v>
      </c>
      <c r="C160" s="31" t="s">
        <v>34</v>
      </c>
      <c r="D160" s="20">
        <v>7958</v>
      </c>
      <c r="E160" s="25" t="b">
        <v>0</v>
      </c>
      <c r="F160" s="20">
        <v>0</v>
      </c>
      <c r="G160" s="25" t="b">
        <v>0</v>
      </c>
      <c r="H160" s="25">
        <v>0</v>
      </c>
      <c r="I160" s="25" t="b">
        <v>0</v>
      </c>
      <c r="J160" s="25">
        <v>0</v>
      </c>
      <c r="K160" s="25" t="b">
        <v>0</v>
      </c>
      <c r="L160" s="25">
        <v>0</v>
      </c>
      <c r="M160" s="25" t="b">
        <v>0</v>
      </c>
      <c r="N160" s="25">
        <v>0</v>
      </c>
      <c r="O160" s="25" t="b">
        <v>0</v>
      </c>
      <c r="P160" s="25">
        <v>0</v>
      </c>
    </row>
    <row r="161" spans="1:16" x14ac:dyDescent="0.25">
      <c r="A161" s="30" t="s">
        <v>292</v>
      </c>
      <c r="B161" s="4" t="s">
        <v>473</v>
      </c>
      <c r="C161" s="31" t="s">
        <v>14</v>
      </c>
      <c r="D161" s="20">
        <v>7035</v>
      </c>
      <c r="E161" s="25" t="b">
        <v>0</v>
      </c>
      <c r="F161" s="20">
        <v>0</v>
      </c>
      <c r="G161" s="25" t="b">
        <v>0</v>
      </c>
      <c r="H161" s="25">
        <v>0</v>
      </c>
      <c r="I161" s="25" t="b">
        <v>0</v>
      </c>
      <c r="J161" s="25">
        <v>0</v>
      </c>
      <c r="K161" s="25" t="b">
        <v>0</v>
      </c>
      <c r="L161" s="25">
        <v>0</v>
      </c>
      <c r="M161" s="25" t="b">
        <v>0</v>
      </c>
      <c r="N161" s="25">
        <v>0</v>
      </c>
      <c r="O161" s="25" t="b">
        <v>0</v>
      </c>
      <c r="P161" s="25">
        <v>0</v>
      </c>
    </row>
    <row r="162" spans="1:16" x14ac:dyDescent="0.25">
      <c r="A162" s="30" t="s">
        <v>293</v>
      </c>
      <c r="B162" s="4" t="s">
        <v>474</v>
      </c>
      <c r="C162" s="31" t="s">
        <v>36</v>
      </c>
      <c r="D162" s="20">
        <v>6403</v>
      </c>
      <c r="E162" s="25" t="b">
        <v>0</v>
      </c>
      <c r="F162" s="20">
        <v>0</v>
      </c>
      <c r="G162" s="25" t="b">
        <v>0</v>
      </c>
      <c r="H162" s="25">
        <v>0</v>
      </c>
      <c r="I162" s="25" t="b">
        <v>0</v>
      </c>
      <c r="J162" s="25">
        <v>0</v>
      </c>
      <c r="K162" s="25" t="b">
        <v>0</v>
      </c>
      <c r="L162" s="25">
        <v>0</v>
      </c>
      <c r="M162" s="25" t="b">
        <v>0</v>
      </c>
      <c r="N162" s="25">
        <v>0</v>
      </c>
      <c r="O162" s="25" t="b">
        <v>0</v>
      </c>
      <c r="P162" s="25">
        <v>0</v>
      </c>
    </row>
    <row r="163" spans="1:16" ht="25.5" x14ac:dyDescent="0.25">
      <c r="A163" s="30" t="s">
        <v>294</v>
      </c>
      <c r="B163" s="1" t="s">
        <v>475</v>
      </c>
      <c r="C163" s="31" t="s">
        <v>20</v>
      </c>
      <c r="D163" s="20">
        <v>6368</v>
      </c>
      <c r="E163" s="25" t="b">
        <v>0</v>
      </c>
      <c r="F163" s="20">
        <v>0</v>
      </c>
      <c r="G163" s="25" t="b">
        <v>0</v>
      </c>
      <c r="H163" s="25">
        <v>0</v>
      </c>
      <c r="I163" s="25" t="b">
        <v>0</v>
      </c>
      <c r="J163" s="25">
        <v>0</v>
      </c>
      <c r="K163" s="25" t="b">
        <v>0</v>
      </c>
      <c r="L163" s="25">
        <v>0</v>
      </c>
      <c r="M163" s="25" t="b">
        <v>0</v>
      </c>
      <c r="N163" s="25">
        <v>0</v>
      </c>
      <c r="O163" s="25" t="b">
        <v>0</v>
      </c>
      <c r="P163" s="25">
        <v>0</v>
      </c>
    </row>
    <row r="164" spans="1:16" x14ac:dyDescent="0.25">
      <c r="A164" s="30" t="s">
        <v>295</v>
      </c>
      <c r="B164" s="4" t="s">
        <v>476</v>
      </c>
      <c r="C164" s="31" t="s">
        <v>18</v>
      </c>
      <c r="D164" s="20">
        <v>6229</v>
      </c>
      <c r="E164" s="25" t="b">
        <v>0</v>
      </c>
      <c r="F164" s="20">
        <v>0</v>
      </c>
      <c r="G164" s="25" t="b">
        <v>0</v>
      </c>
      <c r="H164" s="25">
        <v>0</v>
      </c>
      <c r="I164" s="25" t="b">
        <v>0</v>
      </c>
      <c r="J164" s="25">
        <v>0</v>
      </c>
      <c r="K164" s="25" t="b">
        <v>0</v>
      </c>
      <c r="L164" s="25">
        <v>0</v>
      </c>
      <c r="M164" s="25" t="b">
        <v>0</v>
      </c>
      <c r="N164" s="25">
        <v>0</v>
      </c>
      <c r="O164" s="25" t="b">
        <v>0</v>
      </c>
      <c r="P164" s="25">
        <v>0</v>
      </c>
    </row>
    <row r="165" spans="1:16" x14ac:dyDescent="0.25">
      <c r="A165" s="30" t="s">
        <v>296</v>
      </c>
      <c r="B165" s="4" t="s">
        <v>477</v>
      </c>
      <c r="C165" s="3" t="s">
        <v>23</v>
      </c>
      <c r="D165" s="21">
        <v>0</v>
      </c>
      <c r="E165" s="25" t="b">
        <v>0</v>
      </c>
      <c r="F165" s="21">
        <v>9523</v>
      </c>
      <c r="G165" s="25" t="b">
        <v>0</v>
      </c>
      <c r="H165" s="25">
        <v>0</v>
      </c>
      <c r="I165" s="25" t="b">
        <v>0</v>
      </c>
      <c r="J165" s="25">
        <v>0</v>
      </c>
      <c r="K165" s="25" t="b">
        <v>0</v>
      </c>
      <c r="L165" s="25">
        <v>0</v>
      </c>
      <c r="M165" s="25" t="b">
        <v>0</v>
      </c>
      <c r="N165" s="25">
        <v>0</v>
      </c>
      <c r="O165" s="25" t="b">
        <v>0</v>
      </c>
      <c r="P165" s="25">
        <v>0</v>
      </c>
    </row>
    <row r="166" spans="1:16" x14ac:dyDescent="0.25">
      <c r="A166" s="30" t="s">
        <v>297</v>
      </c>
      <c r="B166" s="1" t="s">
        <v>478</v>
      </c>
      <c r="C166" s="3" t="s">
        <v>44</v>
      </c>
      <c r="D166" s="21">
        <v>0</v>
      </c>
      <c r="E166" s="25" t="b">
        <v>0</v>
      </c>
      <c r="F166" s="21">
        <v>9365</v>
      </c>
      <c r="G166" s="25" t="b">
        <v>0</v>
      </c>
      <c r="H166" s="25">
        <v>0</v>
      </c>
      <c r="I166" s="25" t="b">
        <v>0</v>
      </c>
      <c r="J166" s="25">
        <v>0</v>
      </c>
      <c r="K166" s="25" t="b">
        <v>0</v>
      </c>
      <c r="L166" s="25">
        <v>0</v>
      </c>
      <c r="M166" s="25" t="b">
        <v>0</v>
      </c>
      <c r="N166" s="25">
        <v>0</v>
      </c>
      <c r="O166" s="25" t="b">
        <v>0</v>
      </c>
      <c r="P166" s="25">
        <v>0</v>
      </c>
    </row>
    <row r="167" spans="1:16" x14ac:dyDescent="0.25">
      <c r="A167" s="30" t="s">
        <v>298</v>
      </c>
      <c r="B167" s="1" t="s">
        <v>479</v>
      </c>
      <c r="C167" s="3" t="s">
        <v>40</v>
      </c>
      <c r="D167" s="21">
        <v>0</v>
      </c>
      <c r="E167" s="25" t="b">
        <v>0</v>
      </c>
      <c r="F167" s="21">
        <v>9321</v>
      </c>
      <c r="G167" s="25" t="b">
        <v>0</v>
      </c>
      <c r="H167" s="25">
        <v>0</v>
      </c>
      <c r="I167" s="25" t="b">
        <v>0</v>
      </c>
      <c r="J167" s="25">
        <v>0</v>
      </c>
      <c r="K167" s="25" t="b">
        <v>0</v>
      </c>
      <c r="L167" s="25">
        <v>0</v>
      </c>
      <c r="M167" s="25" t="b">
        <v>0</v>
      </c>
      <c r="N167" s="25">
        <v>0</v>
      </c>
      <c r="O167" s="25" t="b">
        <v>0</v>
      </c>
      <c r="P167" s="25">
        <v>0</v>
      </c>
    </row>
    <row r="168" spans="1:16" x14ac:dyDescent="0.25">
      <c r="A168" s="30" t="s">
        <v>299</v>
      </c>
      <c r="B168" s="4" t="s">
        <v>480</v>
      </c>
      <c r="C168" s="3" t="s">
        <v>40</v>
      </c>
      <c r="D168" s="21">
        <v>0</v>
      </c>
      <c r="E168" s="25" t="b">
        <v>0</v>
      </c>
      <c r="F168" s="21">
        <v>8784</v>
      </c>
      <c r="G168" s="25" t="b">
        <v>0</v>
      </c>
      <c r="H168" s="25">
        <v>0</v>
      </c>
      <c r="I168" s="25" t="b">
        <v>0</v>
      </c>
      <c r="J168" s="25">
        <v>0</v>
      </c>
      <c r="K168" s="25" t="b">
        <v>0</v>
      </c>
      <c r="L168" s="25">
        <v>0</v>
      </c>
      <c r="M168" s="25" t="b">
        <v>0</v>
      </c>
      <c r="N168" s="25">
        <v>0</v>
      </c>
      <c r="O168" s="25" t="b">
        <v>0</v>
      </c>
      <c r="P168" s="25">
        <v>0</v>
      </c>
    </row>
    <row r="169" spans="1:16" x14ac:dyDescent="0.25">
      <c r="A169" s="30" t="s">
        <v>300</v>
      </c>
      <c r="B169" s="4" t="s">
        <v>481</v>
      </c>
      <c r="C169" s="3" t="s">
        <v>41</v>
      </c>
      <c r="D169" s="21">
        <v>0</v>
      </c>
      <c r="E169" s="25" t="b">
        <v>0</v>
      </c>
      <c r="F169" s="21">
        <v>8259</v>
      </c>
      <c r="G169" s="25" t="b">
        <v>0</v>
      </c>
      <c r="H169" s="25">
        <v>0</v>
      </c>
      <c r="I169" s="25" t="b">
        <v>0</v>
      </c>
      <c r="J169" s="25">
        <v>0</v>
      </c>
      <c r="K169" s="25" t="b">
        <v>0</v>
      </c>
      <c r="L169" s="25">
        <v>0</v>
      </c>
      <c r="M169" s="25" t="b">
        <v>0</v>
      </c>
      <c r="N169" s="25">
        <v>0</v>
      </c>
      <c r="O169" s="25" t="b">
        <v>0</v>
      </c>
      <c r="P169" s="25">
        <v>0</v>
      </c>
    </row>
    <row r="170" spans="1:16" x14ac:dyDescent="0.25">
      <c r="A170" s="30" t="s">
        <v>301</v>
      </c>
      <c r="B170" s="1" t="s">
        <v>482</v>
      </c>
      <c r="C170" s="3" t="s">
        <v>49</v>
      </c>
      <c r="D170" s="21">
        <v>0</v>
      </c>
      <c r="E170" s="25" t="b">
        <v>0</v>
      </c>
      <c r="F170" s="21">
        <v>8170</v>
      </c>
      <c r="G170" s="25" t="b">
        <v>0</v>
      </c>
      <c r="H170" s="25">
        <v>0</v>
      </c>
      <c r="I170" s="25" t="b">
        <v>0</v>
      </c>
      <c r="J170" s="25">
        <v>0</v>
      </c>
      <c r="K170" s="25" t="b">
        <v>0</v>
      </c>
      <c r="L170" s="25">
        <v>0</v>
      </c>
      <c r="M170" s="25" t="b">
        <v>0</v>
      </c>
      <c r="N170" s="25">
        <v>0</v>
      </c>
      <c r="O170" s="25" t="b">
        <v>0</v>
      </c>
      <c r="P170" s="25">
        <v>0</v>
      </c>
    </row>
    <row r="171" spans="1:16" x14ac:dyDescent="0.25">
      <c r="A171" s="30" t="s">
        <v>302</v>
      </c>
      <c r="B171" s="4" t="s">
        <v>483</v>
      </c>
      <c r="C171" s="3" t="s">
        <v>53</v>
      </c>
      <c r="D171" s="21">
        <v>0</v>
      </c>
      <c r="E171" s="25" t="b">
        <v>0</v>
      </c>
      <c r="F171" s="21">
        <v>7373</v>
      </c>
      <c r="G171" s="25" t="b">
        <v>0</v>
      </c>
      <c r="H171" s="25">
        <v>0</v>
      </c>
      <c r="I171" s="25" t="b">
        <v>0</v>
      </c>
      <c r="J171" s="25">
        <v>0</v>
      </c>
      <c r="K171" s="25" t="b">
        <v>0</v>
      </c>
      <c r="L171" s="25">
        <v>0</v>
      </c>
      <c r="M171" s="25" t="b">
        <v>0</v>
      </c>
      <c r="N171" s="25">
        <v>0</v>
      </c>
      <c r="O171" s="25" t="b">
        <v>0</v>
      </c>
      <c r="P171" s="25">
        <v>0</v>
      </c>
    </row>
    <row r="172" spans="1:16" x14ac:dyDescent="0.25">
      <c r="A172" s="30" t="s">
        <v>303</v>
      </c>
      <c r="B172" s="4" t="s">
        <v>484</v>
      </c>
      <c r="C172" s="3" t="s">
        <v>40</v>
      </c>
      <c r="D172" s="21">
        <v>0</v>
      </c>
      <c r="E172" s="25" t="b">
        <v>0</v>
      </c>
      <c r="F172" s="21">
        <v>6840</v>
      </c>
      <c r="G172" s="25" t="b">
        <v>0</v>
      </c>
      <c r="H172" s="25">
        <v>0</v>
      </c>
      <c r="I172" s="25" t="b">
        <v>0</v>
      </c>
      <c r="J172" s="25">
        <v>0</v>
      </c>
      <c r="K172" s="25" t="b">
        <v>0</v>
      </c>
      <c r="L172" s="25">
        <v>0</v>
      </c>
      <c r="M172" s="25" t="b">
        <v>0</v>
      </c>
      <c r="N172" s="25">
        <v>0</v>
      </c>
      <c r="O172" s="25" t="b">
        <v>0</v>
      </c>
      <c r="P172" s="25">
        <v>0</v>
      </c>
    </row>
    <row r="173" spans="1:16" x14ac:dyDescent="0.25">
      <c r="A173" s="30" t="s">
        <v>304</v>
      </c>
      <c r="B173" s="1" t="s">
        <v>485</v>
      </c>
      <c r="C173" s="3" t="s">
        <v>46</v>
      </c>
      <c r="D173" s="21">
        <v>0</v>
      </c>
      <c r="E173" s="25" t="b">
        <v>0</v>
      </c>
      <c r="F173" s="21">
        <v>6773</v>
      </c>
      <c r="G173" s="25" t="b">
        <v>0</v>
      </c>
      <c r="H173" s="25">
        <v>0</v>
      </c>
      <c r="I173" s="25" t="b">
        <v>0</v>
      </c>
      <c r="J173" s="25">
        <v>0</v>
      </c>
      <c r="K173" s="25" t="b">
        <v>0</v>
      </c>
      <c r="L173" s="25">
        <v>0</v>
      </c>
      <c r="M173" s="25" t="b">
        <v>0</v>
      </c>
      <c r="N173" s="25">
        <v>0</v>
      </c>
      <c r="O173" s="25" t="b">
        <v>0</v>
      </c>
      <c r="P173" s="25">
        <v>0</v>
      </c>
    </row>
    <row r="174" spans="1:16" x14ac:dyDescent="0.25">
      <c r="A174" s="30" t="s">
        <v>305</v>
      </c>
      <c r="B174" s="4" t="s">
        <v>486</v>
      </c>
      <c r="C174" s="3" t="s">
        <v>55</v>
      </c>
      <c r="D174" s="21">
        <v>0</v>
      </c>
      <c r="E174" s="27" t="b">
        <v>0</v>
      </c>
      <c r="F174" s="21">
        <v>6379</v>
      </c>
      <c r="G174" s="25" t="b">
        <v>0</v>
      </c>
      <c r="H174" s="25">
        <v>0</v>
      </c>
      <c r="I174" s="25" t="b">
        <v>0</v>
      </c>
      <c r="J174" s="25">
        <v>0</v>
      </c>
      <c r="K174" s="25" t="b">
        <v>0</v>
      </c>
      <c r="L174" s="25">
        <v>0</v>
      </c>
      <c r="M174" s="25" t="b">
        <v>0</v>
      </c>
      <c r="N174" s="25">
        <v>0</v>
      </c>
      <c r="O174" s="25" t="b">
        <v>0</v>
      </c>
      <c r="P174" s="25">
        <v>0</v>
      </c>
    </row>
    <row r="175" spans="1:16" x14ac:dyDescent="0.25">
      <c r="A175" s="30" t="s">
        <v>306</v>
      </c>
      <c r="B175" s="4" t="s">
        <v>487</v>
      </c>
      <c r="C175" s="3" t="s">
        <v>23</v>
      </c>
      <c r="D175" s="22">
        <v>0</v>
      </c>
      <c r="E175" s="25" t="b">
        <v>0</v>
      </c>
      <c r="F175" s="21">
        <v>0</v>
      </c>
      <c r="G175" s="25" t="b">
        <v>0</v>
      </c>
      <c r="H175" s="25">
        <v>8776</v>
      </c>
      <c r="I175" s="25" t="b">
        <v>0</v>
      </c>
      <c r="J175" s="25">
        <v>0</v>
      </c>
      <c r="K175" s="25" t="b">
        <v>0</v>
      </c>
      <c r="L175" s="25">
        <v>0</v>
      </c>
      <c r="M175" s="25" t="b">
        <v>0</v>
      </c>
      <c r="N175" s="25">
        <v>0</v>
      </c>
      <c r="O175" s="25" t="b">
        <v>0</v>
      </c>
      <c r="P175" s="25">
        <v>0</v>
      </c>
    </row>
    <row r="176" spans="1:16" x14ac:dyDescent="0.25">
      <c r="A176" s="30" t="s">
        <v>307</v>
      </c>
      <c r="B176" s="1" t="s">
        <v>488</v>
      </c>
      <c r="C176" s="3" t="s">
        <v>48</v>
      </c>
      <c r="D176" s="22">
        <v>0</v>
      </c>
      <c r="E176" s="25" t="b">
        <v>0</v>
      </c>
      <c r="F176" s="21">
        <v>0</v>
      </c>
      <c r="G176" s="25" t="b">
        <v>0</v>
      </c>
      <c r="H176" s="25">
        <v>8434</v>
      </c>
      <c r="I176" s="25" t="b">
        <v>0</v>
      </c>
      <c r="J176" s="25">
        <v>0</v>
      </c>
      <c r="K176" s="25" t="b">
        <v>0</v>
      </c>
      <c r="L176" s="25">
        <v>0</v>
      </c>
      <c r="M176" s="25" t="b">
        <v>0</v>
      </c>
      <c r="N176" s="25">
        <v>0</v>
      </c>
      <c r="O176" s="25" t="b">
        <v>0</v>
      </c>
      <c r="P176" s="25">
        <v>0</v>
      </c>
    </row>
    <row r="177" spans="1:16" x14ac:dyDescent="0.25">
      <c r="A177" s="30" t="s">
        <v>308</v>
      </c>
      <c r="B177" s="1" t="s">
        <v>489</v>
      </c>
      <c r="C177" s="3" t="s">
        <v>85</v>
      </c>
      <c r="D177" s="22">
        <v>0</v>
      </c>
      <c r="E177" s="25" t="b">
        <v>0</v>
      </c>
      <c r="F177" s="21">
        <v>0</v>
      </c>
      <c r="G177" s="25" t="b">
        <v>0</v>
      </c>
      <c r="H177" s="25">
        <v>7984</v>
      </c>
      <c r="I177" s="25" t="b">
        <v>0</v>
      </c>
      <c r="J177" s="25">
        <v>0</v>
      </c>
      <c r="K177" s="25" t="b">
        <v>0</v>
      </c>
      <c r="L177" s="25">
        <v>0</v>
      </c>
      <c r="M177" s="25" t="b">
        <v>0</v>
      </c>
      <c r="N177" s="25">
        <v>0</v>
      </c>
      <c r="O177" s="25" t="b">
        <v>0</v>
      </c>
      <c r="P177" s="25">
        <v>0</v>
      </c>
    </row>
    <row r="178" spans="1:16" x14ac:dyDescent="0.25">
      <c r="A178" s="30" t="s">
        <v>309</v>
      </c>
      <c r="B178" s="4" t="s">
        <v>490</v>
      </c>
      <c r="C178" s="3" t="s">
        <v>77</v>
      </c>
      <c r="D178" s="22">
        <v>0</v>
      </c>
      <c r="E178" s="25" t="b">
        <v>0</v>
      </c>
      <c r="F178" s="21">
        <v>0</v>
      </c>
      <c r="G178" s="25" t="b">
        <v>0</v>
      </c>
      <c r="H178" s="25">
        <v>7578</v>
      </c>
      <c r="I178" s="25" t="b">
        <v>0</v>
      </c>
      <c r="J178" s="25">
        <v>0</v>
      </c>
      <c r="K178" s="25" t="b">
        <v>0</v>
      </c>
      <c r="L178" s="25">
        <v>0</v>
      </c>
      <c r="M178" s="25" t="b">
        <v>0</v>
      </c>
      <c r="N178" s="25">
        <v>0</v>
      </c>
      <c r="O178" s="25" t="b">
        <v>0</v>
      </c>
      <c r="P178" s="25">
        <v>0</v>
      </c>
    </row>
    <row r="179" spans="1:16" x14ac:dyDescent="0.25">
      <c r="A179" s="30" t="s">
        <v>310</v>
      </c>
      <c r="B179" s="4" t="s">
        <v>491</v>
      </c>
      <c r="C179" s="3" t="s">
        <v>77</v>
      </c>
      <c r="D179" s="22">
        <v>0</v>
      </c>
      <c r="E179" s="25" t="b">
        <v>0</v>
      </c>
      <c r="F179" s="21">
        <v>0</v>
      </c>
      <c r="G179" s="25" t="b">
        <v>0</v>
      </c>
      <c r="H179" s="25">
        <v>7037</v>
      </c>
      <c r="I179" s="25" t="b">
        <v>0</v>
      </c>
      <c r="J179" s="25">
        <v>0</v>
      </c>
      <c r="K179" s="25" t="b">
        <v>0</v>
      </c>
      <c r="L179" s="25">
        <v>0</v>
      </c>
      <c r="M179" s="25" t="b">
        <v>0</v>
      </c>
      <c r="N179" s="25">
        <v>0</v>
      </c>
      <c r="O179" s="25" t="b">
        <v>0</v>
      </c>
      <c r="P179" s="25">
        <v>0</v>
      </c>
    </row>
    <row r="180" spans="1:16" x14ac:dyDescent="0.25">
      <c r="A180" s="30" t="s">
        <v>311</v>
      </c>
      <c r="B180" s="1" t="s">
        <v>492</v>
      </c>
      <c r="C180" s="3" t="s">
        <v>5</v>
      </c>
      <c r="D180" s="22">
        <v>0</v>
      </c>
      <c r="E180" s="25" t="b">
        <v>0</v>
      </c>
      <c r="F180" s="21">
        <v>0</v>
      </c>
      <c r="G180" s="25" t="b">
        <v>0</v>
      </c>
      <c r="H180" s="25">
        <v>6671</v>
      </c>
      <c r="I180" s="25" t="b">
        <v>0</v>
      </c>
      <c r="J180" s="25">
        <v>0</v>
      </c>
      <c r="K180" s="25" t="b">
        <v>0</v>
      </c>
      <c r="L180" s="25">
        <v>0</v>
      </c>
      <c r="M180" s="25" t="b">
        <v>0</v>
      </c>
      <c r="N180" s="25">
        <v>0</v>
      </c>
      <c r="O180" s="25" t="b">
        <v>0</v>
      </c>
      <c r="P180" s="25">
        <v>0</v>
      </c>
    </row>
    <row r="181" spans="1:16" x14ac:dyDescent="0.25">
      <c r="A181" s="30" t="s">
        <v>312</v>
      </c>
      <c r="B181" s="4" t="s">
        <v>493</v>
      </c>
      <c r="C181" s="3" t="s">
        <v>38</v>
      </c>
      <c r="D181" s="22">
        <v>0</v>
      </c>
      <c r="E181" s="25" t="b">
        <v>0</v>
      </c>
      <c r="F181" s="21">
        <v>0</v>
      </c>
      <c r="G181" s="25" t="b">
        <v>0</v>
      </c>
      <c r="H181" s="25">
        <v>6070</v>
      </c>
      <c r="I181" s="25" t="b">
        <v>0</v>
      </c>
      <c r="J181" s="25">
        <v>0</v>
      </c>
      <c r="K181" s="25" t="b">
        <v>0</v>
      </c>
      <c r="L181" s="25">
        <v>0</v>
      </c>
      <c r="M181" s="25" t="b">
        <v>0</v>
      </c>
      <c r="N181" s="25">
        <v>0</v>
      </c>
      <c r="O181" s="25" t="b">
        <v>0</v>
      </c>
      <c r="P181" s="25">
        <v>0</v>
      </c>
    </row>
    <row r="182" spans="1:16" x14ac:dyDescent="0.25">
      <c r="A182" s="30" t="s">
        <v>313</v>
      </c>
      <c r="B182" s="4" t="s">
        <v>494</v>
      </c>
      <c r="C182" s="3" t="s">
        <v>77</v>
      </c>
      <c r="D182" s="22">
        <v>0</v>
      </c>
      <c r="E182" s="27" t="b">
        <v>0</v>
      </c>
      <c r="F182" s="21">
        <v>0</v>
      </c>
      <c r="G182" s="27" t="b">
        <v>0</v>
      </c>
      <c r="H182" s="27">
        <v>6021</v>
      </c>
      <c r="I182" s="25" t="b">
        <v>0</v>
      </c>
      <c r="J182" s="25">
        <v>0</v>
      </c>
      <c r="K182" s="25" t="b">
        <v>0</v>
      </c>
      <c r="L182" s="25">
        <v>0</v>
      </c>
      <c r="M182" s="25" t="b">
        <v>0</v>
      </c>
      <c r="N182" s="25">
        <v>0</v>
      </c>
      <c r="O182" s="25" t="b">
        <v>0</v>
      </c>
      <c r="P182" s="25">
        <v>0</v>
      </c>
    </row>
    <row r="184" spans="1:16" x14ac:dyDescent="0.25">
      <c r="D184" s="23" t="str">
        <f>D1</f>
        <v>CA 2020 Chaussure</v>
      </c>
      <c r="E184" s="23" t="str">
        <f t="shared" ref="E184:P184" si="0">E1</f>
        <v>Rémunération Chaussure</v>
      </c>
      <c r="F184" s="23" t="str">
        <f t="shared" si="0"/>
        <v>CA 2020 Plante</v>
      </c>
      <c r="G184" s="23" t="str">
        <f t="shared" si="0"/>
        <v>Rémunération Plante</v>
      </c>
      <c r="H184" s="23" t="str">
        <f t="shared" si="0"/>
        <v>CA 2020 Livre</v>
      </c>
      <c r="I184" s="23" t="str">
        <f t="shared" si="0"/>
        <v>Rémunération Livre</v>
      </c>
      <c r="J184" s="23" t="str">
        <f t="shared" si="0"/>
        <v>CA Jeu</v>
      </c>
      <c r="K184" s="23" t="str">
        <f t="shared" si="0"/>
        <v>Rémunération Jeu</v>
      </c>
      <c r="L184" s="23" t="str">
        <f t="shared" si="0"/>
        <v>CA Tapis</v>
      </c>
      <c r="M184" s="23" t="str">
        <f t="shared" si="0"/>
        <v>Rémunération Tapis</v>
      </c>
      <c r="N184" s="23" t="str">
        <f t="shared" si="0"/>
        <v>CA Table</v>
      </c>
      <c r="O184" s="23" t="str">
        <f t="shared" si="0"/>
        <v>Rémunération Table</v>
      </c>
      <c r="P184" s="23" t="str">
        <f t="shared" si="0"/>
        <v>Total Rem</v>
      </c>
    </row>
    <row r="185" spans="1:16" x14ac:dyDescent="0.25">
      <c r="D185" s="23">
        <f>SUM(T_Recap[CA 2020 Chaussure])</f>
        <v>602196</v>
      </c>
      <c r="E185" s="23">
        <f>SUM(T_Recap[Rémunération Chaussure])</f>
        <v>21361.230000000003</v>
      </c>
      <c r="F185" s="23">
        <f>SUM(T_Recap[CA 2020 Plante])</f>
        <v>616728</v>
      </c>
      <c r="G185" s="23">
        <f>SUM(T_Recap[Rémunération Plante])</f>
        <v>16017.399999999994</v>
      </c>
      <c r="H185" s="23">
        <f>SUM(T_Recap[CA 2020 Livre])</f>
        <v>542036</v>
      </c>
      <c r="I185" s="23">
        <f>SUM(T_Recap[Rémunération Livre])</f>
        <v>15443.510000000002</v>
      </c>
      <c r="J185" s="23">
        <f>SUM(T_Recap[CA Jeu])</f>
        <v>473676.72</v>
      </c>
      <c r="K185" s="23">
        <f>SUM(T_Recap[Rémunération Jeu])</f>
        <v>15586.439399999999</v>
      </c>
      <c r="L185" s="23">
        <f>SUM(T_Recap[CA Tapis])</f>
        <v>209999.05000000002</v>
      </c>
      <c r="M185" s="23">
        <f>SUM(T_Recap[Rémunération Tapis])</f>
        <v>6299.9714999999997</v>
      </c>
      <c r="N185" s="23">
        <f>SUM(T_Recap[CA Table])</f>
        <v>71549.22</v>
      </c>
      <c r="O185" s="23">
        <f>SUM(T_Recap[Rémunération Table])</f>
        <v>2146.4766</v>
      </c>
      <c r="P185" s="23">
        <f>SUM(T_Recap[Total Rem])</f>
        <v>76855.027500000026</v>
      </c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11371-165E-44F2-A937-296AE0ADFCC8}">
  <dimension ref="A1:M30"/>
  <sheetViews>
    <sheetView workbookViewId="0">
      <selection activeCell="H16" sqref="H16"/>
    </sheetView>
  </sheetViews>
  <sheetFormatPr baseColWidth="10" defaultRowHeight="15" x14ac:dyDescent="0.25"/>
  <sheetData>
    <row r="1" spans="1:13" x14ac:dyDescent="0.25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5"/>
    </row>
    <row r="2" spans="1:13" x14ac:dyDescent="0.25">
      <c r="A2" s="36"/>
      <c r="B2" s="3" t="s">
        <v>1</v>
      </c>
      <c r="C2" s="3"/>
      <c r="D2" s="41"/>
      <c r="E2" s="42"/>
      <c r="F2" s="3"/>
      <c r="G2" s="3"/>
      <c r="H2" s="3"/>
      <c r="I2" s="3"/>
      <c r="J2" s="3"/>
      <c r="K2" s="3"/>
      <c r="L2" s="3"/>
      <c r="M2" s="37"/>
    </row>
    <row r="3" spans="1:13" x14ac:dyDescent="0.25">
      <c r="A3" s="36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7"/>
    </row>
    <row r="4" spans="1:13" x14ac:dyDescent="0.25">
      <c r="A4" s="36"/>
      <c r="B4" s="3" t="s">
        <v>2</v>
      </c>
      <c r="C4" s="3"/>
      <c r="D4" s="41"/>
      <c r="E4" s="3"/>
      <c r="F4" s="3"/>
      <c r="G4" s="3"/>
      <c r="H4" s="3"/>
      <c r="I4" s="3"/>
      <c r="J4" s="3"/>
      <c r="K4" s="3"/>
      <c r="L4" s="3"/>
      <c r="M4" s="37"/>
    </row>
    <row r="5" spans="1:13" x14ac:dyDescent="0.25">
      <c r="A5" s="36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7"/>
    </row>
    <row r="6" spans="1:13" x14ac:dyDescent="0.25">
      <c r="A6" s="36"/>
      <c r="B6" s="3" t="s">
        <v>508</v>
      </c>
      <c r="C6" s="3"/>
      <c r="D6" s="3"/>
      <c r="E6" s="3"/>
      <c r="F6" s="3" t="s">
        <v>37</v>
      </c>
      <c r="G6" s="3"/>
      <c r="H6" s="3"/>
      <c r="I6" s="3"/>
      <c r="J6" s="3"/>
      <c r="K6" s="3"/>
      <c r="L6" s="3"/>
      <c r="M6" s="37"/>
    </row>
    <row r="7" spans="1:13" x14ac:dyDescent="0.25">
      <c r="A7" s="36"/>
      <c r="B7" s="42" t="s">
        <v>509</v>
      </c>
      <c r="C7" s="3"/>
      <c r="D7" s="41"/>
      <c r="E7" s="3"/>
      <c r="F7" s="42" t="s">
        <v>509</v>
      </c>
      <c r="G7" s="3"/>
      <c r="H7" s="41"/>
      <c r="I7" s="3"/>
      <c r="J7" s="3"/>
      <c r="K7" s="3"/>
      <c r="L7" s="3"/>
      <c r="M7" s="37"/>
    </row>
    <row r="8" spans="1:13" x14ac:dyDescent="0.25">
      <c r="A8" s="36"/>
      <c r="B8" s="3" t="s">
        <v>510</v>
      </c>
      <c r="C8" s="3"/>
      <c r="D8" s="41"/>
      <c r="E8" s="3"/>
      <c r="F8" s="3" t="s">
        <v>510</v>
      </c>
      <c r="G8" s="3"/>
      <c r="H8" s="41"/>
      <c r="I8" s="3"/>
      <c r="J8" s="3"/>
      <c r="K8" s="3"/>
      <c r="L8" s="3"/>
      <c r="M8" s="37"/>
    </row>
    <row r="9" spans="1:13" x14ac:dyDescent="0.25">
      <c r="A9" s="36"/>
      <c r="B9" s="42" t="s">
        <v>511</v>
      </c>
      <c r="C9" s="3"/>
      <c r="D9" s="41"/>
      <c r="E9" s="3"/>
      <c r="F9" s="42" t="s">
        <v>511</v>
      </c>
      <c r="G9" s="3"/>
      <c r="H9" s="41"/>
      <c r="I9" s="3"/>
      <c r="J9" s="3"/>
      <c r="K9" s="3"/>
      <c r="L9" s="3"/>
      <c r="M9" s="37"/>
    </row>
    <row r="10" spans="1:13" x14ac:dyDescent="0.25">
      <c r="A10" s="36"/>
      <c r="B10" s="3" t="s">
        <v>512</v>
      </c>
      <c r="C10" s="3"/>
      <c r="D10" s="41"/>
      <c r="E10" s="3"/>
      <c r="F10" s="3" t="s">
        <v>512</v>
      </c>
      <c r="G10" s="3"/>
      <c r="H10" s="41"/>
      <c r="I10" s="3"/>
      <c r="J10" s="3"/>
      <c r="K10" s="3"/>
      <c r="L10" s="3"/>
      <c r="M10" s="37"/>
    </row>
    <row r="11" spans="1:13" x14ac:dyDescent="0.25">
      <c r="A11" s="36"/>
      <c r="B11" s="42" t="s">
        <v>513</v>
      </c>
      <c r="C11" s="3"/>
      <c r="D11" s="41"/>
      <c r="E11" s="3"/>
      <c r="F11" s="42" t="s">
        <v>513</v>
      </c>
      <c r="G11" s="3"/>
      <c r="H11" s="41"/>
      <c r="I11" s="3"/>
      <c r="J11" s="3"/>
      <c r="K11" s="3"/>
      <c r="L11" s="3"/>
      <c r="M11" s="37"/>
    </row>
    <row r="12" spans="1:13" x14ac:dyDescent="0.25">
      <c r="A12" s="36"/>
      <c r="B12" s="3" t="s">
        <v>514</v>
      </c>
      <c r="C12" s="3"/>
      <c r="D12" s="41"/>
      <c r="E12" s="3"/>
      <c r="F12" s="3" t="s">
        <v>514</v>
      </c>
      <c r="G12" s="3"/>
      <c r="H12" s="41"/>
      <c r="I12" s="3"/>
      <c r="J12" s="3"/>
      <c r="K12" s="3"/>
      <c r="L12" s="3"/>
      <c r="M12" s="37"/>
    </row>
    <row r="13" spans="1:13" x14ac:dyDescent="0.25">
      <c r="A13" s="36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7"/>
    </row>
    <row r="14" spans="1:13" x14ac:dyDescent="0.25">
      <c r="A14" s="36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7"/>
    </row>
    <row r="15" spans="1:13" x14ac:dyDescent="0.25">
      <c r="A15" s="36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7"/>
    </row>
    <row r="16" spans="1:13" x14ac:dyDescent="0.25">
      <c r="A16" s="36"/>
      <c r="B16" s="3"/>
      <c r="C16" s="3"/>
      <c r="D16" s="3"/>
      <c r="E16" s="3" t="s">
        <v>515</v>
      </c>
      <c r="F16" s="3"/>
      <c r="G16" s="3"/>
      <c r="H16" s="41"/>
      <c r="I16" s="3"/>
      <c r="J16" s="3"/>
      <c r="K16" s="3"/>
      <c r="L16" s="3"/>
      <c r="M16" s="37"/>
    </row>
    <row r="17" spans="1:13" x14ac:dyDescent="0.25">
      <c r="A17" s="36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7"/>
    </row>
    <row r="18" spans="1:13" x14ac:dyDescent="0.25">
      <c r="A18" s="36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7"/>
    </row>
    <row r="19" spans="1:13" x14ac:dyDescent="0.25">
      <c r="A19" s="36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7"/>
    </row>
    <row r="20" spans="1:13" x14ac:dyDescent="0.25">
      <c r="A20" s="36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7"/>
    </row>
    <row r="21" spans="1:13" x14ac:dyDescent="0.25">
      <c r="A21" s="36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7"/>
    </row>
    <row r="22" spans="1:13" x14ac:dyDescent="0.25">
      <c r="A22" s="36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7"/>
    </row>
    <row r="23" spans="1:13" x14ac:dyDescent="0.25">
      <c r="A23" s="36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7"/>
    </row>
    <row r="24" spans="1:13" x14ac:dyDescent="0.25">
      <c r="A24" s="36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7"/>
    </row>
    <row r="25" spans="1:13" x14ac:dyDescent="0.25">
      <c r="A25" s="36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7"/>
    </row>
    <row r="26" spans="1:13" x14ac:dyDescent="0.25">
      <c r="A26" s="36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7"/>
    </row>
    <row r="27" spans="1:13" x14ac:dyDescent="0.25">
      <c r="A27" s="3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7"/>
    </row>
    <row r="28" spans="1:13" x14ac:dyDescent="0.25">
      <c r="A28" s="3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7"/>
    </row>
    <row r="29" spans="1:13" x14ac:dyDescent="0.25">
      <c r="A29" s="3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7"/>
    </row>
    <row r="30" spans="1:13" ht="15.75" thickBot="1" x14ac:dyDescent="0.3">
      <c r="A30" s="38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4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A1F41-1CC6-4723-9378-5FFEF55F57B3}">
  <dimension ref="A1:E13"/>
  <sheetViews>
    <sheetView workbookViewId="0">
      <selection activeCell="E22" sqref="E22"/>
    </sheetView>
  </sheetViews>
  <sheetFormatPr baseColWidth="10" defaultRowHeight="15" x14ac:dyDescent="0.25"/>
  <sheetData>
    <row r="1" spans="1:5" ht="15.75" thickBot="1" x14ac:dyDescent="0.3">
      <c r="A1" s="8" t="s">
        <v>56</v>
      </c>
    </row>
    <row r="2" spans="1:5" x14ac:dyDescent="0.25">
      <c r="A2" s="47" t="s">
        <v>57</v>
      </c>
      <c r="B2" s="9" t="s">
        <v>58</v>
      </c>
      <c r="C2" s="9" t="s">
        <v>60</v>
      </c>
      <c r="D2" s="9" t="s">
        <v>62</v>
      </c>
      <c r="E2" s="49" t="s">
        <v>64</v>
      </c>
    </row>
    <row r="3" spans="1:5" ht="15.75" thickBot="1" x14ac:dyDescent="0.3">
      <c r="A3" s="48"/>
      <c r="B3" s="10" t="s">
        <v>59</v>
      </c>
      <c r="C3" s="10" t="s">
        <v>61</v>
      </c>
      <c r="D3" s="10" t="s">
        <v>63</v>
      </c>
      <c r="E3" s="50"/>
    </row>
    <row r="4" spans="1:5" ht="15.75" thickBot="1" x14ac:dyDescent="0.3">
      <c r="A4" s="11" t="s">
        <v>65</v>
      </c>
      <c r="B4" s="12">
        <v>0.03</v>
      </c>
      <c r="C4" s="12">
        <v>0.04</v>
      </c>
      <c r="D4" s="12">
        <v>0.05</v>
      </c>
      <c r="E4" s="13">
        <v>0.06</v>
      </c>
    </row>
    <row r="5" spans="1:5" x14ac:dyDescent="0.25">
      <c r="A5" s="14"/>
    </row>
    <row r="6" spans="1:5" ht="15.75" thickBot="1" x14ac:dyDescent="0.3">
      <c r="A6" s="8" t="s">
        <v>66</v>
      </c>
    </row>
    <row r="7" spans="1:5" x14ac:dyDescent="0.25">
      <c r="A7" s="51" t="s">
        <v>57</v>
      </c>
      <c r="B7" s="15" t="s">
        <v>67</v>
      </c>
      <c r="C7" s="9" t="s">
        <v>58</v>
      </c>
      <c r="D7" s="9" t="s">
        <v>60</v>
      </c>
      <c r="E7" s="49" t="s">
        <v>69</v>
      </c>
    </row>
    <row r="8" spans="1:5" ht="15.75" thickBot="1" x14ac:dyDescent="0.3">
      <c r="A8" s="52"/>
      <c r="B8" s="16" t="s">
        <v>68</v>
      </c>
      <c r="C8" s="10" t="s">
        <v>59</v>
      </c>
      <c r="D8" s="10" t="s">
        <v>61</v>
      </c>
      <c r="E8" s="50"/>
    </row>
    <row r="9" spans="1:5" ht="15.75" thickBot="1" x14ac:dyDescent="0.3">
      <c r="A9" s="11" t="s">
        <v>65</v>
      </c>
      <c r="B9" s="12">
        <v>0.02</v>
      </c>
      <c r="C9" s="12">
        <v>0.03</v>
      </c>
      <c r="D9" s="12">
        <v>0.04</v>
      </c>
      <c r="E9" s="12">
        <v>0.05</v>
      </c>
    </row>
    <row r="10" spans="1:5" x14ac:dyDescent="0.25">
      <c r="A10" s="8"/>
    </row>
    <row r="11" spans="1:5" ht="39" thickBot="1" x14ac:dyDescent="0.3">
      <c r="A11" s="8" t="s">
        <v>70</v>
      </c>
    </row>
    <row r="12" spans="1:5" ht="15.75" thickBot="1" x14ac:dyDescent="0.3">
      <c r="A12" s="17" t="s">
        <v>71</v>
      </c>
      <c r="B12" s="18" t="s">
        <v>72</v>
      </c>
      <c r="C12" s="18" t="s">
        <v>73</v>
      </c>
      <c r="D12" s="18" t="s">
        <v>74</v>
      </c>
      <c r="E12" s="18" t="s">
        <v>75</v>
      </c>
    </row>
    <row r="13" spans="1:5" ht="15.75" thickBot="1" x14ac:dyDescent="0.3">
      <c r="A13" s="11" t="s">
        <v>37</v>
      </c>
      <c r="B13" s="12">
        <v>0.03</v>
      </c>
      <c r="C13" s="12">
        <v>0.03</v>
      </c>
      <c r="D13" s="12">
        <v>0.03</v>
      </c>
      <c r="E13" s="12">
        <v>0.03</v>
      </c>
    </row>
  </sheetData>
  <mergeCells count="4">
    <mergeCell ref="A2:A3"/>
    <mergeCell ref="E2:E3"/>
    <mergeCell ref="A7:A8"/>
    <mergeCell ref="E7:E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7F0C57-7468-4F53-A14C-1C3DB19908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RECAP</vt:lpstr>
      <vt:lpstr>a signer</vt:lpstr>
      <vt:lpstr>Conditions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Floris</dc:creator>
  <cp:lastModifiedBy>Jean-Eric</cp:lastModifiedBy>
  <dcterms:created xsi:type="dcterms:W3CDTF">2020-08-10T16:11:46Z</dcterms:created>
  <dcterms:modified xsi:type="dcterms:W3CDTF">2020-08-21T08:22:32Z</dcterms:modified>
</cp:coreProperties>
</file>