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141"/>
  </bookViews>
  <sheets>
    <sheet name="SEPTEMBRE 2012" sheetId="1" r:id="rId1"/>
    <sheet name="Feuille2" sheetId="2" r:id="rId2"/>
    <sheet name="Feuille3" sheetId="3" r:id="rId3"/>
  </sheets>
  <calcPr calcId="145621"/>
  <fileRecoveryPr repairLoad="1"/>
</workbook>
</file>

<file path=xl/calcChain.xml><?xml version="1.0" encoding="utf-8"?>
<calcChain xmlns="http://schemas.openxmlformats.org/spreadsheetml/2006/main">
  <c r="G16" i="1" l="1"/>
  <c r="L16" i="1" s="1"/>
  <c r="E16" i="1"/>
  <c r="J16" i="1" s="1"/>
  <c r="C16" i="1"/>
  <c r="H16" i="1" s="1"/>
  <c r="B16" i="1"/>
  <c r="F16" i="1" s="1"/>
  <c r="K16" i="1" s="1"/>
  <c r="Q16" i="1" s="1"/>
  <c r="L15" i="1"/>
  <c r="F15" i="1"/>
  <c r="K15" i="1" s="1"/>
  <c r="Q15" i="1" s="1"/>
  <c r="E15" i="1"/>
  <c r="J15" i="1" s="1"/>
  <c r="D15" i="1"/>
  <c r="I15" i="1" s="1"/>
  <c r="C15" i="1"/>
  <c r="H15" i="1" s="1"/>
  <c r="L14" i="1"/>
  <c r="F14" i="1"/>
  <c r="K14" i="1" s="1"/>
  <c r="Q14" i="1" s="1"/>
  <c r="E14" i="1"/>
  <c r="J14" i="1" s="1"/>
  <c r="D14" i="1"/>
  <c r="I14" i="1" s="1"/>
  <c r="C14" i="1"/>
  <c r="H14" i="1" s="1"/>
  <c r="L13" i="1"/>
  <c r="F13" i="1"/>
  <c r="K13" i="1" s="1"/>
  <c r="Q13" i="1" s="1"/>
  <c r="E13" i="1"/>
  <c r="J13" i="1" s="1"/>
  <c r="D13" i="1"/>
  <c r="I13" i="1" s="1"/>
  <c r="C13" i="1"/>
  <c r="H13" i="1" s="1"/>
  <c r="L12" i="1"/>
  <c r="F12" i="1"/>
  <c r="K12" i="1" s="1"/>
  <c r="E12" i="1"/>
  <c r="J12" i="1" s="1"/>
  <c r="D12" i="1"/>
  <c r="I12" i="1" s="1"/>
  <c r="N16" i="1" s="1"/>
  <c r="C12" i="1"/>
  <c r="H12" i="1" s="1"/>
  <c r="M16" i="1" s="1"/>
  <c r="R11" i="1"/>
  <c r="G7" i="1"/>
  <c r="L7" i="1" s="1"/>
  <c r="E7" i="1"/>
  <c r="J7" i="1" s="1"/>
  <c r="C7" i="1"/>
  <c r="H7" i="1" s="1"/>
  <c r="B7" i="1"/>
  <c r="F7" i="1" s="1"/>
  <c r="K7" i="1" s="1"/>
  <c r="Q7" i="1" s="1"/>
  <c r="M6" i="1"/>
  <c r="L6" i="1"/>
  <c r="F6" i="1"/>
  <c r="K6" i="1" s="1"/>
  <c r="Q6" i="1" s="1"/>
  <c r="E6" i="1"/>
  <c r="J6" i="1" s="1"/>
  <c r="R6" i="1" s="1"/>
  <c r="D6" i="1"/>
  <c r="I6" i="1" s="1"/>
  <c r="C6" i="1"/>
  <c r="H6" i="1" s="1"/>
  <c r="M5" i="1"/>
  <c r="L5" i="1"/>
  <c r="F5" i="1"/>
  <c r="K5" i="1" s="1"/>
  <c r="Q5" i="1" s="1"/>
  <c r="E5" i="1"/>
  <c r="J5" i="1" s="1"/>
  <c r="D5" i="1"/>
  <c r="I5" i="1" s="1"/>
  <c r="C5" i="1"/>
  <c r="H5" i="1" s="1"/>
  <c r="M4" i="1"/>
  <c r="L4" i="1"/>
  <c r="F4" i="1"/>
  <c r="K4" i="1" s="1"/>
  <c r="Q4" i="1" s="1"/>
  <c r="E4" i="1"/>
  <c r="J4" i="1" s="1"/>
  <c r="R4" i="1" s="1"/>
  <c r="D4" i="1"/>
  <c r="I4" i="1" s="1"/>
  <c r="C4" i="1"/>
  <c r="H4" i="1" s="1"/>
  <c r="M3" i="1"/>
  <c r="M8" i="1" s="1"/>
  <c r="L3" i="1"/>
  <c r="I3" i="1"/>
  <c r="F3" i="1"/>
  <c r="K3" i="1" s="1"/>
  <c r="E3" i="1"/>
  <c r="J3" i="1" s="1"/>
  <c r="R3" i="1" s="1"/>
  <c r="D3" i="1"/>
  <c r="C3" i="1"/>
  <c r="H3" i="1" s="1"/>
  <c r="M7" i="1" s="1"/>
  <c r="R2" i="1"/>
  <c r="O2" i="1"/>
  <c r="A1" i="1"/>
  <c r="P7" i="1" l="1"/>
  <c r="Q3" i="1"/>
  <c r="P11" i="1"/>
  <c r="O6" i="1"/>
  <c r="O4" i="1"/>
  <c r="N2" i="1"/>
  <c r="N7" i="1"/>
  <c r="O3" i="1"/>
  <c r="R7" i="1"/>
  <c r="O11" i="1"/>
  <c r="R12" i="1"/>
  <c r="O16" i="1"/>
  <c r="R14" i="1"/>
  <c r="R16" i="1"/>
  <c r="R5" i="1"/>
  <c r="O5" i="1"/>
  <c r="O7" i="1"/>
  <c r="P16" i="1"/>
  <c r="Q12" i="1"/>
  <c r="R13" i="1"/>
  <c r="R15" i="1"/>
  <c r="D7" i="1"/>
  <c r="I7" i="1" s="1"/>
  <c r="D16" i="1"/>
  <c r="I16" i="1" s="1"/>
  <c r="O15" i="1" l="1"/>
  <c r="O13" i="1"/>
  <c r="N11" i="1"/>
  <c r="O14" i="1"/>
  <c r="O12" i="1"/>
  <c r="M11" i="1"/>
  <c r="O8" i="1"/>
  <c r="N5" i="1"/>
  <c r="N3" i="1"/>
  <c r="P2" i="1"/>
  <c r="N6" i="1"/>
  <c r="N4" i="1"/>
  <c r="P14" i="1"/>
  <c r="P12" i="1"/>
  <c r="P15" i="1"/>
  <c r="P13" i="1"/>
  <c r="P5" i="1" l="1"/>
  <c r="P3" i="1"/>
  <c r="P4" i="1"/>
  <c r="P6" i="1"/>
  <c r="M15" i="1"/>
  <c r="M13" i="1"/>
  <c r="M14" i="1"/>
  <c r="M12" i="1"/>
  <c r="N8" i="1"/>
  <c r="N14" i="1"/>
  <c r="N12" i="1"/>
  <c r="N15" i="1"/>
  <c r="N13" i="1"/>
  <c r="P8" i="1" l="1"/>
</calcChain>
</file>

<file path=xl/sharedStrings.xml><?xml version="1.0" encoding="utf-8"?>
<sst xmlns="http://schemas.openxmlformats.org/spreadsheetml/2006/main" count="32" uniqueCount="19">
  <si>
    <t>PRIME -2</t>
  </si>
  <si>
    <t>PRIME 0</t>
  </si>
  <si>
    <t>PRIME +5</t>
  </si>
  <si>
    <t>PRIME 15</t>
  </si>
  <si>
    <t>objectif jour +15</t>
  </si>
  <si>
    <t>objectif jour +5</t>
  </si>
  <si>
    <t>RAYONS</t>
  </si>
  <si>
    <t>OBJECTIFS</t>
  </si>
  <si>
    <t>REALISATION</t>
  </si>
  <si>
    <t>RESTANT -2</t>
  </si>
  <si>
    <t>RESTANT 0</t>
  </si>
  <si>
    <t>RESTANT +5</t>
  </si>
  <si>
    <t>RESTANT +15</t>
  </si>
  <si>
    <t>%</t>
  </si>
  <si>
    <t>TOTAL</t>
  </si>
  <si>
    <t>max théo</t>
  </si>
  <si>
    <t>COLLECTIF</t>
  </si>
  <si>
    <t>PRIME +15</t>
  </si>
  <si>
    <t>objectif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</si>
</sst>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0"/>
      <name val="Arial"/>
      <family val="2"/>
    </font>
    <font>
      <sz val="10"/>
      <color rgb="FF3366FF"/>
      <name val="Arial"/>
      <family val="2"/>
    </font>
    <font>
      <sz val="12"/>
      <color rgb="FF993366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2"/>
      <color rgb="FF3366FF"/>
      <name val="Arial"/>
      <family val="2"/>
    </font>
    <font>
      <b/>
      <sz val="12"/>
      <name val="Arial"/>
      <family val="2"/>
    </font>
    <font>
      <sz val="12"/>
      <color rgb="FF3366FF"/>
      <name val="Arial"/>
      <family val="2"/>
    </font>
    <font>
      <sz val="18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3C3C3C"/>
      </left>
      <right style="thin">
        <color rgb="FF3C3C3C"/>
      </right>
      <top style="thin">
        <color rgb="FF3C3C3C"/>
      </top>
      <bottom style="thin">
        <color rgb="FF3C3C3C"/>
      </bottom>
      <diagonal/>
    </border>
    <border>
      <left style="thin">
        <color rgb="FF3C3C3C"/>
      </left>
      <right/>
      <top style="thin">
        <color rgb="FF3C3C3C"/>
      </top>
      <bottom style="thin">
        <color rgb="FF3C3C3C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/>
    </xf>
    <xf numFmtId="9" fontId="4" fillId="0" borderId="1" xfId="0" applyNumberFormat="1" applyFont="1" applyBorder="1" applyAlignment="1">
      <alignment horizontal="center"/>
    </xf>
    <xf numFmtId="9" fontId="4" fillId="0" borderId="2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10" fontId="6" fillId="0" borderId="1" xfId="0" applyNumberFormat="1" applyFont="1" applyBorder="1" applyAlignment="1">
      <alignment horizontal="center"/>
    </xf>
    <xf numFmtId="0" fontId="7" fillId="0" borderId="0" xfId="0" applyFont="1"/>
    <xf numFmtId="0" fontId="8" fillId="0" borderId="1" xfId="0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64" fontId="8" fillId="0" borderId="2" xfId="0" applyNumberFormat="1" applyFont="1" applyBorder="1" applyAlignment="1">
      <alignment horizontal="center"/>
    </xf>
    <xf numFmtId="2" fontId="7" fillId="0" borderId="0" xfId="0" applyNumberFormat="1" applyFont="1" applyAlignment="1">
      <alignment horizontal="center"/>
    </xf>
    <xf numFmtId="2" fontId="9" fillId="0" borderId="1" xfId="0" applyNumberFormat="1" applyFont="1" applyBorder="1"/>
    <xf numFmtId="164" fontId="7" fillId="0" borderId="0" xfId="0" applyNumberFormat="1" applyFont="1"/>
    <xf numFmtId="2" fontId="2" fillId="0" borderId="0" xfId="0" applyNumberFormat="1" applyFont="1"/>
    <xf numFmtId="2" fontId="10" fillId="0" borderId="1" xfId="0" applyNumberFormat="1" applyFont="1" applyBorder="1"/>
    <xf numFmtId="0" fontId="8" fillId="0" borderId="0" xfId="0" applyFont="1"/>
    <xf numFmtId="164" fontId="0" fillId="0" borderId="0" xfId="0" applyNumberFormat="1" applyAlignment="1">
      <alignment horizontal="center"/>
    </xf>
    <xf numFmtId="2" fontId="9" fillId="0" borderId="0" xfId="0" applyNumberFormat="1" applyFont="1" applyAlignment="1">
      <alignment horizontal="center"/>
    </xf>
    <xf numFmtId="2" fontId="9" fillId="0" borderId="0" xfId="0" applyNumberFormat="1" applyFont="1"/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8" fillId="0" borderId="2" xfId="0" applyFont="1" applyBorder="1" applyAlignment="1">
      <alignment horizont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C3C3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workbookViewId="0"/>
  </sheetViews>
  <sheetFormatPr baseColWidth="10" defaultRowHeight="12.75" x14ac:dyDescent="0.2"/>
  <cols>
    <col min="1" max="1" width="30" customWidth="1"/>
  </cols>
  <sheetData>
    <row r="1" spans="1:19" ht="15" x14ac:dyDescent="0.2">
      <c r="A1" s="29" t="str">
        <f ca="1">MID(CELL("filename",A1),FIND("]",CELL("filename",A1))+1,32)</f>
        <v>SEPTEMBRE 2012</v>
      </c>
      <c r="B1" s="1"/>
      <c r="C1" s="1"/>
      <c r="D1" s="1"/>
      <c r="E1" s="1"/>
      <c r="F1" s="1"/>
      <c r="G1" s="1"/>
      <c r="H1" s="1"/>
      <c r="I1" s="1"/>
      <c r="J1" s="1"/>
      <c r="K1" s="1"/>
      <c r="L1" s="2"/>
      <c r="M1" s="1" t="s">
        <v>0</v>
      </c>
      <c r="N1" s="1" t="s">
        <v>1</v>
      </c>
      <c r="O1" s="3" t="s">
        <v>2</v>
      </c>
      <c r="P1" s="3" t="s">
        <v>3</v>
      </c>
      <c r="Q1" s="4" t="s">
        <v>4</v>
      </c>
      <c r="R1" s="5" t="s">
        <v>5</v>
      </c>
    </row>
    <row r="2" spans="1:19" ht="23.25" x14ac:dyDescent="0.35">
      <c r="A2" s="6" t="s">
        <v>6</v>
      </c>
      <c r="B2" s="6" t="s">
        <v>7</v>
      </c>
      <c r="C2" s="7">
        <v>0.98</v>
      </c>
      <c r="D2" s="7">
        <v>1</v>
      </c>
      <c r="E2" s="7">
        <v>1.05</v>
      </c>
      <c r="F2" s="8">
        <v>1.1499999999999999</v>
      </c>
      <c r="G2" s="9" t="s">
        <v>8</v>
      </c>
      <c r="H2" s="9" t="s">
        <v>9</v>
      </c>
      <c r="I2" s="9" t="s">
        <v>10</v>
      </c>
      <c r="J2" s="9" t="s">
        <v>11</v>
      </c>
      <c r="K2" s="9" t="s">
        <v>12</v>
      </c>
      <c r="L2" s="10" t="s">
        <v>13</v>
      </c>
      <c r="M2" s="11">
        <v>0.49230000000000002</v>
      </c>
      <c r="N2" s="11">
        <f>O2</f>
        <v>0.49230000000000002</v>
      </c>
      <c r="O2" s="11">
        <f>M2</f>
        <v>0.49230000000000002</v>
      </c>
      <c r="P2" s="11">
        <f>N2</f>
        <v>0.49230000000000002</v>
      </c>
      <c r="Q2" s="12">
        <v>3</v>
      </c>
      <c r="R2" s="5">
        <f>Q2</f>
        <v>3</v>
      </c>
    </row>
    <row r="3" spans="1:19" ht="23.25" x14ac:dyDescent="0.35">
      <c r="A3" s="13">
        <v>40</v>
      </c>
      <c r="B3" s="13">
        <v>0</v>
      </c>
      <c r="C3" s="13">
        <f>B3*0.98</f>
        <v>0</v>
      </c>
      <c r="D3" s="13">
        <f>B3</f>
        <v>0</v>
      </c>
      <c r="E3" s="14">
        <f>B3*1.05</f>
        <v>0</v>
      </c>
      <c r="F3" s="15">
        <f>B3*1.15</f>
        <v>0</v>
      </c>
      <c r="G3" s="13">
        <v>0</v>
      </c>
      <c r="H3" s="13">
        <f>C3-G3</f>
        <v>0</v>
      </c>
      <c r="I3" s="13">
        <f>D3-G3</f>
        <v>0</v>
      </c>
      <c r="J3" s="14">
        <f>E3-G3</f>
        <v>0</v>
      </c>
      <c r="K3" s="14">
        <f>F3-G3</f>
        <v>0</v>
      </c>
      <c r="L3" s="16" t="e">
        <f>G3*100/B3</f>
        <v>#DIV/0!</v>
      </c>
      <c r="M3" s="17">
        <f>50*Q19/100*M2</f>
        <v>0</v>
      </c>
      <c r="N3" s="17">
        <f>145*Q19/100*N2</f>
        <v>0</v>
      </c>
      <c r="O3" s="17">
        <f>290*Q19/100*O2</f>
        <v>0</v>
      </c>
      <c r="P3" s="17">
        <f>350*Q19/100*P2</f>
        <v>0</v>
      </c>
      <c r="Q3" s="18">
        <f>K3/Q2</f>
        <v>0</v>
      </c>
      <c r="R3" s="19">
        <f>J3/R2</f>
        <v>0</v>
      </c>
    </row>
    <row r="4" spans="1:19" ht="23.25" x14ac:dyDescent="0.35">
      <c r="A4" s="13">
        <v>42</v>
      </c>
      <c r="B4" s="13">
        <v>0</v>
      </c>
      <c r="C4" s="13">
        <f>B4*0.98</f>
        <v>0</v>
      </c>
      <c r="D4" s="13">
        <f>B4</f>
        <v>0</v>
      </c>
      <c r="E4" s="14">
        <f>B4*1.05</f>
        <v>0</v>
      </c>
      <c r="F4" s="15">
        <f>B4*1.15</f>
        <v>0</v>
      </c>
      <c r="G4" s="13">
        <v>0</v>
      </c>
      <c r="H4" s="13">
        <f>C4-G4</f>
        <v>0</v>
      </c>
      <c r="I4" s="13">
        <f>D4-G4</f>
        <v>0</v>
      </c>
      <c r="J4" s="14">
        <f>E4-G4</f>
        <v>0</v>
      </c>
      <c r="K4" s="14">
        <f>F4-G4</f>
        <v>0</v>
      </c>
      <c r="L4" s="16" t="e">
        <f>G4*100/B4</f>
        <v>#DIV/0!</v>
      </c>
      <c r="M4" s="17">
        <f>50*Q20/100*M2</f>
        <v>0</v>
      </c>
      <c r="N4" s="17">
        <f>145*Q20/100*N2</f>
        <v>0</v>
      </c>
      <c r="O4" s="17">
        <f>290*Q20/100*O2</f>
        <v>0</v>
      </c>
      <c r="P4" s="17">
        <f>350*Q20/100*P2</f>
        <v>0</v>
      </c>
      <c r="Q4" s="18">
        <f>K4/Q2</f>
        <v>0</v>
      </c>
      <c r="R4" s="19">
        <f>J4/R2</f>
        <v>0</v>
      </c>
    </row>
    <row r="5" spans="1:19" ht="23.25" x14ac:dyDescent="0.35">
      <c r="A5" s="13">
        <v>43</v>
      </c>
      <c r="B5" s="13">
        <v>0</v>
      </c>
      <c r="C5" s="13">
        <f>B5*0.98</f>
        <v>0</v>
      </c>
      <c r="D5" s="13">
        <f>B5</f>
        <v>0</v>
      </c>
      <c r="E5" s="14">
        <f>B5*1.05</f>
        <v>0</v>
      </c>
      <c r="F5" s="15">
        <f>B5*1.15</f>
        <v>0</v>
      </c>
      <c r="G5" s="13">
        <v>0</v>
      </c>
      <c r="H5" s="13">
        <f>C5-G5</f>
        <v>0</v>
      </c>
      <c r="I5" s="13">
        <f>D5-G5</f>
        <v>0</v>
      </c>
      <c r="J5" s="14">
        <f>E5-G5</f>
        <v>0</v>
      </c>
      <c r="K5" s="14">
        <f>F5-G5</f>
        <v>0</v>
      </c>
      <c r="L5" s="16" t="e">
        <f>G5*100/B5</f>
        <v>#DIV/0!</v>
      </c>
      <c r="M5" s="17">
        <f>50*Q21/100*M2</f>
        <v>0</v>
      </c>
      <c r="N5" s="17">
        <f>145*Q21/100*N2</f>
        <v>0</v>
      </c>
      <c r="O5" s="17">
        <f>290*Q21/100*O2</f>
        <v>0</v>
      </c>
      <c r="P5" s="17">
        <f>350*Q21/100*P2</f>
        <v>0</v>
      </c>
      <c r="Q5" s="18">
        <f>K5/Q2</f>
        <v>0</v>
      </c>
      <c r="R5" s="19">
        <f>J5/R2</f>
        <v>0</v>
      </c>
    </row>
    <row r="6" spans="1:19" ht="23.25" x14ac:dyDescent="0.35">
      <c r="A6" s="13">
        <v>44</v>
      </c>
      <c r="B6" s="13">
        <v>0</v>
      </c>
      <c r="C6" s="13">
        <f>B6*0.98</f>
        <v>0</v>
      </c>
      <c r="D6" s="13">
        <f>B6</f>
        <v>0</v>
      </c>
      <c r="E6" s="14">
        <f>B6*1.05</f>
        <v>0</v>
      </c>
      <c r="F6" s="15">
        <f>B6*1.15</f>
        <v>0</v>
      </c>
      <c r="G6" s="13">
        <v>0</v>
      </c>
      <c r="H6" s="13">
        <f>C6-G6</f>
        <v>0</v>
      </c>
      <c r="I6" s="13">
        <f>D6-G6</f>
        <v>0</v>
      </c>
      <c r="J6" s="14">
        <f>E6-G6</f>
        <v>0</v>
      </c>
      <c r="K6" s="14">
        <f>F6-G6</f>
        <v>0</v>
      </c>
      <c r="L6" s="16" t="e">
        <f>G6*100/B6</f>
        <v>#DIV/0!</v>
      </c>
      <c r="M6" s="17">
        <f>50*Q22/100*M2</f>
        <v>0</v>
      </c>
      <c r="N6" s="17">
        <f>145*Q22/100*N2</f>
        <v>0</v>
      </c>
      <c r="O6" s="17">
        <f>290*Q22/100*O2</f>
        <v>0</v>
      </c>
      <c r="P6" s="17">
        <f>350*Q22/100*P2</f>
        <v>0</v>
      </c>
      <c r="Q6" s="18">
        <f>K6/Q2</f>
        <v>0</v>
      </c>
      <c r="R6" s="19">
        <f>J6/R2</f>
        <v>0</v>
      </c>
    </row>
    <row r="7" spans="1:19" ht="23.25" x14ac:dyDescent="0.35">
      <c r="A7" s="13" t="s">
        <v>14</v>
      </c>
      <c r="B7" s="13">
        <f>SUM(B3:B6)</f>
        <v>0</v>
      </c>
      <c r="C7" s="13">
        <f>B7*0.98</f>
        <v>0</v>
      </c>
      <c r="D7" s="13">
        <f>B7</f>
        <v>0</v>
      </c>
      <c r="E7" s="14">
        <f>B7*1.05</f>
        <v>0</v>
      </c>
      <c r="F7" s="15">
        <f>B7*1.15</f>
        <v>0</v>
      </c>
      <c r="G7" s="13">
        <f>G3+G4+G5+G6</f>
        <v>0</v>
      </c>
      <c r="H7" s="13">
        <f>C7-G7</f>
        <v>0</v>
      </c>
      <c r="I7" s="13">
        <f>D7-G7</f>
        <v>0</v>
      </c>
      <c r="J7" s="14">
        <f>E7-G7</f>
        <v>0</v>
      </c>
      <c r="K7" s="14">
        <f>F7-G7</f>
        <v>0</v>
      </c>
      <c r="L7" s="16" t="e">
        <f>G7*100/B7</f>
        <v>#DIV/0!</v>
      </c>
      <c r="M7" s="20">
        <f>SUMIF(H3:H6,"&lt;0",M3:M6)</f>
        <v>0</v>
      </c>
      <c r="N7" s="20">
        <f>SUMIF(I3:I6,"&lt;0",N3:N6)</f>
        <v>0</v>
      </c>
      <c r="O7" s="20">
        <f>SUMIF(J3:J6,"&lt;0",O3:O6)</f>
        <v>0</v>
      </c>
      <c r="P7" s="20">
        <f>SUMIF(K3:K6,"&lt;0",P3:P6)</f>
        <v>0</v>
      </c>
      <c r="Q7" s="18">
        <f>K7/Q2</f>
        <v>0</v>
      </c>
      <c r="R7" s="19">
        <f>J7/R2</f>
        <v>0</v>
      </c>
      <c r="S7" s="21"/>
    </row>
    <row r="8" spans="1:19" ht="15" x14ac:dyDescent="0.2">
      <c r="A8" s="1"/>
      <c r="B8" s="1"/>
      <c r="C8" s="1"/>
      <c r="D8" s="1"/>
      <c r="E8" s="1"/>
      <c r="F8" s="1"/>
      <c r="G8" s="1"/>
      <c r="H8" s="1"/>
      <c r="I8" s="1"/>
      <c r="J8" s="22"/>
      <c r="K8" s="1"/>
      <c r="L8" s="16" t="s">
        <v>15</v>
      </c>
      <c r="M8" s="23">
        <f>M3+M4+M5+M6</f>
        <v>0</v>
      </c>
      <c r="N8" s="23">
        <f>N3+N4+N5+N6</f>
        <v>0</v>
      </c>
      <c r="O8" s="24">
        <f>O3+O4+O5+O6</f>
        <v>0</v>
      </c>
      <c r="P8" s="24">
        <f>P3+P4+P5+P6</f>
        <v>0</v>
      </c>
      <c r="Q8" s="12"/>
      <c r="R8" s="5"/>
    </row>
    <row r="9" spans="1:19" ht="15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25"/>
      <c r="M9" s="26"/>
      <c r="N9" s="26"/>
      <c r="O9" s="27"/>
      <c r="P9" s="27"/>
      <c r="Q9" s="12"/>
      <c r="R9" s="5"/>
    </row>
    <row r="10" spans="1:19" ht="15" x14ac:dyDescent="0.2">
      <c r="A10" s="1"/>
      <c r="B10" s="1" t="s">
        <v>16</v>
      </c>
      <c r="C10" s="1"/>
      <c r="D10" s="1"/>
      <c r="E10" s="1"/>
      <c r="F10" s="1"/>
      <c r="G10" s="1"/>
      <c r="H10" s="1"/>
      <c r="I10" s="1"/>
      <c r="J10" s="1"/>
      <c r="K10" s="1"/>
      <c r="L10" s="25"/>
      <c r="M10" s="26" t="s">
        <v>0</v>
      </c>
      <c r="N10" s="26" t="s">
        <v>1</v>
      </c>
      <c r="O10" s="26" t="s">
        <v>2</v>
      </c>
      <c r="P10" s="26" t="s">
        <v>17</v>
      </c>
      <c r="Q10" s="12" t="s">
        <v>18</v>
      </c>
      <c r="R10" s="5" t="s">
        <v>5</v>
      </c>
    </row>
    <row r="11" spans="1:19" ht="23.25" x14ac:dyDescent="0.35">
      <c r="A11" s="6" t="s">
        <v>6</v>
      </c>
      <c r="B11" s="6" t="s">
        <v>7</v>
      </c>
      <c r="C11" s="7">
        <v>0.98</v>
      </c>
      <c r="D11" s="7">
        <v>1</v>
      </c>
      <c r="E11" s="7">
        <v>1.05</v>
      </c>
      <c r="F11" s="8">
        <v>1.1499999999999999</v>
      </c>
      <c r="G11" s="9" t="s">
        <v>8</v>
      </c>
      <c r="H11" s="9" t="s">
        <v>9</v>
      </c>
      <c r="I11" s="9" t="s">
        <v>10</v>
      </c>
      <c r="J11" s="9" t="s">
        <v>11</v>
      </c>
      <c r="K11" s="9" t="s">
        <v>12</v>
      </c>
      <c r="L11" s="10" t="s">
        <v>13</v>
      </c>
      <c r="M11" s="11">
        <f>O11</f>
        <v>0.49230000000000002</v>
      </c>
      <c r="N11" s="11">
        <f>O11</f>
        <v>0.49230000000000002</v>
      </c>
      <c r="O11" s="11">
        <f>O2</f>
        <v>0.49230000000000002</v>
      </c>
      <c r="P11" s="11">
        <f>O2</f>
        <v>0.49230000000000002</v>
      </c>
      <c r="Q11" s="12">
        <v>9</v>
      </c>
      <c r="R11" s="5">
        <f>Q11</f>
        <v>9</v>
      </c>
    </row>
    <row r="12" spans="1:19" ht="23.25" x14ac:dyDescent="0.35">
      <c r="A12" s="13">
        <v>40</v>
      </c>
      <c r="B12" s="13">
        <v>0</v>
      </c>
      <c r="C12" s="13">
        <f>B12*0.98</f>
        <v>0</v>
      </c>
      <c r="D12" s="13">
        <f>B12</f>
        <v>0</v>
      </c>
      <c r="E12" s="13">
        <f>B12*1.05</f>
        <v>0</v>
      </c>
      <c r="F12" s="28">
        <f>B12*1.15</f>
        <v>0</v>
      </c>
      <c r="G12" s="13">
        <v>0</v>
      </c>
      <c r="H12" s="13">
        <f>C12-G12</f>
        <v>0</v>
      </c>
      <c r="I12" s="13">
        <f>D12-G12</f>
        <v>0</v>
      </c>
      <c r="J12" s="13">
        <f>E12-G12</f>
        <v>0</v>
      </c>
      <c r="K12" s="13">
        <f>F12-G12</f>
        <v>0</v>
      </c>
      <c r="L12" s="16" t="e">
        <f>G12*100/B12</f>
        <v>#DIV/0!</v>
      </c>
      <c r="M12" s="17">
        <f>(10*Q19/100)*M11</f>
        <v>0</v>
      </c>
      <c r="N12" s="17">
        <f>(30*Q19/100)*N11</f>
        <v>0</v>
      </c>
      <c r="O12" s="17">
        <f>(60*Q19/100)*O11</f>
        <v>0</v>
      </c>
      <c r="P12" s="17">
        <f>(100*Q19/100)*P11</f>
        <v>0</v>
      </c>
      <c r="Q12" s="18">
        <f>K12/Q11</f>
        <v>0</v>
      </c>
      <c r="R12" s="19">
        <f>J12/R11</f>
        <v>0</v>
      </c>
    </row>
    <row r="13" spans="1:19" ht="23.25" x14ac:dyDescent="0.35">
      <c r="A13" s="13">
        <v>42</v>
      </c>
      <c r="B13" s="13">
        <v>0</v>
      </c>
      <c r="C13" s="13">
        <f>B13*0.98</f>
        <v>0</v>
      </c>
      <c r="D13" s="13">
        <f>B13</f>
        <v>0</v>
      </c>
      <c r="E13" s="13">
        <f>B13*1.05</f>
        <v>0</v>
      </c>
      <c r="F13" s="28">
        <f>B13*1.15</f>
        <v>0</v>
      </c>
      <c r="G13" s="13">
        <v>0</v>
      </c>
      <c r="H13" s="13">
        <f>C13-G13</f>
        <v>0</v>
      </c>
      <c r="I13" s="13">
        <f>D13-G13</f>
        <v>0</v>
      </c>
      <c r="J13" s="13">
        <f>E13-G13</f>
        <v>0</v>
      </c>
      <c r="K13" s="13">
        <f>F13-G13</f>
        <v>0</v>
      </c>
      <c r="L13" s="16" t="e">
        <f>G13*100/B13</f>
        <v>#DIV/0!</v>
      </c>
      <c r="M13" s="17">
        <f>(10*Q20/100)*M11</f>
        <v>0</v>
      </c>
      <c r="N13" s="17">
        <f>(30*Q20/100)*N11</f>
        <v>0</v>
      </c>
      <c r="O13" s="17">
        <f>(60*Q20/100)*O11</f>
        <v>0</v>
      </c>
      <c r="P13" s="17">
        <f>(100*Q20/100)*P11</f>
        <v>0</v>
      </c>
      <c r="Q13" s="18">
        <f>K13/Q11</f>
        <v>0</v>
      </c>
      <c r="R13" s="19">
        <f>J13/R11</f>
        <v>0</v>
      </c>
    </row>
    <row r="14" spans="1:19" ht="23.25" x14ac:dyDescent="0.35">
      <c r="A14" s="13">
        <v>43</v>
      </c>
      <c r="B14" s="13">
        <v>0</v>
      </c>
      <c r="C14" s="13">
        <f>B14*0.98</f>
        <v>0</v>
      </c>
      <c r="D14" s="13">
        <f>B14</f>
        <v>0</v>
      </c>
      <c r="E14" s="13">
        <f>B14*1.05</f>
        <v>0</v>
      </c>
      <c r="F14" s="28">
        <f>B14*1.15</f>
        <v>0</v>
      </c>
      <c r="G14" s="13">
        <v>0</v>
      </c>
      <c r="H14" s="13">
        <f>C14-G14</f>
        <v>0</v>
      </c>
      <c r="I14" s="13">
        <f>D14-G14</f>
        <v>0</v>
      </c>
      <c r="J14" s="13">
        <f>E14-G14</f>
        <v>0</v>
      </c>
      <c r="K14" s="13">
        <f>F14-G14</f>
        <v>0</v>
      </c>
      <c r="L14" s="16" t="e">
        <f>G14*100/B14</f>
        <v>#DIV/0!</v>
      </c>
      <c r="M14" s="17">
        <f>(10*Q21/100)*M11</f>
        <v>0</v>
      </c>
      <c r="N14" s="17">
        <f>(30*Q21/100)*N11</f>
        <v>0</v>
      </c>
      <c r="O14" s="17">
        <f>(60*Q21/100)*O11</f>
        <v>0</v>
      </c>
      <c r="P14" s="17">
        <f>(100*Q21/100)*P11</f>
        <v>0</v>
      </c>
      <c r="Q14" s="18">
        <f>K14/Q11</f>
        <v>0</v>
      </c>
      <c r="R14" s="19">
        <f>J14/R11</f>
        <v>0</v>
      </c>
    </row>
    <row r="15" spans="1:19" ht="23.25" x14ac:dyDescent="0.35">
      <c r="A15" s="13">
        <v>44</v>
      </c>
      <c r="B15" s="13">
        <v>0</v>
      </c>
      <c r="C15" s="13">
        <f>B15*0.98</f>
        <v>0</v>
      </c>
      <c r="D15" s="13">
        <f>B15</f>
        <v>0</v>
      </c>
      <c r="E15" s="13">
        <f>B15*1.05</f>
        <v>0</v>
      </c>
      <c r="F15" s="28">
        <f>B15*1.15</f>
        <v>0</v>
      </c>
      <c r="G15" s="13">
        <v>0</v>
      </c>
      <c r="H15" s="13">
        <f>C15-G15</f>
        <v>0</v>
      </c>
      <c r="I15" s="13">
        <f>D15-G15</f>
        <v>0</v>
      </c>
      <c r="J15" s="13">
        <f>E15-G15</f>
        <v>0</v>
      </c>
      <c r="K15" s="13">
        <f>F15-G15</f>
        <v>0</v>
      </c>
      <c r="L15" s="16" t="e">
        <f>G15*100/B15</f>
        <v>#DIV/0!</v>
      </c>
      <c r="M15" s="17">
        <f>(10*Q22/100)*M11</f>
        <v>0</v>
      </c>
      <c r="N15" s="17">
        <f>(30*Q22/100)*N11</f>
        <v>0</v>
      </c>
      <c r="O15" s="17">
        <f>(60*Q22/100)*O11</f>
        <v>0</v>
      </c>
      <c r="P15" s="17">
        <f>(100*Q22/100)*P11</f>
        <v>0</v>
      </c>
      <c r="Q15" s="18">
        <f>K15/Q11</f>
        <v>0</v>
      </c>
      <c r="R15" s="19">
        <f>J15/R11</f>
        <v>0</v>
      </c>
    </row>
    <row r="16" spans="1:19" ht="23.25" x14ac:dyDescent="0.35">
      <c r="A16" s="13" t="s">
        <v>14</v>
      </c>
      <c r="B16" s="13">
        <f>SUM(B12:B15)</f>
        <v>0</v>
      </c>
      <c r="C16" s="13">
        <f>B16*0.98</f>
        <v>0</v>
      </c>
      <c r="D16" s="13">
        <f>B16</f>
        <v>0</v>
      </c>
      <c r="E16" s="13">
        <f>B16*1.05</f>
        <v>0</v>
      </c>
      <c r="F16" s="28">
        <f>B16*1.15</f>
        <v>0</v>
      </c>
      <c r="G16" s="13">
        <f>SUM(G12:G15)</f>
        <v>0</v>
      </c>
      <c r="H16" s="13">
        <f>C16-G16</f>
        <v>0</v>
      </c>
      <c r="I16" s="13">
        <f>D16-G16</f>
        <v>0</v>
      </c>
      <c r="J16" s="13">
        <f>E16-G16</f>
        <v>0</v>
      </c>
      <c r="K16" s="13">
        <f>F16-G16</f>
        <v>0</v>
      </c>
      <c r="L16" s="16" t="e">
        <f>G16*100/B16</f>
        <v>#DIV/0!</v>
      </c>
      <c r="M16" s="20">
        <f>SUMIF(H12:H15,"&lt;0",M12:M15)</f>
        <v>0</v>
      </c>
      <c r="N16" s="20">
        <f>SUMIF(I12:I15,"&lt;0",N12:N15)</f>
        <v>0</v>
      </c>
      <c r="O16" s="20">
        <f>SUMIF(J12:J15,"&lt;0",O12:O15)</f>
        <v>0</v>
      </c>
      <c r="P16" s="20">
        <f>SUMIF(K12:K15,"&lt;0",P12:P15)</f>
        <v>0</v>
      </c>
      <c r="Q16" s="18">
        <f>K16/Q11</f>
        <v>0</v>
      </c>
      <c r="R16" s="19">
        <f>J16/R11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zoomScalePageLayoutView="60" workbookViewId="0"/>
  </sheetViews>
  <sheetFormatPr baseColWidth="10" defaultRowHeight="12.75" x14ac:dyDescent="0.2"/>
  <cols>
    <col min="1" max="257" width="11.5703125"/>
  </cols>
  <sheetData/>
  <pageMargins left="0.78749999999999998" right="0.78749999999999998" top="1.0249999999999999" bottom="1.0249999999999999" header="0.78749999999999998" footer="0.78749999999999998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zoomScalePageLayoutView="60" workbookViewId="0"/>
  </sheetViews>
  <sheetFormatPr baseColWidth="10" defaultRowHeight="12.75" x14ac:dyDescent="0.2"/>
  <cols>
    <col min="1" max="257" width="11.5703125"/>
  </cols>
  <sheetData/>
  <pageMargins left="0.78749999999999998" right="0.78749999999999998" top="1.0249999999999999" bottom="1.0249999999999999" header="0.78749999999999998" footer="0.78749999999999998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131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SEPTEMBRE 2012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Jean-Eric Pelouas</cp:lastModifiedBy>
  <cp:revision>1</cp:revision>
  <dcterms:created xsi:type="dcterms:W3CDTF">2012-09-20T22:15:15Z</dcterms:created>
  <dcterms:modified xsi:type="dcterms:W3CDTF">2012-09-21T05:13:57Z</dcterms:modified>
</cp:coreProperties>
</file>