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65" windowWidth="14805" windowHeight="7950"/>
  </bookViews>
  <sheets>
    <sheet name="Personnages" sheetId="1" r:id="rId1"/>
    <sheet name="Conditions" sheetId="2" r:id="rId2"/>
  </sheets>
  <definedNames>
    <definedName name="_xlnm._FilterDatabase" localSheetId="0" hidden="1">Personnages!$I$2:$Q$35</definedName>
  </definedNames>
  <calcPr calcId="152511"/>
</workbook>
</file>

<file path=xl/calcChain.xml><?xml version="1.0" encoding="utf-8"?>
<calcChain xmlns="http://schemas.openxmlformats.org/spreadsheetml/2006/main">
  <c r="D3" i="1" l="1"/>
  <c r="F3" i="1" s="1"/>
  <c r="D4" i="1"/>
  <c r="F4" i="1" s="1"/>
  <c r="D5" i="1"/>
  <c r="F5" i="1" s="1"/>
  <c r="D6" i="1"/>
  <c r="F6" i="1" s="1"/>
  <c r="D7" i="1"/>
  <c r="F7" i="1" s="1"/>
  <c r="D8" i="1"/>
  <c r="F8" i="1" s="1"/>
  <c r="D9" i="1"/>
  <c r="F9" i="1" s="1"/>
  <c r="D10" i="1"/>
  <c r="F10" i="1" s="1"/>
  <c r="D11" i="1"/>
  <c r="F11" i="1" s="1"/>
  <c r="D12" i="1"/>
  <c r="F12" i="1" s="1"/>
  <c r="D13" i="1"/>
  <c r="F13" i="1" s="1"/>
  <c r="D14" i="1"/>
  <c r="F14" i="1" s="1"/>
  <c r="D15" i="1"/>
  <c r="F15" i="1" s="1"/>
  <c r="D16" i="1"/>
  <c r="F16" i="1" s="1"/>
  <c r="D17" i="1"/>
  <c r="F17" i="1" s="1"/>
  <c r="D18" i="1"/>
  <c r="F18" i="1" s="1"/>
  <c r="D19" i="1"/>
  <c r="F19" i="1" s="1"/>
  <c r="D20" i="1"/>
  <c r="F20" i="1" s="1"/>
  <c r="D21" i="1"/>
  <c r="F21" i="1" s="1"/>
  <c r="D22" i="1"/>
  <c r="F22" i="1" s="1"/>
  <c r="D23" i="1"/>
  <c r="F23" i="1" s="1"/>
  <c r="D24" i="1"/>
  <c r="F24" i="1" s="1"/>
  <c r="D25" i="1"/>
  <c r="F25" i="1" s="1"/>
  <c r="D26" i="1"/>
  <c r="F26" i="1" s="1"/>
  <c r="D27" i="1"/>
  <c r="F27" i="1" s="1"/>
  <c r="D28" i="1"/>
  <c r="F28" i="1" s="1"/>
  <c r="D29" i="1"/>
  <c r="F29" i="1" s="1"/>
  <c r="D30" i="1"/>
  <c r="F30" i="1" s="1"/>
  <c r="D31" i="1"/>
  <c r="F31" i="1" s="1"/>
  <c r="D32" i="1"/>
  <c r="F32" i="1" s="1"/>
  <c r="D33" i="1"/>
  <c r="F33" i="1" s="1"/>
  <c r="D34" i="1"/>
  <c r="F34" i="1" s="1"/>
  <c r="D35" i="1"/>
  <c r="F35" i="1" s="1"/>
  <c r="P3" i="1" l="1"/>
  <c r="O3" i="1"/>
  <c r="O4" i="1"/>
  <c r="O31" i="1"/>
  <c r="O27" i="1"/>
  <c r="O19" i="1"/>
  <c r="O15" i="1"/>
  <c r="O7" i="1"/>
  <c r="O35" i="1"/>
  <c r="O23" i="1"/>
  <c r="O11" i="1"/>
  <c r="O32" i="1"/>
  <c r="O28" i="1"/>
  <c r="O24" i="1"/>
  <c r="O20" i="1"/>
  <c r="O16" i="1"/>
  <c r="O12" i="1"/>
  <c r="O8" i="1"/>
  <c r="O30" i="1"/>
  <c r="O26" i="1"/>
  <c r="O22" i="1"/>
  <c r="O18" i="1"/>
  <c r="O14" i="1"/>
  <c r="O10" i="1"/>
  <c r="O34" i="1"/>
  <c r="O33" i="1"/>
  <c r="O29" i="1"/>
  <c r="O25" i="1"/>
  <c r="O21" i="1"/>
  <c r="O17" i="1"/>
  <c r="O13" i="1"/>
  <c r="O9" i="1"/>
  <c r="O5" i="1"/>
  <c r="O6" i="1"/>
  <c r="P4" i="1"/>
  <c r="P5" i="1"/>
  <c r="P6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E3" i="1"/>
  <c r="Q3" i="1" s="1"/>
  <c r="E4" i="1"/>
  <c r="Q4" i="1" s="1"/>
  <c r="E5" i="1"/>
  <c r="Q5" i="1" s="1"/>
  <c r="E6" i="1"/>
  <c r="Q6" i="1" s="1"/>
  <c r="E7" i="1"/>
  <c r="Q7" i="1" s="1"/>
  <c r="E8" i="1"/>
  <c r="Q8" i="1" s="1"/>
  <c r="E9" i="1"/>
  <c r="Q9" i="1" s="1"/>
  <c r="E10" i="1"/>
  <c r="Q10" i="1" s="1"/>
  <c r="E11" i="1"/>
  <c r="Q11" i="1" s="1"/>
  <c r="E12" i="1"/>
  <c r="Q12" i="1" s="1"/>
  <c r="E13" i="1"/>
  <c r="Q13" i="1" s="1"/>
  <c r="E14" i="1"/>
  <c r="Q14" i="1" s="1"/>
  <c r="E15" i="1"/>
  <c r="Q15" i="1" s="1"/>
  <c r="E16" i="1"/>
  <c r="Q16" i="1" s="1"/>
  <c r="E17" i="1"/>
  <c r="Q17" i="1" s="1"/>
  <c r="E18" i="1"/>
  <c r="Q18" i="1" s="1"/>
  <c r="E19" i="1"/>
  <c r="Q19" i="1" s="1"/>
  <c r="E20" i="1"/>
  <c r="Q20" i="1" s="1"/>
  <c r="E21" i="1"/>
  <c r="Q21" i="1" s="1"/>
  <c r="E22" i="1"/>
  <c r="Q22" i="1" s="1"/>
  <c r="E23" i="1"/>
  <c r="Q23" i="1" s="1"/>
  <c r="E24" i="1"/>
  <c r="Q24" i="1" s="1"/>
  <c r="E25" i="1"/>
  <c r="Q25" i="1" s="1"/>
  <c r="E26" i="1"/>
  <c r="Q26" i="1" s="1"/>
  <c r="E27" i="1"/>
  <c r="Q27" i="1" s="1"/>
  <c r="E28" i="1"/>
  <c r="Q28" i="1" s="1"/>
  <c r="E29" i="1"/>
  <c r="Q29" i="1" s="1"/>
  <c r="E30" i="1"/>
  <c r="Q30" i="1" s="1"/>
  <c r="E31" i="1"/>
  <c r="Q31" i="1" s="1"/>
  <c r="E32" i="1"/>
  <c r="Q32" i="1" s="1"/>
  <c r="E33" i="1"/>
  <c r="Q33" i="1" s="1"/>
  <c r="E34" i="1"/>
  <c r="Q34" i="1" s="1"/>
  <c r="E35" i="1"/>
  <c r="Q35" i="1" s="1"/>
</calcChain>
</file>

<file path=xl/sharedStrings.xml><?xml version="1.0" encoding="utf-8"?>
<sst xmlns="http://schemas.openxmlformats.org/spreadsheetml/2006/main" count="218" uniqueCount="86">
  <si>
    <t>Rang</t>
  </si>
  <si>
    <t>Nom</t>
  </si>
  <si>
    <t>LVL</t>
  </si>
  <si>
    <t>Score</t>
  </si>
  <si>
    <t>Classe</t>
  </si>
  <si>
    <t>D</t>
  </si>
  <si>
    <t>Torngvar</t>
  </si>
  <si>
    <t>Bouseux</t>
  </si>
  <si>
    <t>Privilégié</t>
  </si>
  <si>
    <t>Panamecty</t>
  </si>
  <si>
    <t>Talentueux</t>
  </si>
  <si>
    <t>$</t>
  </si>
  <si>
    <t>+</t>
  </si>
  <si>
    <t>*</t>
  </si>
  <si>
    <t>X</t>
  </si>
  <si>
    <t>Chair à canon</t>
  </si>
  <si>
    <t>Commun</t>
  </si>
  <si>
    <t>Extraordinaire</t>
  </si>
  <si>
    <t>Epique</t>
  </si>
  <si>
    <t>Elu</t>
  </si>
  <si>
    <t>Divin</t>
  </si>
  <si>
    <t>Infini</t>
  </si>
  <si>
    <t>C</t>
  </si>
  <si>
    <t>B</t>
  </si>
  <si>
    <t>A</t>
  </si>
  <si>
    <t>S</t>
  </si>
  <si>
    <t>S+</t>
  </si>
  <si>
    <t>Initié</t>
  </si>
  <si>
    <t>Amateur</t>
  </si>
  <si>
    <t>Pro</t>
  </si>
  <si>
    <t>Héros</t>
  </si>
  <si>
    <t>Légende</t>
  </si>
  <si>
    <t>Mythique</t>
  </si>
  <si>
    <t>Eternel</t>
  </si>
  <si>
    <t>CR</t>
  </si>
  <si>
    <t>CC</t>
  </si>
  <si>
    <t>LVL Min</t>
  </si>
  <si>
    <t>Score Min</t>
  </si>
  <si>
    <t>O</t>
  </si>
  <si>
    <t>Brokk</t>
  </si>
  <si>
    <t>Akalmash</t>
  </si>
  <si>
    <t>Harry</t>
  </si>
  <si>
    <t>Thémis</t>
  </si>
  <si>
    <t>Milith</t>
  </si>
  <si>
    <t>Heavy Eace</t>
  </si>
  <si>
    <t>Aiedail</t>
  </si>
  <si>
    <t>Tialdar</t>
  </si>
  <si>
    <t>Alinhraen</t>
  </si>
  <si>
    <t>Maeglin</t>
  </si>
  <si>
    <t>Proksima</t>
  </si>
  <si>
    <t>José</t>
  </si>
  <si>
    <t>Darfyer</t>
  </si>
  <si>
    <t>Gamyar</t>
  </si>
  <si>
    <t>Nefti</t>
  </si>
  <si>
    <t>Grunnwulf</t>
  </si>
  <si>
    <t>Yujo</t>
  </si>
  <si>
    <t>Shinitaï</t>
  </si>
  <si>
    <t>Onyria</t>
  </si>
  <si>
    <t>Sephiroth</t>
  </si>
  <si>
    <t>Colt</t>
  </si>
  <si>
    <t>Clovis</t>
  </si>
  <si>
    <t>Daroth</t>
  </si>
  <si>
    <t>Asuryan</t>
  </si>
  <si>
    <t>Gradur</t>
  </si>
  <si>
    <t>Urak</t>
  </si>
  <si>
    <t>Kira</t>
  </si>
  <si>
    <t>Gustave</t>
  </si>
  <si>
    <t>Yuuki</t>
  </si>
  <si>
    <t>Grossbaff</t>
  </si>
  <si>
    <t>Anubia</t>
  </si>
  <si>
    <t>C1</t>
  </si>
  <si>
    <t>D2</t>
  </si>
  <si>
    <t>A2</t>
  </si>
  <si>
    <t>B2</t>
  </si>
  <si>
    <t>C2</t>
  </si>
  <si>
    <t>B3</t>
  </si>
  <si>
    <t>C3</t>
  </si>
  <si>
    <t>D3</t>
  </si>
  <si>
    <t>Φ</t>
  </si>
  <si>
    <t>RC</t>
  </si>
  <si>
    <t>Fichier texte</t>
  </si>
  <si>
    <t>texte</t>
  </si>
  <si>
    <t>formule</t>
  </si>
  <si>
    <t>http://forum.excel-pratique.com</t>
  </si>
  <si>
    <t>tblClasse</t>
  </si>
  <si>
    <t>tblRang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</si>
</sst>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  <font>
      <i/>
      <sz val="11"/>
      <color rgb="FF7F7F7F"/>
      <name val="Calibri"/>
      <family val="2"/>
    </font>
    <font>
      <sz val="8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8">
    <xf numFmtId="0" fontId="0" fillId="0" borderId="0" xfId="0"/>
    <xf numFmtId="0" fontId="2" fillId="0" borderId="0" xfId="0" applyFont="1"/>
    <xf numFmtId="0" fontId="0" fillId="0" borderId="0" xfId="0" applyNumberFormat="1"/>
    <xf numFmtId="0" fontId="0" fillId="2" borderId="0" xfId="0" applyFill="1"/>
    <xf numFmtId="0" fontId="3" fillId="0" borderId="0" xfId="1"/>
    <xf numFmtId="0" fontId="1" fillId="0" borderId="0" xfId="0" applyFont="1"/>
    <xf numFmtId="0" fontId="4" fillId="0" borderId="0" xfId="0" applyFont="1"/>
    <xf numFmtId="0" fontId="5" fillId="0" borderId="0" xfId="2"/>
  </cellXfs>
  <cellStyles count="3">
    <cellStyle name="Lien hypertexte" xfId="2" builtinId="8"/>
    <cellStyle name="Normal" xfId="0" builtinId="0"/>
    <cellStyle name="Texte explicatif" xfId="1" builtinId="53"/>
  </cellStyles>
  <dxfs count="7">
    <dxf>
      <numFmt numFmtId="0" formatCode="General"/>
    </dxf>
    <dxf>
      <numFmt numFmtId="0" formatCode="General"/>
    </dxf>
    <dxf>
      <numFmt numFmtId="0" formatCode="General"/>
    </dxf>
    <dxf>
      <fill>
        <patternFill patternType="solid">
          <fgColor indexed="64"/>
          <bgColor theme="6" tint="0.79998168889431442"/>
        </patternFill>
      </fill>
    </dxf>
    <dxf>
      <fill>
        <patternFill patternType="solid">
          <fgColor indexed="64"/>
          <bgColor theme="6" tint="0.79998168889431442"/>
        </patternFill>
      </fill>
    </dxf>
    <dxf>
      <fill>
        <patternFill patternType="solid">
          <fgColor indexed="64"/>
          <bgColor theme="6" tint="0.79998168889431442"/>
        </patternFill>
      </fill>
    </dxf>
    <dxf>
      <font>
        <b/>
      </font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3" name="tblScores" displayName="tblScores" ref="A2:F35" totalsRowShown="0" headerRowDxfId="6">
  <autoFilter ref="A2:F35"/>
  <tableColumns count="6">
    <tableColumn id="3" name="Nom" dataDxfId="5"/>
    <tableColumn id="10" name="LVL" dataDxfId="4"/>
    <tableColumn id="8" name="Score" dataDxfId="3"/>
    <tableColumn id="6" name="Rang" dataDxfId="2">
      <calculatedColumnFormula>IF(tblScores[[#This Row],[Score]]&gt;=VLOOKUP(tblScores[[#This Row],[LVL]],CHOOSE({1,2},tblRang[LVL Min],tblRang[Score Min]),2,TRUE),VLOOKUP(tblScores[[#This Row],[LVL]],CHOOSE({1,2},tblRang[LVL Min],tblRang[Rang]),2,TRUE),VLOOKUP(tblScores[[#This Row],[Score]],CHOOSE({1,2},tblRang[Score Min],tblRang[Rang]),2,TRUE))</calculatedColumnFormula>
    </tableColumn>
    <tableColumn id="7" name="Classe" dataDxfId="1">
      <calculatedColumnFormula>VLOOKUP(tblScores[[#This Row],[Score]],CHOOSE({1,2},tblClasse[Score Min],tblClasse[Classe]),2,TRUE)</calculatedColumnFormula>
    </tableColumn>
    <tableColumn id="9" name="RC" dataDxfId="0">
      <calculatedColumnFormula>VLOOKUP(tblScores[[#This Row],[Rang]],CHOOSE({1,2},tblRang[Rang],tblRang[CR]),2,FALSE)&amp;VLOOKUP(tblScores[[#This Row],[Score]],CHOOSE({1,2},tblClasse[Score Min],tblClasse[CC]),2,TRUE)</calculatedColumnFormula>
    </tableColumn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id="1" name="tblRang" displayName="tblRang" ref="E2:H10" totalsRowShown="0">
  <autoFilter ref="E2:H10">
    <filterColumn colId="0" hiddenButton="1"/>
    <filterColumn colId="1" hiddenButton="1"/>
    <filterColumn colId="2" hiddenButton="1"/>
    <filterColumn colId="3" hiddenButton="1"/>
  </autoFilter>
  <tableColumns count="4">
    <tableColumn id="1" name="CR"/>
    <tableColumn id="2" name="Rang"/>
    <tableColumn id="3" name="LVL Min"/>
    <tableColumn id="4" name="Score Min"/>
  </tableColumns>
  <tableStyleInfo name="TableStyleLight11" showFirstColumn="0" showLastColumn="0" showRowStripes="1" showColumnStripes="0"/>
</table>
</file>

<file path=xl/tables/table3.xml><?xml version="1.0" encoding="utf-8"?>
<table xmlns="http://schemas.openxmlformats.org/spreadsheetml/2006/main" id="2" name="tblClasse" displayName="tblClasse" ref="A2:C11" totalsRowShown="0">
  <autoFilter ref="A2:C11">
    <filterColumn colId="0" hiddenButton="1"/>
    <filterColumn colId="1" hiddenButton="1"/>
    <filterColumn colId="2" hiddenButton="1"/>
  </autoFilter>
  <tableColumns count="3">
    <tableColumn id="1" name="CC"/>
    <tableColumn id="2" name="Classe"/>
    <tableColumn id="3" name="Score Min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tableau-a-conditions-et-solutions-multiples-automatise-t73828.html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5"/>
  <sheetViews>
    <sheetView showGridLines="0" tabSelected="1" workbookViewId="0">
      <selection activeCell="F11" sqref="F11"/>
    </sheetView>
  </sheetViews>
  <sheetFormatPr baseColWidth="10" defaultColWidth="9.140625" defaultRowHeight="15" x14ac:dyDescent="0.25"/>
  <cols>
    <col min="1" max="1" width="15.42578125" customWidth="1"/>
    <col min="2" max="2" width="7.140625" customWidth="1"/>
    <col min="3" max="3" width="11" customWidth="1"/>
    <col min="4" max="5" width="14.28515625" customWidth="1"/>
    <col min="13" max="13" width="9.85546875" bestFit="1" customWidth="1"/>
    <col min="14" max="14" width="12.140625" bestFit="1" customWidth="1"/>
    <col min="15" max="15" width="12.140625" customWidth="1"/>
  </cols>
  <sheetData>
    <row r="1" spans="1:17" x14ac:dyDescent="0.25">
      <c r="A1" s="4" t="s">
        <v>81</v>
      </c>
      <c r="B1" s="4" t="s">
        <v>81</v>
      </c>
      <c r="C1" s="4" t="s">
        <v>81</v>
      </c>
      <c r="D1" s="4" t="s">
        <v>82</v>
      </c>
      <c r="E1" s="4" t="s">
        <v>82</v>
      </c>
      <c r="F1" s="4" t="s">
        <v>82</v>
      </c>
      <c r="I1" s="7" t="s">
        <v>83</v>
      </c>
    </row>
    <row r="2" spans="1:17" x14ac:dyDescent="0.25">
      <c r="A2" s="1" t="s">
        <v>1</v>
      </c>
      <c r="B2" s="1" t="s">
        <v>2</v>
      </c>
      <c r="C2" s="1" t="s">
        <v>3</v>
      </c>
      <c r="D2" s="1" t="s">
        <v>0</v>
      </c>
      <c r="E2" s="1" t="s">
        <v>4</v>
      </c>
      <c r="F2" s="1" t="s">
        <v>79</v>
      </c>
      <c r="G2" s="1"/>
      <c r="I2" s="4" t="s">
        <v>80</v>
      </c>
    </row>
    <row r="3" spans="1:17" x14ac:dyDescent="0.25">
      <c r="A3" s="3" t="s">
        <v>6</v>
      </c>
      <c r="B3" s="3">
        <v>2</v>
      </c>
      <c r="C3" s="3">
        <v>66</v>
      </c>
      <c r="D3" t="str">
        <f>IF(tblScores[[#This Row],[Score]]&gt;=VLOOKUP(tblScores[[#This Row],[LVL]],CHOOSE({1,2},tblRang[LVL Min],tblRang[Score Min]),2,TRUE),VLOOKUP(tblScores[[#This Row],[LVL]],CHOOSE({1,2},tblRang[LVL Min],tblRang[Rang]),2,TRUE),VLOOKUP(tblScores[[#This Row],[Score]],CHOOSE({1,2},tblRang[Score Min],tblRang[Rang]),2,TRUE))</f>
        <v>Initié</v>
      </c>
      <c r="E3" t="str">
        <f>VLOOKUP(tblScores[[#This Row],[Score]],CHOOSE({1,2},tblClasse[Score Min],tblClasse[Classe]),2,TRUE)</f>
        <v>Privilégié</v>
      </c>
      <c r="F3" s="2" t="str">
        <f>VLOOKUP(tblScores[[#This Row],[Rang]],CHOOSE({1,2},tblRang[Rang],tblRang[CR]),2,FALSE)&amp;VLOOKUP(tblScores[[#This Row],[Score]],CHOOSE({1,2},tblClasse[Score Min],tblClasse[CC]),2,TRUE)</f>
        <v>C1</v>
      </c>
      <c r="G3" s="2"/>
      <c r="I3" s="4" t="s">
        <v>70</v>
      </c>
      <c r="J3" s="4" t="s">
        <v>6</v>
      </c>
      <c r="K3" s="4">
        <v>2</v>
      </c>
      <c r="L3" s="4">
        <v>66</v>
      </c>
      <c r="M3" s="4" t="s">
        <v>27</v>
      </c>
      <c r="N3" s="4" t="s">
        <v>8</v>
      </c>
      <c r="O3" s="6" t="b">
        <f>tblScores[[#This Row],[RC]]=I3</f>
        <v>1</v>
      </c>
      <c r="P3" s="6" t="b">
        <f>tblScores[[#This Row],[Rang]]=M3</f>
        <v>1</v>
      </c>
      <c r="Q3" s="6" t="b">
        <f>tblScores[[#This Row],[Classe]]=N3</f>
        <v>1</v>
      </c>
    </row>
    <row r="4" spans="1:17" x14ac:dyDescent="0.25">
      <c r="A4" s="3" t="s">
        <v>9</v>
      </c>
      <c r="B4" s="3">
        <v>1</v>
      </c>
      <c r="C4" s="3">
        <v>61</v>
      </c>
      <c r="D4" t="str">
        <f>IF(tblScores[[#This Row],[Score]]&gt;=VLOOKUP(tblScores[[#This Row],[LVL]],CHOOSE({1,2},tblRang[LVL Min],tblRang[Score Min]),2,TRUE),VLOOKUP(tblScores[[#This Row],[LVL]],CHOOSE({1,2},tblRang[LVL Min],tblRang[Rang]),2,TRUE),VLOOKUP(tblScores[[#This Row],[Score]],CHOOSE({1,2},tblRang[Score Min],tblRang[Rang]),2,TRUE))</f>
        <v>Bouseux</v>
      </c>
      <c r="E4" t="str">
        <f>VLOOKUP(tblScores[[#This Row],[Score]],CHOOSE({1,2},tblClasse[Score Min],tblClasse[Classe]),2,TRUE)</f>
        <v>Talentueux</v>
      </c>
      <c r="F4" s="2" t="str">
        <f>VLOOKUP(tblScores[[#This Row],[Rang]],CHOOSE({1,2},tblRang[Rang],tblRang[CR]),2,FALSE)&amp;VLOOKUP(tblScores[[#This Row],[Score]],CHOOSE({1,2},tblClasse[Score Min],tblClasse[CC]),2,TRUE)</f>
        <v>D2</v>
      </c>
      <c r="G4" s="2"/>
      <c r="I4" s="4" t="s">
        <v>71</v>
      </c>
      <c r="J4" s="4" t="s">
        <v>9</v>
      </c>
      <c r="K4" s="4">
        <v>1</v>
      </c>
      <c r="L4" s="4">
        <v>61</v>
      </c>
      <c r="M4" s="4" t="s">
        <v>7</v>
      </c>
      <c r="N4" s="4" t="s">
        <v>10</v>
      </c>
      <c r="O4" s="6" t="b">
        <f>tblScores[[#This Row],[RC]]=I4</f>
        <v>1</v>
      </c>
      <c r="P4" s="6" t="b">
        <f>tblScores[[#This Row],[Rang]]=M4</f>
        <v>1</v>
      </c>
      <c r="Q4" s="6" t="b">
        <f>tblScores[[#This Row],[Classe]]=N4</f>
        <v>1</v>
      </c>
    </row>
    <row r="5" spans="1:17" x14ac:dyDescent="0.25">
      <c r="A5" s="3" t="s">
        <v>39</v>
      </c>
      <c r="B5" s="3">
        <v>5</v>
      </c>
      <c r="C5" s="3">
        <v>60</v>
      </c>
      <c r="D5" s="2" t="str">
        <f>IF(tblScores[[#This Row],[Score]]&gt;=VLOOKUP(tblScores[[#This Row],[LVL]],CHOOSE({1,2},tblRang[LVL Min],tblRang[Score Min]),2,TRUE),VLOOKUP(tblScores[[#This Row],[LVL]],CHOOSE({1,2},tblRang[LVL Min],tblRang[Rang]),2,TRUE),VLOOKUP(tblScores[[#This Row],[Score]],CHOOSE({1,2},tblRang[Score Min],tblRang[Rang]),2,TRUE))</f>
        <v>Pro</v>
      </c>
      <c r="E5" t="str">
        <f>VLOOKUP(tblScores[[#This Row],[Score]],CHOOSE({1,2},tblClasse[Score Min],tblClasse[Classe]),2,TRUE)</f>
        <v>Talentueux</v>
      </c>
      <c r="F5" s="2" t="str">
        <f>VLOOKUP(tblScores[[#This Row],[Rang]],CHOOSE({1,2},tblRang[Rang],tblRang[CR]),2,FALSE)&amp;VLOOKUP(tblScores[[#This Row],[Score]],CHOOSE({1,2},tblClasse[Score Min],tblClasse[CC]),2,TRUE)</f>
        <v>A2</v>
      </c>
      <c r="G5" s="2"/>
      <c r="I5" s="4" t="s">
        <v>72</v>
      </c>
      <c r="J5" s="4" t="s">
        <v>39</v>
      </c>
      <c r="K5" s="4">
        <v>5</v>
      </c>
      <c r="L5" s="4">
        <v>60</v>
      </c>
      <c r="M5" s="4" t="s">
        <v>29</v>
      </c>
      <c r="N5" s="4" t="s">
        <v>10</v>
      </c>
      <c r="O5" s="6" t="b">
        <f>tblScores[[#This Row],[RC]]=I5</f>
        <v>1</v>
      </c>
      <c r="P5" s="6" t="b">
        <f>tblScores[[#This Row],[Rang]]=M5</f>
        <v>1</v>
      </c>
      <c r="Q5" s="6" t="b">
        <f>tblScores[[#This Row],[Classe]]=N5</f>
        <v>1</v>
      </c>
    </row>
    <row r="6" spans="1:17" x14ac:dyDescent="0.25">
      <c r="A6" s="3" t="s">
        <v>40</v>
      </c>
      <c r="B6" s="3">
        <v>4</v>
      </c>
      <c r="C6" s="3">
        <v>60</v>
      </c>
      <c r="D6" s="2" t="str">
        <f>IF(tblScores[[#This Row],[Score]]&gt;=VLOOKUP(tblScores[[#This Row],[LVL]],CHOOSE({1,2},tblRang[LVL Min],tblRang[Score Min]),2,TRUE),VLOOKUP(tblScores[[#This Row],[LVL]],CHOOSE({1,2},tblRang[LVL Min],tblRang[Rang]),2,TRUE),VLOOKUP(tblScores[[#This Row],[Score]],CHOOSE({1,2},tblRang[Score Min],tblRang[Rang]),2,TRUE))</f>
        <v>Amateur</v>
      </c>
      <c r="E6" t="str">
        <f>VLOOKUP(tblScores[[#This Row],[Score]],CHOOSE({1,2},tblClasse[Score Min],tblClasse[Classe]),2,TRUE)</f>
        <v>Talentueux</v>
      </c>
      <c r="F6" s="2" t="str">
        <f>VLOOKUP(tblScores[[#This Row],[Rang]],CHOOSE({1,2},tblRang[Rang],tblRang[CR]),2,FALSE)&amp;VLOOKUP(tblScores[[#This Row],[Score]],CHOOSE({1,2},tblClasse[Score Min],tblClasse[CC]),2,TRUE)</f>
        <v>B2</v>
      </c>
      <c r="G6" s="2"/>
      <c r="I6" s="4" t="s">
        <v>73</v>
      </c>
      <c r="J6" s="4" t="s">
        <v>40</v>
      </c>
      <c r="K6" s="4">
        <v>4</v>
      </c>
      <c r="L6" s="4">
        <v>60</v>
      </c>
      <c r="M6" s="4" t="s">
        <v>28</v>
      </c>
      <c r="N6" s="4" t="s">
        <v>10</v>
      </c>
      <c r="O6" s="6" t="b">
        <f>tblScores[[#This Row],[RC]]=I6</f>
        <v>1</v>
      </c>
      <c r="P6" s="6" t="b">
        <f>tblScores[[#This Row],[Rang]]=M6</f>
        <v>1</v>
      </c>
      <c r="Q6" s="6" t="b">
        <f>tblScores[[#This Row],[Classe]]=N6</f>
        <v>1</v>
      </c>
    </row>
    <row r="7" spans="1:17" x14ac:dyDescent="0.25">
      <c r="A7" s="3" t="s">
        <v>41</v>
      </c>
      <c r="B7" s="3">
        <v>2</v>
      </c>
      <c r="C7" s="3">
        <v>59</v>
      </c>
      <c r="D7" s="2" t="str">
        <f>IF(tblScores[[#This Row],[Score]]&gt;=VLOOKUP(tblScores[[#This Row],[LVL]],CHOOSE({1,2},tblRang[LVL Min],tblRang[Score Min]),2,TRUE),VLOOKUP(tblScores[[#This Row],[LVL]],CHOOSE({1,2},tblRang[LVL Min],tblRang[Rang]),2,TRUE),VLOOKUP(tblScores[[#This Row],[Score]],CHOOSE({1,2},tblRang[Score Min],tblRang[Rang]),2,TRUE))</f>
        <v>Initié</v>
      </c>
      <c r="E7" s="2" t="str">
        <f>VLOOKUP(tblScores[[#This Row],[Score]],CHOOSE({1,2},tblClasse[Score Min],tblClasse[Classe]),2,TRUE)</f>
        <v>Talentueux</v>
      </c>
      <c r="F7" s="2" t="str">
        <f>VLOOKUP(tblScores[[#This Row],[Rang]],CHOOSE({1,2},tblRang[Rang],tblRang[CR]),2,FALSE)&amp;VLOOKUP(tblScores[[#This Row],[Score]],CHOOSE({1,2},tblClasse[Score Min],tblClasse[CC]),2,TRUE)</f>
        <v>C2</v>
      </c>
      <c r="G7" s="2"/>
      <c r="I7" s="4" t="s">
        <v>74</v>
      </c>
      <c r="J7" s="4" t="s">
        <v>41</v>
      </c>
      <c r="K7" s="4">
        <v>2</v>
      </c>
      <c r="L7" s="4">
        <v>59</v>
      </c>
      <c r="M7" s="4" t="s">
        <v>27</v>
      </c>
      <c r="N7" s="4" t="s">
        <v>10</v>
      </c>
      <c r="O7" s="6" t="b">
        <f>tblScores[[#This Row],[RC]]=I7</f>
        <v>1</v>
      </c>
      <c r="P7" s="6" t="b">
        <f>tblScores[[#This Row],[Rang]]=M7</f>
        <v>1</v>
      </c>
      <c r="Q7" s="6" t="b">
        <f>tblScores[[#This Row],[Classe]]=N7</f>
        <v>1</v>
      </c>
    </row>
    <row r="8" spans="1:17" x14ac:dyDescent="0.25">
      <c r="A8" s="3" t="s">
        <v>42</v>
      </c>
      <c r="B8" s="3">
        <v>5</v>
      </c>
      <c r="C8" s="3">
        <v>59</v>
      </c>
      <c r="D8" s="2" t="str">
        <f>IF(tblScores[[#This Row],[Score]]&gt;=VLOOKUP(tblScores[[#This Row],[LVL]],CHOOSE({1,2},tblRang[LVL Min],tblRang[Score Min]),2,TRUE),VLOOKUP(tblScores[[#This Row],[LVL]],CHOOSE({1,2},tblRang[LVL Min],tblRang[Rang]),2,TRUE),VLOOKUP(tblScores[[#This Row],[Score]],CHOOSE({1,2},tblRang[Score Min],tblRang[Rang]),2,TRUE))</f>
        <v>Amateur</v>
      </c>
      <c r="E8" s="2" t="str">
        <f>VLOOKUP(tblScores[[#This Row],[Score]],CHOOSE({1,2},tblClasse[Score Min],tblClasse[Classe]),2,TRUE)</f>
        <v>Talentueux</v>
      </c>
      <c r="F8" s="2" t="str">
        <f>VLOOKUP(tblScores[[#This Row],[Rang]],CHOOSE({1,2},tblRang[Rang],tblRang[CR]),2,FALSE)&amp;VLOOKUP(tblScores[[#This Row],[Score]],CHOOSE({1,2},tblClasse[Score Min],tblClasse[CC]),2,TRUE)</f>
        <v>B2</v>
      </c>
      <c r="G8" s="2"/>
      <c r="I8" s="4" t="s">
        <v>73</v>
      </c>
      <c r="J8" s="4" t="s">
        <v>42</v>
      </c>
      <c r="K8" s="4">
        <v>5</v>
      </c>
      <c r="L8" s="4">
        <v>59</v>
      </c>
      <c r="M8" s="4" t="s">
        <v>28</v>
      </c>
      <c r="N8" s="4" t="s">
        <v>10</v>
      </c>
      <c r="O8" s="6" t="b">
        <f>tblScores[[#This Row],[RC]]=I8</f>
        <v>1</v>
      </c>
      <c r="P8" s="6" t="b">
        <f>tblScores[[#This Row],[Rang]]=M8</f>
        <v>1</v>
      </c>
      <c r="Q8" s="6" t="b">
        <f>tblScores[[#This Row],[Classe]]=N8</f>
        <v>1</v>
      </c>
    </row>
    <row r="9" spans="1:17" x14ac:dyDescent="0.25">
      <c r="A9" s="3" t="s">
        <v>43</v>
      </c>
      <c r="B9" s="3">
        <v>5</v>
      </c>
      <c r="C9" s="3">
        <v>58</v>
      </c>
      <c r="D9" s="2" t="str">
        <f>IF(tblScores[[#This Row],[Score]]&gt;=VLOOKUP(tblScores[[#This Row],[LVL]],CHOOSE({1,2},tblRang[LVL Min],tblRang[Score Min]),2,TRUE),VLOOKUP(tblScores[[#This Row],[LVL]],CHOOSE({1,2},tblRang[LVL Min],tblRang[Rang]),2,TRUE),VLOOKUP(tblScores[[#This Row],[Score]],CHOOSE({1,2},tblRang[Score Min],tblRang[Rang]),2,TRUE))</f>
        <v>Amateur</v>
      </c>
      <c r="E9" s="2" t="str">
        <f>VLOOKUP(tblScores[[#This Row],[Score]],CHOOSE({1,2},tblClasse[Score Min],tblClasse[Classe]),2,TRUE)</f>
        <v>Talentueux</v>
      </c>
      <c r="F9" s="2" t="str">
        <f>VLOOKUP(tblScores[[#This Row],[Rang]],CHOOSE({1,2},tblRang[Rang],tblRang[CR]),2,FALSE)&amp;VLOOKUP(tblScores[[#This Row],[Score]],CHOOSE({1,2},tblClasse[Score Min],tblClasse[CC]),2,TRUE)</f>
        <v>B2</v>
      </c>
      <c r="G9" s="2"/>
      <c r="I9" s="4" t="s">
        <v>73</v>
      </c>
      <c r="J9" s="4" t="s">
        <v>43</v>
      </c>
      <c r="K9" s="4">
        <v>5</v>
      </c>
      <c r="L9" s="4">
        <v>58</v>
      </c>
      <c r="M9" s="4" t="s">
        <v>28</v>
      </c>
      <c r="N9" s="4" t="s">
        <v>10</v>
      </c>
      <c r="O9" s="6" t="b">
        <f>tblScores[[#This Row],[RC]]=I9</f>
        <v>1</v>
      </c>
      <c r="P9" s="6" t="b">
        <f>tblScores[[#This Row],[Rang]]=M9</f>
        <v>1</v>
      </c>
      <c r="Q9" s="6" t="b">
        <f>tblScores[[#This Row],[Classe]]=N9</f>
        <v>1</v>
      </c>
    </row>
    <row r="10" spans="1:17" x14ac:dyDescent="0.25">
      <c r="A10" s="3" t="s">
        <v>44</v>
      </c>
      <c r="B10" s="3">
        <v>3</v>
      </c>
      <c r="C10" s="3">
        <v>58</v>
      </c>
      <c r="D10" s="2" t="str">
        <f>IF(tblScores[[#This Row],[Score]]&gt;=VLOOKUP(tblScores[[#This Row],[LVL]],CHOOSE({1,2},tblRang[LVL Min],tblRang[Score Min]),2,TRUE),VLOOKUP(tblScores[[#This Row],[LVL]],CHOOSE({1,2},tblRang[LVL Min],tblRang[Rang]),2,TRUE),VLOOKUP(tblScores[[#This Row],[Score]],CHOOSE({1,2},tblRang[Score Min],tblRang[Rang]),2,TRUE))</f>
        <v>Amateur</v>
      </c>
      <c r="E10" s="2" t="str">
        <f>VLOOKUP(tblScores[[#This Row],[Score]],CHOOSE({1,2},tblClasse[Score Min],tblClasse[Classe]),2,TRUE)</f>
        <v>Talentueux</v>
      </c>
      <c r="F10" s="2" t="str">
        <f>VLOOKUP(tblScores[[#This Row],[Rang]],CHOOSE({1,2},tblRang[Rang],tblRang[CR]),2,FALSE)&amp;VLOOKUP(tblScores[[#This Row],[Score]],CHOOSE({1,2},tblClasse[Score Min],tblClasse[CC]),2,TRUE)</f>
        <v>B2</v>
      </c>
      <c r="G10" s="2"/>
      <c r="I10" s="4" t="s">
        <v>73</v>
      </c>
      <c r="J10" s="4" t="s">
        <v>44</v>
      </c>
      <c r="K10" s="4">
        <v>3</v>
      </c>
      <c r="L10" s="4">
        <v>58</v>
      </c>
      <c r="M10" s="4" t="s">
        <v>28</v>
      </c>
      <c r="N10" s="4" t="s">
        <v>10</v>
      </c>
      <c r="O10" s="6" t="b">
        <f>tblScores[[#This Row],[RC]]=I10</f>
        <v>1</v>
      </c>
      <c r="P10" s="6" t="b">
        <f>tblScores[[#This Row],[Rang]]=M10</f>
        <v>1</v>
      </c>
      <c r="Q10" s="6" t="b">
        <f>tblScores[[#This Row],[Classe]]=N10</f>
        <v>1</v>
      </c>
    </row>
    <row r="11" spans="1:17" x14ac:dyDescent="0.25">
      <c r="A11" s="3" t="s">
        <v>45</v>
      </c>
      <c r="B11" s="3">
        <v>2</v>
      </c>
      <c r="C11" s="3">
        <v>58</v>
      </c>
      <c r="D11" s="2" t="str">
        <f>IF(tblScores[[#This Row],[Score]]&gt;=VLOOKUP(tblScores[[#This Row],[LVL]],CHOOSE({1,2},tblRang[LVL Min],tblRang[Score Min]),2,TRUE),VLOOKUP(tblScores[[#This Row],[LVL]],CHOOSE({1,2},tblRang[LVL Min],tblRang[Rang]),2,TRUE),VLOOKUP(tblScores[[#This Row],[Score]],CHOOSE({1,2},tblRang[Score Min],tblRang[Rang]),2,TRUE))</f>
        <v>Initié</v>
      </c>
      <c r="E11" s="2" t="str">
        <f>VLOOKUP(tblScores[[#This Row],[Score]],CHOOSE({1,2},tblClasse[Score Min],tblClasse[Classe]),2,TRUE)</f>
        <v>Talentueux</v>
      </c>
      <c r="F11" s="2" t="str">
        <f>VLOOKUP(tblScores[[#This Row],[Rang]],CHOOSE({1,2},tblRang[Rang],tblRang[CR]),2,FALSE)&amp;VLOOKUP(tblScores[[#This Row],[Score]],CHOOSE({1,2},tblClasse[Score Min],tblClasse[CC]),2,TRUE)</f>
        <v>C2</v>
      </c>
      <c r="G11" s="2"/>
      <c r="I11" s="4" t="s">
        <v>74</v>
      </c>
      <c r="J11" s="4" t="s">
        <v>45</v>
      </c>
      <c r="K11" s="4">
        <v>2</v>
      </c>
      <c r="L11" s="4">
        <v>58</v>
      </c>
      <c r="M11" s="4" t="s">
        <v>27</v>
      </c>
      <c r="N11" s="4" t="s">
        <v>10</v>
      </c>
      <c r="O11" s="6" t="b">
        <f>tblScores[[#This Row],[RC]]=I11</f>
        <v>1</v>
      </c>
      <c r="P11" s="6" t="b">
        <f>tblScores[[#This Row],[Rang]]=M11</f>
        <v>1</v>
      </c>
      <c r="Q11" s="6" t="b">
        <f>tblScores[[#This Row],[Classe]]=N11</f>
        <v>1</v>
      </c>
    </row>
    <row r="12" spans="1:17" x14ac:dyDescent="0.25">
      <c r="A12" s="3" t="s">
        <v>46</v>
      </c>
      <c r="B12" s="3">
        <v>2</v>
      </c>
      <c r="C12" s="3">
        <v>58</v>
      </c>
      <c r="D12" s="2" t="str">
        <f>IF(tblScores[[#This Row],[Score]]&gt;=VLOOKUP(tblScores[[#This Row],[LVL]],CHOOSE({1,2},tblRang[LVL Min],tblRang[Score Min]),2,TRUE),VLOOKUP(tblScores[[#This Row],[LVL]],CHOOSE({1,2},tblRang[LVL Min],tblRang[Rang]),2,TRUE),VLOOKUP(tblScores[[#This Row],[Score]],CHOOSE({1,2},tblRang[Score Min],tblRang[Rang]),2,TRUE))</f>
        <v>Initié</v>
      </c>
      <c r="E12" s="2" t="str">
        <f>VLOOKUP(tblScores[[#This Row],[Score]],CHOOSE({1,2},tblClasse[Score Min],tblClasse[Classe]),2,TRUE)</f>
        <v>Talentueux</v>
      </c>
      <c r="F12" s="2" t="str">
        <f>VLOOKUP(tblScores[[#This Row],[Rang]],CHOOSE({1,2},tblRang[Rang],tblRang[CR]),2,FALSE)&amp;VLOOKUP(tblScores[[#This Row],[Score]],CHOOSE({1,2},tblClasse[Score Min],tblClasse[CC]),2,TRUE)</f>
        <v>C2</v>
      </c>
      <c r="G12" s="2"/>
      <c r="I12" s="4" t="s">
        <v>74</v>
      </c>
      <c r="J12" s="4" t="s">
        <v>46</v>
      </c>
      <c r="K12" s="4">
        <v>2</v>
      </c>
      <c r="L12" s="4">
        <v>58</v>
      </c>
      <c r="M12" s="4" t="s">
        <v>27</v>
      </c>
      <c r="N12" s="4" t="s">
        <v>10</v>
      </c>
      <c r="O12" s="6" t="b">
        <f>tblScores[[#This Row],[RC]]=I12</f>
        <v>1</v>
      </c>
      <c r="P12" s="6" t="b">
        <f>tblScores[[#This Row],[Rang]]=M12</f>
        <v>1</v>
      </c>
      <c r="Q12" s="6" t="b">
        <f>tblScores[[#This Row],[Classe]]=N12</f>
        <v>1</v>
      </c>
    </row>
    <row r="13" spans="1:17" x14ac:dyDescent="0.25">
      <c r="A13" s="3" t="s">
        <v>47</v>
      </c>
      <c r="B13" s="3">
        <v>1</v>
      </c>
      <c r="C13" s="3">
        <v>58</v>
      </c>
      <c r="D13" s="2" t="str">
        <f>IF(tblScores[[#This Row],[Score]]&gt;=VLOOKUP(tblScores[[#This Row],[LVL]],CHOOSE({1,2},tblRang[LVL Min],tblRang[Score Min]),2,TRUE),VLOOKUP(tblScores[[#This Row],[LVL]],CHOOSE({1,2},tblRang[LVL Min],tblRang[Rang]),2,TRUE),VLOOKUP(tblScores[[#This Row],[Score]],CHOOSE({1,2},tblRang[Score Min],tblRang[Rang]),2,TRUE))</f>
        <v>Bouseux</v>
      </c>
      <c r="E13" s="2" t="str">
        <f>VLOOKUP(tblScores[[#This Row],[Score]],CHOOSE({1,2},tblClasse[Score Min],tblClasse[Classe]),2,TRUE)</f>
        <v>Talentueux</v>
      </c>
      <c r="F13" s="2" t="str">
        <f>VLOOKUP(tblScores[[#This Row],[Rang]],CHOOSE({1,2},tblRang[Rang],tblRang[CR]),2,FALSE)&amp;VLOOKUP(tblScores[[#This Row],[Score]],CHOOSE({1,2},tblClasse[Score Min],tblClasse[CC]),2,TRUE)</f>
        <v>D2</v>
      </c>
      <c r="G13" s="2"/>
      <c r="I13" s="4" t="s">
        <v>71</v>
      </c>
      <c r="J13" s="4" t="s">
        <v>47</v>
      </c>
      <c r="K13" s="4">
        <v>1</v>
      </c>
      <c r="L13" s="4">
        <v>58</v>
      </c>
      <c r="M13" s="4" t="s">
        <v>7</v>
      </c>
      <c r="N13" s="4" t="s">
        <v>10</v>
      </c>
      <c r="O13" s="6" t="b">
        <f>tblScores[[#This Row],[RC]]=I13</f>
        <v>1</v>
      </c>
      <c r="P13" s="6" t="b">
        <f>tblScores[[#This Row],[Rang]]=M13</f>
        <v>1</v>
      </c>
      <c r="Q13" s="6" t="b">
        <f>tblScores[[#This Row],[Classe]]=N13</f>
        <v>1</v>
      </c>
    </row>
    <row r="14" spans="1:17" x14ac:dyDescent="0.25">
      <c r="A14" s="3" t="s">
        <v>48</v>
      </c>
      <c r="B14" s="3">
        <v>2</v>
      </c>
      <c r="C14" s="3">
        <v>57</v>
      </c>
      <c r="D14" s="2" t="str">
        <f>IF(tblScores[[#This Row],[Score]]&gt;=VLOOKUP(tblScores[[#This Row],[LVL]],CHOOSE({1,2},tblRang[LVL Min],tblRang[Score Min]),2,TRUE),VLOOKUP(tblScores[[#This Row],[LVL]],CHOOSE({1,2},tblRang[LVL Min],tblRang[Rang]),2,TRUE),VLOOKUP(tblScores[[#This Row],[Score]],CHOOSE({1,2},tblRang[Score Min],tblRang[Rang]),2,TRUE))</f>
        <v>Initié</v>
      </c>
      <c r="E14" s="2" t="str">
        <f>VLOOKUP(tblScores[[#This Row],[Score]],CHOOSE({1,2},tblClasse[Score Min],tblClasse[Classe]),2,TRUE)</f>
        <v>Talentueux</v>
      </c>
      <c r="F14" s="2" t="str">
        <f>VLOOKUP(tblScores[[#This Row],[Rang]],CHOOSE({1,2},tblRang[Rang],tblRang[CR]),2,FALSE)&amp;VLOOKUP(tblScores[[#This Row],[Score]],CHOOSE({1,2},tblClasse[Score Min],tblClasse[CC]),2,TRUE)</f>
        <v>C2</v>
      </c>
      <c r="G14" s="2"/>
      <c r="I14" s="4" t="s">
        <v>74</v>
      </c>
      <c r="J14" s="4" t="s">
        <v>48</v>
      </c>
      <c r="K14" s="4">
        <v>2</v>
      </c>
      <c r="L14" s="4">
        <v>57</v>
      </c>
      <c r="M14" s="4" t="s">
        <v>27</v>
      </c>
      <c r="N14" s="4" t="s">
        <v>10</v>
      </c>
      <c r="O14" s="6" t="b">
        <f>tblScores[[#This Row],[RC]]=I14</f>
        <v>1</v>
      </c>
      <c r="P14" s="6" t="b">
        <f>tblScores[[#This Row],[Rang]]=M14</f>
        <v>1</v>
      </c>
      <c r="Q14" s="6" t="b">
        <f>tblScores[[#This Row],[Classe]]=N14</f>
        <v>1</v>
      </c>
    </row>
    <row r="15" spans="1:17" x14ac:dyDescent="0.25">
      <c r="A15" s="3" t="s">
        <v>49</v>
      </c>
      <c r="B15" s="3">
        <v>2</v>
      </c>
      <c r="C15" s="3">
        <v>57</v>
      </c>
      <c r="D15" s="2" t="str">
        <f>IF(tblScores[[#This Row],[Score]]&gt;=VLOOKUP(tblScores[[#This Row],[LVL]],CHOOSE({1,2},tblRang[LVL Min],tblRang[Score Min]),2,TRUE),VLOOKUP(tblScores[[#This Row],[LVL]],CHOOSE({1,2},tblRang[LVL Min],tblRang[Rang]),2,TRUE),VLOOKUP(tblScores[[#This Row],[Score]],CHOOSE({1,2},tblRang[Score Min],tblRang[Rang]),2,TRUE))</f>
        <v>Initié</v>
      </c>
      <c r="E15" s="2" t="str">
        <f>VLOOKUP(tblScores[[#This Row],[Score]],CHOOSE({1,2},tblClasse[Score Min],tblClasse[Classe]),2,TRUE)</f>
        <v>Talentueux</v>
      </c>
      <c r="F15" s="2" t="str">
        <f>VLOOKUP(tblScores[[#This Row],[Rang]],CHOOSE({1,2},tblRang[Rang],tblRang[CR]),2,FALSE)&amp;VLOOKUP(tblScores[[#This Row],[Score]],CHOOSE({1,2},tblClasse[Score Min],tblClasse[CC]),2,TRUE)</f>
        <v>C2</v>
      </c>
      <c r="G15" s="2"/>
      <c r="I15" s="4" t="s">
        <v>74</v>
      </c>
      <c r="J15" s="4" t="s">
        <v>49</v>
      </c>
      <c r="K15" s="4">
        <v>2</v>
      </c>
      <c r="L15" s="4">
        <v>57</v>
      </c>
      <c r="M15" s="4" t="s">
        <v>27</v>
      </c>
      <c r="N15" s="4" t="s">
        <v>10</v>
      </c>
      <c r="O15" s="6" t="b">
        <f>tblScores[[#This Row],[RC]]=I15</f>
        <v>1</v>
      </c>
      <c r="P15" s="6" t="b">
        <f>tblScores[[#This Row],[Rang]]=M15</f>
        <v>1</v>
      </c>
      <c r="Q15" s="6" t="b">
        <f>tblScores[[#This Row],[Classe]]=N15</f>
        <v>1</v>
      </c>
    </row>
    <row r="16" spans="1:17" x14ac:dyDescent="0.25">
      <c r="A16" s="3" t="s">
        <v>50</v>
      </c>
      <c r="B16" s="3">
        <v>3</v>
      </c>
      <c r="C16" s="3">
        <v>56</v>
      </c>
      <c r="D16" s="2" t="str">
        <f>IF(tblScores[[#This Row],[Score]]&gt;=VLOOKUP(tblScores[[#This Row],[LVL]],CHOOSE({1,2},tblRang[LVL Min],tblRang[Score Min]),2,TRUE),VLOOKUP(tblScores[[#This Row],[LVL]],CHOOSE({1,2},tblRang[LVL Min],tblRang[Rang]),2,TRUE),VLOOKUP(tblScores[[#This Row],[Score]],CHOOSE({1,2},tblRang[Score Min],tblRang[Rang]),2,TRUE))</f>
        <v>Amateur</v>
      </c>
      <c r="E16" s="2" t="str">
        <f>VLOOKUP(tblScores[[#This Row],[Score]],CHOOSE({1,2},tblClasse[Score Min],tblClasse[Classe]),2,TRUE)</f>
        <v>Commun</v>
      </c>
      <c r="F16" s="2" t="str">
        <f>VLOOKUP(tblScores[[#This Row],[Rang]],CHOOSE({1,2},tblRang[Rang],tblRang[CR]),2,FALSE)&amp;VLOOKUP(tblScores[[#This Row],[Score]],CHOOSE({1,2},tblClasse[Score Min],tblClasse[CC]),2,TRUE)</f>
        <v>B3</v>
      </c>
      <c r="G16" s="2"/>
      <c r="I16" s="4" t="s">
        <v>75</v>
      </c>
      <c r="J16" s="4" t="s">
        <v>50</v>
      </c>
      <c r="K16" s="4">
        <v>3</v>
      </c>
      <c r="L16" s="4">
        <v>56</v>
      </c>
      <c r="M16" s="4" t="s">
        <v>28</v>
      </c>
      <c r="N16" s="4" t="s">
        <v>16</v>
      </c>
      <c r="O16" s="6" t="b">
        <f>tblScores[[#This Row],[RC]]=I16</f>
        <v>1</v>
      </c>
      <c r="P16" s="6" t="b">
        <f>tblScores[[#This Row],[Rang]]=M16</f>
        <v>1</v>
      </c>
      <c r="Q16" s="6" t="b">
        <f>tblScores[[#This Row],[Classe]]=N16</f>
        <v>1</v>
      </c>
    </row>
    <row r="17" spans="1:17" x14ac:dyDescent="0.25">
      <c r="A17" s="3" t="s">
        <v>51</v>
      </c>
      <c r="B17" s="3">
        <v>2</v>
      </c>
      <c r="C17" s="3">
        <v>56</v>
      </c>
      <c r="D17" s="2" t="str">
        <f>IF(tblScores[[#This Row],[Score]]&gt;=VLOOKUP(tblScores[[#This Row],[LVL]],CHOOSE({1,2},tblRang[LVL Min],tblRang[Score Min]),2,TRUE),VLOOKUP(tblScores[[#This Row],[LVL]],CHOOSE({1,2},tblRang[LVL Min],tblRang[Rang]),2,TRUE),VLOOKUP(tblScores[[#This Row],[Score]],CHOOSE({1,2},tblRang[Score Min],tblRang[Rang]),2,TRUE))</f>
        <v>Initié</v>
      </c>
      <c r="E17" s="2" t="str">
        <f>VLOOKUP(tblScores[[#This Row],[Score]],CHOOSE({1,2},tblClasse[Score Min],tblClasse[Classe]),2,TRUE)</f>
        <v>Commun</v>
      </c>
      <c r="F17" s="2" t="str">
        <f>VLOOKUP(tblScores[[#This Row],[Rang]],CHOOSE({1,2},tblRang[Rang],tblRang[CR]),2,FALSE)&amp;VLOOKUP(tblScores[[#This Row],[Score]],CHOOSE({1,2},tblClasse[Score Min],tblClasse[CC]),2,TRUE)</f>
        <v>C3</v>
      </c>
      <c r="G17" s="2"/>
      <c r="I17" s="4" t="s">
        <v>76</v>
      </c>
      <c r="J17" s="4" t="s">
        <v>51</v>
      </c>
      <c r="K17" s="4">
        <v>2</v>
      </c>
      <c r="L17" s="4">
        <v>56</v>
      </c>
      <c r="M17" s="4" t="s">
        <v>27</v>
      </c>
      <c r="N17" s="4" t="s">
        <v>16</v>
      </c>
      <c r="O17" s="6" t="b">
        <f>tblScores[[#This Row],[RC]]=I17</f>
        <v>1</v>
      </c>
      <c r="P17" s="6" t="b">
        <f>tblScores[[#This Row],[Rang]]=M17</f>
        <v>1</v>
      </c>
      <c r="Q17" s="6" t="b">
        <f>tblScores[[#This Row],[Classe]]=N17</f>
        <v>1</v>
      </c>
    </row>
    <row r="18" spans="1:17" x14ac:dyDescent="0.25">
      <c r="A18" s="3" t="s">
        <v>52</v>
      </c>
      <c r="B18" s="3">
        <v>1</v>
      </c>
      <c r="C18" s="3">
        <v>56</v>
      </c>
      <c r="D18" s="2" t="str">
        <f>IF(tblScores[[#This Row],[Score]]&gt;=VLOOKUP(tblScores[[#This Row],[LVL]],CHOOSE({1,2},tblRang[LVL Min],tblRang[Score Min]),2,TRUE),VLOOKUP(tblScores[[#This Row],[LVL]],CHOOSE({1,2},tblRang[LVL Min],tblRang[Rang]),2,TRUE),VLOOKUP(tblScores[[#This Row],[Score]],CHOOSE({1,2},tblRang[Score Min],tblRang[Rang]),2,TRUE))</f>
        <v>Bouseux</v>
      </c>
      <c r="E18" s="2" t="str">
        <f>VLOOKUP(tblScores[[#This Row],[Score]],CHOOSE({1,2},tblClasse[Score Min],tblClasse[Classe]),2,TRUE)</f>
        <v>Commun</v>
      </c>
      <c r="F18" s="2" t="str">
        <f>VLOOKUP(tblScores[[#This Row],[Rang]],CHOOSE({1,2},tblRang[Rang],tblRang[CR]),2,FALSE)&amp;VLOOKUP(tblScores[[#This Row],[Score]],CHOOSE({1,2},tblClasse[Score Min],tblClasse[CC]),2,TRUE)</f>
        <v>D3</v>
      </c>
      <c r="G18" s="2"/>
      <c r="I18" s="4" t="s">
        <v>77</v>
      </c>
      <c r="J18" s="4" t="s">
        <v>52</v>
      </c>
      <c r="K18" s="4">
        <v>1</v>
      </c>
      <c r="L18" s="4">
        <v>56</v>
      </c>
      <c r="M18" s="4" t="s">
        <v>7</v>
      </c>
      <c r="N18" s="4" t="s">
        <v>16</v>
      </c>
      <c r="O18" s="6" t="b">
        <f>tblScores[[#This Row],[RC]]=I18</f>
        <v>1</v>
      </c>
      <c r="P18" s="6" t="b">
        <f>tblScores[[#This Row],[Rang]]=M18</f>
        <v>1</v>
      </c>
      <c r="Q18" s="6" t="b">
        <f>tblScores[[#This Row],[Classe]]=N18</f>
        <v>1</v>
      </c>
    </row>
    <row r="19" spans="1:17" x14ac:dyDescent="0.25">
      <c r="A19" s="3" t="s">
        <v>53</v>
      </c>
      <c r="B19" s="3">
        <v>1</v>
      </c>
      <c r="C19" s="3">
        <v>56</v>
      </c>
      <c r="D19" s="2" t="str">
        <f>IF(tblScores[[#This Row],[Score]]&gt;=VLOOKUP(tblScores[[#This Row],[LVL]],CHOOSE({1,2},tblRang[LVL Min],tblRang[Score Min]),2,TRUE),VLOOKUP(tblScores[[#This Row],[LVL]],CHOOSE({1,2},tblRang[LVL Min],tblRang[Rang]),2,TRUE),VLOOKUP(tblScores[[#This Row],[Score]],CHOOSE({1,2},tblRang[Score Min],tblRang[Rang]),2,TRUE))</f>
        <v>Bouseux</v>
      </c>
      <c r="E19" s="2" t="str">
        <f>VLOOKUP(tblScores[[#This Row],[Score]],CHOOSE({1,2},tblClasse[Score Min],tblClasse[Classe]),2,TRUE)</f>
        <v>Commun</v>
      </c>
      <c r="F19" s="2" t="str">
        <f>VLOOKUP(tblScores[[#This Row],[Rang]],CHOOSE({1,2},tblRang[Rang],tblRang[CR]),2,FALSE)&amp;VLOOKUP(tblScores[[#This Row],[Score]],CHOOSE({1,2},tblClasse[Score Min],tblClasse[CC]),2,TRUE)</f>
        <v>D3</v>
      </c>
      <c r="G19" s="2"/>
      <c r="I19" s="4" t="s">
        <v>77</v>
      </c>
      <c r="J19" s="4" t="s">
        <v>53</v>
      </c>
      <c r="K19" s="4">
        <v>1</v>
      </c>
      <c r="L19" s="4">
        <v>56</v>
      </c>
      <c r="M19" s="4" t="s">
        <v>7</v>
      </c>
      <c r="N19" s="4" t="s">
        <v>16</v>
      </c>
      <c r="O19" s="6" t="b">
        <f>tblScores[[#This Row],[RC]]=I19</f>
        <v>1</v>
      </c>
      <c r="P19" s="6" t="b">
        <f>tblScores[[#This Row],[Rang]]=M19</f>
        <v>1</v>
      </c>
      <c r="Q19" s="6" t="b">
        <f>tblScores[[#This Row],[Classe]]=N19</f>
        <v>1</v>
      </c>
    </row>
    <row r="20" spans="1:17" x14ac:dyDescent="0.25">
      <c r="A20" s="3" t="s">
        <v>54</v>
      </c>
      <c r="B20" s="3">
        <v>1</v>
      </c>
      <c r="C20" s="3">
        <v>55</v>
      </c>
      <c r="D20" s="2" t="str">
        <f>IF(tblScores[[#This Row],[Score]]&gt;=VLOOKUP(tblScores[[#This Row],[LVL]],CHOOSE({1,2},tblRang[LVL Min],tblRang[Score Min]),2,TRUE),VLOOKUP(tblScores[[#This Row],[LVL]],CHOOSE({1,2},tblRang[LVL Min],tblRang[Rang]),2,TRUE),VLOOKUP(tblScores[[#This Row],[Score]],CHOOSE({1,2},tblRang[Score Min],tblRang[Rang]),2,TRUE))</f>
        <v>Bouseux</v>
      </c>
      <c r="E20" s="2" t="str">
        <f>VLOOKUP(tblScores[[#This Row],[Score]],CHOOSE({1,2},tblClasse[Score Min],tblClasse[Classe]),2,TRUE)</f>
        <v>Commun</v>
      </c>
      <c r="F20" s="2" t="str">
        <f>VLOOKUP(tblScores[[#This Row],[Rang]],CHOOSE({1,2},tblRang[Rang],tblRang[CR]),2,FALSE)&amp;VLOOKUP(tblScores[[#This Row],[Score]],CHOOSE({1,2},tblClasse[Score Min],tblClasse[CC]),2,TRUE)</f>
        <v>D3</v>
      </c>
      <c r="G20" s="2"/>
      <c r="I20" s="4" t="s">
        <v>77</v>
      </c>
      <c r="J20" s="4" t="s">
        <v>54</v>
      </c>
      <c r="K20" s="4">
        <v>1</v>
      </c>
      <c r="L20" s="4">
        <v>55</v>
      </c>
      <c r="M20" s="4" t="s">
        <v>7</v>
      </c>
      <c r="N20" s="4" t="s">
        <v>16</v>
      </c>
      <c r="O20" s="6" t="b">
        <f>tblScores[[#This Row],[RC]]=I20</f>
        <v>1</v>
      </c>
      <c r="P20" s="6" t="b">
        <f>tblScores[[#This Row],[Rang]]=M20</f>
        <v>1</v>
      </c>
      <c r="Q20" s="6" t="b">
        <f>tblScores[[#This Row],[Classe]]=N20</f>
        <v>1</v>
      </c>
    </row>
    <row r="21" spans="1:17" x14ac:dyDescent="0.25">
      <c r="A21" s="3" t="s">
        <v>55</v>
      </c>
      <c r="B21" s="3">
        <v>3</v>
      </c>
      <c r="C21" s="3">
        <v>54</v>
      </c>
      <c r="D21" s="2" t="str">
        <f>IF(tblScores[[#This Row],[Score]]&gt;=VLOOKUP(tblScores[[#This Row],[LVL]],CHOOSE({1,2},tblRang[LVL Min],tblRang[Score Min]),2,TRUE),VLOOKUP(tblScores[[#This Row],[LVL]],CHOOSE({1,2},tblRang[LVL Min],tblRang[Rang]),2,TRUE),VLOOKUP(tblScores[[#This Row],[Score]],CHOOSE({1,2},tblRang[Score Min],tblRang[Rang]),2,TRUE))</f>
        <v>Initié</v>
      </c>
      <c r="E21" s="2" t="str">
        <f>VLOOKUP(tblScores[[#This Row],[Score]],CHOOSE({1,2},tblClasse[Score Min],tblClasse[Classe]),2,TRUE)</f>
        <v>Commun</v>
      </c>
      <c r="F21" s="2" t="str">
        <f>VLOOKUP(tblScores[[#This Row],[Rang]],CHOOSE({1,2},tblRang[Rang],tblRang[CR]),2,FALSE)&amp;VLOOKUP(tblScores[[#This Row],[Score]],CHOOSE({1,2},tblClasse[Score Min],tblClasse[CC]),2,TRUE)</f>
        <v>C3</v>
      </c>
      <c r="G21" s="2"/>
      <c r="I21" s="4" t="s">
        <v>76</v>
      </c>
      <c r="J21" s="4" t="s">
        <v>55</v>
      </c>
      <c r="K21" s="4">
        <v>3</v>
      </c>
      <c r="L21" s="4">
        <v>54</v>
      </c>
      <c r="M21" s="4" t="s">
        <v>27</v>
      </c>
      <c r="N21" s="4" t="s">
        <v>16</v>
      </c>
      <c r="O21" s="6" t="b">
        <f>tblScores[[#This Row],[RC]]=I21</f>
        <v>1</v>
      </c>
      <c r="P21" s="6" t="b">
        <f>tblScores[[#This Row],[Rang]]=M21</f>
        <v>1</v>
      </c>
      <c r="Q21" s="6" t="b">
        <f>tblScores[[#This Row],[Classe]]=N21</f>
        <v>1</v>
      </c>
    </row>
    <row r="22" spans="1:17" x14ac:dyDescent="0.25">
      <c r="A22" s="3" t="s">
        <v>56</v>
      </c>
      <c r="B22" s="3">
        <v>4</v>
      </c>
      <c r="C22" s="3">
        <v>54</v>
      </c>
      <c r="D22" s="2" t="str">
        <f>IF(tblScores[[#This Row],[Score]]&gt;=VLOOKUP(tblScores[[#This Row],[LVL]],CHOOSE({1,2},tblRang[LVL Min],tblRang[Score Min]),2,TRUE),VLOOKUP(tblScores[[#This Row],[LVL]],CHOOSE({1,2},tblRang[LVL Min],tblRang[Rang]),2,TRUE),VLOOKUP(tblScores[[#This Row],[Score]],CHOOSE({1,2},tblRang[Score Min],tblRang[Rang]),2,TRUE))</f>
        <v>Initié</v>
      </c>
      <c r="E22" s="2" t="str">
        <f>VLOOKUP(tblScores[[#This Row],[Score]],CHOOSE({1,2},tblClasse[Score Min],tblClasse[Classe]),2,TRUE)</f>
        <v>Commun</v>
      </c>
      <c r="F22" s="2" t="str">
        <f>VLOOKUP(tblScores[[#This Row],[Rang]],CHOOSE({1,2},tblRang[Rang],tblRang[CR]),2,FALSE)&amp;VLOOKUP(tblScores[[#This Row],[Score]],CHOOSE({1,2},tblClasse[Score Min],tblClasse[CC]),2,TRUE)</f>
        <v>C3</v>
      </c>
      <c r="G22" s="2"/>
      <c r="I22" s="4" t="s">
        <v>76</v>
      </c>
      <c r="J22" s="4" t="s">
        <v>56</v>
      </c>
      <c r="K22" s="4">
        <v>4</v>
      </c>
      <c r="L22" s="4">
        <v>54</v>
      </c>
      <c r="M22" s="4" t="s">
        <v>27</v>
      </c>
      <c r="N22" s="4" t="s">
        <v>16</v>
      </c>
      <c r="O22" s="6" t="b">
        <f>tblScores[[#This Row],[RC]]=I22</f>
        <v>1</v>
      </c>
      <c r="P22" s="6" t="b">
        <f>tblScores[[#This Row],[Rang]]=M22</f>
        <v>1</v>
      </c>
      <c r="Q22" s="6" t="b">
        <f>tblScores[[#This Row],[Classe]]=N22</f>
        <v>1</v>
      </c>
    </row>
    <row r="23" spans="1:17" x14ac:dyDescent="0.25">
      <c r="A23" s="3" t="s">
        <v>57</v>
      </c>
      <c r="B23" s="3">
        <v>1</v>
      </c>
      <c r="C23" s="3">
        <v>54</v>
      </c>
      <c r="D23" s="2" t="str">
        <f>IF(tblScores[[#This Row],[Score]]&gt;=VLOOKUP(tblScores[[#This Row],[LVL]],CHOOSE({1,2},tblRang[LVL Min],tblRang[Score Min]),2,TRUE),VLOOKUP(tblScores[[#This Row],[LVL]],CHOOSE({1,2},tblRang[LVL Min],tblRang[Rang]),2,TRUE),VLOOKUP(tblScores[[#This Row],[Score]],CHOOSE({1,2},tblRang[Score Min],tblRang[Rang]),2,TRUE))</f>
        <v>Bouseux</v>
      </c>
      <c r="E23" s="2" t="str">
        <f>VLOOKUP(tblScores[[#This Row],[Score]],CHOOSE({1,2},tblClasse[Score Min],tblClasse[Classe]),2,TRUE)</f>
        <v>Commun</v>
      </c>
      <c r="F23" s="2" t="str">
        <f>VLOOKUP(tblScores[[#This Row],[Rang]],CHOOSE({1,2},tblRang[Rang],tblRang[CR]),2,FALSE)&amp;VLOOKUP(tblScores[[#This Row],[Score]],CHOOSE({1,2},tblClasse[Score Min],tblClasse[CC]),2,TRUE)</f>
        <v>D3</v>
      </c>
      <c r="G23" s="2"/>
      <c r="I23" s="4" t="s">
        <v>77</v>
      </c>
      <c r="J23" s="4" t="s">
        <v>57</v>
      </c>
      <c r="K23" s="4">
        <v>1</v>
      </c>
      <c r="L23" s="4">
        <v>54</v>
      </c>
      <c r="M23" s="4" t="s">
        <v>7</v>
      </c>
      <c r="N23" s="4" t="s">
        <v>16</v>
      </c>
      <c r="O23" s="6" t="b">
        <f>tblScores[[#This Row],[RC]]=I23</f>
        <v>1</v>
      </c>
      <c r="P23" s="6" t="b">
        <f>tblScores[[#This Row],[Rang]]=M23</f>
        <v>1</v>
      </c>
      <c r="Q23" s="6" t="b">
        <f>tblScores[[#This Row],[Classe]]=N23</f>
        <v>1</v>
      </c>
    </row>
    <row r="24" spans="1:17" x14ac:dyDescent="0.25">
      <c r="A24" s="3" t="s">
        <v>58</v>
      </c>
      <c r="B24" s="3">
        <v>1</v>
      </c>
      <c r="C24" s="3">
        <v>54</v>
      </c>
      <c r="D24" s="2" t="str">
        <f>IF(tblScores[[#This Row],[Score]]&gt;=VLOOKUP(tblScores[[#This Row],[LVL]],CHOOSE({1,2},tblRang[LVL Min],tblRang[Score Min]),2,TRUE),VLOOKUP(tblScores[[#This Row],[LVL]],CHOOSE({1,2},tblRang[LVL Min],tblRang[Rang]),2,TRUE),VLOOKUP(tblScores[[#This Row],[Score]],CHOOSE({1,2},tblRang[Score Min],tblRang[Rang]),2,TRUE))</f>
        <v>Bouseux</v>
      </c>
      <c r="E24" s="2" t="str">
        <f>VLOOKUP(tblScores[[#This Row],[Score]],CHOOSE({1,2},tblClasse[Score Min],tblClasse[Classe]),2,TRUE)</f>
        <v>Commun</v>
      </c>
      <c r="F24" s="2" t="str">
        <f>VLOOKUP(tblScores[[#This Row],[Rang]],CHOOSE({1,2},tblRang[Rang],tblRang[CR]),2,FALSE)&amp;VLOOKUP(tblScores[[#This Row],[Score]],CHOOSE({1,2},tblClasse[Score Min],tblClasse[CC]),2,TRUE)</f>
        <v>D3</v>
      </c>
      <c r="G24" s="2"/>
      <c r="I24" s="4" t="s">
        <v>77</v>
      </c>
      <c r="J24" s="4" t="s">
        <v>58</v>
      </c>
      <c r="K24" s="4">
        <v>1</v>
      </c>
      <c r="L24" s="4">
        <v>54</v>
      </c>
      <c r="M24" s="4" t="s">
        <v>7</v>
      </c>
      <c r="N24" s="4" t="s">
        <v>16</v>
      </c>
      <c r="O24" s="6" t="b">
        <f>tblScores[[#This Row],[RC]]=I24</f>
        <v>1</v>
      </c>
      <c r="P24" s="6" t="b">
        <f>tblScores[[#This Row],[Rang]]=M24</f>
        <v>1</v>
      </c>
      <c r="Q24" s="6" t="b">
        <f>tblScores[[#This Row],[Classe]]=N24</f>
        <v>1</v>
      </c>
    </row>
    <row r="25" spans="1:17" x14ac:dyDescent="0.25">
      <c r="A25" s="3" t="s">
        <v>59</v>
      </c>
      <c r="B25" s="3">
        <v>1</v>
      </c>
      <c r="C25" s="3">
        <v>54</v>
      </c>
      <c r="D25" s="2" t="str">
        <f>IF(tblScores[[#This Row],[Score]]&gt;=VLOOKUP(tblScores[[#This Row],[LVL]],CHOOSE({1,2},tblRang[LVL Min],tblRang[Score Min]),2,TRUE),VLOOKUP(tblScores[[#This Row],[LVL]],CHOOSE({1,2},tblRang[LVL Min],tblRang[Rang]),2,TRUE),VLOOKUP(tblScores[[#This Row],[Score]],CHOOSE({1,2},tblRang[Score Min],tblRang[Rang]),2,TRUE))</f>
        <v>Bouseux</v>
      </c>
      <c r="E25" s="2" t="str">
        <f>VLOOKUP(tblScores[[#This Row],[Score]],CHOOSE({1,2},tblClasse[Score Min],tblClasse[Classe]),2,TRUE)</f>
        <v>Commun</v>
      </c>
      <c r="F25" s="2" t="str">
        <f>VLOOKUP(tblScores[[#This Row],[Rang]],CHOOSE({1,2},tblRang[Rang],tblRang[CR]),2,FALSE)&amp;VLOOKUP(tblScores[[#This Row],[Score]],CHOOSE({1,2},tblClasse[Score Min],tblClasse[CC]),2,TRUE)</f>
        <v>D3</v>
      </c>
      <c r="G25" s="2"/>
      <c r="I25" s="4" t="s">
        <v>77</v>
      </c>
      <c r="J25" s="4" t="s">
        <v>59</v>
      </c>
      <c r="K25" s="4">
        <v>1</v>
      </c>
      <c r="L25" s="4">
        <v>54</v>
      </c>
      <c r="M25" s="4" t="s">
        <v>7</v>
      </c>
      <c r="N25" s="4" t="s">
        <v>16</v>
      </c>
      <c r="O25" s="6" t="b">
        <f>tblScores[[#This Row],[RC]]=I25</f>
        <v>1</v>
      </c>
      <c r="P25" s="6" t="b">
        <f>tblScores[[#This Row],[Rang]]=M25</f>
        <v>1</v>
      </c>
      <c r="Q25" s="6" t="b">
        <f>tblScores[[#This Row],[Classe]]=N25</f>
        <v>1</v>
      </c>
    </row>
    <row r="26" spans="1:17" x14ac:dyDescent="0.25">
      <c r="A26" s="3" t="s">
        <v>60</v>
      </c>
      <c r="B26" s="3">
        <v>1</v>
      </c>
      <c r="C26" s="3">
        <v>54</v>
      </c>
      <c r="D26" s="2" t="str">
        <f>IF(tblScores[[#This Row],[Score]]&gt;=VLOOKUP(tblScores[[#This Row],[LVL]],CHOOSE({1,2},tblRang[LVL Min],tblRang[Score Min]),2,TRUE),VLOOKUP(tblScores[[#This Row],[LVL]],CHOOSE({1,2},tblRang[LVL Min],tblRang[Rang]),2,TRUE),VLOOKUP(tblScores[[#This Row],[Score]],CHOOSE({1,2},tblRang[Score Min],tblRang[Rang]),2,TRUE))</f>
        <v>Bouseux</v>
      </c>
      <c r="E26" s="2" t="str">
        <f>VLOOKUP(tblScores[[#This Row],[Score]],CHOOSE({1,2},tblClasse[Score Min],tblClasse[Classe]),2,TRUE)</f>
        <v>Commun</v>
      </c>
      <c r="F26" s="2" t="str">
        <f>VLOOKUP(tblScores[[#This Row],[Rang]],CHOOSE({1,2},tblRang[Rang],tblRang[CR]),2,FALSE)&amp;VLOOKUP(tblScores[[#This Row],[Score]],CHOOSE({1,2},tblClasse[Score Min],tblClasse[CC]),2,TRUE)</f>
        <v>D3</v>
      </c>
      <c r="G26" s="2"/>
      <c r="I26" s="4" t="s">
        <v>77</v>
      </c>
      <c r="J26" s="4" t="s">
        <v>60</v>
      </c>
      <c r="K26" s="4">
        <v>1</v>
      </c>
      <c r="L26" s="4">
        <v>54</v>
      </c>
      <c r="M26" s="4" t="s">
        <v>7</v>
      </c>
      <c r="N26" s="4" t="s">
        <v>16</v>
      </c>
      <c r="O26" s="6" t="b">
        <f>tblScores[[#This Row],[RC]]=I26</f>
        <v>1</v>
      </c>
      <c r="P26" s="6" t="b">
        <f>tblScores[[#This Row],[Rang]]=M26</f>
        <v>1</v>
      </c>
      <c r="Q26" s="6" t="b">
        <f>tblScores[[#This Row],[Classe]]=N26</f>
        <v>1</v>
      </c>
    </row>
    <row r="27" spans="1:17" x14ac:dyDescent="0.25">
      <c r="A27" s="3" t="s">
        <v>61</v>
      </c>
      <c r="B27" s="3">
        <v>2</v>
      </c>
      <c r="C27" s="3">
        <v>53</v>
      </c>
      <c r="D27" s="2" t="str">
        <f>IF(tblScores[[#This Row],[Score]]&gt;=VLOOKUP(tblScores[[#This Row],[LVL]],CHOOSE({1,2},tblRang[LVL Min],tblRang[Score Min]),2,TRUE),VLOOKUP(tblScores[[#This Row],[LVL]],CHOOSE({1,2},tblRang[LVL Min],tblRang[Rang]),2,TRUE),VLOOKUP(tblScores[[#This Row],[Score]],CHOOSE({1,2},tblRang[Score Min],tblRang[Rang]),2,TRUE))</f>
        <v>Initié</v>
      </c>
      <c r="E27" s="2" t="str">
        <f>VLOOKUP(tblScores[[#This Row],[Score]],CHOOSE({1,2},tblClasse[Score Min],tblClasse[Classe]),2,TRUE)</f>
        <v>Commun</v>
      </c>
      <c r="F27" s="2" t="str">
        <f>VLOOKUP(tblScores[[#This Row],[Rang]],CHOOSE({1,2},tblRang[Rang],tblRang[CR]),2,FALSE)&amp;VLOOKUP(tblScores[[#This Row],[Score]],CHOOSE({1,2},tblClasse[Score Min],tblClasse[CC]),2,TRUE)</f>
        <v>C3</v>
      </c>
      <c r="G27" s="2"/>
      <c r="I27" s="4" t="s">
        <v>76</v>
      </c>
      <c r="J27" s="4" t="s">
        <v>61</v>
      </c>
      <c r="K27" s="4">
        <v>2</v>
      </c>
      <c r="L27" s="4">
        <v>53</v>
      </c>
      <c r="M27" s="4" t="s">
        <v>27</v>
      </c>
      <c r="N27" s="4" t="s">
        <v>16</v>
      </c>
      <c r="O27" s="6" t="b">
        <f>tblScores[[#This Row],[RC]]=I27</f>
        <v>1</v>
      </c>
      <c r="P27" s="6" t="b">
        <f>tblScores[[#This Row],[Rang]]=M27</f>
        <v>1</v>
      </c>
      <c r="Q27" s="6" t="b">
        <f>tblScores[[#This Row],[Classe]]=N27</f>
        <v>1</v>
      </c>
    </row>
    <row r="28" spans="1:17" x14ac:dyDescent="0.25">
      <c r="A28" s="3" t="s">
        <v>62</v>
      </c>
      <c r="B28" s="3">
        <v>1</v>
      </c>
      <c r="C28" s="3">
        <v>53</v>
      </c>
      <c r="D28" s="2" t="str">
        <f>IF(tblScores[[#This Row],[Score]]&gt;=VLOOKUP(tblScores[[#This Row],[LVL]],CHOOSE({1,2},tblRang[LVL Min],tblRang[Score Min]),2,TRUE),VLOOKUP(tblScores[[#This Row],[LVL]],CHOOSE({1,2},tblRang[LVL Min],tblRang[Rang]),2,TRUE),VLOOKUP(tblScores[[#This Row],[Score]],CHOOSE({1,2},tblRang[Score Min],tblRang[Rang]),2,TRUE))</f>
        <v>Bouseux</v>
      </c>
      <c r="E28" s="2" t="str">
        <f>VLOOKUP(tblScores[[#This Row],[Score]],CHOOSE({1,2},tblClasse[Score Min],tblClasse[Classe]),2,TRUE)</f>
        <v>Commun</v>
      </c>
      <c r="F28" s="2" t="str">
        <f>VLOOKUP(tblScores[[#This Row],[Rang]],CHOOSE({1,2},tblRang[Rang],tblRang[CR]),2,FALSE)&amp;VLOOKUP(tblScores[[#This Row],[Score]],CHOOSE({1,2},tblClasse[Score Min],tblClasse[CC]),2,TRUE)</f>
        <v>D3</v>
      </c>
      <c r="G28" s="2"/>
      <c r="I28" s="4" t="s">
        <v>77</v>
      </c>
      <c r="J28" s="4" t="s">
        <v>62</v>
      </c>
      <c r="K28" s="4">
        <v>1</v>
      </c>
      <c r="L28" s="4">
        <v>53</v>
      </c>
      <c r="M28" s="4" t="s">
        <v>7</v>
      </c>
      <c r="N28" s="4" t="s">
        <v>16</v>
      </c>
      <c r="O28" s="6" t="b">
        <f>tblScores[[#This Row],[RC]]=I28</f>
        <v>1</v>
      </c>
      <c r="P28" s="6" t="b">
        <f>tblScores[[#This Row],[Rang]]=M28</f>
        <v>1</v>
      </c>
      <c r="Q28" s="6" t="b">
        <f>tblScores[[#This Row],[Classe]]=N28</f>
        <v>1</v>
      </c>
    </row>
    <row r="29" spans="1:17" x14ac:dyDescent="0.25">
      <c r="A29" s="3" t="s">
        <v>63</v>
      </c>
      <c r="B29" s="3">
        <v>1</v>
      </c>
      <c r="C29" s="3">
        <v>53</v>
      </c>
      <c r="D29" s="2" t="str">
        <f>IF(tblScores[[#This Row],[Score]]&gt;=VLOOKUP(tblScores[[#This Row],[LVL]],CHOOSE({1,2},tblRang[LVL Min],tblRang[Score Min]),2,TRUE),VLOOKUP(tblScores[[#This Row],[LVL]],CHOOSE({1,2},tblRang[LVL Min],tblRang[Rang]),2,TRUE),VLOOKUP(tblScores[[#This Row],[Score]],CHOOSE({1,2},tblRang[Score Min],tblRang[Rang]),2,TRUE))</f>
        <v>Bouseux</v>
      </c>
      <c r="E29" s="2" t="str">
        <f>VLOOKUP(tblScores[[#This Row],[Score]],CHOOSE({1,2},tblClasse[Score Min],tblClasse[Classe]),2,TRUE)</f>
        <v>Commun</v>
      </c>
      <c r="F29" s="2" t="str">
        <f>VLOOKUP(tblScores[[#This Row],[Rang]],CHOOSE({1,2},tblRang[Rang],tblRang[CR]),2,FALSE)&amp;VLOOKUP(tblScores[[#This Row],[Score]],CHOOSE({1,2},tblClasse[Score Min],tblClasse[CC]),2,TRUE)</f>
        <v>D3</v>
      </c>
      <c r="G29" s="2"/>
      <c r="I29" s="4" t="s">
        <v>77</v>
      </c>
      <c r="J29" s="4" t="s">
        <v>63</v>
      </c>
      <c r="K29" s="4">
        <v>1</v>
      </c>
      <c r="L29" s="4">
        <v>53</v>
      </c>
      <c r="M29" s="4" t="s">
        <v>7</v>
      </c>
      <c r="N29" s="4" t="s">
        <v>16</v>
      </c>
      <c r="O29" s="6" t="b">
        <f>tblScores[[#This Row],[RC]]=I29</f>
        <v>1</v>
      </c>
      <c r="P29" s="6" t="b">
        <f>tblScores[[#This Row],[Rang]]=M29</f>
        <v>1</v>
      </c>
      <c r="Q29" s="6" t="b">
        <f>tblScores[[#This Row],[Classe]]=N29</f>
        <v>1</v>
      </c>
    </row>
    <row r="30" spans="1:17" x14ac:dyDescent="0.25">
      <c r="A30" s="3" t="s">
        <v>64</v>
      </c>
      <c r="B30" s="3">
        <v>5</v>
      </c>
      <c r="C30" s="3">
        <v>52</v>
      </c>
      <c r="D30" s="2" t="str">
        <f>IF(tblScores[[#This Row],[Score]]&gt;=VLOOKUP(tblScores[[#This Row],[LVL]],CHOOSE({1,2},tblRang[LVL Min],tblRang[Score Min]),2,TRUE),VLOOKUP(tblScores[[#This Row],[LVL]],CHOOSE({1,2},tblRang[LVL Min],tblRang[Rang]),2,TRUE),VLOOKUP(tblScores[[#This Row],[Score]],CHOOSE({1,2},tblRang[Score Min],tblRang[Rang]),2,TRUE))</f>
        <v>Initié</v>
      </c>
      <c r="E30" s="2" t="str">
        <f>VLOOKUP(tblScores[[#This Row],[Score]],CHOOSE({1,2},tblClasse[Score Min],tblClasse[Classe]),2,TRUE)</f>
        <v>Commun</v>
      </c>
      <c r="F30" s="2" t="str">
        <f>VLOOKUP(tblScores[[#This Row],[Rang]],CHOOSE({1,2},tblRang[Rang],tblRang[CR]),2,FALSE)&amp;VLOOKUP(tblScores[[#This Row],[Score]],CHOOSE({1,2},tblClasse[Score Min],tblClasse[CC]),2,TRUE)</f>
        <v>C3</v>
      </c>
      <c r="G30" s="2"/>
      <c r="I30" s="4" t="s">
        <v>76</v>
      </c>
      <c r="J30" s="4" t="s">
        <v>64</v>
      </c>
      <c r="K30" s="4">
        <v>5</v>
      </c>
      <c r="L30" s="4">
        <v>52</v>
      </c>
      <c r="M30" s="4" t="s">
        <v>27</v>
      </c>
      <c r="N30" s="4" t="s">
        <v>16</v>
      </c>
      <c r="O30" s="6" t="b">
        <f>tblScores[[#This Row],[RC]]=I30</f>
        <v>1</v>
      </c>
      <c r="P30" s="6" t="b">
        <f>tblScores[[#This Row],[Rang]]=M30</f>
        <v>1</v>
      </c>
      <c r="Q30" s="6" t="b">
        <f>tblScores[[#This Row],[Classe]]=N30</f>
        <v>1</v>
      </c>
    </row>
    <row r="31" spans="1:17" x14ac:dyDescent="0.25">
      <c r="A31" s="3" t="s">
        <v>65</v>
      </c>
      <c r="B31" s="3">
        <v>2</v>
      </c>
      <c r="C31" s="3">
        <v>51</v>
      </c>
      <c r="D31" s="2" t="str">
        <f>IF(tblScores[[#This Row],[Score]]&gt;=VLOOKUP(tblScores[[#This Row],[LVL]],CHOOSE({1,2},tblRang[LVL Min],tblRang[Score Min]),2,TRUE),VLOOKUP(tblScores[[#This Row],[LVL]],CHOOSE({1,2},tblRang[LVL Min],tblRang[Rang]),2,TRUE),VLOOKUP(tblScores[[#This Row],[Score]],CHOOSE({1,2},tblRang[Score Min],tblRang[Rang]),2,TRUE))</f>
        <v>Initié</v>
      </c>
      <c r="E31" s="2" t="str">
        <f>VLOOKUP(tblScores[[#This Row],[Score]],CHOOSE({1,2},tblClasse[Score Min],tblClasse[Classe]),2,TRUE)</f>
        <v>Commun</v>
      </c>
      <c r="F31" s="2" t="str">
        <f>VLOOKUP(tblScores[[#This Row],[Rang]],CHOOSE({1,2},tblRang[Rang],tblRang[CR]),2,FALSE)&amp;VLOOKUP(tblScores[[#This Row],[Score]],CHOOSE({1,2},tblClasse[Score Min],tblClasse[CC]),2,TRUE)</f>
        <v>C3</v>
      </c>
      <c r="G31" s="2"/>
      <c r="I31" s="4" t="s">
        <v>76</v>
      </c>
      <c r="J31" s="4" t="s">
        <v>65</v>
      </c>
      <c r="K31" s="4">
        <v>2</v>
      </c>
      <c r="L31" s="4">
        <v>51</v>
      </c>
      <c r="M31" s="4" t="s">
        <v>27</v>
      </c>
      <c r="N31" s="4" t="s">
        <v>16</v>
      </c>
      <c r="O31" s="6" t="b">
        <f>tblScores[[#This Row],[RC]]=I31</f>
        <v>1</v>
      </c>
      <c r="P31" s="6" t="b">
        <f>tblScores[[#This Row],[Rang]]=M31</f>
        <v>1</v>
      </c>
      <c r="Q31" s="6" t="b">
        <f>tblScores[[#This Row],[Classe]]=N31</f>
        <v>1</v>
      </c>
    </row>
    <row r="32" spans="1:17" x14ac:dyDescent="0.25">
      <c r="A32" s="3" t="s">
        <v>66</v>
      </c>
      <c r="B32" s="3">
        <v>1</v>
      </c>
      <c r="C32" s="3">
        <v>51</v>
      </c>
      <c r="D32" s="2" t="str">
        <f>IF(tblScores[[#This Row],[Score]]&gt;=VLOOKUP(tblScores[[#This Row],[LVL]],CHOOSE({1,2},tblRang[LVL Min],tblRang[Score Min]),2,TRUE),VLOOKUP(tblScores[[#This Row],[LVL]],CHOOSE({1,2},tblRang[LVL Min],tblRang[Rang]),2,TRUE),VLOOKUP(tblScores[[#This Row],[Score]],CHOOSE({1,2},tblRang[Score Min],tblRang[Rang]),2,TRUE))</f>
        <v>Bouseux</v>
      </c>
      <c r="E32" s="2" t="str">
        <f>VLOOKUP(tblScores[[#This Row],[Score]],CHOOSE({1,2},tblClasse[Score Min],tblClasse[Classe]),2,TRUE)</f>
        <v>Commun</v>
      </c>
      <c r="F32" s="2" t="str">
        <f>VLOOKUP(tblScores[[#This Row],[Rang]],CHOOSE({1,2},tblRang[Rang],tblRang[CR]),2,FALSE)&amp;VLOOKUP(tblScores[[#This Row],[Score]],CHOOSE({1,2},tblClasse[Score Min],tblClasse[CC]),2,TRUE)</f>
        <v>D3</v>
      </c>
      <c r="G32" s="2"/>
      <c r="I32" s="4" t="s">
        <v>77</v>
      </c>
      <c r="J32" s="4" t="s">
        <v>66</v>
      </c>
      <c r="K32" s="4">
        <v>1</v>
      </c>
      <c r="L32" s="4">
        <v>51</v>
      </c>
      <c r="M32" s="4" t="s">
        <v>7</v>
      </c>
      <c r="N32" s="4" t="s">
        <v>16</v>
      </c>
      <c r="O32" s="6" t="b">
        <f>tblScores[[#This Row],[RC]]=I32</f>
        <v>1</v>
      </c>
      <c r="P32" s="6" t="b">
        <f>tblScores[[#This Row],[Rang]]=M32</f>
        <v>1</v>
      </c>
      <c r="Q32" s="6" t="b">
        <f>tblScores[[#This Row],[Classe]]=N32</f>
        <v>1</v>
      </c>
    </row>
    <row r="33" spans="1:17" x14ac:dyDescent="0.25">
      <c r="A33" s="3" t="s">
        <v>67</v>
      </c>
      <c r="B33" s="3">
        <v>2</v>
      </c>
      <c r="C33" s="3">
        <v>50</v>
      </c>
      <c r="D33" s="2" t="str">
        <f>IF(tblScores[[#This Row],[Score]]&gt;=VLOOKUP(tblScores[[#This Row],[LVL]],CHOOSE({1,2},tblRang[LVL Min],tblRang[Score Min]),2,TRUE),VLOOKUP(tblScores[[#This Row],[LVL]],CHOOSE({1,2},tblRang[LVL Min],tblRang[Rang]),2,TRUE),VLOOKUP(tblScores[[#This Row],[Score]],CHOOSE({1,2},tblRang[Score Min],tblRang[Rang]),2,TRUE))</f>
        <v>Initié</v>
      </c>
      <c r="E33" s="2" t="str">
        <f>VLOOKUP(tblScores[[#This Row],[Score]],CHOOSE({1,2},tblClasse[Score Min],tblClasse[Classe]),2,TRUE)</f>
        <v>Commun</v>
      </c>
      <c r="F33" s="2" t="str">
        <f>VLOOKUP(tblScores[[#This Row],[Rang]],CHOOSE({1,2},tblRang[Rang],tblRang[CR]),2,FALSE)&amp;VLOOKUP(tblScores[[#This Row],[Score]],CHOOSE({1,2},tblClasse[Score Min],tblClasse[CC]),2,TRUE)</f>
        <v>C3</v>
      </c>
      <c r="G33" s="2"/>
      <c r="I33" s="4" t="s">
        <v>76</v>
      </c>
      <c r="J33" s="4" t="s">
        <v>67</v>
      </c>
      <c r="K33" s="4">
        <v>2</v>
      </c>
      <c r="L33" s="4">
        <v>50</v>
      </c>
      <c r="M33" s="4" t="s">
        <v>27</v>
      </c>
      <c r="N33" s="4" t="s">
        <v>16</v>
      </c>
      <c r="O33" s="6" t="b">
        <f>tblScores[[#This Row],[RC]]=I33</f>
        <v>1</v>
      </c>
      <c r="P33" s="6" t="b">
        <f>tblScores[[#This Row],[Rang]]=M33</f>
        <v>1</v>
      </c>
      <c r="Q33" s="6" t="b">
        <f>tblScores[[#This Row],[Classe]]=N33</f>
        <v>1</v>
      </c>
    </row>
    <row r="34" spans="1:17" x14ac:dyDescent="0.25">
      <c r="A34" s="3" t="s">
        <v>68</v>
      </c>
      <c r="B34" s="3">
        <v>2</v>
      </c>
      <c r="C34" s="3">
        <v>50</v>
      </c>
      <c r="D34" s="2" t="str">
        <f>IF(tblScores[[#This Row],[Score]]&gt;=VLOOKUP(tblScores[[#This Row],[LVL]],CHOOSE({1,2},tblRang[LVL Min],tblRang[Score Min]),2,TRUE),VLOOKUP(tblScores[[#This Row],[LVL]],CHOOSE({1,2},tblRang[LVL Min],tblRang[Rang]),2,TRUE),VLOOKUP(tblScores[[#This Row],[Score]],CHOOSE({1,2},tblRang[Score Min],tblRang[Rang]),2,TRUE))</f>
        <v>Initié</v>
      </c>
      <c r="E34" s="2" t="str">
        <f>VLOOKUP(tblScores[[#This Row],[Score]],CHOOSE({1,2},tblClasse[Score Min],tblClasse[Classe]),2,TRUE)</f>
        <v>Commun</v>
      </c>
      <c r="F34" s="2" t="str">
        <f>VLOOKUP(tblScores[[#This Row],[Rang]],CHOOSE({1,2},tblRang[Rang],tblRang[CR]),2,FALSE)&amp;VLOOKUP(tblScores[[#This Row],[Score]],CHOOSE({1,2},tblClasse[Score Min],tblClasse[CC]),2,TRUE)</f>
        <v>C3</v>
      </c>
      <c r="G34" s="2"/>
      <c r="I34" s="4" t="s">
        <v>76</v>
      </c>
      <c r="J34" s="4" t="s">
        <v>68</v>
      </c>
      <c r="K34" s="4">
        <v>2</v>
      </c>
      <c r="L34" s="4">
        <v>50</v>
      </c>
      <c r="M34" s="4" t="s">
        <v>27</v>
      </c>
      <c r="N34" s="4" t="s">
        <v>16</v>
      </c>
      <c r="O34" s="6" t="b">
        <f>tblScores[[#This Row],[RC]]=I34</f>
        <v>1</v>
      </c>
      <c r="P34" s="6" t="b">
        <f>tblScores[[#This Row],[Rang]]=M34</f>
        <v>1</v>
      </c>
      <c r="Q34" s="6" t="b">
        <f>tblScores[[#This Row],[Classe]]=N34</f>
        <v>1</v>
      </c>
    </row>
    <row r="35" spans="1:17" x14ac:dyDescent="0.25">
      <c r="A35" s="3" t="s">
        <v>69</v>
      </c>
      <c r="B35" s="3">
        <v>1</v>
      </c>
      <c r="C35" s="3">
        <v>50</v>
      </c>
      <c r="D35" s="2" t="str">
        <f>IF(tblScores[[#This Row],[Score]]&gt;=VLOOKUP(tblScores[[#This Row],[LVL]],CHOOSE({1,2},tblRang[LVL Min],tblRang[Score Min]),2,TRUE),VLOOKUP(tblScores[[#This Row],[LVL]],CHOOSE({1,2},tblRang[LVL Min],tblRang[Rang]),2,TRUE),VLOOKUP(tblScores[[#This Row],[Score]],CHOOSE({1,2},tblRang[Score Min],tblRang[Rang]),2,TRUE))</f>
        <v>Bouseux</v>
      </c>
      <c r="E35" s="2" t="str">
        <f>VLOOKUP(tblScores[[#This Row],[Score]],CHOOSE({1,2},tblClasse[Score Min],tblClasse[Classe]),2,TRUE)</f>
        <v>Commun</v>
      </c>
      <c r="F35" s="2" t="str">
        <f>VLOOKUP(tblScores[[#This Row],[Rang]],CHOOSE({1,2},tblRang[Rang],tblRang[CR]),2,FALSE)&amp;VLOOKUP(tblScores[[#This Row],[Score]],CHOOSE({1,2},tblClasse[Score Min],tblClasse[CC]),2,TRUE)</f>
        <v>D3</v>
      </c>
      <c r="G35" s="2"/>
      <c r="I35" s="4" t="s">
        <v>77</v>
      </c>
      <c r="J35" s="4" t="s">
        <v>69</v>
      </c>
      <c r="K35" s="4">
        <v>1</v>
      </c>
      <c r="L35" s="4">
        <v>50</v>
      </c>
      <c r="M35" s="4" t="s">
        <v>7</v>
      </c>
      <c r="N35" s="4" t="s">
        <v>16</v>
      </c>
      <c r="O35" s="6" t="b">
        <f>tblScores[[#This Row],[RC]]=I35</f>
        <v>1</v>
      </c>
      <c r="P35" s="6" t="b">
        <f>tblScores[[#This Row],[Rang]]=M35</f>
        <v>1</v>
      </c>
      <c r="Q35" s="6" t="b">
        <f>tblScores[[#This Row],[Classe]]=N35</f>
        <v>1</v>
      </c>
    </row>
  </sheetData>
  <hyperlinks>
    <hyperlink ref="I1" r:id="rId1"/>
  </hyperlinks>
  <pageMargins left="0.7" right="0.7" top="0.75" bottom="0.75" header="0.3" footer="0.3"/>
  <pageSetup paperSize="9" orientation="portrait"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showGridLines="0" workbookViewId="0">
      <selection activeCell="N6" sqref="N6"/>
    </sheetView>
  </sheetViews>
  <sheetFormatPr baseColWidth="10" defaultColWidth="9.140625" defaultRowHeight="15" x14ac:dyDescent="0.25"/>
  <cols>
    <col min="1" max="1" width="3.28515625" bestFit="1" customWidth="1"/>
    <col min="2" max="2" width="13.5703125" bestFit="1" customWidth="1"/>
    <col min="3" max="3" width="9.85546875" bestFit="1" customWidth="1"/>
    <col min="5" max="5" width="3.28515625" bestFit="1" customWidth="1"/>
    <col min="6" max="6" width="9.5703125" bestFit="1" customWidth="1"/>
    <col min="7" max="7" width="8" bestFit="1" customWidth="1"/>
    <col min="8" max="8" width="9.85546875" bestFit="1" customWidth="1"/>
  </cols>
  <sheetData>
    <row r="1" spans="1:8" x14ac:dyDescent="0.25">
      <c r="A1" s="4" t="s">
        <v>84</v>
      </c>
      <c r="E1" s="4" t="s">
        <v>85</v>
      </c>
    </row>
    <row r="2" spans="1:8" x14ac:dyDescent="0.25">
      <c r="A2" t="s">
        <v>35</v>
      </c>
      <c r="B2" t="s">
        <v>4</v>
      </c>
      <c r="C2" t="s">
        <v>37</v>
      </c>
      <c r="E2" t="s">
        <v>34</v>
      </c>
      <c r="F2" t="s">
        <v>0</v>
      </c>
      <c r="G2" t="s">
        <v>36</v>
      </c>
      <c r="H2" t="s">
        <v>37</v>
      </c>
    </row>
    <row r="3" spans="1:8" x14ac:dyDescent="0.25">
      <c r="A3">
        <v>4</v>
      </c>
      <c r="B3" t="s">
        <v>15</v>
      </c>
      <c r="C3">
        <v>40</v>
      </c>
      <c r="E3" t="s">
        <v>5</v>
      </c>
      <c r="F3" t="s">
        <v>7</v>
      </c>
      <c r="G3">
        <v>1</v>
      </c>
      <c r="H3">
        <v>0</v>
      </c>
    </row>
    <row r="4" spans="1:8" x14ac:dyDescent="0.25">
      <c r="A4">
        <v>3</v>
      </c>
      <c r="B4" t="s">
        <v>16</v>
      </c>
      <c r="C4">
        <v>50</v>
      </c>
      <c r="E4" t="s">
        <v>22</v>
      </c>
      <c r="F4" t="s">
        <v>27</v>
      </c>
      <c r="G4">
        <v>2</v>
      </c>
      <c r="H4">
        <v>50</v>
      </c>
    </row>
    <row r="5" spans="1:8" x14ac:dyDescent="0.25">
      <c r="A5">
        <v>2</v>
      </c>
      <c r="B5" t="s">
        <v>10</v>
      </c>
      <c r="C5">
        <v>57</v>
      </c>
      <c r="E5" t="s">
        <v>23</v>
      </c>
      <c r="F5" t="s">
        <v>28</v>
      </c>
      <c r="G5">
        <v>3</v>
      </c>
      <c r="H5">
        <v>55</v>
      </c>
    </row>
    <row r="6" spans="1:8" x14ac:dyDescent="0.25">
      <c r="A6">
        <v>1</v>
      </c>
      <c r="B6" t="s">
        <v>8</v>
      </c>
      <c r="C6">
        <v>63</v>
      </c>
      <c r="E6" t="s">
        <v>24</v>
      </c>
      <c r="F6" t="s">
        <v>29</v>
      </c>
      <c r="G6">
        <v>5</v>
      </c>
      <c r="H6">
        <v>60</v>
      </c>
    </row>
    <row r="7" spans="1:8" x14ac:dyDescent="0.25">
      <c r="A7" t="s">
        <v>11</v>
      </c>
      <c r="B7" t="s">
        <v>17</v>
      </c>
      <c r="C7">
        <v>67</v>
      </c>
      <c r="E7" t="s">
        <v>25</v>
      </c>
      <c r="F7" t="s">
        <v>30</v>
      </c>
      <c r="G7">
        <v>7</v>
      </c>
      <c r="H7">
        <v>65</v>
      </c>
    </row>
    <row r="8" spans="1:8" x14ac:dyDescent="0.25">
      <c r="A8" t="s">
        <v>12</v>
      </c>
      <c r="B8" t="s">
        <v>18</v>
      </c>
      <c r="C8">
        <v>72</v>
      </c>
      <c r="E8" t="s">
        <v>26</v>
      </c>
      <c r="F8" t="s">
        <v>31</v>
      </c>
      <c r="G8">
        <v>10</v>
      </c>
      <c r="H8">
        <v>75</v>
      </c>
    </row>
    <row r="9" spans="1:8" x14ac:dyDescent="0.25">
      <c r="A9" t="s">
        <v>13</v>
      </c>
      <c r="B9" t="s">
        <v>19</v>
      </c>
      <c r="C9">
        <v>76</v>
      </c>
      <c r="E9" t="s">
        <v>14</v>
      </c>
      <c r="F9" t="s">
        <v>32</v>
      </c>
      <c r="G9">
        <v>15</v>
      </c>
      <c r="H9">
        <v>80</v>
      </c>
    </row>
    <row r="10" spans="1:8" x14ac:dyDescent="0.25">
      <c r="A10" t="s">
        <v>14</v>
      </c>
      <c r="B10" t="s">
        <v>20</v>
      </c>
      <c r="C10">
        <v>81</v>
      </c>
      <c r="E10" t="s">
        <v>38</v>
      </c>
      <c r="F10" t="s">
        <v>33</v>
      </c>
      <c r="G10">
        <v>25</v>
      </c>
      <c r="H10">
        <v>90</v>
      </c>
    </row>
    <row r="11" spans="1:8" x14ac:dyDescent="0.25">
      <c r="A11" s="5" t="s">
        <v>78</v>
      </c>
      <c r="B11" t="s">
        <v>21</v>
      </c>
      <c r="C11">
        <v>85</v>
      </c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Personnages</vt:lpstr>
      <vt:lpstr>Conditions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2016-02-10T03:12:24Z</dcterms:modified>
</cp:coreProperties>
</file>