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060" tabRatio="168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0" i="1" l="1"/>
  <c r="N8" i="1"/>
  <c r="AC6" i="1"/>
  <c r="AH39" i="1"/>
  <c r="AH28" i="1"/>
  <c r="AH34" i="1"/>
  <c r="AH16" i="1" l="1"/>
  <c r="AH11" i="1"/>
  <c r="AH41" i="1"/>
  <c r="AH40" i="1"/>
  <c r="AH19" i="1"/>
  <c r="AH31" i="1"/>
  <c r="AH35" i="1"/>
</calcChain>
</file>

<file path=xl/sharedStrings.xml><?xml version="1.0" encoding="utf-8"?>
<sst xmlns="http://schemas.openxmlformats.org/spreadsheetml/2006/main" count="268" uniqueCount="98">
  <si>
    <t>Ingredient</t>
  </si>
  <si>
    <t>Unit</t>
  </si>
  <si>
    <t>Supplier</t>
  </si>
  <si>
    <t>Price</t>
  </si>
  <si>
    <t>BASIC RECIPES</t>
  </si>
  <si>
    <t>MEATS</t>
  </si>
  <si>
    <t>FISHES</t>
  </si>
  <si>
    <t>VEGETABLES</t>
  </si>
  <si>
    <t>FRUITS</t>
  </si>
  <si>
    <t>DAIRIES</t>
  </si>
  <si>
    <t>DRY STORE</t>
  </si>
  <si>
    <t>FROZEN</t>
  </si>
  <si>
    <t>Duck Fat</t>
  </si>
  <si>
    <t>Kg</t>
  </si>
  <si>
    <t>SIAM</t>
  </si>
  <si>
    <t>Duck Leg</t>
  </si>
  <si>
    <t>Lamb Rack</t>
  </si>
  <si>
    <t>Pork Belly Kurobuta</t>
  </si>
  <si>
    <t>Salmon Whole</t>
  </si>
  <si>
    <t>Mussels Australia</t>
  </si>
  <si>
    <t>Cream Whipping</t>
  </si>
  <si>
    <t>L</t>
  </si>
  <si>
    <t>Butter</t>
  </si>
  <si>
    <t>Worcestershire Sauce</t>
  </si>
  <si>
    <t>Salt</t>
  </si>
  <si>
    <t>Sugar</t>
  </si>
  <si>
    <t>Tomato Paste</t>
  </si>
  <si>
    <t>Bread Crumbs</t>
  </si>
  <si>
    <t>Honey</t>
  </si>
  <si>
    <t>Black Peppercorn</t>
  </si>
  <si>
    <t>White Pepper Ground</t>
  </si>
  <si>
    <t>Rice Jasmin</t>
  </si>
  <si>
    <t>Rice Arborio</t>
  </si>
  <si>
    <t>Flour All Purpose</t>
  </si>
  <si>
    <t>Pasta Linguine</t>
  </si>
  <si>
    <t>Pasta Penne</t>
  </si>
  <si>
    <t>Flour Corn</t>
  </si>
  <si>
    <t xml:space="preserve">Yeast Dry  </t>
  </si>
  <si>
    <t>Cannelli Beans</t>
  </si>
  <si>
    <t>FRESH DIRECT</t>
  </si>
  <si>
    <t>Razor Clams</t>
  </si>
  <si>
    <t>Olive Oil Pomace</t>
  </si>
  <si>
    <t>INALCA</t>
  </si>
  <si>
    <t>Beef Black Angus Ribeye</t>
  </si>
  <si>
    <t>Beef Black Angus Sirloin</t>
  </si>
  <si>
    <t>Vinaigar Balsamic</t>
  </si>
  <si>
    <t>OLIVA</t>
  </si>
  <si>
    <t>Mushrooms Porcini</t>
  </si>
  <si>
    <t>Mascarpone</t>
  </si>
  <si>
    <t>Almond Whole</t>
  </si>
  <si>
    <t>A-E</t>
  </si>
  <si>
    <t>Cranberries Dried</t>
  </si>
  <si>
    <t>Cocoa Powder</t>
  </si>
  <si>
    <t>Pistachio Paste</t>
  </si>
  <si>
    <t>Walnuts</t>
  </si>
  <si>
    <t>Vinaigar Red Wine</t>
  </si>
  <si>
    <t>Strawberries</t>
  </si>
  <si>
    <t>Puree Raspberry</t>
  </si>
  <si>
    <t>Puree Strawberry</t>
  </si>
  <si>
    <t>Puree Cherry</t>
  </si>
  <si>
    <t>Olive Oil Extra Virgin</t>
  </si>
  <si>
    <t>Dark Chocolate Barry</t>
  </si>
  <si>
    <t>Milk Chocolate Barry</t>
  </si>
  <si>
    <t>Apricot Dried</t>
  </si>
  <si>
    <t>Plums Dried</t>
  </si>
  <si>
    <t>Mustard Dijon</t>
  </si>
  <si>
    <t>Hazelnut Parline</t>
  </si>
  <si>
    <t>Pumpkin Seeds</t>
  </si>
  <si>
    <t>Saffron Filaments</t>
  </si>
  <si>
    <t>Sunflower Seeds</t>
  </si>
  <si>
    <t>Blueberries</t>
  </si>
  <si>
    <t>FOOD GALLERY</t>
  </si>
  <si>
    <t>Foie Gras Whole</t>
  </si>
  <si>
    <t>Foie Gras Sliced</t>
  </si>
  <si>
    <t>Snails Burgundy</t>
  </si>
  <si>
    <t>P</t>
  </si>
  <si>
    <t>Beef Wagyu Rumpsteak</t>
  </si>
  <si>
    <t>Faisselle</t>
  </si>
  <si>
    <t>THEODORE</t>
  </si>
  <si>
    <t>Cod</t>
  </si>
  <si>
    <t>Boar Shoulder</t>
  </si>
  <si>
    <t>Olives Arbequina</t>
  </si>
  <si>
    <t>Olives Zorzalena</t>
  </si>
  <si>
    <t>Olives Cuquillo</t>
  </si>
  <si>
    <t>Clams</t>
  </si>
  <si>
    <t>Horseradish</t>
  </si>
  <si>
    <t>Porcinis Dried</t>
  </si>
  <si>
    <t>Endive</t>
  </si>
  <si>
    <t>Truffle Oil White</t>
  </si>
  <si>
    <t>Truffle Oil Black</t>
  </si>
  <si>
    <t>Buche de Chevre</t>
  </si>
  <si>
    <t>Truffle Summer +52g</t>
  </si>
  <si>
    <t>Truffle Summer +20g</t>
  </si>
  <si>
    <t>Butter Salted</t>
  </si>
  <si>
    <t>Lobster 600g</t>
  </si>
  <si>
    <t>JAGOTA</t>
  </si>
  <si>
    <t>Oyster Fine de Cancale n3</t>
  </si>
  <si>
    <t>Scallop 21-25p/kg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</si>
</sst>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THB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ont="1" applyFill="1" applyBorder="1"/>
    <xf numFmtId="0" fontId="1" fillId="2" borderId="0" xfId="0" applyFont="1" applyFill="1" applyBorder="1"/>
    <xf numFmtId="0" fontId="2" fillId="0" borderId="0" xfId="0" applyFont="1"/>
    <xf numFmtId="164" fontId="0" fillId="0" borderId="0" xfId="0" applyNumberFormat="1"/>
    <xf numFmtId="164" fontId="0" fillId="3" borderId="1" xfId="0" applyNumberFormat="1" applyFont="1" applyFill="1" applyBorder="1"/>
  </cellXfs>
  <cellStyles count="1">
    <cellStyle name="Normal" xfId="0" builtinId="0"/>
  </cellStyles>
  <dxfs count="14">
    <dxf>
      <numFmt numFmtId="164" formatCode="[$THB]\ #,##0.00"/>
    </dxf>
    <dxf>
      <numFmt numFmtId="164" formatCode="[$THB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THB]\ #,##0.00"/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numFmt numFmtId="164" formatCode="[$THB]\ #,##0.00"/>
    </dxf>
    <dxf>
      <numFmt numFmtId="164" formatCode="[$THB]\ #,##0.00"/>
    </dxf>
    <dxf>
      <numFmt numFmtId="164" formatCode="[$THB]\ #,##0.00"/>
    </dxf>
    <dxf>
      <numFmt numFmtId="164" formatCode="[$THB]\ #,##0.00"/>
    </dxf>
    <dxf>
      <numFmt numFmtId="164" formatCode="[$THB]\ 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0" name="T_BASIC_RECIPES" displayName="T_BASIC_RECIPES" ref="B3:E4" insertRow="1" totalsRowShown="0" headerRowDxfId="10" dataDxfId="11" tableBorderDxfId="13">
  <autoFilter ref="B3:E4"/>
  <tableColumns count="4">
    <tableColumn id="1" name="Ingredient" dataDxfId="12"/>
    <tableColumn id="2" name="Unit" dataDxfId="4"/>
    <tableColumn id="3" name="Price" dataDxfId="2"/>
    <tableColumn id="4" name="Supplier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1" name="T_MEATS" displayName="T_MEATS" ref="G3:J10" totalsRowShown="0">
  <autoFilter ref="G3:J10"/>
  <tableColumns count="4">
    <tableColumn id="1" name="Ingredient"/>
    <tableColumn id="2" name="Unit"/>
    <tableColumn id="3" name="Price" dataDxfId="1"/>
    <tableColumn id="4" name="Supplier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2" name="T_FISHES" displayName="T_FISHES" ref="L3:O10" totalsRowShown="0">
  <autoFilter ref="L3:O10"/>
  <tableColumns count="4">
    <tableColumn id="1" name="Ingredient"/>
    <tableColumn id="2" name="Unit"/>
    <tableColumn id="3" name="Price" dataDxfId="0"/>
    <tableColumn id="4" name="Supplier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3" name="T_VEGETABLES" displayName="T_VEGETABLES" ref="Q3:T7" totalsRowShown="0">
  <autoFilter ref="Q3:T7"/>
  <tableColumns count="4">
    <tableColumn id="1" name="Ingredient"/>
    <tableColumn id="2" name="Unit"/>
    <tableColumn id="3" name="Price" dataDxfId="5"/>
    <tableColumn id="4" name="Supplier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24" name="T_FRUITS" displayName="T_FRUITS" ref="V3:Y5" totalsRowShown="0">
  <autoFilter ref="V3:Y5"/>
  <tableColumns count="4">
    <tableColumn id="1" name="Ingredient"/>
    <tableColumn id="2" name="Unit"/>
    <tableColumn id="3" name="Price" dataDxfId="6"/>
    <tableColumn id="4" name="Supplier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25" name="T_DAIRIES" displayName="T_DAIRIES" ref="AA3:AD9" totalsRowShown="0">
  <autoFilter ref="AA3:AD9"/>
  <tableColumns count="4">
    <tableColumn id="1" name="Ingredient"/>
    <tableColumn id="2" name="Unit"/>
    <tableColumn id="3" name="Price" dataDxfId="7"/>
    <tableColumn id="4" name="Supplier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6" name="T_DRY_STORE" displayName="T_DRY_STORE" ref="AF3:AI45" totalsRowShown="0">
  <autoFilter ref="AF3:AI45"/>
  <tableColumns count="4">
    <tableColumn id="1" name="Ingredient"/>
    <tableColumn id="2" name="Unit"/>
    <tableColumn id="3" name="Price" dataDxfId="9"/>
    <tableColumn id="4" name="Supplier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7" name="T_FROZEN" displayName="T_FROZEN" ref="AK3:AN11" totalsRowShown="0">
  <autoFilter ref="AK3:AN11"/>
  <tableColumns count="4">
    <tableColumn id="1" name="Ingredient"/>
    <tableColumn id="2" name="Unit"/>
    <tableColumn id="3" name="Price" dataDxfId="8"/>
    <tableColumn id="4" name="Supplier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N45"/>
  <sheetViews>
    <sheetView showGridLines="0" tabSelected="1" workbookViewId="0">
      <selection activeCell="I16" sqref="I16"/>
    </sheetView>
  </sheetViews>
  <sheetFormatPr baseColWidth="10" defaultColWidth="9.140625" defaultRowHeight="15" x14ac:dyDescent="0.25"/>
  <cols>
    <col min="1" max="1" width="1.7109375" customWidth="1"/>
    <col min="2" max="2" width="13.5703125" bestFit="1" customWidth="1"/>
    <col min="3" max="3" width="7.140625" bestFit="1" customWidth="1"/>
    <col min="4" max="4" width="7.7109375" bestFit="1" customWidth="1"/>
    <col min="5" max="5" width="10.7109375" customWidth="1"/>
    <col min="6" max="6" width="2.7109375" customWidth="1"/>
    <col min="7" max="7" width="22.85546875" bestFit="1" customWidth="1"/>
    <col min="8" max="8" width="7.140625" bestFit="1" customWidth="1"/>
    <col min="9" max="9" width="11.85546875" bestFit="1" customWidth="1"/>
    <col min="10" max="10" width="14" bestFit="1" customWidth="1"/>
    <col min="11" max="11" width="2.7109375" customWidth="1"/>
    <col min="12" max="12" width="24" bestFit="1" customWidth="1"/>
    <col min="13" max="13" width="7.140625" bestFit="1" customWidth="1"/>
    <col min="14" max="14" width="10.42578125" bestFit="1" customWidth="1"/>
    <col min="15" max="15" width="13" bestFit="1" customWidth="1"/>
    <col min="16" max="16" width="2.7109375" customWidth="1"/>
    <col min="17" max="17" width="19.42578125" bestFit="1" customWidth="1"/>
    <col min="18" max="18" width="7.140625" bestFit="1" customWidth="1"/>
    <col min="19" max="19" width="11.85546875" bestFit="1" customWidth="1"/>
    <col min="20" max="20" width="10.7109375" customWidth="1"/>
    <col min="21" max="21" width="2.7109375" customWidth="1"/>
    <col min="22" max="22" width="12.5703125" bestFit="1" customWidth="1"/>
    <col min="23" max="23" width="7.140625" bestFit="1" customWidth="1"/>
    <col min="24" max="24" width="10.42578125" bestFit="1" customWidth="1"/>
    <col min="25" max="25" width="14" bestFit="1" customWidth="1"/>
    <col min="26" max="26" width="2.7109375" customWidth="1"/>
    <col min="27" max="27" width="15.85546875" bestFit="1" customWidth="1"/>
    <col min="28" max="28" width="7.140625" bestFit="1" customWidth="1"/>
    <col min="29" max="29" width="10.42578125" bestFit="1" customWidth="1"/>
    <col min="30" max="30" width="10.7109375" customWidth="1"/>
    <col min="31" max="31" width="2.7109375" customWidth="1"/>
    <col min="32" max="32" width="20.42578125" bestFit="1" customWidth="1"/>
    <col min="33" max="33" width="7.140625" bestFit="1" customWidth="1"/>
    <col min="34" max="34" width="12.85546875" bestFit="1" customWidth="1"/>
    <col min="35" max="35" width="13" bestFit="1" customWidth="1"/>
    <col min="36" max="36" width="2.7109375" customWidth="1"/>
    <col min="37" max="37" width="18.140625" bestFit="1" customWidth="1"/>
    <col min="38" max="38" width="7.140625" bestFit="1" customWidth="1"/>
    <col min="39" max="39" width="11.85546875" bestFit="1" customWidth="1"/>
    <col min="40" max="40" width="14" bestFit="1" customWidth="1"/>
    <col min="41" max="41" width="2.7109375" customWidth="1"/>
    <col min="43" max="43" width="2.7109375" customWidth="1"/>
    <col min="45" max="45" width="2.7109375" customWidth="1"/>
  </cols>
  <sheetData>
    <row r="2" spans="2:40" x14ac:dyDescent="0.25">
      <c r="B2" s="3" t="s">
        <v>4</v>
      </c>
      <c r="G2" s="3" t="s">
        <v>5</v>
      </c>
      <c r="L2" s="3" t="s">
        <v>6</v>
      </c>
      <c r="Q2" s="3" t="s">
        <v>7</v>
      </c>
      <c r="V2" s="3" t="s">
        <v>8</v>
      </c>
      <c r="AA2" s="3" t="s">
        <v>9</v>
      </c>
      <c r="AF2" s="3" t="s">
        <v>10</v>
      </c>
      <c r="AK2" s="3" t="s">
        <v>11</v>
      </c>
    </row>
    <row r="3" spans="2:40" x14ac:dyDescent="0.25">
      <c r="B3" s="2" t="s">
        <v>0</v>
      </c>
      <c r="C3" s="2" t="s">
        <v>1</v>
      </c>
      <c r="D3" s="2" t="s">
        <v>3</v>
      </c>
      <c r="E3" s="2" t="s">
        <v>2</v>
      </c>
      <c r="G3" t="s">
        <v>0</v>
      </c>
      <c r="H3" t="s">
        <v>1</v>
      </c>
      <c r="I3" t="s">
        <v>3</v>
      </c>
      <c r="J3" t="s">
        <v>2</v>
      </c>
      <c r="L3" t="s">
        <v>0</v>
      </c>
      <c r="M3" t="s">
        <v>1</v>
      </c>
      <c r="N3" t="s">
        <v>3</v>
      </c>
      <c r="O3" t="s">
        <v>2</v>
      </c>
      <c r="Q3" t="s">
        <v>0</v>
      </c>
      <c r="R3" t="s">
        <v>1</v>
      </c>
      <c r="S3" t="s">
        <v>3</v>
      </c>
      <c r="T3" t="s">
        <v>2</v>
      </c>
      <c r="V3" t="s">
        <v>0</v>
      </c>
      <c r="W3" t="s">
        <v>1</v>
      </c>
      <c r="X3" t="s">
        <v>3</v>
      </c>
      <c r="Y3" t="s">
        <v>2</v>
      </c>
      <c r="AA3" t="s">
        <v>0</v>
      </c>
      <c r="AB3" t="s">
        <v>1</v>
      </c>
      <c r="AC3" t="s">
        <v>3</v>
      </c>
      <c r="AD3" t="s">
        <v>2</v>
      </c>
      <c r="AF3" t="s">
        <v>0</v>
      </c>
      <c r="AG3" t="s">
        <v>1</v>
      </c>
      <c r="AH3" t="s">
        <v>3</v>
      </c>
      <c r="AI3" t="s">
        <v>2</v>
      </c>
      <c r="AK3" t="s">
        <v>0</v>
      </c>
      <c r="AL3" t="s">
        <v>1</v>
      </c>
      <c r="AM3" t="s">
        <v>3</v>
      </c>
      <c r="AN3" t="s">
        <v>2</v>
      </c>
    </row>
    <row r="4" spans="2:40" x14ac:dyDescent="0.25">
      <c r="B4" s="1"/>
      <c r="C4" s="1"/>
      <c r="D4" s="5"/>
      <c r="E4" s="1"/>
      <c r="G4" t="s">
        <v>43</v>
      </c>
      <c r="H4" t="s">
        <v>13</v>
      </c>
      <c r="I4" s="4">
        <v>1320</v>
      </c>
      <c r="J4" t="s">
        <v>42</v>
      </c>
      <c r="L4" t="s">
        <v>84</v>
      </c>
      <c r="M4" t="s">
        <v>13</v>
      </c>
      <c r="N4" s="4"/>
      <c r="O4" t="s">
        <v>78</v>
      </c>
      <c r="Q4" t="s">
        <v>87</v>
      </c>
      <c r="R4" t="s">
        <v>13</v>
      </c>
      <c r="S4" s="4"/>
      <c r="T4" t="s">
        <v>78</v>
      </c>
      <c r="V4" t="s">
        <v>70</v>
      </c>
      <c r="W4" t="s">
        <v>13</v>
      </c>
      <c r="X4" s="4">
        <v>450</v>
      </c>
      <c r="Y4" t="s">
        <v>71</v>
      </c>
      <c r="AA4" t="s">
        <v>90</v>
      </c>
      <c r="AB4" t="s">
        <v>13</v>
      </c>
      <c r="AC4" s="4">
        <v>919</v>
      </c>
      <c r="AD4" t="s">
        <v>78</v>
      </c>
      <c r="AF4" t="s">
        <v>49</v>
      </c>
      <c r="AG4" t="s">
        <v>13</v>
      </c>
      <c r="AH4" s="4">
        <v>380</v>
      </c>
      <c r="AI4" t="s">
        <v>50</v>
      </c>
      <c r="AK4" t="s">
        <v>80</v>
      </c>
      <c r="AL4" t="s">
        <v>13</v>
      </c>
      <c r="AM4" s="4">
        <v>807</v>
      </c>
      <c r="AN4" t="s">
        <v>78</v>
      </c>
    </row>
    <row r="5" spans="2:40" x14ac:dyDescent="0.25">
      <c r="G5" t="s">
        <v>44</v>
      </c>
      <c r="H5" t="s">
        <v>13</v>
      </c>
      <c r="I5" s="4">
        <v>920</v>
      </c>
      <c r="J5" t="s">
        <v>42</v>
      </c>
      <c r="L5" t="s">
        <v>79</v>
      </c>
      <c r="M5" t="s">
        <v>13</v>
      </c>
      <c r="N5" s="4">
        <v>510</v>
      </c>
      <c r="O5" t="s">
        <v>78</v>
      </c>
      <c r="Q5" t="s">
        <v>85</v>
      </c>
      <c r="R5" t="s">
        <v>13</v>
      </c>
      <c r="S5" s="4">
        <v>828.8</v>
      </c>
      <c r="T5" t="s">
        <v>78</v>
      </c>
      <c r="V5" t="s">
        <v>56</v>
      </c>
      <c r="W5" t="s">
        <v>13</v>
      </c>
      <c r="X5" s="4">
        <v>260</v>
      </c>
      <c r="Y5" t="s">
        <v>50</v>
      </c>
      <c r="AA5" t="s">
        <v>22</v>
      </c>
      <c r="AB5" t="s">
        <v>13</v>
      </c>
      <c r="AC5" s="4">
        <v>330</v>
      </c>
      <c r="AD5" t="s">
        <v>14</v>
      </c>
      <c r="AF5" t="s">
        <v>63</v>
      </c>
      <c r="AG5" t="s">
        <v>13</v>
      </c>
      <c r="AH5" s="4">
        <v>450</v>
      </c>
      <c r="AI5" t="s">
        <v>50</v>
      </c>
      <c r="AK5" t="s">
        <v>73</v>
      </c>
      <c r="AL5" t="s">
        <v>13</v>
      </c>
      <c r="AM5" s="4">
        <v>1419.27</v>
      </c>
      <c r="AN5" t="s">
        <v>71</v>
      </c>
    </row>
    <row r="6" spans="2:40" x14ac:dyDescent="0.25">
      <c r="G6" t="s">
        <v>76</v>
      </c>
      <c r="H6" t="s">
        <v>13</v>
      </c>
      <c r="I6" s="4">
        <v>700</v>
      </c>
      <c r="J6" t="s">
        <v>71</v>
      </c>
      <c r="L6" t="s">
        <v>94</v>
      </c>
      <c r="M6" t="s">
        <v>75</v>
      </c>
      <c r="N6" s="4">
        <v>426</v>
      </c>
      <c r="O6" t="s">
        <v>95</v>
      </c>
      <c r="Q6" t="s">
        <v>92</v>
      </c>
      <c r="R6" t="s">
        <v>13</v>
      </c>
      <c r="S6" s="4">
        <v>7506</v>
      </c>
      <c r="T6" t="s">
        <v>78</v>
      </c>
      <c r="AA6" t="s">
        <v>93</v>
      </c>
      <c r="AB6" t="s">
        <v>13</v>
      </c>
      <c r="AC6" s="4">
        <f>124*8</f>
        <v>992</v>
      </c>
      <c r="AD6" t="s">
        <v>78</v>
      </c>
      <c r="AF6" t="s">
        <v>29</v>
      </c>
      <c r="AG6" t="s">
        <v>13</v>
      </c>
      <c r="AH6" s="4">
        <v>630</v>
      </c>
      <c r="AI6" t="s">
        <v>14</v>
      </c>
      <c r="AK6" t="s">
        <v>72</v>
      </c>
      <c r="AL6" t="s">
        <v>13</v>
      </c>
      <c r="AM6" s="4">
        <v>1900</v>
      </c>
      <c r="AN6" t="s">
        <v>71</v>
      </c>
    </row>
    <row r="7" spans="2:40" x14ac:dyDescent="0.25">
      <c r="G7" t="s">
        <v>12</v>
      </c>
      <c r="H7" t="s">
        <v>13</v>
      </c>
      <c r="I7" s="4">
        <v>65</v>
      </c>
      <c r="J7" t="s">
        <v>14</v>
      </c>
      <c r="L7" t="s">
        <v>19</v>
      </c>
      <c r="M7" t="s">
        <v>13</v>
      </c>
      <c r="N7" s="4">
        <v>250</v>
      </c>
      <c r="O7" t="s">
        <v>14</v>
      </c>
      <c r="Q7" t="s">
        <v>91</v>
      </c>
      <c r="R7" t="s">
        <v>13</v>
      </c>
      <c r="S7" s="4">
        <v>8275</v>
      </c>
      <c r="T7" t="s">
        <v>78</v>
      </c>
      <c r="AA7" t="s">
        <v>20</v>
      </c>
      <c r="AB7" t="s">
        <v>21</v>
      </c>
      <c r="AC7" s="4">
        <v>175</v>
      </c>
      <c r="AD7" t="s">
        <v>14</v>
      </c>
      <c r="AF7" t="s">
        <v>27</v>
      </c>
      <c r="AG7" t="s">
        <v>13</v>
      </c>
      <c r="AH7" s="4">
        <v>65</v>
      </c>
      <c r="AI7" t="s">
        <v>14</v>
      </c>
      <c r="AK7" t="s">
        <v>47</v>
      </c>
      <c r="AL7" t="s">
        <v>13</v>
      </c>
      <c r="AM7" s="4">
        <v>390</v>
      </c>
      <c r="AN7" t="s">
        <v>46</v>
      </c>
    </row>
    <row r="8" spans="2:40" x14ac:dyDescent="0.25">
      <c r="G8" t="s">
        <v>15</v>
      </c>
      <c r="H8" t="s">
        <v>13</v>
      </c>
      <c r="I8" s="4">
        <v>230</v>
      </c>
      <c r="J8" t="s">
        <v>14</v>
      </c>
      <c r="L8" t="s">
        <v>96</v>
      </c>
      <c r="M8" t="s">
        <v>75</v>
      </c>
      <c r="N8" s="4">
        <f>1400/50</f>
        <v>28</v>
      </c>
      <c r="O8" t="s">
        <v>95</v>
      </c>
      <c r="AA8" t="s">
        <v>77</v>
      </c>
      <c r="AB8" t="s">
        <v>13</v>
      </c>
      <c r="AC8" s="4">
        <v>600</v>
      </c>
      <c r="AD8" t="s">
        <v>78</v>
      </c>
      <c r="AF8" t="s">
        <v>38</v>
      </c>
      <c r="AG8" t="s">
        <v>13</v>
      </c>
      <c r="AH8" s="4">
        <v>360</v>
      </c>
      <c r="AI8" t="s">
        <v>39</v>
      </c>
      <c r="AK8" t="s">
        <v>59</v>
      </c>
      <c r="AL8" t="s">
        <v>13</v>
      </c>
      <c r="AM8" s="4"/>
      <c r="AN8" t="s">
        <v>50</v>
      </c>
    </row>
    <row r="9" spans="2:40" x14ac:dyDescent="0.25">
      <c r="G9" t="s">
        <v>16</v>
      </c>
      <c r="H9" t="s">
        <v>13</v>
      </c>
      <c r="I9" s="4">
        <v>840</v>
      </c>
      <c r="J9" t="s">
        <v>14</v>
      </c>
      <c r="L9" t="s">
        <v>40</v>
      </c>
      <c r="M9" t="s">
        <v>13</v>
      </c>
      <c r="N9" s="4">
        <v>650</v>
      </c>
      <c r="O9" t="s">
        <v>39</v>
      </c>
      <c r="AA9" t="s">
        <v>48</v>
      </c>
      <c r="AB9" t="s">
        <v>13</v>
      </c>
      <c r="AC9" s="4">
        <v>520</v>
      </c>
      <c r="AD9" t="s">
        <v>46</v>
      </c>
      <c r="AF9" t="s">
        <v>52</v>
      </c>
      <c r="AG9" t="s">
        <v>13</v>
      </c>
      <c r="AH9" s="4">
        <v>133.33000000000001</v>
      </c>
      <c r="AI9" t="s">
        <v>50</v>
      </c>
      <c r="AK9" t="s">
        <v>57</v>
      </c>
      <c r="AL9" t="s">
        <v>13</v>
      </c>
      <c r="AM9" s="4">
        <v>181.58</v>
      </c>
      <c r="AN9" t="s">
        <v>50</v>
      </c>
    </row>
    <row r="10" spans="2:40" x14ac:dyDescent="0.25">
      <c r="G10" t="s">
        <v>17</v>
      </c>
      <c r="H10" t="s">
        <v>13</v>
      </c>
      <c r="I10" s="4">
        <v>250</v>
      </c>
      <c r="J10" t="s">
        <v>14</v>
      </c>
      <c r="L10" t="s">
        <v>18</v>
      </c>
      <c r="M10" t="s">
        <v>13</v>
      </c>
      <c r="N10" s="4">
        <v>400</v>
      </c>
      <c r="O10" t="s">
        <v>14</v>
      </c>
      <c r="AF10" t="s">
        <v>51</v>
      </c>
      <c r="AG10" t="s">
        <v>13</v>
      </c>
      <c r="AH10" s="4">
        <v>380</v>
      </c>
      <c r="AI10" t="s">
        <v>50</v>
      </c>
      <c r="AK10" t="s">
        <v>58</v>
      </c>
      <c r="AL10" t="s">
        <v>13</v>
      </c>
      <c r="AM10" s="4">
        <v>295</v>
      </c>
      <c r="AN10" t="s">
        <v>50</v>
      </c>
    </row>
    <row r="11" spans="2:40" x14ac:dyDescent="0.25">
      <c r="AF11" t="s">
        <v>61</v>
      </c>
      <c r="AG11" t="s">
        <v>13</v>
      </c>
      <c r="AH11" s="4">
        <f>2016.67/5</f>
        <v>403.334</v>
      </c>
      <c r="AI11" t="s">
        <v>50</v>
      </c>
      <c r="AK11" t="s">
        <v>97</v>
      </c>
      <c r="AL11" t="s">
        <v>13</v>
      </c>
      <c r="AM11" s="4">
        <v>1370</v>
      </c>
      <c r="AN11" t="s">
        <v>78</v>
      </c>
    </row>
    <row r="12" spans="2:40" x14ac:dyDescent="0.25">
      <c r="AF12" t="s">
        <v>33</v>
      </c>
      <c r="AG12" t="s">
        <v>13</v>
      </c>
      <c r="AH12" s="4">
        <v>35</v>
      </c>
      <c r="AI12" t="s">
        <v>14</v>
      </c>
    </row>
    <row r="13" spans="2:40" x14ac:dyDescent="0.25">
      <c r="AF13" t="s">
        <v>36</v>
      </c>
      <c r="AG13" t="s">
        <v>13</v>
      </c>
      <c r="AH13" s="4">
        <v>45</v>
      </c>
      <c r="AI13" t="s">
        <v>14</v>
      </c>
    </row>
    <row r="14" spans="2:40" x14ac:dyDescent="0.25">
      <c r="AF14" t="s">
        <v>66</v>
      </c>
      <c r="AG14" t="s">
        <v>13</v>
      </c>
      <c r="AH14" s="4"/>
      <c r="AI14" t="s">
        <v>50</v>
      </c>
    </row>
    <row r="15" spans="2:40" x14ac:dyDescent="0.25">
      <c r="AF15" t="s">
        <v>28</v>
      </c>
      <c r="AG15" t="s">
        <v>13</v>
      </c>
      <c r="AH15" s="4"/>
      <c r="AI15" t="s">
        <v>14</v>
      </c>
    </row>
    <row r="16" spans="2:40" x14ac:dyDescent="0.25">
      <c r="AF16" t="s">
        <v>62</v>
      </c>
      <c r="AG16" t="s">
        <v>13</v>
      </c>
      <c r="AH16" s="4">
        <f>2150/5</f>
        <v>430</v>
      </c>
      <c r="AI16" t="s">
        <v>50</v>
      </c>
    </row>
    <row r="17" spans="32:35" x14ac:dyDescent="0.25">
      <c r="AF17" t="s">
        <v>65</v>
      </c>
      <c r="AG17" t="s">
        <v>13</v>
      </c>
      <c r="AH17" s="4">
        <v>180</v>
      </c>
      <c r="AI17" t="s">
        <v>50</v>
      </c>
    </row>
    <row r="18" spans="32:35" x14ac:dyDescent="0.25">
      <c r="AF18" t="s">
        <v>60</v>
      </c>
      <c r="AG18" t="s">
        <v>21</v>
      </c>
      <c r="AH18" s="4">
        <v>350</v>
      </c>
      <c r="AI18" t="s">
        <v>50</v>
      </c>
    </row>
    <row r="19" spans="32:35" x14ac:dyDescent="0.25">
      <c r="AF19" t="s">
        <v>41</v>
      </c>
      <c r="AG19" t="s">
        <v>21</v>
      </c>
      <c r="AH19" s="4">
        <f>492.86/5</f>
        <v>98.572000000000003</v>
      </c>
      <c r="AI19" t="s">
        <v>42</v>
      </c>
    </row>
    <row r="20" spans="32:35" x14ac:dyDescent="0.25">
      <c r="AF20" t="s">
        <v>41</v>
      </c>
      <c r="AG20" t="s">
        <v>21</v>
      </c>
      <c r="AH20" s="4">
        <f>750/5</f>
        <v>150</v>
      </c>
      <c r="AI20" t="s">
        <v>95</v>
      </c>
    </row>
    <row r="21" spans="32:35" x14ac:dyDescent="0.25">
      <c r="AF21" t="s">
        <v>81</v>
      </c>
      <c r="AG21" t="s">
        <v>75</v>
      </c>
      <c r="AH21" s="4">
        <v>1519</v>
      </c>
      <c r="AI21" t="s">
        <v>78</v>
      </c>
    </row>
    <row r="22" spans="32:35" x14ac:dyDescent="0.25">
      <c r="AF22" t="s">
        <v>83</v>
      </c>
      <c r="AG22" t="s">
        <v>75</v>
      </c>
      <c r="AH22" s="4">
        <v>1707</v>
      </c>
      <c r="AI22" t="s">
        <v>78</v>
      </c>
    </row>
    <row r="23" spans="32:35" x14ac:dyDescent="0.25">
      <c r="AF23" t="s">
        <v>82</v>
      </c>
      <c r="AG23" t="s">
        <v>75</v>
      </c>
      <c r="AH23" s="4">
        <v>1544</v>
      </c>
      <c r="AI23" t="s">
        <v>78</v>
      </c>
    </row>
    <row r="24" spans="32:35" x14ac:dyDescent="0.25">
      <c r="AF24" t="s">
        <v>34</v>
      </c>
      <c r="AG24" t="s">
        <v>13</v>
      </c>
      <c r="AH24" s="4"/>
      <c r="AI24" t="s">
        <v>14</v>
      </c>
    </row>
    <row r="25" spans="32:35" x14ac:dyDescent="0.25">
      <c r="AF25" t="s">
        <v>35</v>
      </c>
      <c r="AG25" t="s">
        <v>13</v>
      </c>
      <c r="AH25" s="4"/>
      <c r="AI25" t="s">
        <v>14</v>
      </c>
    </row>
    <row r="26" spans="32:35" x14ac:dyDescent="0.25">
      <c r="AF26" t="s">
        <v>53</v>
      </c>
      <c r="AG26" t="s">
        <v>13</v>
      </c>
      <c r="AH26" s="4">
        <v>804.35</v>
      </c>
      <c r="AI26" t="s">
        <v>50</v>
      </c>
    </row>
    <row r="27" spans="32:35" x14ac:dyDescent="0.25">
      <c r="AF27" t="s">
        <v>64</v>
      </c>
      <c r="AG27" t="s">
        <v>13</v>
      </c>
      <c r="AH27" s="4">
        <v>150</v>
      </c>
      <c r="AI27" t="s">
        <v>50</v>
      </c>
    </row>
    <row r="28" spans="32:35" x14ac:dyDescent="0.25">
      <c r="AF28" t="s">
        <v>86</v>
      </c>
      <c r="AG28" t="s">
        <v>13</v>
      </c>
      <c r="AH28" s="4">
        <f>1145*2</f>
        <v>2290</v>
      </c>
      <c r="AI28" t="s">
        <v>78</v>
      </c>
    </row>
    <row r="29" spans="32:35" x14ac:dyDescent="0.25">
      <c r="AF29" t="s">
        <v>67</v>
      </c>
      <c r="AG29" t="s">
        <v>13</v>
      </c>
      <c r="AH29" s="4"/>
      <c r="AI29" t="s">
        <v>50</v>
      </c>
    </row>
    <row r="30" spans="32:35" x14ac:dyDescent="0.25">
      <c r="AF30" t="s">
        <v>32</v>
      </c>
      <c r="AG30" t="s">
        <v>13</v>
      </c>
      <c r="AH30" s="4">
        <v>160</v>
      </c>
      <c r="AI30" t="s">
        <v>14</v>
      </c>
    </row>
    <row r="31" spans="32:35" x14ac:dyDescent="0.25">
      <c r="AF31" t="s">
        <v>31</v>
      </c>
      <c r="AG31" t="s">
        <v>13</v>
      </c>
      <c r="AH31" s="4">
        <f>195/5</f>
        <v>39</v>
      </c>
      <c r="AI31" t="s">
        <v>14</v>
      </c>
    </row>
    <row r="32" spans="32:35" x14ac:dyDescent="0.25">
      <c r="AF32" t="s">
        <v>68</v>
      </c>
      <c r="AG32" t="s">
        <v>13</v>
      </c>
      <c r="AH32" s="4">
        <v>90000</v>
      </c>
      <c r="AI32" t="s">
        <v>50</v>
      </c>
    </row>
    <row r="33" spans="32:35" x14ac:dyDescent="0.25">
      <c r="AF33" t="s">
        <v>24</v>
      </c>
      <c r="AG33" t="s">
        <v>13</v>
      </c>
      <c r="AH33" s="4">
        <v>14</v>
      </c>
      <c r="AI33" t="s">
        <v>14</v>
      </c>
    </row>
    <row r="34" spans="32:35" x14ac:dyDescent="0.25">
      <c r="AF34" t="s">
        <v>74</v>
      </c>
      <c r="AG34" t="s">
        <v>75</v>
      </c>
      <c r="AH34" s="4">
        <f>990/72</f>
        <v>13.75</v>
      </c>
      <c r="AI34" t="s">
        <v>50</v>
      </c>
    </row>
    <row r="35" spans="32:35" x14ac:dyDescent="0.25">
      <c r="AF35" t="s">
        <v>25</v>
      </c>
      <c r="AG35" t="s">
        <v>13</v>
      </c>
      <c r="AH35" s="4">
        <f>690/25</f>
        <v>27.6</v>
      </c>
      <c r="AI35" t="s">
        <v>14</v>
      </c>
    </row>
    <row r="36" spans="32:35" x14ac:dyDescent="0.25">
      <c r="AF36" t="s">
        <v>69</v>
      </c>
      <c r="AG36" t="s">
        <v>13</v>
      </c>
      <c r="AH36" s="4">
        <v>50</v>
      </c>
      <c r="AI36" t="s">
        <v>50</v>
      </c>
    </row>
    <row r="37" spans="32:35" x14ac:dyDescent="0.25">
      <c r="AF37" t="s">
        <v>26</v>
      </c>
      <c r="AG37" t="s">
        <v>13</v>
      </c>
      <c r="AH37" s="4"/>
      <c r="AI37" t="s">
        <v>14</v>
      </c>
    </row>
    <row r="38" spans="32:35" x14ac:dyDescent="0.25">
      <c r="AF38" t="s">
        <v>89</v>
      </c>
      <c r="AG38" t="s">
        <v>21</v>
      </c>
      <c r="AH38" s="4"/>
      <c r="AI38" t="s">
        <v>78</v>
      </c>
    </row>
    <row r="39" spans="32:35" x14ac:dyDescent="0.25">
      <c r="AF39" t="s">
        <v>88</v>
      </c>
      <c r="AG39" t="s">
        <v>21</v>
      </c>
      <c r="AH39" s="4">
        <f>486*4</f>
        <v>1944</v>
      </c>
      <c r="AI39" t="s">
        <v>78</v>
      </c>
    </row>
    <row r="40" spans="32:35" x14ac:dyDescent="0.25">
      <c r="AF40" t="s">
        <v>45</v>
      </c>
      <c r="AG40" t="s">
        <v>21</v>
      </c>
      <c r="AH40" s="4">
        <f>750/5</f>
        <v>150</v>
      </c>
      <c r="AI40" t="s">
        <v>46</v>
      </c>
    </row>
    <row r="41" spans="32:35" x14ac:dyDescent="0.25">
      <c r="AF41" t="s">
        <v>55</v>
      </c>
      <c r="AG41" t="s">
        <v>21</v>
      </c>
      <c r="AH41" s="4">
        <f>490/10</f>
        <v>49</v>
      </c>
      <c r="AI41" t="s">
        <v>50</v>
      </c>
    </row>
    <row r="42" spans="32:35" x14ac:dyDescent="0.25">
      <c r="AF42" t="s">
        <v>54</v>
      </c>
      <c r="AG42" t="s">
        <v>13</v>
      </c>
      <c r="AH42" s="4">
        <v>520</v>
      </c>
      <c r="AI42" t="s">
        <v>50</v>
      </c>
    </row>
    <row r="43" spans="32:35" x14ac:dyDescent="0.25">
      <c r="AF43" t="s">
        <v>30</v>
      </c>
      <c r="AG43" t="s">
        <v>13</v>
      </c>
      <c r="AH43" s="4"/>
      <c r="AI43" t="s">
        <v>14</v>
      </c>
    </row>
    <row r="44" spans="32:35" x14ac:dyDescent="0.25">
      <c r="AF44" t="s">
        <v>23</v>
      </c>
      <c r="AG44" t="s">
        <v>21</v>
      </c>
      <c r="AH44" s="4"/>
      <c r="AI44" t="s">
        <v>14</v>
      </c>
    </row>
    <row r="45" spans="32:35" x14ac:dyDescent="0.25">
      <c r="AF45" t="s">
        <v>37</v>
      </c>
      <c r="AG45" t="s">
        <v>13</v>
      </c>
      <c r="AH45" s="4"/>
      <c r="AI45" t="s">
        <v>14</v>
      </c>
    </row>
  </sheetData>
  <sortState ref="C6:D22">
    <sortCondition ref="C5"/>
  </sortState>
  <pageMargins left="0.7" right="0.7" top="0.75" bottom="0.75" header="0.3" footer="0.3"/>
  <pageSetup orientation="portrait" horizontalDpi="4294967293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2018-07-01T07:17:15Z</dcterms:modified>
</cp:coreProperties>
</file>