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D9545370-86F3-47A6-B604-EAD79D6D2A9E}" xr6:coauthVersionLast="41" xr6:coauthVersionMax="41" xr10:uidLastSave="{00000000-0000-0000-0000-000000000000}"/>
  <bookViews>
    <workbookView xWindow="-120" yWindow="-120" windowWidth="24240" windowHeight="13740" activeTab="1" xr2:uid="{66A18F83-1FA4-4909-B20E-D674FA507F70}"/>
  </bookViews>
  <sheets>
    <sheet name="Feuil1" sheetId="1" r:id="rId1"/>
    <sheet name="Feuil1 (2)" sheetId="2" r:id="rId2"/>
  </sheets>
  <externalReferences>
    <externalReference r:id="rId3"/>
  </externalReferences>
  <definedNames>
    <definedName name="Segment_Années">#N/A</definedName>
  </definedNames>
  <calcPr calcId="191029"/>
  <pivotCaches>
    <pivotCache cacheId="6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5" i="2" l="1"/>
  <c r="G24" i="2"/>
  <c r="G23" i="2"/>
  <c r="G22" i="2"/>
  <c r="G21" i="2"/>
  <c r="G20" i="2"/>
  <c r="G19" i="2"/>
  <c r="G18" i="2"/>
  <c r="G17" i="2"/>
  <c r="G16" i="2"/>
  <c r="G15" i="2"/>
  <c r="G14" i="2"/>
  <c r="J28" i="1" l="1"/>
  <c r="I28" i="1"/>
  <c r="J27" i="1"/>
  <c r="I27" i="1"/>
  <c r="J26" i="1"/>
  <c r="I26" i="1"/>
  <c r="J25" i="1"/>
  <c r="I25" i="1"/>
  <c r="J24" i="1"/>
  <c r="I24" i="1"/>
  <c r="F24" i="1"/>
  <c r="J23" i="1"/>
  <c r="I23" i="1"/>
  <c r="F23" i="1"/>
  <c r="F22" i="1"/>
  <c r="F21" i="1"/>
  <c r="F20" i="1"/>
  <c r="F19" i="1"/>
  <c r="J18" i="1"/>
  <c r="I18" i="1"/>
  <c r="F18" i="1"/>
  <c r="J17" i="1"/>
  <c r="I17" i="1"/>
  <c r="F17" i="1"/>
  <c r="J16" i="1"/>
  <c r="I16" i="1"/>
  <c r="F16" i="1"/>
  <c r="J15" i="1"/>
  <c r="I15" i="1"/>
  <c r="F15" i="1"/>
  <c r="J14" i="1"/>
  <c r="I14" i="1"/>
  <c r="F14" i="1"/>
  <c r="J13" i="1"/>
  <c r="I13" i="1"/>
  <c r="F13" i="1"/>
</calcChain>
</file>

<file path=xl/sharedStrings.xml><?xml version="1.0" encoding="utf-8"?>
<sst xmlns="http://schemas.openxmlformats.org/spreadsheetml/2006/main" count="113" uniqueCount="23">
  <si>
    <t>Actuellement</t>
  </si>
  <si>
    <t>Tri sur colonne E</t>
  </si>
  <si>
    <t>Plan cpt</t>
  </si>
  <si>
    <t>n° cpt</t>
  </si>
  <si>
    <t>débit</t>
  </si>
  <si>
    <t>crédit</t>
  </si>
  <si>
    <t>remise ch</t>
  </si>
  <si>
    <t>ogec ste foy</t>
  </si>
  <si>
    <t>cb intermarché</t>
  </si>
  <si>
    <t>cb nocibé</t>
  </si>
  <si>
    <t>cb st barth</t>
  </si>
  <si>
    <t>cb sfr</t>
  </si>
  <si>
    <t>Je voudrai mettre en place</t>
  </si>
  <si>
    <t>Tri sur colonne E SI date 1/1/2016:31/12/2016</t>
  </si>
  <si>
    <t>Colonne2</t>
  </si>
  <si>
    <t>Colonne6</t>
  </si>
  <si>
    <t>Date</t>
  </si>
  <si>
    <t>Débit</t>
  </si>
  <si>
    <t>Crédit</t>
  </si>
  <si>
    <t>Compte</t>
  </si>
  <si>
    <t>Total général</t>
  </si>
  <si>
    <t xml:space="preserve">Débit </t>
  </si>
  <si>
    <t xml:space="preserve">Crédit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</si>
</sst>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2" xfId="0" applyBorder="1" applyAlignment="1">
      <alignment horizontal="center"/>
    </xf>
    <xf numFmtId="164" fontId="2" fillId="0" borderId="1" xfId="0" applyNumberFormat="1" applyFont="1" applyBorder="1" applyAlignment="1"/>
    <xf numFmtId="0" fontId="2" fillId="0" borderId="1" xfId="0" applyFont="1" applyBorder="1" applyAlignment="1"/>
    <xf numFmtId="2" fontId="2" fillId="0" borderId="1" xfId="0" applyNumberFormat="1" applyFont="1" applyBorder="1" applyAlignment="1"/>
    <xf numFmtId="0" fontId="2" fillId="2" borderId="1" xfId="0" applyFont="1" applyFill="1" applyBorder="1" applyAlignment="1"/>
    <xf numFmtId="0" fontId="3" fillId="0" borderId="1" xfId="0" applyFont="1" applyBorder="1" applyAlignment="1"/>
    <xf numFmtId="164" fontId="2" fillId="0" borderId="4" xfId="0" applyNumberFormat="1" applyFont="1" applyBorder="1" applyAlignment="1"/>
    <xf numFmtId="0" fontId="2" fillId="0" borderId="4" xfId="0" applyFont="1" applyBorder="1" applyAlignment="1"/>
    <xf numFmtId="2" fontId="2" fillId="0" borderId="4" xfId="0" applyNumberFormat="1" applyFont="1" applyBorder="1" applyAlignment="1"/>
    <xf numFmtId="2" fontId="2" fillId="0" borderId="5" xfId="0" applyNumberFormat="1" applyFont="1" applyBorder="1" applyAlignment="1"/>
    <xf numFmtId="0" fontId="2" fillId="2" borderId="4" xfId="0" applyFont="1" applyFill="1" applyBorder="1" applyAlignment="1"/>
    <xf numFmtId="0" fontId="3" fillId="0" borderId="6" xfId="0" applyFont="1" applyBorder="1" applyAlignment="1"/>
    <xf numFmtId="164" fontId="2" fillId="0" borderId="7" xfId="0" applyNumberFormat="1" applyFont="1" applyBorder="1" applyAlignment="1"/>
    <xf numFmtId="0" fontId="2" fillId="0" borderId="7" xfId="0" applyFont="1" applyBorder="1" applyAlignment="1"/>
    <xf numFmtId="2" fontId="2" fillId="0" borderId="7" xfId="0" applyNumberFormat="1" applyFont="1" applyBorder="1" applyAlignment="1"/>
    <xf numFmtId="2" fontId="2" fillId="0" borderId="8" xfId="0" applyNumberFormat="1" applyFont="1" applyBorder="1" applyAlignment="1"/>
    <xf numFmtId="0" fontId="2" fillId="2" borderId="7" xfId="0" applyFont="1" applyFill="1" applyBorder="1" applyAlignment="1"/>
    <xf numFmtId="0" fontId="3" fillId="0" borderId="9" xfId="0" applyFont="1" applyBorder="1" applyAlignment="1"/>
    <xf numFmtId="2" fontId="2" fillId="3" borderId="7" xfId="0" applyNumberFormat="1" applyFont="1" applyFill="1" applyBorder="1" applyAlignment="1"/>
    <xf numFmtId="14" fontId="0" fillId="0" borderId="0" xfId="0" applyNumberFormat="1"/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91"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4760</xdr:colOff>
      <xdr:row>12</xdr:row>
      <xdr:rowOff>1</xdr:rowOff>
    </xdr:from>
    <xdr:to>
      <xdr:col>14</xdr:col>
      <xdr:colOff>252410</xdr:colOff>
      <xdr:row>15</xdr:row>
      <xdr:rowOff>57151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Années">
              <a:extLst>
                <a:ext uri="{FF2B5EF4-FFF2-40B4-BE49-F238E27FC236}">
                  <a16:creationId xmlns:a16="http://schemas.microsoft.com/office/drawing/2014/main" id="{9E9EC7D4-2370-4D65-99A5-F9655AC7AE0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3935" y="2305051"/>
              <a:ext cx="2943225" cy="628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-Pierre%20Caillon/Documents/Winston%20cpt.xlsx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"/>
      <sheetName val="Winston"/>
      <sheetName val="Joint"/>
      <sheetName val="Mag"/>
      <sheetName val="pl imp"/>
      <sheetName val="tri 1 cj"/>
      <sheetName val="tri 1 w"/>
      <sheetName val="Feuil4"/>
    </sheetNames>
    <sheetDataSet>
      <sheetData sheetId="0">
        <row r="1">
          <cell r="A1" t="str">
            <v>PLAN DES COMPTES</v>
          </cell>
        </row>
        <row r="3">
          <cell r="A3" t="str">
            <v>Salaire Winston</v>
          </cell>
          <cell r="B3">
            <v>1000</v>
          </cell>
        </row>
        <row r="4">
          <cell r="A4" t="str">
            <v>Salaire Pole emploi</v>
          </cell>
          <cell r="B4">
            <v>1050</v>
          </cell>
        </row>
        <row r="5">
          <cell r="A5" t="str">
            <v>Salaire Manpower</v>
          </cell>
          <cell r="B5">
            <v>1051</v>
          </cell>
        </row>
        <row r="6">
          <cell r="A6" t="str">
            <v>Salaire Crit</v>
          </cell>
          <cell r="B6">
            <v>1052</v>
          </cell>
        </row>
        <row r="7">
          <cell r="A7" t="str">
            <v>Virt Winston vers ou reçu du cpt joint</v>
          </cell>
          <cell r="B7">
            <v>1100</v>
          </cell>
        </row>
        <row r="8">
          <cell r="A8" t="str">
            <v>Virt Mag vers ou reçu du cpt joint</v>
          </cell>
          <cell r="B8">
            <v>1150</v>
          </cell>
        </row>
        <row r="9">
          <cell r="A9" t="str">
            <v>Virt Winston vers ou reçu du cpt Mag</v>
          </cell>
          <cell r="B9">
            <v>1200</v>
          </cell>
        </row>
        <row r="10">
          <cell r="A10" t="str">
            <v>Virt Mag vers cpt Winston</v>
          </cell>
          <cell r="B10">
            <v>1250</v>
          </cell>
        </row>
        <row r="11">
          <cell r="A11" t="str">
            <v>Virt INTERNE</v>
          </cell>
          <cell r="B11">
            <v>1260</v>
          </cell>
        </row>
        <row r="12">
          <cell r="A12" t="str">
            <v>Virt par MOBILE</v>
          </cell>
          <cell r="B12">
            <v>1270</v>
          </cell>
        </row>
        <row r="13">
          <cell r="A13" t="str">
            <v>Virt CAF</v>
          </cell>
          <cell r="B13">
            <v>1280</v>
          </cell>
        </row>
        <row r="14">
          <cell r="A14" t="str">
            <v>Virt PENSION alimentaire</v>
          </cell>
          <cell r="B14">
            <v>1290</v>
          </cell>
        </row>
        <row r="15">
          <cell r="A15" t="str">
            <v>Remise CHEQUE</v>
          </cell>
          <cell r="B15">
            <v>1300</v>
          </cell>
        </row>
        <row r="16">
          <cell r="A16" t="str">
            <v>Virt livret Warren</v>
          </cell>
          <cell r="B16">
            <v>1500</v>
          </cell>
        </row>
        <row r="17">
          <cell r="A17" t="str">
            <v>Virt livret Wayatt</v>
          </cell>
          <cell r="B17">
            <v>1510</v>
          </cell>
        </row>
        <row r="18">
          <cell r="A18" t="str">
            <v>Virt livret Waynn</v>
          </cell>
          <cell r="B18">
            <v>1520</v>
          </cell>
        </row>
        <row r="19">
          <cell r="A19" t="str">
            <v>Virt NET</v>
          </cell>
          <cell r="B19">
            <v>1530</v>
          </cell>
        </row>
        <row r="20">
          <cell r="A20" t="str">
            <v>Rbt prêt MAISON</v>
          </cell>
          <cell r="B20">
            <v>2000</v>
          </cell>
        </row>
        <row r="21">
          <cell r="A21" t="str">
            <v>Rbt prêt Mag HUMANIS</v>
          </cell>
          <cell r="B21">
            <v>2500</v>
          </cell>
        </row>
        <row r="22">
          <cell r="A22" t="str">
            <v>Rbt prêt Mag NATIXIS</v>
          </cell>
          <cell r="B22">
            <v>2510</v>
          </cell>
        </row>
        <row r="23">
          <cell r="A23" t="str">
            <v>Rbt prêt ENI</v>
          </cell>
          <cell r="B23">
            <v>2515</v>
          </cell>
        </row>
        <row r="24">
          <cell r="A24" t="str">
            <v>Rbt prêt Mag 3 POITOU CHARENTES</v>
          </cell>
          <cell r="B24">
            <v>2520</v>
          </cell>
        </row>
        <row r="25">
          <cell r="A25" t="str">
            <v>Rbt prêt DIVERS</v>
          </cell>
          <cell r="B25">
            <v>2525</v>
          </cell>
        </row>
        <row r="26">
          <cell r="A26" t="str">
            <v>Rbt frais déplacements Winston</v>
          </cell>
          <cell r="B26">
            <v>2530</v>
          </cell>
        </row>
        <row r="27">
          <cell r="A27" t="str">
            <v>CB alimentaire</v>
          </cell>
          <cell r="B27">
            <v>3000</v>
          </cell>
        </row>
        <row r="28">
          <cell r="A28" t="str">
            <v>CB cafétéria</v>
          </cell>
          <cell r="B28">
            <v>3100</v>
          </cell>
        </row>
        <row r="29">
          <cell r="A29" t="str">
            <v>CB tabac</v>
          </cell>
          <cell r="B29">
            <v>3200</v>
          </cell>
        </row>
        <row r="30">
          <cell r="A30" t="str">
            <v>CB carburant</v>
          </cell>
          <cell r="B30">
            <v>3300</v>
          </cell>
        </row>
        <row r="31">
          <cell r="A31" t="str">
            <v>CB divers / sorties</v>
          </cell>
          <cell r="B31">
            <v>3400</v>
          </cell>
        </row>
        <row r="32">
          <cell r="A32" t="str">
            <v>CB frais déplacements Winston</v>
          </cell>
          <cell r="B32">
            <v>3500</v>
          </cell>
        </row>
        <row r="33">
          <cell r="A33" t="str">
            <v>Frais bancaires</v>
          </cell>
          <cell r="B33">
            <v>3600</v>
          </cell>
        </row>
        <row r="34">
          <cell r="A34" t="str">
            <v>Dépenses et remboursements SANTE</v>
          </cell>
          <cell r="B34">
            <v>3700</v>
          </cell>
        </row>
        <row r="35">
          <cell r="A35" t="str">
            <v>Paiement CHEQUE divers</v>
          </cell>
          <cell r="B35">
            <v>3800</v>
          </cell>
        </row>
        <row r="36">
          <cell r="A36" t="str">
            <v>Retrait DAB</v>
          </cell>
          <cell r="B36">
            <v>4000</v>
          </cell>
        </row>
        <row r="37">
          <cell r="A37" t="str">
            <v>Prélèv STE FOY</v>
          </cell>
          <cell r="B37">
            <v>5000</v>
          </cell>
        </row>
        <row r="38">
          <cell r="A38" t="str">
            <v>Prélèv téléphone et internet</v>
          </cell>
          <cell r="B38">
            <v>5100</v>
          </cell>
        </row>
        <row r="39">
          <cell r="A39" t="str">
            <v>Prélev sfr radio téléphone</v>
          </cell>
          <cell r="B39">
            <v>5150</v>
          </cell>
        </row>
        <row r="40">
          <cell r="A40" t="str">
            <v>Prélèv cotisations MYRIADE</v>
          </cell>
          <cell r="B40">
            <v>5200</v>
          </cell>
        </row>
        <row r="41">
          <cell r="A41" t="str">
            <v>Prélev cotisations PREMAVAL</v>
          </cell>
          <cell r="B41">
            <v>5250</v>
          </cell>
        </row>
        <row r="42">
          <cell r="A42" t="str">
            <v>Prélèv ASSURANCE</v>
          </cell>
          <cell r="B42">
            <v>5300</v>
          </cell>
        </row>
        <row r="43">
          <cell r="A43" t="str">
            <v>Prélèv assurance VIE</v>
          </cell>
          <cell r="B43">
            <v>5350</v>
          </cell>
        </row>
        <row r="44">
          <cell r="A44" t="str">
            <v>Prélèv avocate</v>
          </cell>
          <cell r="B44">
            <v>5400</v>
          </cell>
        </row>
        <row r="45">
          <cell r="A45" t="str">
            <v>Vente maison</v>
          </cell>
          <cell r="B45">
            <v>6000</v>
          </cell>
        </row>
        <row r="46">
          <cell r="A46" t="str">
            <v>Dépenses exceptionnelles</v>
          </cell>
          <cell r="B46">
            <v>7000</v>
          </cell>
        </row>
        <row r="47">
          <cell r="A47" t="str">
            <v>Recettes exeptionnelles</v>
          </cell>
          <cell r="B47">
            <v>7500</v>
          </cell>
        </row>
        <row r="48">
          <cell r="A48" t="str">
            <v>Impots amendes taxes</v>
          </cell>
          <cell r="B48">
            <v>8000</v>
          </cell>
        </row>
        <row r="49">
          <cell r="A49" t="str">
            <v>Opérations avec questions a poser</v>
          </cell>
          <cell r="B49">
            <v>9000</v>
          </cell>
        </row>
        <row r="50">
          <cell r="A50" t="str">
            <v>Recherche sur n° chèque</v>
          </cell>
          <cell r="B50">
            <v>9500</v>
          </cell>
        </row>
        <row r="53">
          <cell r="B53">
            <v>161763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55.983107638887" createdVersion="6" refreshedVersion="6" minRefreshableVersion="3" recordCount="12" xr:uid="{953969D5-447D-4550-BC6F-BF89C4B5D0BC}">
  <cacheSource type="worksheet">
    <worksheetSource name="Tableau1"/>
  </cacheSource>
  <cacheFields count="8">
    <cacheField name="Date" numFmtId="14">
      <sharedItems containsSemiMixedTypes="0" containsNonDate="0" containsDate="1" containsString="0" minDate="2015-03-20T00:00:00" maxDate="2019-05-16T00:00:00" count="9">
        <d v="2016-01-08T00:00:00"/>
        <d v="2016-01-11T00:00:00"/>
        <d v="2016-01-12T00:00:00"/>
        <d v="2017-01-15T00:00:00"/>
        <d v="2015-03-20T00:00:00"/>
        <d v="2018-04-11T00:00:00"/>
        <d v="2019-05-15T00:00:00"/>
        <d v="2019-02-16T00:00:00"/>
        <d v="2018-06-25T00:00:00"/>
      </sharedItems>
      <fieldGroup par="7" base="0">
        <rangePr groupBy="months" startDate="2015-03-20T00:00:00" endDate="2019-05-16T00:00:00"/>
        <groupItems count="14">
          <s v="&lt;20/03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5/2019"/>
        </groupItems>
      </fieldGroup>
    </cacheField>
    <cacheField name="Colonne2" numFmtId="0">
      <sharedItems/>
    </cacheField>
    <cacheField name="Débit" numFmtId="0">
      <sharedItems containsString="0" containsBlank="1" containsNumber="1" minValue="19" maxValue="155"/>
    </cacheField>
    <cacheField name="Crédit" numFmtId="0">
      <sharedItems containsString="0" containsBlank="1" containsNumber="1" containsInteger="1" minValue="145" maxValue="145"/>
    </cacheField>
    <cacheField name="Compte" numFmtId="0">
      <sharedItems containsSemiMixedTypes="0" containsString="0" containsNumber="1" containsInteger="1" minValue="1300" maxValue="5100" count="5">
        <n v="1300"/>
        <n v="5000"/>
        <n v="3000"/>
        <n v="3400"/>
        <n v="5100"/>
      </sharedItems>
    </cacheField>
    <cacheField name="Colonne6" numFmtId="0">
      <sharedItems/>
    </cacheField>
    <cacheField name="Trimestres" numFmtId="0" databaseField="0">
      <fieldGroup base="0">
        <rangePr groupBy="quarters" startDate="2015-03-20T00:00:00" endDate="2019-05-16T00:00:00"/>
        <groupItems count="6">
          <s v="&lt;20/03/2015"/>
          <s v="Trimestre1"/>
          <s v="Trimestre2"/>
          <s v="Trimestre3"/>
          <s v="Trimestre4"/>
          <s v="&gt;16/05/2019"/>
        </groupItems>
      </fieldGroup>
    </cacheField>
    <cacheField name="Années" numFmtId="0" databaseField="0">
      <fieldGroup base="0">
        <rangePr groupBy="years" startDate="2015-03-20T00:00:00" endDate="2019-05-16T00:00:00"/>
        <groupItems count="7">
          <s v="&lt;20/03/2015"/>
          <s v="2015"/>
          <s v="2016"/>
          <s v="2017"/>
          <s v="2018"/>
          <s v="2019"/>
          <s v="&gt;16/05/2019"/>
        </groupItems>
      </fieldGroup>
    </cacheField>
  </cacheFields>
  <extLst>
    <ext xmlns:x14="http://schemas.microsoft.com/office/spreadsheetml/2009/9/main" uri="{725AE2AE-9491-48be-B2B4-4EB974FC3084}">
      <x14:pivotCacheDefinition pivotCacheId="98499654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s v="remise ch"/>
    <m/>
    <n v="145"/>
    <x v="0"/>
    <s v="Remise CHEQUE"/>
  </r>
  <r>
    <x v="1"/>
    <s v="ogec ste foy"/>
    <n v="155"/>
    <m/>
    <x v="1"/>
    <s v="Prélèv STE FOY"/>
  </r>
  <r>
    <x v="1"/>
    <s v="cb intermarché"/>
    <n v="55.01"/>
    <m/>
    <x v="2"/>
    <s v="CB alimentaire"/>
  </r>
  <r>
    <x v="1"/>
    <s v="cb nocibé"/>
    <n v="110.5"/>
    <m/>
    <x v="3"/>
    <s v="CB divers / sorties"/>
  </r>
  <r>
    <x v="2"/>
    <s v="cb st barth"/>
    <n v="104.5"/>
    <m/>
    <x v="3"/>
    <s v="CB divers / sorties"/>
  </r>
  <r>
    <x v="2"/>
    <s v="cb sfr"/>
    <n v="19"/>
    <m/>
    <x v="4"/>
    <s v="Prélèv téléphone et internet"/>
  </r>
  <r>
    <x v="3"/>
    <s v="remise ch"/>
    <m/>
    <n v="145"/>
    <x v="0"/>
    <s v="Remise CHEQUE"/>
  </r>
  <r>
    <x v="4"/>
    <s v="ogec ste foy"/>
    <n v="155"/>
    <m/>
    <x v="1"/>
    <s v="Prélèv STE FOY"/>
  </r>
  <r>
    <x v="5"/>
    <s v="cb intermarché"/>
    <n v="55.01"/>
    <m/>
    <x v="2"/>
    <s v="CB alimentaire"/>
  </r>
  <r>
    <x v="6"/>
    <s v="cb nocibé"/>
    <n v="110.5"/>
    <m/>
    <x v="3"/>
    <s v="CB divers / sorties"/>
  </r>
  <r>
    <x v="7"/>
    <s v="cb st barth"/>
    <n v="104.5"/>
    <m/>
    <x v="3"/>
    <s v="CB divers / sorties"/>
  </r>
  <r>
    <x v="8"/>
    <s v="cb sfr"/>
    <n v="19"/>
    <m/>
    <x v="4"/>
    <s v="Prélèv téléphone et internet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1632CE7-D180-45D3-A9B2-C1B670778875}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J18:L24" firstHeaderRow="0" firstDataRow="1" firstDataCol="1"/>
  <pivotFields count="8">
    <pivotField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dataField="1" compact="0" outline="0" showAll="0"/>
    <pivotField dataField="1" compact="0" outline="0" showAll="0"/>
    <pivotField axis="axisRow" compact="0" outline="0" showAll="0">
      <items count="6">
        <item x="0"/>
        <item x="2"/>
        <item x="3"/>
        <item x="1"/>
        <item x="4"/>
        <item t="default"/>
      </items>
    </pivotField>
    <pivotField compact="0" outline="0" showAll="0"/>
    <pivotField compact="0" outline="0" showAll="0">
      <items count="7">
        <item x="0"/>
        <item x="1"/>
        <item x="2"/>
        <item x="3"/>
        <item x="4"/>
        <item x="5"/>
        <item t="default"/>
      </items>
    </pivotField>
    <pivotField compact="0" outline="0" showAll="0">
      <items count="8">
        <item h="1" x="0"/>
        <item h="1" x="1"/>
        <item x="2"/>
        <item h="1" x="3"/>
        <item h="1" x="4"/>
        <item h="1" x="5"/>
        <item h="1" x="6"/>
        <item t="default"/>
      </items>
    </pivotField>
  </pivotFields>
  <rowFields count="1">
    <field x="4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Débit " fld="2" baseField="0" baseItem="0"/>
    <dataField name="Crédit " fld="3" baseField="0" baseItem="0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" xr10:uid="{AC34FBE0-8475-4309-A468-4136C2C1527B}" sourceName="Années">
  <pivotTables>
    <pivotTable tabId="2" name="Tableau croisé dynamique1"/>
  </pivotTables>
  <data>
    <tabular pivotCacheId="984996541">
      <items count="7">
        <i x="1"/>
        <i x="2" s="1"/>
        <i x="3"/>
        <i x="4"/>
        <i x="5"/>
        <i x="0" nd="1"/>
        <i x="6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s" xr10:uid="{6FB6E113-199D-4C4D-9CBF-2610C6064C3E}" cache="Segment_Années" caption="Années" columnCount="5" style="SlicerStyleOther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6D5FE1-20AC-427B-823F-7290D8CA4E82}" name="Tableau1" displayName="Tableau1" ref="B13:G25" totalsRowShown="0">
  <autoFilter ref="B13:G25" xr:uid="{A5DBB99C-4DE2-4FBD-854D-24D1EEE38F92}"/>
  <tableColumns count="6">
    <tableColumn id="1" xr3:uid="{C0A0C190-F484-4CB2-BFB7-BE5BE60EFED7}" name="Date" dataDxfId="90"/>
    <tableColumn id="2" xr3:uid="{587BB963-DAC3-4F88-93EB-A400908A2BAD}" name="Colonne2"/>
    <tableColumn id="3" xr3:uid="{6128250E-86B7-4DC7-8E79-2866F3A8D02F}" name="Débit"/>
    <tableColumn id="4" xr3:uid="{FF583073-FE88-491F-B4FE-56C6AD27A61B}" name="Crédit"/>
    <tableColumn id="5" xr3:uid="{E3E32576-5967-431D-A6C4-A1B3CEBDF059}" name="Compte"/>
    <tableColumn id="6" xr3:uid="{BA9D74C5-5CBC-46B2-9CF9-82CD1F9890C3}" name="Colonne6">
      <calculatedColumnFormula>IFERROR(INDEX([1]plan!$A:$A,MATCH(F14,[1]plan!$B:$B,0)),"")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BF2B0C-2E13-4A21-82D5-2BBEA5D556D5}">
  <dimension ref="A8:L29"/>
  <sheetViews>
    <sheetView topLeftCell="A10" workbookViewId="0">
      <selection activeCell="J13" sqref="J13"/>
    </sheetView>
  </sheetViews>
  <sheetFormatPr baseColWidth="10" defaultRowHeight="15" x14ac:dyDescent="0.25"/>
  <cols>
    <col min="1" max="1" width="36.42578125" customWidth="1"/>
    <col min="2" max="2" width="19.85546875" bestFit="1" customWidth="1"/>
    <col min="3" max="4" width="13.140625" customWidth="1"/>
    <col min="6" max="6" width="38" customWidth="1"/>
    <col min="8" max="8" width="10.7109375" style="1"/>
    <col min="9" max="9" width="15.140625" customWidth="1"/>
    <col min="10" max="10" width="15.5703125" customWidth="1"/>
  </cols>
  <sheetData>
    <row r="8" spans="1:12" x14ac:dyDescent="0.25">
      <c r="H8" s="4" t="s">
        <v>0</v>
      </c>
      <c r="I8" s="4"/>
      <c r="J8" s="4"/>
    </row>
    <row r="9" spans="1:12" ht="16.5" customHeight="1" x14ac:dyDescent="0.25">
      <c r="H9" s="4"/>
      <c r="I9" s="4"/>
      <c r="J9" s="4"/>
    </row>
    <row r="10" spans="1:12" ht="15.75" thickBot="1" x14ac:dyDescent="0.3"/>
    <row r="11" spans="1:12" ht="16.5" thickTop="1" thickBot="1" x14ac:dyDescent="0.3">
      <c r="H11" s="2"/>
      <c r="I11" s="5" t="s">
        <v>1</v>
      </c>
      <c r="J11" s="6"/>
      <c r="L11" s="1" t="s">
        <v>2</v>
      </c>
    </row>
    <row r="12" spans="1:12" ht="16.5" thickTop="1" thickBot="1" x14ac:dyDescent="0.3">
      <c r="E12" s="2" t="s">
        <v>3</v>
      </c>
      <c r="H12" s="2" t="s">
        <v>3</v>
      </c>
      <c r="I12" s="2" t="s">
        <v>4</v>
      </c>
      <c r="J12" s="2" t="s">
        <v>5</v>
      </c>
      <c r="L12" s="2" t="s">
        <v>3</v>
      </c>
    </row>
    <row r="13" spans="1:12" ht="22.5" thickTop="1" thickBot="1" x14ac:dyDescent="0.4">
      <c r="A13" s="10">
        <v>42377</v>
      </c>
      <c r="B13" s="11" t="s">
        <v>6</v>
      </c>
      <c r="C13" s="12"/>
      <c r="D13" s="12">
        <v>145</v>
      </c>
      <c r="E13" s="13">
        <v>1300</v>
      </c>
      <c r="F13" s="14" t="str">
        <f>IFERROR(INDEX([1]plan!$A:$A,MATCH(E13,[1]plan!$B:$B,0)),"")</f>
        <v>Remise CHEQUE</v>
      </c>
      <c r="H13" s="2">
        <v>1300</v>
      </c>
      <c r="I13" s="3">
        <f xml:space="preserve"> SUMIF($E$1:$E$25,L13,$C$1:$C$25)</f>
        <v>0</v>
      </c>
      <c r="J13" s="3">
        <f xml:space="preserve"> SUMIF($E$1:$E$25,L13,$D$1:$D$25)</f>
        <v>290</v>
      </c>
      <c r="L13" s="2">
        <v>1300</v>
      </c>
    </row>
    <row r="14" spans="1:12" ht="22.5" thickTop="1" thickBot="1" x14ac:dyDescent="0.4">
      <c r="A14" s="15">
        <v>42380</v>
      </c>
      <c r="B14" s="16" t="s">
        <v>7</v>
      </c>
      <c r="C14" s="17">
        <v>155</v>
      </c>
      <c r="D14" s="18"/>
      <c r="E14" s="19">
        <v>5000</v>
      </c>
      <c r="F14" s="20" t="str">
        <f>IFERROR(INDEX([1]plan!$A:$A,MATCH(E14,[1]plan!$B:$B,0)),"")</f>
        <v>Prélèv STE FOY</v>
      </c>
      <c r="H14" s="2">
        <v>5000</v>
      </c>
      <c r="I14" s="3">
        <f t="shared" ref="I14:I18" si="0" xml:space="preserve"> SUMIF($E$1:$E$25,L14,$C$1:$C$25)</f>
        <v>310</v>
      </c>
      <c r="J14" s="3">
        <f t="shared" ref="J14:J18" si="1" xml:space="preserve"> SUMIF($E$1:$E$25,L14,$D$1:$D$25)</f>
        <v>0</v>
      </c>
      <c r="L14" s="2">
        <v>5000</v>
      </c>
    </row>
    <row r="15" spans="1:12" ht="22.5" thickTop="1" thickBot="1" x14ac:dyDescent="0.4">
      <c r="A15" s="21">
        <v>42380</v>
      </c>
      <c r="B15" s="22" t="s">
        <v>8</v>
      </c>
      <c r="C15" s="23">
        <v>55.01</v>
      </c>
      <c r="D15" s="24"/>
      <c r="E15" s="25">
        <v>3000</v>
      </c>
      <c r="F15" s="26" t="str">
        <f>IFERROR(INDEX([1]plan!$A:$A,MATCH(E15,[1]plan!$B:$B,0)),"")</f>
        <v>CB alimentaire</v>
      </c>
      <c r="H15" s="2">
        <v>3000</v>
      </c>
      <c r="I15" s="3">
        <f t="shared" si="0"/>
        <v>110.02</v>
      </c>
      <c r="J15" s="3">
        <f t="shared" si="1"/>
        <v>0</v>
      </c>
      <c r="L15" s="2">
        <v>3000</v>
      </c>
    </row>
    <row r="16" spans="1:12" ht="22.5" thickTop="1" thickBot="1" x14ac:dyDescent="0.4">
      <c r="A16" s="21">
        <v>42380</v>
      </c>
      <c r="B16" s="22" t="s">
        <v>9</v>
      </c>
      <c r="C16" s="27">
        <v>110.5</v>
      </c>
      <c r="D16" s="24"/>
      <c r="E16" s="25">
        <v>3400</v>
      </c>
      <c r="F16" s="26" t="str">
        <f>IFERROR(INDEX([1]plan!$A:$A,MATCH(E16,[1]plan!$B:$B,0)),"")</f>
        <v>CB divers / sorties</v>
      </c>
      <c r="H16" s="2">
        <v>3400</v>
      </c>
      <c r="I16" s="3">
        <f t="shared" si="0"/>
        <v>430</v>
      </c>
      <c r="J16" s="3">
        <f t="shared" si="1"/>
        <v>0</v>
      </c>
      <c r="L16" s="2">
        <v>3400</v>
      </c>
    </row>
    <row r="17" spans="1:12" ht="22.5" thickTop="1" thickBot="1" x14ac:dyDescent="0.4">
      <c r="A17" s="21">
        <v>42381</v>
      </c>
      <c r="B17" s="22" t="s">
        <v>10</v>
      </c>
      <c r="C17" s="27">
        <v>104.5</v>
      </c>
      <c r="D17" s="24"/>
      <c r="E17" s="25">
        <v>3400</v>
      </c>
      <c r="F17" s="26" t="str">
        <f>IFERROR(INDEX([1]plan!$A:$A,MATCH(E17,[1]plan!$B:$B,0)),"")</f>
        <v>CB divers / sorties</v>
      </c>
      <c r="H17" s="2">
        <v>5100</v>
      </c>
      <c r="I17" s="3">
        <f t="shared" si="0"/>
        <v>38</v>
      </c>
      <c r="J17" s="3">
        <f t="shared" si="1"/>
        <v>0</v>
      </c>
      <c r="L17" s="2">
        <v>5100</v>
      </c>
    </row>
    <row r="18" spans="1:12" ht="22.5" thickTop="1" thickBot="1" x14ac:dyDescent="0.4">
      <c r="A18" s="21">
        <v>42381</v>
      </c>
      <c r="B18" s="22" t="s">
        <v>11</v>
      </c>
      <c r="C18" s="23">
        <v>19</v>
      </c>
      <c r="D18" s="24"/>
      <c r="E18" s="25">
        <v>5100</v>
      </c>
      <c r="F18" s="26" t="str">
        <f>IFERROR(INDEX([1]plan!$A:$A,MATCH(E18,[1]plan!$B:$B,0)),"")</f>
        <v>Prélèv téléphone et internet</v>
      </c>
      <c r="H18" s="2"/>
      <c r="I18" s="3">
        <f t="shared" si="0"/>
        <v>0</v>
      </c>
      <c r="J18" s="3">
        <f t="shared" si="1"/>
        <v>0</v>
      </c>
      <c r="L18" s="2"/>
    </row>
    <row r="19" spans="1:12" ht="22.5" thickTop="1" thickBot="1" x14ac:dyDescent="0.4">
      <c r="A19" s="10">
        <v>42750</v>
      </c>
      <c r="B19" s="11" t="s">
        <v>6</v>
      </c>
      <c r="C19" s="12"/>
      <c r="D19" s="12">
        <v>145</v>
      </c>
      <c r="E19" s="13">
        <v>1300</v>
      </c>
      <c r="F19" s="14" t="str">
        <f>IFERROR(INDEX([1]plan!$A:$A,MATCH(E19,[1]plan!$B:$B,0)),"")</f>
        <v>Remise CHEQUE</v>
      </c>
      <c r="H19" s="7" t="s">
        <v>12</v>
      </c>
      <c r="I19" s="7"/>
      <c r="J19" s="7"/>
    </row>
    <row r="20" spans="1:12" ht="22.5" thickTop="1" thickBot="1" x14ac:dyDescent="0.4">
      <c r="A20" s="15">
        <v>42083</v>
      </c>
      <c r="B20" s="16" t="s">
        <v>7</v>
      </c>
      <c r="C20" s="17">
        <v>155</v>
      </c>
      <c r="D20" s="18"/>
      <c r="E20" s="19">
        <v>5000</v>
      </c>
      <c r="F20" s="20" t="str">
        <f>IFERROR(INDEX([1]plan!$A:$A,MATCH(E20,[1]plan!$B:$B,0)),"")</f>
        <v>Prélèv STE FOY</v>
      </c>
      <c r="H20" s="8"/>
      <c r="I20" s="8"/>
      <c r="J20" s="8"/>
    </row>
    <row r="21" spans="1:12" ht="22.5" thickTop="1" thickBot="1" x14ac:dyDescent="0.4">
      <c r="A21" s="21">
        <v>43201</v>
      </c>
      <c r="B21" s="22" t="s">
        <v>8</v>
      </c>
      <c r="C21" s="23">
        <v>55.01</v>
      </c>
      <c r="D21" s="24"/>
      <c r="E21" s="25">
        <v>3000</v>
      </c>
      <c r="F21" s="26" t="str">
        <f>IFERROR(INDEX([1]plan!$A:$A,MATCH(E21,[1]plan!$B:$B,0)),"")</f>
        <v>CB alimentaire</v>
      </c>
      <c r="H21" s="5" t="s">
        <v>13</v>
      </c>
      <c r="I21" s="9"/>
      <c r="J21" s="6"/>
    </row>
    <row r="22" spans="1:12" ht="22.5" thickTop="1" thickBot="1" x14ac:dyDescent="0.4">
      <c r="A22" s="21">
        <v>43600</v>
      </c>
      <c r="B22" s="22" t="s">
        <v>9</v>
      </c>
      <c r="C22" s="27">
        <v>110.5</v>
      </c>
      <c r="D22" s="24"/>
      <c r="E22" s="25">
        <v>3400</v>
      </c>
      <c r="F22" s="26" t="str">
        <f>IFERROR(INDEX([1]plan!$A:$A,MATCH(E22,[1]plan!$B:$B,0)),"")</f>
        <v>CB divers / sorties</v>
      </c>
      <c r="H22" s="2" t="s">
        <v>3</v>
      </c>
      <c r="I22" s="2" t="s">
        <v>4</v>
      </c>
      <c r="J22" s="2" t="s">
        <v>5</v>
      </c>
    </row>
    <row r="23" spans="1:12" ht="22.5" thickTop="1" thickBot="1" x14ac:dyDescent="0.4">
      <c r="A23" s="21">
        <v>43512</v>
      </c>
      <c r="B23" s="22" t="s">
        <v>10</v>
      </c>
      <c r="C23" s="27">
        <v>104.5</v>
      </c>
      <c r="D23" s="24"/>
      <c r="E23" s="25">
        <v>3400</v>
      </c>
      <c r="F23" s="26" t="str">
        <f>IFERROR(INDEX([1]plan!$A:$A,MATCH(E23,[1]plan!$B:$B,0)),"")</f>
        <v>CB divers / sorties</v>
      </c>
      <c r="H23" s="2">
        <v>1300</v>
      </c>
      <c r="I23" s="3">
        <f xml:space="preserve"> SUMIF($E$1:$E$25,L13,$C$1:$C$25)</f>
        <v>0</v>
      </c>
      <c r="J23" s="3">
        <f xml:space="preserve"> SUMIF($E$1:$E$25,L13,$D$1:$D$25)</f>
        <v>290</v>
      </c>
    </row>
    <row r="24" spans="1:12" ht="22.5" thickTop="1" thickBot="1" x14ac:dyDescent="0.4">
      <c r="A24" s="21">
        <v>43276</v>
      </c>
      <c r="B24" s="22" t="s">
        <v>11</v>
      </c>
      <c r="C24" s="23">
        <v>19</v>
      </c>
      <c r="D24" s="24"/>
      <c r="E24" s="25">
        <v>5100</v>
      </c>
      <c r="F24" s="26" t="str">
        <f>IFERROR(INDEX([1]plan!$A:$A,MATCH(E24,[1]plan!$B:$B,0)),"")</f>
        <v>Prélèv téléphone et internet</v>
      </c>
      <c r="H24" s="2">
        <v>5000</v>
      </c>
      <c r="I24" s="3">
        <f t="shared" ref="I24:I28" si="2" xml:space="preserve"> SUMIF($E$1:$E$25,L14,$C$1:$C$25)</f>
        <v>310</v>
      </c>
      <c r="J24" s="3">
        <f t="shared" ref="J24:J28" si="3" xml:space="preserve"> SUMIF($E$1:$E$25,L14,$D$1:$D$25)</f>
        <v>0</v>
      </c>
    </row>
    <row r="25" spans="1:12" ht="16.5" thickTop="1" thickBot="1" x14ac:dyDescent="0.3">
      <c r="H25" s="2">
        <v>3000</v>
      </c>
      <c r="I25" s="3">
        <f t="shared" si="2"/>
        <v>110.02</v>
      </c>
      <c r="J25" s="3">
        <f t="shared" si="3"/>
        <v>0</v>
      </c>
    </row>
    <row r="26" spans="1:12" ht="16.5" thickTop="1" thickBot="1" x14ac:dyDescent="0.3">
      <c r="H26" s="2">
        <v>3400</v>
      </c>
      <c r="I26" s="3">
        <f t="shared" si="2"/>
        <v>430</v>
      </c>
      <c r="J26" s="3">
        <f t="shared" si="3"/>
        <v>0</v>
      </c>
    </row>
    <row r="27" spans="1:12" ht="16.5" thickTop="1" thickBot="1" x14ac:dyDescent="0.3">
      <c r="H27" s="2">
        <v>5100</v>
      </c>
      <c r="I27" s="3">
        <f t="shared" si="2"/>
        <v>38</v>
      </c>
      <c r="J27" s="3">
        <f t="shared" si="3"/>
        <v>0</v>
      </c>
    </row>
    <row r="28" spans="1:12" ht="16.5" thickTop="1" thickBot="1" x14ac:dyDescent="0.3">
      <c r="H28" s="2"/>
      <c r="I28" s="3">
        <f t="shared" si="2"/>
        <v>0</v>
      </c>
      <c r="J28" s="3">
        <f t="shared" si="3"/>
        <v>0</v>
      </c>
    </row>
    <row r="29" spans="1:12" ht="15.75" thickTop="1" x14ac:dyDescent="0.25"/>
  </sheetData>
  <mergeCells count="4">
    <mergeCell ref="H8:J9"/>
    <mergeCell ref="I11:J11"/>
    <mergeCell ref="H19:J20"/>
    <mergeCell ref="H21:J21"/>
  </mergeCells>
  <conditionalFormatting sqref="E13:E18">
    <cfRule type="cellIs" dxfId="89" priority="23" operator="equal">
      <formula>3500</formula>
    </cfRule>
    <cfRule type="cellIs" dxfId="88" priority="24" operator="equal">
      <formula>9000</formula>
    </cfRule>
    <cfRule type="cellIs" dxfId="87" priority="25" operator="equal">
      <formula>3800</formula>
    </cfRule>
    <cfRule type="cellIs" dxfId="86" priority="26" operator="equal">
      <formula>3700</formula>
    </cfRule>
    <cfRule type="cellIs" dxfId="85" priority="27" operator="equal">
      <formula>3600</formula>
    </cfRule>
    <cfRule type="cellIs" dxfId="84" priority="28" operator="equal">
      <formula>8000</formula>
    </cfRule>
    <cfRule type="cellIs" dxfId="83" priority="29" operator="between">
      <formula>6000</formula>
      <formula>7500</formula>
    </cfRule>
    <cfRule type="cellIs" dxfId="82" priority="30" operator="between">
      <formula>5000</formula>
      <formula>5400</formula>
    </cfRule>
    <cfRule type="cellIs" dxfId="81" priority="31" operator="equal">
      <formula>4000</formula>
    </cfRule>
    <cfRule type="cellIs" dxfId="80" priority="32" operator="between">
      <formula>2000</formula>
      <formula>2530</formula>
    </cfRule>
    <cfRule type="cellIs" dxfId="79" priority="33" operator="between">
      <formula>3000</formula>
      <formula>3400</formula>
    </cfRule>
    <cfRule type="cellIs" dxfId="78" priority="34" operator="between">
      <formula>2000</formula>
      <formula>2530</formula>
    </cfRule>
    <cfRule type="cellIs" dxfId="77" priority="35" operator="between">
      <formula>1500</formula>
      <formula>1530</formula>
    </cfRule>
    <cfRule type="cellIs" dxfId="76" priority="36" operator="between">
      <formula>1000</formula>
      <formula>1270</formula>
    </cfRule>
  </conditionalFormatting>
  <conditionalFormatting sqref="E13:E18">
    <cfRule type="cellIs" dxfId="75" priority="19" operator="equal">
      <formula>1300</formula>
    </cfRule>
    <cfRule type="cellIs" dxfId="74" priority="20" operator="equal">
      <formula>1290</formula>
    </cfRule>
    <cfRule type="cellIs" dxfId="73" priority="21" operator="equal">
      <formula>128</formula>
    </cfRule>
    <cfRule type="cellIs" dxfId="72" priority="22" operator="equal">
      <formula>9500</formula>
    </cfRule>
  </conditionalFormatting>
  <conditionalFormatting sqref="E19:E24">
    <cfRule type="cellIs" dxfId="71" priority="1" operator="equal">
      <formula>1300</formula>
    </cfRule>
    <cfRule type="cellIs" dxfId="70" priority="2" operator="equal">
      <formula>1290</formula>
    </cfRule>
    <cfRule type="cellIs" dxfId="69" priority="3" operator="equal">
      <formula>128</formula>
    </cfRule>
    <cfRule type="cellIs" dxfId="68" priority="4" operator="equal">
      <formula>9500</formula>
    </cfRule>
  </conditionalFormatting>
  <conditionalFormatting sqref="E19:E24">
    <cfRule type="cellIs" dxfId="67" priority="5" operator="equal">
      <formula>3500</formula>
    </cfRule>
    <cfRule type="cellIs" dxfId="66" priority="6" operator="equal">
      <formula>9000</formula>
    </cfRule>
    <cfRule type="cellIs" dxfId="65" priority="7" operator="equal">
      <formula>3800</formula>
    </cfRule>
    <cfRule type="cellIs" dxfId="64" priority="8" operator="equal">
      <formula>3700</formula>
    </cfRule>
    <cfRule type="cellIs" dxfId="63" priority="9" operator="equal">
      <formula>3600</formula>
    </cfRule>
    <cfRule type="cellIs" dxfId="62" priority="10" operator="equal">
      <formula>8000</formula>
    </cfRule>
    <cfRule type="cellIs" dxfId="61" priority="11" operator="between">
      <formula>6000</formula>
      <formula>7500</formula>
    </cfRule>
    <cfRule type="cellIs" dxfId="60" priority="12" operator="between">
      <formula>5000</formula>
      <formula>5400</formula>
    </cfRule>
    <cfRule type="cellIs" dxfId="59" priority="13" operator="equal">
      <formula>4000</formula>
    </cfRule>
    <cfRule type="cellIs" dxfId="58" priority="14" operator="between">
      <formula>2000</formula>
      <formula>2530</formula>
    </cfRule>
    <cfRule type="cellIs" dxfId="57" priority="15" operator="between">
      <formula>3000</formula>
      <formula>3400</formula>
    </cfRule>
    <cfRule type="cellIs" dxfId="56" priority="16" operator="between">
      <formula>2000</formula>
      <formula>2530</formula>
    </cfRule>
    <cfRule type="cellIs" dxfId="55" priority="17" operator="between">
      <formula>1500</formula>
      <formula>1530</formula>
    </cfRule>
    <cfRule type="cellIs" dxfId="54" priority="18" operator="between">
      <formula>1000</formula>
      <formula>1270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9CA8BD-45B8-4ED5-87EB-C2EE3FC3271F}">
  <dimension ref="B9:L25"/>
  <sheetViews>
    <sheetView showGridLines="0" tabSelected="1" topLeftCell="A10" zoomScaleNormal="100" workbookViewId="0">
      <selection activeCell="C31" sqref="C31"/>
    </sheetView>
  </sheetViews>
  <sheetFormatPr baseColWidth="10" defaultRowHeight="15" x14ac:dyDescent="0.25"/>
  <cols>
    <col min="2" max="2" width="10.7109375" bestFit="1" customWidth="1"/>
    <col min="3" max="3" width="19.85546875" bestFit="1" customWidth="1"/>
    <col min="4" max="5" width="13.140625" customWidth="1"/>
    <col min="6" max="6" width="11.5703125" customWidth="1"/>
    <col min="7" max="7" width="26.85546875" bestFit="1" customWidth="1"/>
    <col min="10" max="10" width="12.5703125" bestFit="1" customWidth="1"/>
    <col min="11" max="11" width="7.28515625" bestFit="1" customWidth="1"/>
    <col min="12" max="15" width="6.85546875" bestFit="1" customWidth="1"/>
  </cols>
  <sheetData>
    <row r="9" spans="2:7" ht="16.5" customHeight="1" x14ac:dyDescent="0.25"/>
    <row r="13" spans="2:7" x14ac:dyDescent="0.25">
      <c r="B13" t="s">
        <v>16</v>
      </c>
      <c r="C13" t="s">
        <v>14</v>
      </c>
      <c r="D13" t="s">
        <v>17</v>
      </c>
      <c r="E13" t="s">
        <v>18</v>
      </c>
      <c r="F13" t="s">
        <v>19</v>
      </c>
      <c r="G13" t="s">
        <v>15</v>
      </c>
    </row>
    <row r="14" spans="2:7" x14ac:dyDescent="0.25">
      <c r="B14" s="28">
        <v>42377</v>
      </c>
      <c r="C14" t="s">
        <v>6</v>
      </c>
      <c r="E14">
        <v>145</v>
      </c>
      <c r="F14">
        <v>1300</v>
      </c>
      <c r="G14" t="str">
        <f>IFERROR(INDEX([1]plan!$A:$A,MATCH(F14,[1]plan!$B:$B,0)),"")</f>
        <v>Remise CHEQUE</v>
      </c>
    </row>
    <row r="15" spans="2:7" x14ac:dyDescent="0.25">
      <c r="B15" s="28">
        <v>42380</v>
      </c>
      <c r="C15" t="s">
        <v>7</v>
      </c>
      <c r="D15">
        <v>155</v>
      </c>
      <c r="F15">
        <v>5000</v>
      </c>
      <c r="G15" t="str">
        <f>IFERROR(INDEX([1]plan!$A:$A,MATCH(F15,[1]plan!$B:$B,0)),"")</f>
        <v>Prélèv STE FOY</v>
      </c>
    </row>
    <row r="16" spans="2:7" x14ac:dyDescent="0.25">
      <c r="B16" s="28">
        <v>42380</v>
      </c>
      <c r="C16" t="s">
        <v>8</v>
      </c>
      <c r="D16">
        <v>55.01</v>
      </c>
      <c r="F16">
        <v>3000</v>
      </c>
      <c r="G16" t="str">
        <f>IFERROR(INDEX([1]plan!$A:$A,MATCH(F16,[1]plan!$B:$B,0)),"")</f>
        <v>CB alimentaire</v>
      </c>
    </row>
    <row r="17" spans="2:12" x14ac:dyDescent="0.25">
      <c r="B17" s="28">
        <v>42380</v>
      </c>
      <c r="C17" t="s">
        <v>9</v>
      </c>
      <c r="D17">
        <v>110.5</v>
      </c>
      <c r="F17">
        <v>3400</v>
      </c>
      <c r="G17" t="str">
        <f>IFERROR(INDEX([1]plan!$A:$A,MATCH(F17,[1]plan!$B:$B,0)),"")</f>
        <v>CB divers / sorties</v>
      </c>
    </row>
    <row r="18" spans="2:12" x14ac:dyDescent="0.25">
      <c r="B18" s="28">
        <v>42381</v>
      </c>
      <c r="C18" t="s">
        <v>10</v>
      </c>
      <c r="D18">
        <v>104.5</v>
      </c>
      <c r="F18">
        <v>3400</v>
      </c>
      <c r="G18" t="str">
        <f>IFERROR(INDEX([1]plan!$A:$A,MATCH(F18,[1]plan!$B:$B,0)),"")</f>
        <v>CB divers / sorties</v>
      </c>
      <c r="J18" s="30" t="s">
        <v>19</v>
      </c>
      <c r="K18" t="s">
        <v>21</v>
      </c>
      <c r="L18" t="s">
        <v>22</v>
      </c>
    </row>
    <row r="19" spans="2:12" x14ac:dyDescent="0.25">
      <c r="B19" s="28">
        <v>42381</v>
      </c>
      <c r="C19" t="s">
        <v>11</v>
      </c>
      <c r="D19">
        <v>19</v>
      </c>
      <c r="F19">
        <v>5100</v>
      </c>
      <c r="G19" t="str">
        <f>IFERROR(INDEX([1]plan!$A:$A,MATCH(F19,[1]plan!$B:$B,0)),"")</f>
        <v>Prélèv téléphone et internet</v>
      </c>
      <c r="J19">
        <v>1300</v>
      </c>
      <c r="K19" s="29"/>
      <c r="L19" s="29">
        <v>145</v>
      </c>
    </row>
    <row r="20" spans="2:12" x14ac:dyDescent="0.25">
      <c r="B20" s="28">
        <v>42750</v>
      </c>
      <c r="C20" t="s">
        <v>6</v>
      </c>
      <c r="E20">
        <v>145</v>
      </c>
      <c r="F20">
        <v>1300</v>
      </c>
      <c r="G20" t="str">
        <f>IFERROR(INDEX([1]plan!$A:$A,MATCH(F20,[1]plan!$B:$B,0)),"")</f>
        <v>Remise CHEQUE</v>
      </c>
      <c r="J20">
        <v>3000</v>
      </c>
      <c r="K20" s="29">
        <v>55.01</v>
      </c>
      <c r="L20" s="29"/>
    </row>
    <row r="21" spans="2:12" x14ac:dyDescent="0.25">
      <c r="B21" s="28">
        <v>42083</v>
      </c>
      <c r="C21" t="s">
        <v>7</v>
      </c>
      <c r="D21">
        <v>155</v>
      </c>
      <c r="F21">
        <v>5000</v>
      </c>
      <c r="G21" t="str">
        <f>IFERROR(INDEX([1]plan!$A:$A,MATCH(F21,[1]plan!$B:$B,0)),"")</f>
        <v>Prélèv STE FOY</v>
      </c>
      <c r="J21">
        <v>3400</v>
      </c>
      <c r="K21" s="29">
        <v>215</v>
      </c>
      <c r="L21" s="29"/>
    </row>
    <row r="22" spans="2:12" x14ac:dyDescent="0.25">
      <c r="B22" s="28">
        <v>43201</v>
      </c>
      <c r="C22" t="s">
        <v>8</v>
      </c>
      <c r="D22">
        <v>55.01</v>
      </c>
      <c r="F22">
        <v>3000</v>
      </c>
      <c r="G22" t="str">
        <f>IFERROR(INDEX([1]plan!$A:$A,MATCH(F22,[1]plan!$B:$B,0)),"")</f>
        <v>CB alimentaire</v>
      </c>
      <c r="J22">
        <v>5000</v>
      </c>
      <c r="K22" s="29">
        <v>155</v>
      </c>
      <c r="L22" s="29"/>
    </row>
    <row r="23" spans="2:12" x14ac:dyDescent="0.25">
      <c r="B23" s="28">
        <v>43600</v>
      </c>
      <c r="C23" t="s">
        <v>9</v>
      </c>
      <c r="D23">
        <v>110.5</v>
      </c>
      <c r="F23">
        <v>3400</v>
      </c>
      <c r="G23" t="str">
        <f>IFERROR(INDEX([1]plan!$A:$A,MATCH(F23,[1]plan!$B:$B,0)),"")</f>
        <v>CB divers / sorties</v>
      </c>
      <c r="J23">
        <v>5100</v>
      </c>
      <c r="K23" s="29">
        <v>19</v>
      </c>
      <c r="L23" s="29"/>
    </row>
    <row r="24" spans="2:12" x14ac:dyDescent="0.25">
      <c r="B24" s="28">
        <v>43512</v>
      </c>
      <c r="C24" t="s">
        <v>10</v>
      </c>
      <c r="D24">
        <v>104.5</v>
      </c>
      <c r="F24">
        <v>3400</v>
      </c>
      <c r="G24" t="str">
        <f>IFERROR(INDEX([1]plan!$A:$A,MATCH(F24,[1]plan!$B:$B,0)),"")</f>
        <v>CB divers / sorties</v>
      </c>
      <c r="J24" t="s">
        <v>20</v>
      </c>
      <c r="K24" s="29">
        <v>444.01</v>
      </c>
      <c r="L24" s="29">
        <v>145</v>
      </c>
    </row>
    <row r="25" spans="2:12" x14ac:dyDescent="0.25">
      <c r="B25" s="28">
        <v>43276</v>
      </c>
      <c r="C25" t="s">
        <v>11</v>
      </c>
      <c r="D25">
        <v>19</v>
      </c>
      <c r="F25">
        <v>5100</v>
      </c>
      <c r="G25" t="str">
        <f>IFERROR(INDEX([1]plan!$A:$A,MATCH(F25,[1]plan!$B:$B,0)),"")</f>
        <v>Prélèv téléphone et internet</v>
      </c>
    </row>
  </sheetData>
  <conditionalFormatting sqref="F14:F19">
    <cfRule type="cellIs" dxfId="53" priority="41" operator="equal">
      <formula>3500</formula>
    </cfRule>
    <cfRule type="cellIs" dxfId="52" priority="42" operator="equal">
      <formula>9000</formula>
    </cfRule>
    <cfRule type="cellIs" dxfId="51" priority="43" operator="equal">
      <formula>3800</formula>
    </cfRule>
    <cfRule type="cellIs" dxfId="50" priority="44" operator="equal">
      <formula>3700</formula>
    </cfRule>
    <cfRule type="cellIs" dxfId="49" priority="45" operator="equal">
      <formula>3600</formula>
    </cfRule>
    <cfRule type="cellIs" dxfId="48" priority="46" operator="equal">
      <formula>8000</formula>
    </cfRule>
    <cfRule type="cellIs" dxfId="47" priority="47" operator="between">
      <formula>6000</formula>
      <formula>7500</formula>
    </cfRule>
    <cfRule type="cellIs" dxfId="46" priority="48" operator="between">
      <formula>5000</formula>
      <formula>5400</formula>
    </cfRule>
    <cfRule type="cellIs" dxfId="45" priority="49" operator="equal">
      <formula>4000</formula>
    </cfRule>
    <cfRule type="cellIs" dxfId="44" priority="50" operator="between">
      <formula>2000</formula>
      <formula>2530</formula>
    </cfRule>
    <cfRule type="cellIs" dxfId="43" priority="51" operator="between">
      <formula>3000</formula>
      <formula>3400</formula>
    </cfRule>
    <cfRule type="cellIs" dxfId="42" priority="52" operator="between">
      <formula>2000</formula>
      <formula>2530</formula>
    </cfRule>
    <cfRule type="cellIs" dxfId="41" priority="53" operator="between">
      <formula>1500</formula>
      <formula>1530</formula>
    </cfRule>
    <cfRule type="cellIs" dxfId="40" priority="54" operator="between">
      <formula>1000</formula>
      <formula>1270</formula>
    </cfRule>
  </conditionalFormatting>
  <conditionalFormatting sqref="F14:F19">
    <cfRule type="cellIs" dxfId="39" priority="37" operator="equal">
      <formula>1300</formula>
    </cfRule>
    <cfRule type="cellIs" dxfId="38" priority="38" operator="equal">
      <formula>1290</formula>
    </cfRule>
    <cfRule type="cellIs" dxfId="37" priority="39" operator="equal">
      <formula>128</formula>
    </cfRule>
    <cfRule type="cellIs" dxfId="36" priority="40" operator="equal">
      <formula>9500</formula>
    </cfRule>
  </conditionalFormatting>
  <conditionalFormatting sqref="F20:F25">
    <cfRule type="cellIs" dxfId="35" priority="19" operator="equal">
      <formula>1300</formula>
    </cfRule>
    <cfRule type="cellIs" dxfId="34" priority="20" operator="equal">
      <formula>1290</formula>
    </cfRule>
    <cfRule type="cellIs" dxfId="33" priority="21" operator="equal">
      <formula>128</formula>
    </cfRule>
    <cfRule type="cellIs" dxfId="32" priority="22" operator="equal">
      <formula>9500</formula>
    </cfRule>
  </conditionalFormatting>
  <conditionalFormatting sqref="F20:F25">
    <cfRule type="cellIs" dxfId="31" priority="23" operator="equal">
      <formula>3500</formula>
    </cfRule>
    <cfRule type="cellIs" dxfId="30" priority="24" operator="equal">
      <formula>9000</formula>
    </cfRule>
    <cfRule type="cellIs" dxfId="29" priority="25" operator="equal">
      <formula>3800</formula>
    </cfRule>
    <cfRule type="cellIs" dxfId="28" priority="26" operator="equal">
      <formula>3700</formula>
    </cfRule>
    <cfRule type="cellIs" dxfId="27" priority="27" operator="equal">
      <formula>3600</formula>
    </cfRule>
    <cfRule type="cellIs" dxfId="26" priority="28" operator="equal">
      <formula>8000</formula>
    </cfRule>
    <cfRule type="cellIs" dxfId="25" priority="29" operator="between">
      <formula>6000</formula>
      <formula>7500</formula>
    </cfRule>
    <cfRule type="cellIs" dxfId="24" priority="30" operator="between">
      <formula>5000</formula>
      <formula>5400</formula>
    </cfRule>
    <cfRule type="cellIs" dxfId="23" priority="31" operator="equal">
      <formula>4000</formula>
    </cfRule>
    <cfRule type="cellIs" dxfId="22" priority="32" operator="between">
      <formula>2000</formula>
      <formula>2530</formula>
    </cfRule>
    <cfRule type="cellIs" dxfId="21" priority="33" operator="between">
      <formula>3000</formula>
      <formula>3400</formula>
    </cfRule>
    <cfRule type="cellIs" dxfId="20" priority="34" operator="between">
      <formula>2000</formula>
      <formula>2530</formula>
    </cfRule>
    <cfRule type="cellIs" dxfId="19" priority="35" operator="between">
      <formula>1500</formula>
      <formula>1530</formula>
    </cfRule>
    <cfRule type="cellIs" dxfId="18" priority="36" operator="between">
      <formula>1000</formula>
      <formula>1270</formula>
    </cfRule>
  </conditionalFormatting>
  <conditionalFormatting sqref="F13">
    <cfRule type="cellIs" dxfId="17" priority="5" operator="equal">
      <formula>3500</formula>
    </cfRule>
    <cfRule type="cellIs" dxfId="16" priority="6" operator="equal">
      <formula>9000</formula>
    </cfRule>
    <cfRule type="cellIs" dxfId="15" priority="7" operator="equal">
      <formula>3800</formula>
    </cfRule>
    <cfRule type="cellIs" dxfId="14" priority="8" operator="equal">
      <formula>3700</formula>
    </cfRule>
    <cfRule type="cellIs" dxfId="13" priority="9" operator="equal">
      <formula>3600</formula>
    </cfRule>
    <cfRule type="cellIs" dxfId="12" priority="10" operator="equal">
      <formula>8000</formula>
    </cfRule>
    <cfRule type="cellIs" dxfId="11" priority="11" operator="between">
      <formula>6000</formula>
      <formula>7500</formula>
    </cfRule>
    <cfRule type="cellIs" dxfId="10" priority="12" operator="between">
      <formula>5000</formula>
      <formula>5400</formula>
    </cfRule>
    <cfRule type="cellIs" dxfId="9" priority="13" operator="equal">
      <formula>4000</formula>
    </cfRule>
    <cfRule type="cellIs" dxfId="8" priority="14" operator="between">
      <formula>2000</formula>
      <formula>2530</formula>
    </cfRule>
    <cfRule type="cellIs" dxfId="7" priority="15" operator="between">
      <formula>3000</formula>
      <formula>3400</formula>
    </cfRule>
    <cfRule type="cellIs" dxfId="6" priority="16" operator="between">
      <formula>2000</formula>
      <formula>2530</formula>
    </cfRule>
    <cfRule type="cellIs" dxfId="5" priority="17" operator="between">
      <formula>1500</formula>
      <formula>1530</formula>
    </cfRule>
    <cfRule type="cellIs" dxfId="4" priority="18" operator="between">
      <formula>1000</formula>
      <formula>1270</formula>
    </cfRule>
  </conditionalFormatting>
  <conditionalFormatting sqref="F13">
    <cfRule type="cellIs" dxfId="3" priority="1" operator="equal">
      <formula>1300</formula>
    </cfRule>
    <cfRule type="cellIs" dxfId="2" priority="2" operator="equal">
      <formula>1290</formula>
    </cfRule>
    <cfRule type="cellIs" dxfId="1" priority="3" operator="equal">
      <formula>128</formula>
    </cfRule>
    <cfRule type="cellIs" dxfId="0" priority="4" operator="equal">
      <formula>9500</formula>
    </cfRule>
  </conditionalFormatting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Caillon</dc:creator>
  <cp:lastModifiedBy>Jean-Eric Pelouas</cp:lastModifiedBy>
  <dcterms:created xsi:type="dcterms:W3CDTF">2019-03-31T19:47:20Z</dcterms:created>
  <dcterms:modified xsi:type="dcterms:W3CDTF">2019-03-31T21:39:14Z</dcterms:modified>
</cp:coreProperties>
</file>