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490" windowHeight="8940" tabRatio="741"/>
  </bookViews>
  <sheets>
    <sheet name="pourpublipostagecoté" sheetId="13" r:id="rId1"/>
  </sheets>
  <definedNames>
    <definedName name="_xlnm._FilterDatabase" localSheetId="0" hidden="1">pourpublipostagecoté!$A$1:$D$17</definedName>
    <definedName name="Matière_Materie">#REF!</definedName>
    <definedName name="Nature_Aard">#REF!</definedName>
    <definedName name="Organisation">#REF!</definedName>
    <definedName name="Signalisation">#REF!</definedName>
    <definedName name="Subsides">#REF!</definedName>
  </definedNames>
  <calcPr calcId="162913"/>
</workbook>
</file>

<file path=xl/calcChain.xml><?xml version="1.0" encoding="utf-8"?>
<calcChain xmlns="http://schemas.openxmlformats.org/spreadsheetml/2006/main">
  <c r="H3" i="13" l="1"/>
  <c r="I3" i="13"/>
  <c r="J3" i="13"/>
  <c r="K3" i="13"/>
  <c r="L3" i="13"/>
  <c r="M3" i="13"/>
  <c r="N3" i="13"/>
  <c r="O3" i="13"/>
  <c r="P3" i="13"/>
  <c r="Q3" i="13"/>
  <c r="R3" i="13"/>
  <c r="S3" i="13"/>
  <c r="T3" i="13"/>
  <c r="U3" i="13"/>
  <c r="V3" i="13"/>
  <c r="W3" i="13"/>
  <c r="X3" i="13"/>
  <c r="Y3" i="13"/>
  <c r="Z3" i="13"/>
  <c r="AA3" i="13"/>
  <c r="AB3" i="13"/>
  <c r="AC3" i="13"/>
  <c r="AD3" i="13"/>
  <c r="AE3" i="13"/>
  <c r="AF3" i="13"/>
  <c r="AG3" i="13"/>
  <c r="AH3" i="13"/>
  <c r="AI3" i="13"/>
  <c r="AJ3" i="13"/>
  <c r="AK3" i="13"/>
  <c r="AL3" i="13"/>
  <c r="AM3" i="13"/>
  <c r="AN3" i="13"/>
  <c r="AO3" i="13"/>
  <c r="AP3" i="13"/>
  <c r="AQ3" i="13"/>
  <c r="AR3" i="13"/>
  <c r="AS3" i="13"/>
  <c r="AT3" i="13"/>
  <c r="AU3" i="13"/>
  <c r="AV3" i="13"/>
  <c r="AW3" i="13"/>
  <c r="AX3" i="13"/>
  <c r="AY3" i="13"/>
  <c r="AZ3" i="13"/>
  <c r="BA3" i="13"/>
  <c r="BB3" i="13"/>
  <c r="BC3" i="13"/>
  <c r="BD3" i="13"/>
  <c r="BE3" i="13"/>
  <c r="BF3" i="13"/>
  <c r="BG3" i="13"/>
  <c r="BH3" i="13"/>
  <c r="BI3" i="13"/>
  <c r="BJ3" i="13"/>
  <c r="BK3" i="13"/>
  <c r="BL3" i="13"/>
  <c r="BM3" i="13"/>
  <c r="BN3" i="13"/>
  <c r="BO3" i="13"/>
  <c r="BP3" i="13"/>
  <c r="BQ3" i="13"/>
  <c r="BR3" i="13"/>
  <c r="BS3" i="13"/>
  <c r="BT3" i="13"/>
  <c r="BU3" i="13"/>
  <c r="BV3" i="13"/>
  <c r="BW3" i="13"/>
  <c r="BX3" i="13"/>
  <c r="BY3" i="13"/>
  <c r="BZ3" i="13"/>
  <c r="CA3" i="13"/>
  <c r="CB3" i="13"/>
  <c r="CC3" i="13"/>
  <c r="CD3" i="13"/>
  <c r="CE3" i="13"/>
  <c r="CF3" i="13"/>
  <c r="CG3" i="13"/>
  <c r="CH3" i="13"/>
  <c r="CI3" i="13"/>
  <c r="CJ3" i="13"/>
  <c r="CK3" i="13"/>
  <c r="CL3" i="13"/>
  <c r="CM3" i="13"/>
  <c r="CN3" i="13"/>
  <c r="CO3" i="13"/>
  <c r="CP3" i="13"/>
  <c r="CQ3" i="13"/>
  <c r="CR3" i="13"/>
  <c r="CS3" i="13"/>
  <c r="CT3" i="13"/>
  <c r="CU3" i="13"/>
  <c r="CV3" i="13"/>
  <c r="CW3" i="13"/>
  <c r="CX3" i="13"/>
  <c r="CY3" i="13"/>
  <c r="CZ3" i="13"/>
  <c r="DA3" i="13"/>
  <c r="DB3" i="13"/>
  <c r="DC3" i="13"/>
  <c r="DD3" i="13"/>
  <c r="DE3" i="13"/>
  <c r="DF3" i="13"/>
  <c r="DG3" i="13"/>
  <c r="DH3" i="13"/>
  <c r="DI3" i="13"/>
  <c r="H4" i="13"/>
  <c r="I4" i="13"/>
  <c r="J4" i="13"/>
  <c r="K4" i="13"/>
  <c r="L4" i="13"/>
  <c r="M4" i="13"/>
  <c r="N4" i="13"/>
  <c r="O4" i="13"/>
  <c r="P4" i="13"/>
  <c r="Q4" i="13"/>
  <c r="R4" i="13"/>
  <c r="S4" i="13"/>
  <c r="T4" i="13"/>
  <c r="U4" i="13"/>
  <c r="V4" i="13"/>
  <c r="W4" i="13"/>
  <c r="X4" i="13"/>
  <c r="Y4" i="13"/>
  <c r="Z4" i="13"/>
  <c r="AA4" i="13"/>
  <c r="AB4" i="13"/>
  <c r="AC4" i="13"/>
  <c r="AD4" i="13"/>
  <c r="AE4" i="13"/>
  <c r="AF4" i="13"/>
  <c r="AG4" i="13"/>
  <c r="AH4" i="13"/>
  <c r="AI4" i="13"/>
  <c r="AJ4" i="13"/>
  <c r="AK4" i="13"/>
  <c r="AL4" i="13"/>
  <c r="AM4" i="13"/>
  <c r="AN4" i="13"/>
  <c r="AO4" i="13"/>
  <c r="AP4" i="13"/>
  <c r="AQ4" i="13"/>
  <c r="AR4" i="13"/>
  <c r="AS4" i="13"/>
  <c r="AT4" i="13"/>
  <c r="AU4" i="13"/>
  <c r="AV4" i="13"/>
  <c r="AW4" i="13"/>
  <c r="AX4" i="13"/>
  <c r="AY4" i="13"/>
  <c r="AZ4" i="13"/>
  <c r="BA4" i="13"/>
  <c r="BB4" i="13"/>
  <c r="BC4" i="13"/>
  <c r="BD4" i="13"/>
  <c r="BE4" i="13"/>
  <c r="BF4" i="13"/>
  <c r="BG4" i="13"/>
  <c r="BH4" i="13"/>
  <c r="BI4" i="13"/>
  <c r="BJ4" i="13"/>
  <c r="BK4" i="13"/>
  <c r="BL4" i="13"/>
  <c r="BM4" i="13"/>
  <c r="BN4" i="13"/>
  <c r="BO4" i="13"/>
  <c r="BP4" i="13"/>
  <c r="BQ4" i="13"/>
  <c r="BR4" i="13"/>
  <c r="BS4" i="13"/>
  <c r="BT4" i="13"/>
  <c r="BU4" i="13"/>
  <c r="BV4" i="13"/>
  <c r="BW4" i="13"/>
  <c r="BX4" i="13"/>
  <c r="BY4" i="13"/>
  <c r="BZ4" i="13"/>
  <c r="CA4" i="13"/>
  <c r="CB4" i="13"/>
  <c r="CC4" i="13"/>
  <c r="CD4" i="13"/>
  <c r="CE4" i="13"/>
  <c r="CF4" i="13"/>
  <c r="CG4" i="13"/>
  <c r="CH4" i="13"/>
  <c r="CI4" i="13"/>
  <c r="CJ4" i="13"/>
  <c r="CK4" i="13"/>
  <c r="CL4" i="13"/>
  <c r="CM4" i="13"/>
  <c r="CN4" i="13"/>
  <c r="CO4" i="13"/>
  <c r="CP4" i="13"/>
  <c r="CQ4" i="13"/>
  <c r="CR4" i="13"/>
  <c r="CS4" i="13"/>
  <c r="CT4" i="13"/>
  <c r="CU4" i="13"/>
  <c r="CV4" i="13"/>
  <c r="CW4" i="13"/>
  <c r="CX4" i="13"/>
  <c r="CY4" i="13"/>
  <c r="CZ4" i="13"/>
  <c r="DA4" i="13"/>
  <c r="DB4" i="13"/>
  <c r="DC4" i="13"/>
  <c r="DD4" i="13"/>
  <c r="DE4" i="13"/>
  <c r="DF4" i="13"/>
  <c r="DG4" i="13"/>
  <c r="DH4" i="13"/>
  <c r="DI4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AR5" i="13"/>
  <c r="AS5" i="13"/>
  <c r="AT5" i="13"/>
  <c r="AU5" i="13"/>
  <c r="AV5" i="13"/>
  <c r="AW5" i="13"/>
  <c r="AX5" i="13"/>
  <c r="AY5" i="13"/>
  <c r="AZ5" i="13"/>
  <c r="BA5" i="13"/>
  <c r="BB5" i="13"/>
  <c r="BC5" i="13"/>
  <c r="BD5" i="13"/>
  <c r="BE5" i="13"/>
  <c r="BF5" i="13"/>
  <c r="BG5" i="13"/>
  <c r="BH5" i="13"/>
  <c r="BI5" i="13"/>
  <c r="BJ5" i="13"/>
  <c r="BK5" i="13"/>
  <c r="BL5" i="13"/>
  <c r="BM5" i="13"/>
  <c r="BN5" i="13"/>
  <c r="BO5" i="13"/>
  <c r="BP5" i="13"/>
  <c r="BQ5" i="13"/>
  <c r="BR5" i="13"/>
  <c r="BS5" i="13"/>
  <c r="BT5" i="13"/>
  <c r="BU5" i="13"/>
  <c r="BV5" i="13"/>
  <c r="BW5" i="13"/>
  <c r="BX5" i="13"/>
  <c r="BY5" i="13"/>
  <c r="BZ5" i="13"/>
  <c r="CA5" i="13"/>
  <c r="CB5" i="13"/>
  <c r="CC5" i="13"/>
  <c r="CD5" i="13"/>
  <c r="CE5" i="13"/>
  <c r="CF5" i="13"/>
  <c r="CG5" i="13"/>
  <c r="CH5" i="13"/>
  <c r="CI5" i="13"/>
  <c r="CJ5" i="13"/>
  <c r="CK5" i="13"/>
  <c r="CL5" i="13"/>
  <c r="CM5" i="13"/>
  <c r="CN5" i="13"/>
  <c r="CO5" i="13"/>
  <c r="CP5" i="13"/>
  <c r="CQ5" i="13"/>
  <c r="CR5" i="13"/>
  <c r="CS5" i="13"/>
  <c r="CT5" i="13"/>
  <c r="CU5" i="13"/>
  <c r="CV5" i="13"/>
  <c r="CW5" i="13"/>
  <c r="CX5" i="13"/>
  <c r="CY5" i="13"/>
  <c r="CZ5" i="13"/>
  <c r="DA5" i="13"/>
  <c r="DB5" i="13"/>
  <c r="DC5" i="13"/>
  <c r="DD5" i="13"/>
  <c r="DE5" i="13"/>
  <c r="DF5" i="13"/>
  <c r="DG5" i="13"/>
  <c r="DH5" i="13"/>
  <c r="DI5" i="13"/>
  <c r="H6" i="13"/>
  <c r="I6" i="13"/>
  <c r="J6" i="13"/>
  <c r="K6" i="13"/>
  <c r="L6" i="13"/>
  <c r="M6" i="13"/>
  <c r="N6" i="13"/>
  <c r="O6" i="13"/>
  <c r="P6" i="13"/>
  <c r="Q6" i="13"/>
  <c r="R6" i="13"/>
  <c r="S6" i="13"/>
  <c r="T6" i="13"/>
  <c r="U6" i="13"/>
  <c r="V6" i="13"/>
  <c r="W6" i="13"/>
  <c r="X6" i="13"/>
  <c r="Y6" i="13"/>
  <c r="Z6" i="13"/>
  <c r="AA6" i="13"/>
  <c r="AB6" i="13"/>
  <c r="AC6" i="13"/>
  <c r="AD6" i="13"/>
  <c r="AE6" i="13"/>
  <c r="AF6" i="13"/>
  <c r="AG6" i="13"/>
  <c r="AH6" i="13"/>
  <c r="AI6" i="13"/>
  <c r="AJ6" i="13"/>
  <c r="AK6" i="13"/>
  <c r="AL6" i="13"/>
  <c r="AM6" i="13"/>
  <c r="AN6" i="13"/>
  <c r="AO6" i="13"/>
  <c r="AP6" i="13"/>
  <c r="AQ6" i="13"/>
  <c r="AR6" i="13"/>
  <c r="AS6" i="13"/>
  <c r="AT6" i="13"/>
  <c r="AU6" i="13"/>
  <c r="AV6" i="13"/>
  <c r="AW6" i="13"/>
  <c r="AX6" i="13"/>
  <c r="AY6" i="13"/>
  <c r="AZ6" i="13"/>
  <c r="BA6" i="13"/>
  <c r="BB6" i="13"/>
  <c r="BC6" i="13"/>
  <c r="BD6" i="13"/>
  <c r="BE6" i="13"/>
  <c r="BF6" i="13"/>
  <c r="BG6" i="13"/>
  <c r="BH6" i="13"/>
  <c r="BI6" i="13"/>
  <c r="BJ6" i="13"/>
  <c r="BK6" i="13"/>
  <c r="BL6" i="13"/>
  <c r="BM6" i="13"/>
  <c r="BN6" i="13"/>
  <c r="BO6" i="13"/>
  <c r="BP6" i="13"/>
  <c r="BQ6" i="13"/>
  <c r="BR6" i="13"/>
  <c r="BS6" i="13"/>
  <c r="BT6" i="13"/>
  <c r="BU6" i="13"/>
  <c r="BV6" i="13"/>
  <c r="BW6" i="13"/>
  <c r="BX6" i="13"/>
  <c r="BY6" i="13"/>
  <c r="BZ6" i="13"/>
  <c r="CA6" i="13"/>
  <c r="CB6" i="13"/>
  <c r="CC6" i="13"/>
  <c r="CD6" i="13"/>
  <c r="CE6" i="13"/>
  <c r="CF6" i="13"/>
  <c r="CG6" i="13"/>
  <c r="CH6" i="13"/>
  <c r="CI6" i="13"/>
  <c r="CJ6" i="13"/>
  <c r="CK6" i="13"/>
  <c r="CL6" i="13"/>
  <c r="CM6" i="13"/>
  <c r="CN6" i="13"/>
  <c r="CO6" i="13"/>
  <c r="CP6" i="13"/>
  <c r="CQ6" i="13"/>
  <c r="CR6" i="13"/>
  <c r="CS6" i="13"/>
  <c r="CT6" i="13"/>
  <c r="CU6" i="13"/>
  <c r="CV6" i="13"/>
  <c r="CW6" i="13"/>
  <c r="CX6" i="13"/>
  <c r="CY6" i="13"/>
  <c r="CZ6" i="13"/>
  <c r="DA6" i="13"/>
  <c r="DB6" i="13"/>
  <c r="DC6" i="13"/>
  <c r="DD6" i="13"/>
  <c r="DE6" i="13"/>
  <c r="DF6" i="13"/>
  <c r="DG6" i="13"/>
  <c r="DH6" i="13"/>
  <c r="DI6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J7" i="13"/>
  <c r="AK7" i="13"/>
  <c r="AL7" i="13"/>
  <c r="AM7" i="13"/>
  <c r="AN7" i="13"/>
  <c r="AO7" i="13"/>
  <c r="AP7" i="13"/>
  <c r="AQ7" i="13"/>
  <c r="AR7" i="13"/>
  <c r="AS7" i="13"/>
  <c r="AT7" i="13"/>
  <c r="AU7" i="13"/>
  <c r="AV7" i="13"/>
  <c r="AW7" i="13"/>
  <c r="AX7" i="13"/>
  <c r="AY7" i="13"/>
  <c r="AZ7" i="13"/>
  <c r="BA7" i="13"/>
  <c r="BB7" i="13"/>
  <c r="BC7" i="13"/>
  <c r="BD7" i="13"/>
  <c r="BE7" i="13"/>
  <c r="BF7" i="13"/>
  <c r="BG7" i="13"/>
  <c r="BH7" i="13"/>
  <c r="BI7" i="13"/>
  <c r="BJ7" i="13"/>
  <c r="BK7" i="13"/>
  <c r="BL7" i="13"/>
  <c r="BM7" i="13"/>
  <c r="BN7" i="13"/>
  <c r="BO7" i="13"/>
  <c r="BP7" i="13"/>
  <c r="BQ7" i="13"/>
  <c r="BR7" i="13"/>
  <c r="BS7" i="13"/>
  <c r="BT7" i="13"/>
  <c r="BU7" i="13"/>
  <c r="BV7" i="13"/>
  <c r="BW7" i="13"/>
  <c r="BX7" i="13"/>
  <c r="BY7" i="13"/>
  <c r="BZ7" i="13"/>
  <c r="CA7" i="13"/>
  <c r="CB7" i="13"/>
  <c r="CC7" i="13"/>
  <c r="CD7" i="13"/>
  <c r="CE7" i="13"/>
  <c r="CF7" i="13"/>
  <c r="CG7" i="13"/>
  <c r="CH7" i="13"/>
  <c r="CI7" i="13"/>
  <c r="CJ7" i="13"/>
  <c r="CK7" i="13"/>
  <c r="CL7" i="13"/>
  <c r="CM7" i="13"/>
  <c r="CN7" i="13"/>
  <c r="CO7" i="13"/>
  <c r="CP7" i="13"/>
  <c r="CQ7" i="13"/>
  <c r="CR7" i="13"/>
  <c r="CS7" i="13"/>
  <c r="CT7" i="13"/>
  <c r="CU7" i="13"/>
  <c r="CV7" i="13"/>
  <c r="CW7" i="13"/>
  <c r="CX7" i="13"/>
  <c r="CY7" i="13"/>
  <c r="CZ7" i="13"/>
  <c r="DA7" i="13"/>
  <c r="DB7" i="13"/>
  <c r="DC7" i="13"/>
  <c r="DD7" i="13"/>
  <c r="DE7" i="13"/>
  <c r="DF7" i="13"/>
  <c r="DG7" i="13"/>
  <c r="DH7" i="13"/>
  <c r="DI7" i="13"/>
  <c r="H8" i="13"/>
  <c r="I8" i="13"/>
  <c r="J8" i="13"/>
  <c r="K8" i="13"/>
  <c r="L8" i="13"/>
  <c r="M8" i="13"/>
  <c r="N8" i="13"/>
  <c r="O8" i="13"/>
  <c r="P8" i="13"/>
  <c r="Q8" i="13"/>
  <c r="R8" i="13"/>
  <c r="S8" i="13"/>
  <c r="T8" i="13"/>
  <c r="U8" i="13"/>
  <c r="V8" i="13"/>
  <c r="W8" i="13"/>
  <c r="X8" i="13"/>
  <c r="Y8" i="13"/>
  <c r="Z8" i="13"/>
  <c r="AA8" i="13"/>
  <c r="AB8" i="13"/>
  <c r="AC8" i="13"/>
  <c r="AD8" i="13"/>
  <c r="AE8" i="13"/>
  <c r="AF8" i="13"/>
  <c r="AG8" i="13"/>
  <c r="AH8" i="13"/>
  <c r="AI8" i="13"/>
  <c r="AJ8" i="13"/>
  <c r="AK8" i="13"/>
  <c r="AL8" i="13"/>
  <c r="AM8" i="13"/>
  <c r="AN8" i="13"/>
  <c r="AO8" i="13"/>
  <c r="AP8" i="13"/>
  <c r="AQ8" i="13"/>
  <c r="AR8" i="13"/>
  <c r="AS8" i="13"/>
  <c r="AT8" i="13"/>
  <c r="AU8" i="13"/>
  <c r="AV8" i="13"/>
  <c r="AW8" i="13"/>
  <c r="AX8" i="13"/>
  <c r="AY8" i="13"/>
  <c r="AZ8" i="13"/>
  <c r="BA8" i="13"/>
  <c r="BB8" i="13"/>
  <c r="BC8" i="13"/>
  <c r="BD8" i="13"/>
  <c r="BE8" i="13"/>
  <c r="BF8" i="13"/>
  <c r="BG8" i="13"/>
  <c r="BH8" i="13"/>
  <c r="BI8" i="13"/>
  <c r="BJ8" i="13"/>
  <c r="BK8" i="13"/>
  <c r="BL8" i="13"/>
  <c r="BM8" i="13"/>
  <c r="BN8" i="13"/>
  <c r="BO8" i="13"/>
  <c r="BP8" i="13"/>
  <c r="BQ8" i="13"/>
  <c r="BR8" i="13"/>
  <c r="BS8" i="13"/>
  <c r="BT8" i="13"/>
  <c r="BU8" i="13"/>
  <c r="BV8" i="13"/>
  <c r="BW8" i="13"/>
  <c r="BX8" i="13"/>
  <c r="BY8" i="13"/>
  <c r="BZ8" i="13"/>
  <c r="CA8" i="13"/>
  <c r="CB8" i="13"/>
  <c r="CC8" i="13"/>
  <c r="CD8" i="13"/>
  <c r="CE8" i="13"/>
  <c r="CF8" i="13"/>
  <c r="CG8" i="13"/>
  <c r="CH8" i="13"/>
  <c r="CI8" i="13"/>
  <c r="CJ8" i="13"/>
  <c r="CK8" i="13"/>
  <c r="CL8" i="13"/>
  <c r="CM8" i="13"/>
  <c r="CN8" i="13"/>
  <c r="CO8" i="13"/>
  <c r="CP8" i="13"/>
  <c r="CQ8" i="13"/>
  <c r="CR8" i="13"/>
  <c r="CS8" i="13"/>
  <c r="CT8" i="13"/>
  <c r="CU8" i="13"/>
  <c r="CV8" i="13"/>
  <c r="CW8" i="13"/>
  <c r="CX8" i="13"/>
  <c r="CY8" i="13"/>
  <c r="CZ8" i="13"/>
  <c r="DA8" i="13"/>
  <c r="DB8" i="13"/>
  <c r="DC8" i="13"/>
  <c r="DD8" i="13"/>
  <c r="DE8" i="13"/>
  <c r="DF8" i="13"/>
  <c r="DG8" i="13"/>
  <c r="DH8" i="13"/>
  <c r="DI8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AJ9" i="13"/>
  <c r="AK9" i="13"/>
  <c r="AL9" i="13"/>
  <c r="AM9" i="13"/>
  <c r="AN9" i="13"/>
  <c r="AO9" i="13"/>
  <c r="AP9" i="13"/>
  <c r="AQ9" i="13"/>
  <c r="AR9" i="13"/>
  <c r="AS9" i="13"/>
  <c r="AT9" i="13"/>
  <c r="AU9" i="13"/>
  <c r="AV9" i="13"/>
  <c r="AW9" i="13"/>
  <c r="AX9" i="13"/>
  <c r="AY9" i="13"/>
  <c r="AZ9" i="13"/>
  <c r="BA9" i="13"/>
  <c r="BB9" i="13"/>
  <c r="BC9" i="13"/>
  <c r="BD9" i="13"/>
  <c r="BE9" i="13"/>
  <c r="BF9" i="13"/>
  <c r="BG9" i="13"/>
  <c r="BH9" i="13"/>
  <c r="BI9" i="13"/>
  <c r="BJ9" i="13"/>
  <c r="BK9" i="13"/>
  <c r="BL9" i="13"/>
  <c r="BM9" i="13"/>
  <c r="BN9" i="13"/>
  <c r="BO9" i="13"/>
  <c r="BP9" i="13"/>
  <c r="BQ9" i="13"/>
  <c r="BR9" i="13"/>
  <c r="BS9" i="13"/>
  <c r="BT9" i="13"/>
  <c r="BU9" i="13"/>
  <c r="BV9" i="13"/>
  <c r="BW9" i="13"/>
  <c r="BX9" i="13"/>
  <c r="BY9" i="13"/>
  <c r="BZ9" i="13"/>
  <c r="CA9" i="13"/>
  <c r="CB9" i="13"/>
  <c r="CC9" i="13"/>
  <c r="CD9" i="13"/>
  <c r="CE9" i="13"/>
  <c r="CF9" i="13"/>
  <c r="CG9" i="13"/>
  <c r="CH9" i="13"/>
  <c r="CI9" i="13"/>
  <c r="CJ9" i="13"/>
  <c r="CK9" i="13"/>
  <c r="CL9" i="13"/>
  <c r="CM9" i="13"/>
  <c r="CN9" i="13"/>
  <c r="CO9" i="13"/>
  <c r="CP9" i="13"/>
  <c r="CQ9" i="13"/>
  <c r="CR9" i="13"/>
  <c r="CS9" i="13"/>
  <c r="CT9" i="13"/>
  <c r="CU9" i="13"/>
  <c r="CV9" i="13"/>
  <c r="CW9" i="13"/>
  <c r="CX9" i="13"/>
  <c r="CY9" i="13"/>
  <c r="CZ9" i="13"/>
  <c r="DA9" i="13"/>
  <c r="DB9" i="13"/>
  <c r="DC9" i="13"/>
  <c r="DD9" i="13"/>
  <c r="DE9" i="13"/>
  <c r="DF9" i="13"/>
  <c r="DG9" i="13"/>
  <c r="DH9" i="13"/>
  <c r="DI9" i="13"/>
  <c r="H10" i="13"/>
  <c r="I10" i="13"/>
  <c r="J10" i="13"/>
  <c r="K10" i="13"/>
  <c r="L10" i="13"/>
  <c r="M10" i="13"/>
  <c r="N10" i="13"/>
  <c r="O10" i="13"/>
  <c r="P10" i="13"/>
  <c r="Q10" i="13"/>
  <c r="R10" i="13"/>
  <c r="S10" i="13"/>
  <c r="T10" i="13"/>
  <c r="U10" i="13"/>
  <c r="V10" i="13"/>
  <c r="W10" i="13"/>
  <c r="X10" i="13"/>
  <c r="Y10" i="13"/>
  <c r="Z10" i="13"/>
  <c r="AA10" i="13"/>
  <c r="AB10" i="13"/>
  <c r="AC10" i="13"/>
  <c r="AD10" i="13"/>
  <c r="AE10" i="13"/>
  <c r="AF10" i="13"/>
  <c r="AG10" i="13"/>
  <c r="AH10" i="13"/>
  <c r="AI10" i="13"/>
  <c r="AJ10" i="13"/>
  <c r="AK10" i="13"/>
  <c r="AL10" i="13"/>
  <c r="AM10" i="13"/>
  <c r="AN10" i="13"/>
  <c r="AO10" i="13"/>
  <c r="AP10" i="13"/>
  <c r="AQ10" i="13"/>
  <c r="AR10" i="13"/>
  <c r="AS10" i="13"/>
  <c r="AT10" i="13"/>
  <c r="AU10" i="13"/>
  <c r="AV10" i="13"/>
  <c r="AW10" i="13"/>
  <c r="AX10" i="13"/>
  <c r="AY10" i="13"/>
  <c r="AZ10" i="13"/>
  <c r="BA10" i="13"/>
  <c r="BB10" i="13"/>
  <c r="BC10" i="13"/>
  <c r="BD10" i="13"/>
  <c r="BE10" i="13"/>
  <c r="BF10" i="13"/>
  <c r="BG10" i="13"/>
  <c r="BH10" i="13"/>
  <c r="BI10" i="13"/>
  <c r="BJ10" i="13"/>
  <c r="BK10" i="13"/>
  <c r="BL10" i="13"/>
  <c r="BM10" i="13"/>
  <c r="BN10" i="13"/>
  <c r="BO10" i="13"/>
  <c r="BP10" i="13"/>
  <c r="BQ10" i="13"/>
  <c r="BR10" i="13"/>
  <c r="BS10" i="13"/>
  <c r="BT10" i="13"/>
  <c r="BU10" i="13"/>
  <c r="BV10" i="13"/>
  <c r="BW10" i="13"/>
  <c r="BX10" i="13"/>
  <c r="BY10" i="13"/>
  <c r="BZ10" i="13"/>
  <c r="CA10" i="13"/>
  <c r="CB10" i="13"/>
  <c r="CC10" i="13"/>
  <c r="CD10" i="13"/>
  <c r="CE10" i="13"/>
  <c r="CF10" i="13"/>
  <c r="CG10" i="13"/>
  <c r="CH10" i="13"/>
  <c r="CI10" i="13"/>
  <c r="CJ10" i="13"/>
  <c r="CK10" i="13"/>
  <c r="CL10" i="13"/>
  <c r="CM10" i="13"/>
  <c r="CN10" i="13"/>
  <c r="CO10" i="13"/>
  <c r="CP10" i="13"/>
  <c r="CQ10" i="13"/>
  <c r="CR10" i="13"/>
  <c r="CS10" i="13"/>
  <c r="CT10" i="13"/>
  <c r="CU10" i="13"/>
  <c r="CV10" i="13"/>
  <c r="CW10" i="13"/>
  <c r="CX10" i="13"/>
  <c r="CY10" i="13"/>
  <c r="CZ10" i="13"/>
  <c r="DA10" i="13"/>
  <c r="DB10" i="13"/>
  <c r="DC10" i="13"/>
  <c r="DD10" i="13"/>
  <c r="DE10" i="13"/>
  <c r="DF10" i="13"/>
  <c r="DG10" i="13"/>
  <c r="DH10" i="13"/>
  <c r="DI10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AR11" i="13"/>
  <c r="AS11" i="13"/>
  <c r="AT11" i="13"/>
  <c r="AU11" i="13"/>
  <c r="AV11" i="13"/>
  <c r="AW11" i="13"/>
  <c r="AX11" i="13"/>
  <c r="AY11" i="13"/>
  <c r="AZ11" i="13"/>
  <c r="BA11" i="13"/>
  <c r="BB11" i="13"/>
  <c r="BC11" i="13"/>
  <c r="BD11" i="13"/>
  <c r="BE11" i="13"/>
  <c r="BF11" i="13"/>
  <c r="BG11" i="13"/>
  <c r="BH11" i="13"/>
  <c r="BI11" i="13"/>
  <c r="BJ11" i="13"/>
  <c r="BK11" i="13"/>
  <c r="BL11" i="13"/>
  <c r="BM11" i="13"/>
  <c r="BN11" i="13"/>
  <c r="BO11" i="13"/>
  <c r="BP11" i="13"/>
  <c r="BQ11" i="13"/>
  <c r="BR11" i="13"/>
  <c r="BS11" i="13"/>
  <c r="BT11" i="13"/>
  <c r="BU11" i="13"/>
  <c r="BV11" i="13"/>
  <c r="BW11" i="13"/>
  <c r="BX11" i="13"/>
  <c r="BY11" i="13"/>
  <c r="BZ11" i="13"/>
  <c r="CA11" i="13"/>
  <c r="CB11" i="13"/>
  <c r="CC11" i="13"/>
  <c r="CD11" i="13"/>
  <c r="CE11" i="13"/>
  <c r="CF11" i="13"/>
  <c r="CG11" i="13"/>
  <c r="CH11" i="13"/>
  <c r="CI11" i="13"/>
  <c r="CJ11" i="13"/>
  <c r="CK11" i="13"/>
  <c r="CL11" i="13"/>
  <c r="CM11" i="13"/>
  <c r="CN11" i="13"/>
  <c r="CO11" i="13"/>
  <c r="CP11" i="13"/>
  <c r="CQ11" i="13"/>
  <c r="CR11" i="13"/>
  <c r="CS11" i="13"/>
  <c r="CT11" i="13"/>
  <c r="CU11" i="13"/>
  <c r="CV11" i="13"/>
  <c r="CW11" i="13"/>
  <c r="CX11" i="13"/>
  <c r="CY11" i="13"/>
  <c r="CZ11" i="13"/>
  <c r="DA11" i="13"/>
  <c r="DB11" i="13"/>
  <c r="DC11" i="13"/>
  <c r="DD11" i="13"/>
  <c r="DE11" i="13"/>
  <c r="DF11" i="13"/>
  <c r="DG11" i="13"/>
  <c r="DH11" i="13"/>
  <c r="DI11" i="13"/>
  <c r="H12" i="13"/>
  <c r="I12" i="13"/>
  <c r="J12" i="13"/>
  <c r="K12" i="13"/>
  <c r="L12" i="13"/>
  <c r="M12" i="13"/>
  <c r="N12" i="13"/>
  <c r="O12" i="13"/>
  <c r="P12" i="13"/>
  <c r="Q12" i="13"/>
  <c r="R12" i="13"/>
  <c r="S12" i="13"/>
  <c r="T12" i="13"/>
  <c r="U12" i="13"/>
  <c r="V12" i="13"/>
  <c r="W12" i="13"/>
  <c r="X12" i="13"/>
  <c r="Y12" i="13"/>
  <c r="Z12" i="13"/>
  <c r="AA12" i="13"/>
  <c r="AB12" i="13"/>
  <c r="AC12" i="13"/>
  <c r="AD12" i="13"/>
  <c r="AE12" i="13"/>
  <c r="AF12" i="13"/>
  <c r="AG12" i="13"/>
  <c r="AH12" i="13"/>
  <c r="AI12" i="13"/>
  <c r="AJ12" i="13"/>
  <c r="AK12" i="13"/>
  <c r="AL12" i="13"/>
  <c r="AM12" i="13"/>
  <c r="AN12" i="13"/>
  <c r="AO12" i="13"/>
  <c r="AP12" i="13"/>
  <c r="AQ12" i="13"/>
  <c r="AR12" i="13"/>
  <c r="AS12" i="13"/>
  <c r="AT12" i="13"/>
  <c r="AU12" i="13"/>
  <c r="AV12" i="13"/>
  <c r="AW12" i="13"/>
  <c r="AX12" i="13"/>
  <c r="AY12" i="13"/>
  <c r="AZ12" i="13"/>
  <c r="BA12" i="13"/>
  <c r="BB12" i="13"/>
  <c r="BC12" i="13"/>
  <c r="BD12" i="13"/>
  <c r="BE12" i="13"/>
  <c r="BF12" i="13"/>
  <c r="BG12" i="13"/>
  <c r="BH12" i="13"/>
  <c r="BI12" i="13"/>
  <c r="BJ12" i="13"/>
  <c r="BK12" i="13"/>
  <c r="BL12" i="13"/>
  <c r="BM12" i="13"/>
  <c r="BN12" i="13"/>
  <c r="BO12" i="13"/>
  <c r="BP12" i="13"/>
  <c r="BQ12" i="13"/>
  <c r="BR12" i="13"/>
  <c r="BS12" i="13"/>
  <c r="BT12" i="13"/>
  <c r="BU12" i="13"/>
  <c r="BV12" i="13"/>
  <c r="BW12" i="13"/>
  <c r="BX12" i="13"/>
  <c r="BY12" i="13"/>
  <c r="BZ12" i="13"/>
  <c r="CA12" i="13"/>
  <c r="CB12" i="13"/>
  <c r="CC12" i="13"/>
  <c r="CD12" i="13"/>
  <c r="CE12" i="13"/>
  <c r="CF12" i="13"/>
  <c r="CG12" i="13"/>
  <c r="CH12" i="13"/>
  <c r="CI12" i="13"/>
  <c r="CJ12" i="13"/>
  <c r="CK12" i="13"/>
  <c r="CL12" i="13"/>
  <c r="CM12" i="13"/>
  <c r="CN12" i="13"/>
  <c r="CO12" i="13"/>
  <c r="CP12" i="13"/>
  <c r="CQ12" i="13"/>
  <c r="CR12" i="13"/>
  <c r="CS12" i="13"/>
  <c r="CT12" i="13"/>
  <c r="CU12" i="13"/>
  <c r="CV12" i="13"/>
  <c r="CW12" i="13"/>
  <c r="CX12" i="13"/>
  <c r="CY12" i="13"/>
  <c r="CZ12" i="13"/>
  <c r="DA12" i="13"/>
  <c r="DB12" i="13"/>
  <c r="DC12" i="13"/>
  <c r="DD12" i="13"/>
  <c r="DE12" i="13"/>
  <c r="DF12" i="13"/>
  <c r="DG12" i="13"/>
  <c r="DH12" i="13"/>
  <c r="DI12" i="13"/>
  <c r="H13" i="13"/>
  <c r="I13" i="13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AR13" i="13"/>
  <c r="AS13" i="13"/>
  <c r="AT13" i="13"/>
  <c r="AU13" i="13"/>
  <c r="AV13" i="13"/>
  <c r="AW13" i="13"/>
  <c r="AX13" i="13"/>
  <c r="AY13" i="13"/>
  <c r="AZ13" i="13"/>
  <c r="BA13" i="13"/>
  <c r="BB13" i="13"/>
  <c r="BC13" i="13"/>
  <c r="BD13" i="13"/>
  <c r="BE13" i="13"/>
  <c r="BF13" i="13"/>
  <c r="BG13" i="13"/>
  <c r="BH13" i="13"/>
  <c r="BI13" i="13"/>
  <c r="BJ13" i="13"/>
  <c r="BK13" i="13"/>
  <c r="BL13" i="13"/>
  <c r="BM13" i="13"/>
  <c r="BN13" i="13"/>
  <c r="BO13" i="13"/>
  <c r="BP13" i="13"/>
  <c r="BQ13" i="13"/>
  <c r="BR13" i="13"/>
  <c r="BS13" i="13"/>
  <c r="BT13" i="13"/>
  <c r="BU13" i="13"/>
  <c r="BV13" i="13"/>
  <c r="BW13" i="13"/>
  <c r="BX13" i="13"/>
  <c r="BY13" i="13"/>
  <c r="BZ13" i="13"/>
  <c r="CA13" i="13"/>
  <c r="CB13" i="13"/>
  <c r="CC13" i="13"/>
  <c r="CD13" i="13"/>
  <c r="CE13" i="13"/>
  <c r="CF13" i="13"/>
  <c r="CG13" i="13"/>
  <c r="CH13" i="13"/>
  <c r="CI13" i="13"/>
  <c r="CJ13" i="13"/>
  <c r="CK13" i="13"/>
  <c r="CL13" i="13"/>
  <c r="CM13" i="13"/>
  <c r="CN13" i="13"/>
  <c r="CO13" i="13"/>
  <c r="CP13" i="13"/>
  <c r="CQ13" i="13"/>
  <c r="CR13" i="13"/>
  <c r="CS13" i="13"/>
  <c r="CT13" i="13"/>
  <c r="CU13" i="13"/>
  <c r="CV13" i="13"/>
  <c r="CW13" i="13"/>
  <c r="CX13" i="13"/>
  <c r="CY13" i="13"/>
  <c r="CZ13" i="13"/>
  <c r="DA13" i="13"/>
  <c r="DB13" i="13"/>
  <c r="DC13" i="13"/>
  <c r="DD13" i="13"/>
  <c r="DE13" i="13"/>
  <c r="DF13" i="13"/>
  <c r="DG13" i="13"/>
  <c r="DH13" i="13"/>
  <c r="DI13" i="13"/>
  <c r="H14" i="13"/>
  <c r="I14" i="13"/>
  <c r="J14" i="13"/>
  <c r="K14" i="13"/>
  <c r="L14" i="13"/>
  <c r="M14" i="13"/>
  <c r="N14" i="13"/>
  <c r="O14" i="13"/>
  <c r="P14" i="13"/>
  <c r="Q14" i="13"/>
  <c r="R14" i="13"/>
  <c r="S14" i="13"/>
  <c r="T14" i="13"/>
  <c r="U14" i="13"/>
  <c r="V14" i="13"/>
  <c r="W14" i="13"/>
  <c r="X14" i="13"/>
  <c r="Y14" i="13"/>
  <c r="Z14" i="13"/>
  <c r="AA14" i="13"/>
  <c r="AB14" i="13"/>
  <c r="AC14" i="13"/>
  <c r="AD14" i="13"/>
  <c r="AE14" i="13"/>
  <c r="AF14" i="13"/>
  <c r="AG14" i="13"/>
  <c r="AH14" i="13"/>
  <c r="AI14" i="13"/>
  <c r="AJ14" i="13"/>
  <c r="AK14" i="13"/>
  <c r="AL14" i="13"/>
  <c r="AM14" i="13"/>
  <c r="AN14" i="13"/>
  <c r="AO14" i="13"/>
  <c r="AP14" i="13"/>
  <c r="AQ14" i="13"/>
  <c r="AR14" i="13"/>
  <c r="AS14" i="13"/>
  <c r="AT14" i="13"/>
  <c r="AU14" i="13"/>
  <c r="AV14" i="13"/>
  <c r="AW14" i="13"/>
  <c r="AX14" i="13"/>
  <c r="AY14" i="13"/>
  <c r="AZ14" i="13"/>
  <c r="BA14" i="13"/>
  <c r="BB14" i="13"/>
  <c r="BC14" i="13"/>
  <c r="BD14" i="13"/>
  <c r="BE14" i="13"/>
  <c r="BF14" i="13"/>
  <c r="BG14" i="13"/>
  <c r="BH14" i="13"/>
  <c r="BI14" i="13"/>
  <c r="BJ14" i="13"/>
  <c r="BK14" i="13"/>
  <c r="BL14" i="13"/>
  <c r="BM14" i="13"/>
  <c r="BN14" i="13"/>
  <c r="BO14" i="13"/>
  <c r="BP14" i="13"/>
  <c r="BQ14" i="13"/>
  <c r="BR14" i="13"/>
  <c r="BS14" i="13"/>
  <c r="BT14" i="13"/>
  <c r="BU14" i="13"/>
  <c r="BV14" i="13"/>
  <c r="BW14" i="13"/>
  <c r="BX14" i="13"/>
  <c r="BY14" i="13"/>
  <c r="BZ14" i="13"/>
  <c r="CA14" i="13"/>
  <c r="CB14" i="13"/>
  <c r="CC14" i="13"/>
  <c r="CD14" i="13"/>
  <c r="CE14" i="13"/>
  <c r="CF14" i="13"/>
  <c r="CG14" i="13"/>
  <c r="CH14" i="13"/>
  <c r="CI14" i="13"/>
  <c r="CJ14" i="13"/>
  <c r="CK14" i="13"/>
  <c r="CL14" i="13"/>
  <c r="CM14" i="13"/>
  <c r="CN14" i="13"/>
  <c r="CO14" i="13"/>
  <c r="CP14" i="13"/>
  <c r="CQ14" i="13"/>
  <c r="CR14" i="13"/>
  <c r="CS14" i="13"/>
  <c r="CT14" i="13"/>
  <c r="CU14" i="13"/>
  <c r="CV14" i="13"/>
  <c r="CW14" i="13"/>
  <c r="CX14" i="13"/>
  <c r="CY14" i="13"/>
  <c r="CZ14" i="13"/>
  <c r="DA14" i="13"/>
  <c r="DB14" i="13"/>
  <c r="DC14" i="13"/>
  <c r="DD14" i="13"/>
  <c r="DE14" i="13"/>
  <c r="DF14" i="13"/>
  <c r="DG14" i="13"/>
  <c r="DH14" i="13"/>
  <c r="DI14" i="13"/>
  <c r="H15" i="13"/>
  <c r="I15" i="13"/>
  <c r="J15" i="13"/>
  <c r="K15" i="13"/>
  <c r="L15" i="13"/>
  <c r="M15" i="13"/>
  <c r="N15" i="13"/>
  <c r="O15" i="13"/>
  <c r="P15" i="13"/>
  <c r="Q15" i="13"/>
  <c r="R15" i="13"/>
  <c r="S15" i="13"/>
  <c r="T15" i="13"/>
  <c r="U15" i="13"/>
  <c r="V15" i="13"/>
  <c r="W15" i="13"/>
  <c r="X15" i="13"/>
  <c r="Y15" i="13"/>
  <c r="Z15" i="13"/>
  <c r="AA15" i="13"/>
  <c r="AB15" i="13"/>
  <c r="AC15" i="13"/>
  <c r="AD15" i="13"/>
  <c r="AE15" i="13"/>
  <c r="AF15" i="13"/>
  <c r="AG15" i="13"/>
  <c r="AH15" i="13"/>
  <c r="AI15" i="13"/>
  <c r="AJ15" i="13"/>
  <c r="AK15" i="13"/>
  <c r="AL15" i="13"/>
  <c r="AM15" i="13"/>
  <c r="AN15" i="13"/>
  <c r="AO15" i="13"/>
  <c r="AP15" i="13"/>
  <c r="AQ15" i="13"/>
  <c r="AR15" i="13"/>
  <c r="AS15" i="13"/>
  <c r="AT15" i="13"/>
  <c r="AU15" i="13"/>
  <c r="AV15" i="13"/>
  <c r="AW15" i="13"/>
  <c r="AX15" i="13"/>
  <c r="AY15" i="13"/>
  <c r="AZ15" i="13"/>
  <c r="BA15" i="13"/>
  <c r="BB15" i="13"/>
  <c r="BC15" i="13"/>
  <c r="BD15" i="13"/>
  <c r="BE15" i="13"/>
  <c r="BF15" i="13"/>
  <c r="BG15" i="13"/>
  <c r="BH15" i="13"/>
  <c r="BI15" i="13"/>
  <c r="BJ15" i="13"/>
  <c r="BK15" i="13"/>
  <c r="BL15" i="13"/>
  <c r="BM15" i="13"/>
  <c r="BN15" i="13"/>
  <c r="BO15" i="13"/>
  <c r="BP15" i="13"/>
  <c r="BQ15" i="13"/>
  <c r="BR15" i="13"/>
  <c r="BS15" i="13"/>
  <c r="BT15" i="13"/>
  <c r="BU15" i="13"/>
  <c r="BV15" i="13"/>
  <c r="BW15" i="13"/>
  <c r="BX15" i="13"/>
  <c r="BY15" i="13"/>
  <c r="BZ15" i="13"/>
  <c r="CA15" i="13"/>
  <c r="CB15" i="13"/>
  <c r="CC15" i="13"/>
  <c r="CD15" i="13"/>
  <c r="CE15" i="13"/>
  <c r="CF15" i="13"/>
  <c r="CG15" i="13"/>
  <c r="CH15" i="13"/>
  <c r="CI15" i="13"/>
  <c r="CJ15" i="13"/>
  <c r="CK15" i="13"/>
  <c r="CL15" i="13"/>
  <c r="CM15" i="13"/>
  <c r="CN15" i="13"/>
  <c r="CO15" i="13"/>
  <c r="CP15" i="13"/>
  <c r="CQ15" i="13"/>
  <c r="CR15" i="13"/>
  <c r="CS15" i="13"/>
  <c r="CT15" i="13"/>
  <c r="CU15" i="13"/>
  <c r="CV15" i="13"/>
  <c r="CW15" i="13"/>
  <c r="CX15" i="13"/>
  <c r="CY15" i="13"/>
  <c r="CZ15" i="13"/>
  <c r="DA15" i="13"/>
  <c r="DB15" i="13"/>
  <c r="DC15" i="13"/>
  <c r="DD15" i="13"/>
  <c r="DE15" i="13"/>
  <c r="DF15" i="13"/>
  <c r="DG15" i="13"/>
  <c r="DH15" i="13"/>
  <c r="DI15" i="13"/>
  <c r="H16" i="13"/>
  <c r="I16" i="13"/>
  <c r="J16" i="13"/>
  <c r="K16" i="13"/>
  <c r="L16" i="13"/>
  <c r="M16" i="13"/>
  <c r="N16" i="13"/>
  <c r="O16" i="13"/>
  <c r="P16" i="13"/>
  <c r="Q16" i="13"/>
  <c r="R16" i="13"/>
  <c r="S16" i="13"/>
  <c r="T16" i="13"/>
  <c r="U16" i="13"/>
  <c r="V16" i="13"/>
  <c r="W16" i="13"/>
  <c r="X16" i="13"/>
  <c r="Y16" i="13"/>
  <c r="Z16" i="13"/>
  <c r="AA16" i="13"/>
  <c r="AB16" i="13"/>
  <c r="AC16" i="13"/>
  <c r="AD16" i="13"/>
  <c r="AE16" i="13"/>
  <c r="AF16" i="13"/>
  <c r="AG16" i="13"/>
  <c r="AH16" i="13"/>
  <c r="AI16" i="13"/>
  <c r="AJ16" i="13"/>
  <c r="AK16" i="13"/>
  <c r="AL16" i="13"/>
  <c r="AM16" i="13"/>
  <c r="AN16" i="13"/>
  <c r="AO16" i="13"/>
  <c r="AP16" i="13"/>
  <c r="AQ16" i="13"/>
  <c r="AR16" i="13"/>
  <c r="AS16" i="13"/>
  <c r="AT16" i="13"/>
  <c r="AU16" i="13"/>
  <c r="AV16" i="13"/>
  <c r="AW16" i="13"/>
  <c r="AX16" i="13"/>
  <c r="AY16" i="13"/>
  <c r="AZ16" i="13"/>
  <c r="BA16" i="13"/>
  <c r="BB16" i="13"/>
  <c r="BC16" i="13"/>
  <c r="BD16" i="13"/>
  <c r="BE16" i="13"/>
  <c r="BF16" i="13"/>
  <c r="BG16" i="13"/>
  <c r="BH16" i="13"/>
  <c r="BI16" i="13"/>
  <c r="BJ16" i="13"/>
  <c r="BK16" i="13"/>
  <c r="BL16" i="13"/>
  <c r="BM16" i="13"/>
  <c r="BN16" i="13"/>
  <c r="BO16" i="13"/>
  <c r="BP16" i="13"/>
  <c r="BQ16" i="13"/>
  <c r="BR16" i="13"/>
  <c r="BS16" i="13"/>
  <c r="BT16" i="13"/>
  <c r="BU16" i="13"/>
  <c r="BV16" i="13"/>
  <c r="BW16" i="13"/>
  <c r="BX16" i="13"/>
  <c r="BY16" i="13"/>
  <c r="BZ16" i="13"/>
  <c r="CA16" i="13"/>
  <c r="CB16" i="13"/>
  <c r="CC16" i="13"/>
  <c r="CD16" i="13"/>
  <c r="CE16" i="13"/>
  <c r="CF16" i="13"/>
  <c r="CG16" i="13"/>
  <c r="CH16" i="13"/>
  <c r="CI16" i="13"/>
  <c r="CJ16" i="13"/>
  <c r="CK16" i="13"/>
  <c r="CL16" i="13"/>
  <c r="CM16" i="13"/>
  <c r="CN16" i="13"/>
  <c r="CO16" i="13"/>
  <c r="CP16" i="13"/>
  <c r="CQ16" i="13"/>
  <c r="CR16" i="13"/>
  <c r="CS16" i="13"/>
  <c r="CT16" i="13"/>
  <c r="CU16" i="13"/>
  <c r="CV16" i="13"/>
  <c r="CW16" i="13"/>
  <c r="CX16" i="13"/>
  <c r="CY16" i="13"/>
  <c r="CZ16" i="13"/>
  <c r="DA16" i="13"/>
  <c r="DB16" i="13"/>
  <c r="DC16" i="13"/>
  <c r="DD16" i="13"/>
  <c r="DE16" i="13"/>
  <c r="DF16" i="13"/>
  <c r="DG16" i="13"/>
  <c r="DH16" i="13"/>
  <c r="DI16" i="13"/>
  <c r="H17" i="13"/>
  <c r="I17" i="13"/>
  <c r="J17" i="13"/>
  <c r="K17" i="13"/>
  <c r="L17" i="13"/>
  <c r="M17" i="13"/>
  <c r="N17" i="13"/>
  <c r="O17" i="13"/>
  <c r="P17" i="13"/>
  <c r="Q17" i="13"/>
  <c r="R17" i="13"/>
  <c r="S17" i="13"/>
  <c r="T17" i="13"/>
  <c r="U17" i="13"/>
  <c r="V17" i="13"/>
  <c r="W17" i="13"/>
  <c r="X17" i="13"/>
  <c r="Y17" i="13"/>
  <c r="Z17" i="13"/>
  <c r="AA17" i="13"/>
  <c r="AB17" i="13"/>
  <c r="AC17" i="13"/>
  <c r="AD17" i="13"/>
  <c r="AE17" i="13"/>
  <c r="AF17" i="13"/>
  <c r="AG17" i="13"/>
  <c r="AH17" i="13"/>
  <c r="AI17" i="13"/>
  <c r="AJ17" i="13"/>
  <c r="AK17" i="13"/>
  <c r="AL17" i="13"/>
  <c r="AM17" i="13"/>
  <c r="AN17" i="13"/>
  <c r="AO17" i="13"/>
  <c r="AP17" i="13"/>
  <c r="AQ17" i="13"/>
  <c r="AR17" i="13"/>
  <c r="AS17" i="13"/>
  <c r="AT17" i="13"/>
  <c r="AU17" i="13"/>
  <c r="AV17" i="13"/>
  <c r="AW17" i="13"/>
  <c r="AX17" i="13"/>
  <c r="AY17" i="13"/>
  <c r="AZ17" i="13"/>
  <c r="BA17" i="13"/>
  <c r="BB17" i="13"/>
  <c r="BC17" i="13"/>
  <c r="BD17" i="13"/>
  <c r="BE17" i="13"/>
  <c r="BF17" i="13"/>
  <c r="BG17" i="13"/>
  <c r="BH17" i="13"/>
  <c r="BI17" i="13"/>
  <c r="BJ17" i="13"/>
  <c r="BK17" i="13"/>
  <c r="BL17" i="13"/>
  <c r="BM17" i="13"/>
  <c r="BN17" i="13"/>
  <c r="BO17" i="13"/>
  <c r="BP17" i="13"/>
  <c r="BQ17" i="13"/>
  <c r="BR17" i="13"/>
  <c r="BS17" i="13"/>
  <c r="BT17" i="13"/>
  <c r="BU17" i="13"/>
  <c r="BV17" i="13"/>
  <c r="BW17" i="13"/>
  <c r="BX17" i="13"/>
  <c r="BY17" i="13"/>
  <c r="BZ17" i="13"/>
  <c r="CA17" i="13"/>
  <c r="CB17" i="13"/>
  <c r="CC17" i="13"/>
  <c r="CD17" i="13"/>
  <c r="CE17" i="13"/>
  <c r="CF17" i="13"/>
  <c r="CG17" i="13"/>
  <c r="CH17" i="13"/>
  <c r="CI17" i="13"/>
  <c r="CJ17" i="13"/>
  <c r="CK17" i="13"/>
  <c r="CL17" i="13"/>
  <c r="CM17" i="13"/>
  <c r="CN17" i="13"/>
  <c r="CO17" i="13"/>
  <c r="CP17" i="13"/>
  <c r="CQ17" i="13"/>
  <c r="CR17" i="13"/>
  <c r="CS17" i="13"/>
  <c r="CT17" i="13"/>
  <c r="CU17" i="13"/>
  <c r="CV17" i="13"/>
  <c r="CW17" i="13"/>
  <c r="CX17" i="13"/>
  <c r="CY17" i="13"/>
  <c r="CZ17" i="13"/>
  <c r="DA17" i="13"/>
  <c r="DB17" i="13"/>
  <c r="DC17" i="13"/>
  <c r="DD17" i="13"/>
  <c r="DE17" i="13"/>
  <c r="DF17" i="13"/>
  <c r="DG17" i="13"/>
  <c r="DH17" i="13"/>
  <c r="DI17" i="13"/>
  <c r="I2" i="13"/>
  <c r="J2" i="13"/>
  <c r="K2" i="13"/>
  <c r="L2" i="13"/>
  <c r="M2" i="13"/>
  <c r="N2" i="13"/>
  <c r="O2" i="13"/>
  <c r="P2" i="13"/>
  <c r="Q2" i="13"/>
  <c r="R2" i="13"/>
  <c r="S2" i="13"/>
  <c r="T2" i="13"/>
  <c r="U2" i="13"/>
  <c r="V2" i="13"/>
  <c r="W2" i="13"/>
  <c r="X2" i="13"/>
  <c r="Y2" i="13"/>
  <c r="Z2" i="13"/>
  <c r="AA2" i="13"/>
  <c r="AB2" i="13"/>
  <c r="AC2" i="13"/>
  <c r="AD2" i="13"/>
  <c r="AE2" i="13"/>
  <c r="AF2" i="13"/>
  <c r="AG2" i="13"/>
  <c r="AH2" i="13"/>
  <c r="AI2" i="13"/>
  <c r="AJ2" i="13"/>
  <c r="AK2" i="13"/>
  <c r="AL2" i="13"/>
  <c r="AM2" i="13"/>
  <c r="AN2" i="13"/>
  <c r="AO2" i="13"/>
  <c r="AP2" i="13"/>
  <c r="AQ2" i="13"/>
  <c r="AR2" i="13"/>
  <c r="AS2" i="13"/>
  <c r="AT2" i="13"/>
  <c r="AU2" i="13"/>
  <c r="AV2" i="13"/>
  <c r="AW2" i="13"/>
  <c r="AX2" i="13"/>
  <c r="AY2" i="13"/>
  <c r="AZ2" i="13"/>
  <c r="BA2" i="13"/>
  <c r="BB2" i="13"/>
  <c r="BC2" i="13"/>
  <c r="BD2" i="13"/>
  <c r="BE2" i="13"/>
  <c r="BF2" i="13"/>
  <c r="BG2" i="13"/>
  <c r="BH2" i="13"/>
  <c r="BI2" i="13"/>
  <c r="BJ2" i="13"/>
  <c r="BK2" i="13"/>
  <c r="BL2" i="13"/>
  <c r="BM2" i="13"/>
  <c r="BN2" i="13"/>
  <c r="BO2" i="13"/>
  <c r="BP2" i="13"/>
  <c r="BQ2" i="13"/>
  <c r="BR2" i="13"/>
  <c r="BS2" i="13"/>
  <c r="BT2" i="13"/>
  <c r="BU2" i="13"/>
  <c r="BV2" i="13"/>
  <c r="BW2" i="13"/>
  <c r="BX2" i="13"/>
  <c r="BY2" i="13"/>
  <c r="BZ2" i="13"/>
  <c r="CA2" i="13"/>
  <c r="CB2" i="13"/>
  <c r="CC2" i="13"/>
  <c r="CD2" i="13"/>
  <c r="CE2" i="13"/>
  <c r="CF2" i="13"/>
  <c r="CG2" i="13"/>
  <c r="CH2" i="13"/>
  <c r="CI2" i="13"/>
  <c r="CJ2" i="13"/>
  <c r="CK2" i="13"/>
  <c r="CL2" i="13"/>
  <c r="CM2" i="13"/>
  <c r="CN2" i="13"/>
  <c r="CO2" i="13"/>
  <c r="CP2" i="13"/>
  <c r="CQ2" i="13"/>
  <c r="CR2" i="13"/>
  <c r="CS2" i="13"/>
  <c r="CT2" i="13"/>
  <c r="CU2" i="13"/>
  <c r="CV2" i="13"/>
  <c r="CW2" i="13"/>
  <c r="CX2" i="13"/>
  <c r="CY2" i="13"/>
  <c r="CZ2" i="13"/>
  <c r="DA2" i="13"/>
  <c r="DB2" i="13"/>
  <c r="DC2" i="13"/>
  <c r="DD2" i="13"/>
  <c r="DE2" i="13"/>
  <c r="DF2" i="13"/>
  <c r="DG2" i="13"/>
  <c r="DH2" i="13"/>
  <c r="DI2" i="13"/>
  <c r="H2" i="13"/>
  <c r="G2" i="13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</calcChain>
</file>

<file path=xl/sharedStrings.xml><?xml version="1.0" encoding="utf-8"?>
<sst xmlns="http://schemas.openxmlformats.org/spreadsheetml/2006/main" count="177" uniqueCount="177">
  <si>
    <t>Boîte finale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</si>
  <si>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</si>
  <si>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</si>
  <si>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</si>
  <si>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</si>
  <si>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</si>
  <si>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</si>
  <si>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</si>
  <si>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</si>
  <si>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</si>
  <si>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</si>
  <si>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</si>
  <si>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</si>
  <si>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</si>
  <si>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</si>
  <si>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</si>
  <si>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</si>
  <si>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</si>
  <si>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</si>
  <si>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</si>
  <si>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</si>
  <si>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</si>
  <si>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</si>
  <si>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</si>
  <si>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</si>
  <si>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</si>
  <si>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</si>
  <si>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</si>
  <si>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</si>
  <si>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</si>
  <si>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</si>
  <si>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</si>
  <si>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</si>
  <si>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</si>
  <si>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</si>
  <si>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</si>
  <si>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</si>
  <si>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</si>
  <si>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</si>
  <si>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</si>
  <si>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</si>
  <si>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</si>
  <si>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</si>
  <si>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</si>
  <si>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</si>
  <si>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</si>
  <si>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</si>
  <si>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</si>
  <si>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</si>
  <si>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</si>
  <si>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</si>
  <si>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</si>
  <si>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</si>
  <si>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</si>
  <si>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</si>
  <si>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</si>
  <si>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</si>
  <si>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</si>
  <si>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</si>
  <si>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</si>
  <si>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</si>
  <si>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</si>
  <si>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</si>
  <si>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</si>
  <si>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</si>
  <si>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</si>
  <si>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</si>
  <si>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</si>
  <si>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</si>
  <si>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</si>
  <si>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</si>
  <si>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</si>
  <si>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</si>
  <si>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</si>
  <si>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</si>
  <si>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</si>
  <si>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</si>
  <si>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</si>
  <si>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</si>
  <si>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</si>
  <si>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</si>
  <si>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</si>
  <si>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</si>
  <si>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</si>
  <si>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</si>
  <si>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</si>
  <si>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</si>
  <si>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texte1</t>
  </si>
  <si>
    <t>texte2</t>
  </si>
  <si>
    <t>texte3</t>
  </si>
  <si>
    <t>texte4</t>
  </si>
  <si>
    <t>texte5</t>
  </si>
  <si>
    <t>texte6</t>
  </si>
  <si>
    <t>texte7</t>
  </si>
  <si>
    <t>texte8</t>
  </si>
  <si>
    <t>texte9</t>
  </si>
  <si>
    <t>texte10</t>
  </si>
  <si>
    <t>texte11</t>
  </si>
  <si>
    <t>texte12</t>
  </si>
  <si>
    <t>texte13</t>
  </si>
  <si>
    <t>texte14</t>
  </si>
  <si>
    <t>texte15</t>
  </si>
  <si>
    <t>texte16</t>
  </si>
  <si>
    <t>texteA1</t>
  </si>
  <si>
    <t>texteA2</t>
  </si>
  <si>
    <t>texteA3</t>
  </si>
  <si>
    <t>texteA4</t>
  </si>
  <si>
    <t>texteA5</t>
  </si>
  <si>
    <t>texteA6</t>
  </si>
  <si>
    <t>texteA7</t>
  </si>
  <si>
    <t>texteA8</t>
  </si>
  <si>
    <t>texteA9</t>
  </si>
  <si>
    <t>texteA10</t>
  </si>
  <si>
    <t>texteA11</t>
  </si>
  <si>
    <t>texteA12</t>
  </si>
  <si>
    <t>texteA13</t>
  </si>
  <si>
    <t>texteA14</t>
  </si>
  <si>
    <t>texteA15</t>
  </si>
  <si>
    <t>texteA16</t>
  </si>
  <si>
    <t>date1</t>
  </si>
  <si>
    <t>date2</t>
  </si>
  <si>
    <t>date3</t>
  </si>
  <si>
    <t>date4</t>
  </si>
  <si>
    <t>date5</t>
  </si>
  <si>
    <t>date6</t>
  </si>
  <si>
    <t>date7</t>
  </si>
  <si>
    <t>date8</t>
  </si>
  <si>
    <t>date9</t>
  </si>
  <si>
    <t>date10</t>
  </si>
  <si>
    <t>date11</t>
  </si>
  <si>
    <t>date12</t>
  </si>
  <si>
    <t>date13</t>
  </si>
  <si>
    <t>date14</t>
  </si>
  <si>
    <t>date15</t>
  </si>
  <si>
    <t>date16</t>
  </si>
  <si>
    <t>nature1</t>
  </si>
  <si>
    <t>nature2</t>
  </si>
  <si>
    <t>nature3</t>
  </si>
  <si>
    <t>nature4</t>
  </si>
  <si>
    <t>nature5</t>
  </si>
  <si>
    <t>nature6</t>
  </si>
  <si>
    <t>nature7</t>
  </si>
  <si>
    <t>nature8</t>
  </si>
  <si>
    <t>nature9</t>
  </si>
  <si>
    <t>nature10</t>
  </si>
  <si>
    <t>nature11</t>
  </si>
  <si>
    <t>nature12</t>
  </si>
  <si>
    <t>nature13</t>
  </si>
  <si>
    <t>nature14</t>
  </si>
  <si>
    <t>nature15</t>
  </si>
  <si>
    <t>nature16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</si>
  <si>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</si>
  <si>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</si>
  <si>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</si>
  <si>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</si>
  <si>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</si>
  <si>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</si>
  <si>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</si>
  <si>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</si>
  <si>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</si>
  <si>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</si>
  <si>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</si>
  <si>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</si>
  <si>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</si>
  <si>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</si>
  <si>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</si>
  <si>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</si>
  <si>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</si>
  <si>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</si>
  <si>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</si>
  <si>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</si>
  <si>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</si>
  <si>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classement à faire</t>
  </si>
  <si>
    <t>VF</t>
  </si>
  <si>
    <t>VN</t>
  </si>
  <si>
    <t>Date</t>
  </si>
  <si>
    <t>Nat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</si>
</sst>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border outline="0">
        <top style="thin">
          <color rgb="FF000000"/>
        </top>
        <bottom style="thin">
          <color rgb="FFA6A6A6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24" displayName="Tableau24" ref="A1:DI17" totalsRowShown="0" headerRowBorderDxfId="3" tableBorderDxfId="2" headerRowCellStyle="Normal" dataCellStyle="Normal">
  <autoFilter ref="A1:DI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</autoFilter>
  <tableColumns count="113">
    <tableColumn id="1" name="Nat" dataCellStyle="Normal"/>
    <tableColumn id="2" name="Date" dataCellStyle="Normal"/>
    <tableColumn id="4" name="VF" dataCellStyle="Normal"/>
    <tableColumn id="5" name="VN" dataCellStyle="Normal"/>
    <tableColumn id="25" name="Boîte finale" dataCellStyle="Normal"/>
    <tableColumn id="18" name="classement à faire" dataCellStyle="Normal"/>
    <tableColumn id="19" name="1" dataDxfId="1" dataCellStyle="Normal">
      <calculatedColumnFormula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calculatedColumnFormula>
    </tableColumn>
    <tableColumn id="20" name="2" dataDxfId="0" dataCellStyle="Normal">
      <calculatedColumnFormula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21" name="3" dataCellStyle="Normal">
      <calculatedColumnFormula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26" name="4" dataCellStyle="Normal">
      <calculatedColumnFormula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27" name="5" dataCellStyle="Normal">
      <calculatedColumnFormula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28" name="6" dataCellStyle="Normal">
      <calculatedColumnFormula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29" name="7" dataCellStyle="Normal">
      <calculatedColumnFormula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30" name="8" dataCellStyle="Normal">
      <calculatedColumnFormula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31" name="9" dataCellStyle="Normal">
      <calculatedColumnFormula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32" name="10" dataCellStyle="Normal">
      <calculatedColumnFormula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33" name="11" dataCellStyle="Normal">
      <calculatedColumnFormula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34" name="12" dataCellStyle="Normal">
      <calculatedColumnFormula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35" name="13" dataCellStyle="Normal">
      <calculatedColumnFormula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36" name="14" dataCellStyle="Normal">
      <calculatedColumnFormula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37" name="15" dataCellStyle="Normal">
      <calculatedColumnFormula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38" name="16" dataCellStyle="Normal">
      <calculatedColumnFormula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39" name="17" dataCellStyle="Normal">
      <calculatedColumnFormula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40" name="18" dataCellStyle="Normal">
      <calculatedColumnFormula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41" name="19" dataCellStyle="Normal">
      <calculatedColumnFormula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42" name="20" dataCellStyle="Normal">
      <calculatedColumnFormula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43" name="21" dataCellStyle="Normal">
      <calculatedColumnFormula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44" name="22" dataCellStyle="Normal">
      <calculatedColumnFormula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45" name="23" dataCellStyle="Normal">
      <calculatedColumnFormula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46" name="24" dataCellStyle="Normal">
      <calculatedColumnFormula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47" name="25" dataCellStyle="Normal">
      <calculatedColumnFormula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48" name="26" dataCellStyle="Normal">
      <calculatedColumnFormula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49" name="27" dataCellStyle="Normal">
      <calculatedColumnFormula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50" name="28" dataCellStyle="Normal">
      <calculatedColumnFormula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51" name="29" dataCellStyle="Normal">
      <calculatedColumnFormula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52" name="30" dataCellStyle="Normal">
      <calculatedColumnFormula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53" name="31" dataCellStyle="Normal">
      <calculatedColumnFormula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54" name="32" dataCellStyle="Normal">
      <calculatedColumnFormula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55" name="33" dataCellStyle="Normal">
      <calculatedColumnFormula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56" name="34" dataCellStyle="Normal">
      <calculatedColumnFormula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57" name="35" dataCellStyle="Normal">
      <calculatedColumnFormula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58" name="36" dataCellStyle="Normal">
      <calculatedColumnFormula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59" name="37" dataCellStyle="Normal">
      <calculatedColumnFormula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60" name="38" dataCellStyle="Normal">
      <calculatedColumnFormula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61" name="39" dataCellStyle="Normal">
      <calculatedColumnFormula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62" name="40" dataCellStyle="Normal">
      <calculatedColumnFormula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63" name="41" dataCellStyle="Normal">
      <calculatedColumnFormula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64" name="42" dataCellStyle="Normal">
      <calculatedColumnFormula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65" name="43" dataCellStyle="Normal">
      <calculatedColumnFormula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66" name="44" dataCellStyle="Normal">
      <calculatedColumnFormula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67" name="45" dataCellStyle="Normal">
      <calculatedColumnFormula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68" name="46" dataCellStyle="Normal">
      <calculatedColumnFormula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69" name="47" dataCellStyle="Normal">
      <calculatedColumnFormula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70" name="48" dataCellStyle="Normal">
      <calculatedColumnFormula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71" name="49" dataCellStyle="Normal">
      <calculatedColumnFormula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72" name="50" dataCellStyle="Normal">
      <calculatedColumnFormula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73" name="51" dataCellStyle="Normal">
      <calculatedColumnFormula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74" name="52" dataCellStyle="Normal">
      <calculatedColumnFormula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75" name="53" dataCellStyle="Normal">
      <calculatedColumnFormula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76" name="54" dataCellStyle="Normal">
      <calculatedColumnFormula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77" name="55" dataCellStyle="Normal">
      <calculatedColumnFormula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78" name="56" dataCellStyle="Normal">
      <calculatedColumnFormula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79" name="57" dataCellStyle="Normal">
      <calculatedColumnFormula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80" name="58" dataCellStyle="Normal">
      <calculatedColumnFormula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81" name="59" dataCellStyle="Normal">
      <calculatedColumnFormula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82" name="60" dataCellStyle="Normal">
      <calculatedColumnFormula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83" name="61" dataCellStyle="Normal">
      <calculatedColumnFormula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84" name="62" dataCellStyle="Normal">
      <calculatedColumnFormula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85" name="63" dataCellStyle="Normal">
      <calculatedColumnFormula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86" name="64" dataCellStyle="Normal">
      <calculatedColumnFormula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87" name="65" dataCellStyle="Normal">
      <calculatedColumnFormula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88" name="66" dataCellStyle="Normal">
      <calculatedColumnFormula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89" name="67" dataCellStyle="Normal">
      <calculatedColumnFormula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90" name="68" dataCellStyle="Normal">
      <calculatedColumnFormula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91" name="69" dataCellStyle="Normal">
      <calculatedColumnFormula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92" name="70" dataCellStyle="Normal">
      <calculatedColumnFormula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93" name="71" dataCellStyle="Normal">
      <calculatedColumnFormula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94" name="72" dataCellStyle="Normal">
      <calculatedColumnFormula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95" name="73" dataCellStyle="Normal">
      <calculatedColumnFormula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96" name="74" dataCellStyle="Normal">
      <calculatedColumnFormula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97" name="75" dataCellStyle="Normal">
      <calculatedColumnFormula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98" name="76" dataCellStyle="Normal">
      <calculatedColumnFormula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99" name="77" dataCellStyle="Normal">
      <calculatedColumnFormula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00" name="78" dataCellStyle="Normal">
      <calculatedColumnFormula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01" name="79" dataCellStyle="Normal">
      <calculatedColumnFormula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02" name="80" dataCellStyle="Normal">
      <calculatedColumnFormula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03" name="81" dataCellStyle="Normal">
      <calculatedColumnFormula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04" name="82" dataCellStyle="Normal">
      <calculatedColumnFormula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05" name="83" dataCellStyle="Normal">
      <calculatedColumnFormula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06" name="84" dataCellStyle="Normal">
      <calculatedColumnFormula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07" name="85" dataCellStyle="Normal">
      <calculatedColumnFormula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08" name="86" dataCellStyle="Normal">
      <calculatedColumnFormula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09" name="87" dataCellStyle="Normal">
      <calculatedColumnFormula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10" name="88" dataCellStyle="Normal">
      <calculatedColumnFormula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11" name="89" dataCellStyle="Normal">
      <calculatedColumnFormula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12" name="90" dataCellStyle="Normal">
      <calculatedColumnFormula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13" name="91" dataCellStyle="Normal">
      <calculatedColumnFormula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14" name="92" dataCellStyle="Normal">
      <calculatedColumnFormula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15" name="93" dataCellStyle="Normal">
      <calculatedColumnFormula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16" name="94" dataCellStyle="Normal">
      <calculatedColumnFormula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17" name="95" dataCellStyle="Normal">
      <calculatedColumnFormula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18" name="96" dataCellStyle="Normal">
      <calculatedColumnFormula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19" name="97" dataCellStyle="Normal">
      <calculatedColumnFormula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20" name="98" dataCellStyle="Normal">
      <calculatedColumnFormula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21" name="99" dataCellStyle="Normal">
      <calculatedColumnFormula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22" name="100" dataCellStyle="Normal">
      <calculatedColumnFormula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23" name="101" dataCellStyle="Normal">
      <calculatedColumnFormula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24" name="102" dataCellStyle="Normal">
      <calculatedColumnFormula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25" name="103" dataCellStyle="Normal">
      <calculatedColumnFormula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26" name="104" dataCellStyle="Normal">
      <calculatedColumnFormula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27" name="105" dataCellStyle="Normal">
      <calculatedColumnFormula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28" name="106" dataCellStyle="Normal">
      <calculatedColumnFormula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calculatedColumnFormula>
    </tableColumn>
    <tableColumn id="129" name="107" dataCellStyle="Normal">
      <calculatedColumnFormula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I17"/>
  <sheetViews>
    <sheetView showGridLines="0" tabSelected="1" zoomScale="90" zoomScaleNormal="90" zoomScaleSheetLayoutView="80" workbookViewId="0">
      <pane ySplit="1" topLeftCell="A2" activePane="bottomLeft" state="frozen"/>
      <selection activeCell="D242" sqref="D242"/>
      <selection pane="bottomLeft" activeCell="A2" sqref="A2"/>
    </sheetView>
  </sheetViews>
  <sheetFormatPr baseColWidth="10" defaultColWidth="11.42578125" defaultRowHeight="15" x14ac:dyDescent="0.25"/>
  <cols>
    <col min="1" max="1" width="9" bestFit="1" customWidth="1"/>
    <col min="2" max="3" width="7.7109375" bestFit="1" customWidth="1"/>
    <col min="4" max="4" width="9" bestFit="1" customWidth="1"/>
    <col min="5" max="5" width="13.5703125" bestFit="1" customWidth="1"/>
    <col min="6" max="6" width="19.42578125" bestFit="1" customWidth="1"/>
    <col min="7" max="8" width="24.28515625" bestFit="1" customWidth="1"/>
    <col min="9" max="11" width="17.140625" bestFit="1" customWidth="1"/>
    <col min="12" max="14" width="19.28515625" bestFit="1" customWidth="1"/>
    <col min="15" max="15" width="2.140625" bestFit="1" customWidth="1"/>
    <col min="16" max="16" width="19.28515625" bestFit="1" customWidth="1"/>
    <col min="17" max="96" width="5.85546875" bestFit="1" customWidth="1"/>
    <col min="97" max="97" width="27.42578125" bestFit="1" customWidth="1"/>
    <col min="98" max="105" width="5.85546875" bestFit="1" customWidth="1"/>
    <col min="106" max="113" width="7" bestFit="1" customWidth="1"/>
  </cols>
  <sheetData>
    <row r="1" spans="1:113" x14ac:dyDescent="0.25">
      <c r="A1" t="s">
        <v>176</v>
      </c>
      <c r="B1" t="s">
        <v>175</v>
      </c>
      <c r="C1" t="s">
        <v>173</v>
      </c>
      <c r="D1" t="s">
        <v>174</v>
      </c>
      <c r="E1" t="s">
        <v>0</v>
      </c>
      <c r="F1" t="s">
        <v>172</v>
      </c>
      <c r="G1" t="s">
        <v>1</v>
      </c>
      <c r="H1" t="s">
        <v>2</v>
      </c>
      <c r="I1" t="s">
        <v>3</v>
      </c>
      <c r="J1" t="s">
        <v>4</v>
      </c>
      <c r="K1" t="s">
        <v>5</v>
      </c>
      <c r="L1" t="s">
        <v>6</v>
      </c>
      <c r="M1" t="s">
        <v>7</v>
      </c>
      <c r="N1" t="s">
        <v>8</v>
      </c>
      <c r="O1" t="s">
        <v>9</v>
      </c>
      <c r="P1" t="s">
        <v>10</v>
      </c>
      <c r="Q1" t="s">
        <v>11</v>
      </c>
      <c r="R1" t="s">
        <v>12</v>
      </c>
      <c r="S1" t="s">
        <v>13</v>
      </c>
      <c r="T1" t="s">
        <v>14</v>
      </c>
      <c r="U1" t="s">
        <v>15</v>
      </c>
      <c r="V1" t="s">
        <v>16</v>
      </c>
      <c r="W1" t="s">
        <v>17</v>
      </c>
      <c r="X1" t="s">
        <v>18</v>
      </c>
      <c r="Y1" t="s">
        <v>19</v>
      </c>
      <c r="Z1" t="s">
        <v>20</v>
      </c>
      <c r="AA1" t="s">
        <v>21</v>
      </c>
      <c r="AB1" t="s">
        <v>22</v>
      </c>
      <c r="AC1" t="s">
        <v>23</v>
      </c>
      <c r="AD1" t="s">
        <v>24</v>
      </c>
      <c r="AE1" t="s">
        <v>25</v>
      </c>
      <c r="AF1" t="s">
        <v>26</v>
      </c>
      <c r="AG1" t="s">
        <v>27</v>
      </c>
      <c r="AH1" t="s">
        <v>28</v>
      </c>
      <c r="AI1" t="s">
        <v>29</v>
      </c>
      <c r="AJ1" t="s">
        <v>30</v>
      </c>
      <c r="AK1" t="s">
        <v>31</v>
      </c>
      <c r="AL1" t="s">
        <v>32</v>
      </c>
      <c r="AM1" t="s">
        <v>33</v>
      </c>
      <c r="AN1" t="s">
        <v>34</v>
      </c>
      <c r="AO1" t="s">
        <v>35</v>
      </c>
      <c r="AP1" t="s">
        <v>36</v>
      </c>
      <c r="AQ1" t="s">
        <v>37</v>
      </c>
      <c r="AR1" t="s">
        <v>38</v>
      </c>
      <c r="AS1" t="s">
        <v>39</v>
      </c>
      <c r="AT1" t="s">
        <v>40</v>
      </c>
      <c r="AU1" t="s">
        <v>41</v>
      </c>
      <c r="AV1" t="s">
        <v>42</v>
      </c>
      <c r="AW1" t="s">
        <v>43</v>
      </c>
      <c r="AX1" t="s">
        <v>44</v>
      </c>
      <c r="AY1" t="s">
        <v>45</v>
      </c>
      <c r="AZ1" t="s">
        <v>46</v>
      </c>
      <c r="BA1" t="s">
        <v>47</v>
      </c>
      <c r="BB1" t="s">
        <v>48</v>
      </c>
      <c r="BC1" t="s">
        <v>49</v>
      </c>
      <c r="BD1" t="s">
        <v>50</v>
      </c>
      <c r="BE1" t="s">
        <v>51</v>
      </c>
      <c r="BF1" t="s">
        <v>52</v>
      </c>
      <c r="BG1" t="s">
        <v>53</v>
      </c>
      <c r="BH1" t="s">
        <v>54</v>
      </c>
      <c r="BI1" t="s">
        <v>55</v>
      </c>
      <c r="BJ1" t="s">
        <v>56</v>
      </c>
      <c r="BK1" t="s">
        <v>57</v>
      </c>
      <c r="BL1" t="s">
        <v>58</v>
      </c>
      <c r="BM1" t="s">
        <v>59</v>
      </c>
      <c r="BN1" t="s">
        <v>60</v>
      </c>
      <c r="BO1" t="s">
        <v>61</v>
      </c>
      <c r="BP1" t="s">
        <v>62</v>
      </c>
      <c r="BQ1" t="s">
        <v>63</v>
      </c>
      <c r="BR1" t="s">
        <v>64</v>
      </c>
      <c r="BS1" t="s">
        <v>65</v>
      </c>
      <c r="BT1" t="s">
        <v>66</v>
      </c>
      <c r="BU1" t="s">
        <v>67</v>
      </c>
      <c r="BV1" t="s">
        <v>68</v>
      </c>
      <c r="BW1" t="s">
        <v>69</v>
      </c>
      <c r="BX1" t="s">
        <v>70</v>
      </c>
      <c r="BY1" t="s">
        <v>71</v>
      </c>
      <c r="BZ1" t="s">
        <v>72</v>
      </c>
      <c r="CA1" t="s">
        <v>73</v>
      </c>
      <c r="CB1" t="s">
        <v>74</v>
      </c>
      <c r="CC1" t="s">
        <v>75</v>
      </c>
      <c r="CD1" t="s">
        <v>76</v>
      </c>
      <c r="CE1" t="s">
        <v>77</v>
      </c>
      <c r="CF1" t="s">
        <v>78</v>
      </c>
      <c r="CG1" t="s">
        <v>79</v>
      </c>
      <c r="CH1" t="s">
        <v>80</v>
      </c>
      <c r="CI1" t="s">
        <v>81</v>
      </c>
      <c r="CJ1" t="s">
        <v>82</v>
      </c>
      <c r="CK1" t="s">
        <v>83</v>
      </c>
      <c r="CL1" t="s">
        <v>84</v>
      </c>
      <c r="CM1" t="s">
        <v>85</v>
      </c>
      <c r="CN1" t="s">
        <v>86</v>
      </c>
      <c r="CO1" t="s">
        <v>151</v>
      </c>
      <c r="CP1" t="s">
        <v>152</v>
      </c>
      <c r="CQ1" t="s">
        <v>153</v>
      </c>
      <c r="CR1" t="s">
        <v>154</v>
      </c>
      <c r="CS1" t="s">
        <v>155</v>
      </c>
      <c r="CT1" t="s">
        <v>156</v>
      </c>
      <c r="CU1" t="s">
        <v>157</v>
      </c>
      <c r="CV1" t="s">
        <v>158</v>
      </c>
      <c r="CW1" t="s">
        <v>159</v>
      </c>
      <c r="CX1" t="s">
        <v>160</v>
      </c>
      <c r="CY1" t="s">
        <v>161</v>
      </c>
      <c r="CZ1" t="s">
        <v>162</v>
      </c>
      <c r="DA1" t="s">
        <v>163</v>
      </c>
      <c r="DB1" t="s">
        <v>164</v>
      </c>
      <c r="DC1" t="s">
        <v>165</v>
      </c>
      <c r="DD1" t="s">
        <v>166</v>
      </c>
      <c r="DE1" t="s">
        <v>167</v>
      </c>
      <c r="DF1" t="s">
        <v>168</v>
      </c>
      <c r="DG1" t="s">
        <v>169</v>
      </c>
      <c r="DH1" t="s">
        <v>170</v>
      </c>
      <c r="DI1" t="s">
        <v>171</v>
      </c>
    </row>
    <row r="2" spans="1:113" x14ac:dyDescent="0.25">
      <c r="A2" t="s">
        <v>135</v>
      </c>
      <c r="B2" t="s">
        <v>119</v>
      </c>
      <c r="C2" t="s">
        <v>87</v>
      </c>
      <c r="D2" t="s">
        <v>103</v>
      </c>
      <c r="E2">
        <v>1</v>
      </c>
      <c r="G2" s="1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>nature1 du date1, texteA1</v>
      </c>
      <c r="H2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2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2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2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2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2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2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2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2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2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2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2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2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2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2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2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2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2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2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2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2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2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2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2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2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2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2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2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2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2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2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2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2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2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2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2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2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2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2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2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2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2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2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2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2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2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2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2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2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2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2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2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2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2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2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2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2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2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2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2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2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2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2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2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2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2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2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2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2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2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2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2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2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2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2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2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2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2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2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2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2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2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2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2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2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2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2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2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2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2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2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2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2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2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2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2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2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2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2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2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2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2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2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2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2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2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3" spans="1:113" x14ac:dyDescent="0.25">
      <c r="A3" t="s">
        <v>136</v>
      </c>
      <c r="B3" t="s">
        <v>120</v>
      </c>
      <c r="C3" t="s">
        <v>88</v>
      </c>
      <c r="D3" t="s">
        <v>104</v>
      </c>
      <c r="E3">
        <v>1</v>
      </c>
      <c r="G3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>nature2 du date2, texteA2</v>
      </c>
      <c r="H3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3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3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3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3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3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3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3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3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3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3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3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3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3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3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3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3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3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3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3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3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3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3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3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3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3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3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3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3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3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3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3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3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3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3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3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3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3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3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3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3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3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3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3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3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3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3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3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3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3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3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3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3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3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3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3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3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3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3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3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3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3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3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3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3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3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3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3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3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3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3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3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3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3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3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3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3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3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3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3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3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3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3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3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3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3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3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3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3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3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3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3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3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3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3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3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3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3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3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3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3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3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3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3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3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3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4" spans="1:113" x14ac:dyDescent="0.25">
      <c r="A4" t="s">
        <v>137</v>
      </c>
      <c r="B4" t="s">
        <v>121</v>
      </c>
      <c r="C4" t="s">
        <v>89</v>
      </c>
      <c r="D4" t="s">
        <v>105</v>
      </c>
      <c r="E4">
        <v>2</v>
      </c>
      <c r="G4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4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>nature3 du date3, texteA3</v>
      </c>
      <c r="I4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4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4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4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4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4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4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4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4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4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4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4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4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4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4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4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4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4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4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4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4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4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4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4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4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4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4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4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4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4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4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4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4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4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4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4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4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4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4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4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4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4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4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4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4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4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4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4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4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4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4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4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4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4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4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4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4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4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4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4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4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4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4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4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4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4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4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4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4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4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4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4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4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4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4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4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4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4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4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4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4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4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4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4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4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4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4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4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4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4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4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4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4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4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4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4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4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4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4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4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4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4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4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4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4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5" spans="1:113" x14ac:dyDescent="0.25">
      <c r="A5" t="s">
        <v>138</v>
      </c>
      <c r="B5" t="s">
        <v>122</v>
      </c>
      <c r="C5" t="s">
        <v>90</v>
      </c>
      <c r="D5" t="s">
        <v>106</v>
      </c>
      <c r="E5">
        <v>3</v>
      </c>
      <c r="G5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5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5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>nature4 du date4, texteA4</v>
      </c>
      <c r="J5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5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5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5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5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5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5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5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5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5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5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5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5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5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5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5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5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5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5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5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5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5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5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5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5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5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5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5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5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5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5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5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5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5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5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5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5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5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5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5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5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5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5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5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5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5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5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5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5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5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5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5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5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5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5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5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5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5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5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5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5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5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5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5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5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5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5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5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5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5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5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5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5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5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5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5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5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5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5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5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5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5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5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5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5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5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5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5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5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5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5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5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5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5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5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5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5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5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5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5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5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5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5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5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6" spans="1:113" x14ac:dyDescent="0.25">
      <c r="A6" t="s">
        <v>139</v>
      </c>
      <c r="B6" t="s">
        <v>123</v>
      </c>
      <c r="C6" t="s">
        <v>91</v>
      </c>
      <c r="D6" t="s">
        <v>107</v>
      </c>
      <c r="E6">
        <v>4</v>
      </c>
      <c r="G6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6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6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6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>nature5 du date5, texteA5</v>
      </c>
      <c r="K6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6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6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6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6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6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6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6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6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6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6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6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6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6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6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6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6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6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6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6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6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6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6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6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6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6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6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6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6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6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6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6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6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6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6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6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6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6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6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6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6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6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6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6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6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6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6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6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6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6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6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6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6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6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6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6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6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6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6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6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6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6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6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6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6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6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6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6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6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6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6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6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6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6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6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6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6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6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6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6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6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6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6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6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6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6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6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6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6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6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6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6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6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6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6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6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6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6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6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6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6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6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6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7" spans="1:113" x14ac:dyDescent="0.25">
      <c r="A7" t="s">
        <v>140</v>
      </c>
      <c r="B7" t="s">
        <v>124</v>
      </c>
      <c r="C7" t="s">
        <v>92</v>
      </c>
      <c r="D7" t="s">
        <v>108</v>
      </c>
      <c r="E7">
        <v>4</v>
      </c>
      <c r="G7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7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7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7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>nature6 du date6, texteA6</v>
      </c>
      <c r="K7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7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7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7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7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7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7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7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7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7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7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7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7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7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7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7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7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7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7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7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7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7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7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7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7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7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7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7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7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7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7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7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7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7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7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7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7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7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7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7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7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7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7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7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7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7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7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7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7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7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7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7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7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7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7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7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7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7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7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7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7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7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7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7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7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7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7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7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7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7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7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7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7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7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7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7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7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7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7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7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7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7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7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7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7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7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7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7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7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7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7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7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7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7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7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7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7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7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7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7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7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7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7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8" spans="1:113" x14ac:dyDescent="0.25">
      <c r="A8" t="s">
        <v>141</v>
      </c>
      <c r="B8" t="s">
        <v>125</v>
      </c>
      <c r="C8" t="s">
        <v>93</v>
      </c>
      <c r="D8" t="s">
        <v>109</v>
      </c>
      <c r="E8">
        <v>5</v>
      </c>
      <c r="G8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8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8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8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8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>nature7 du date7, texteA7</v>
      </c>
      <c r="L8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8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8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8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8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8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8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8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8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8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8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8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8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8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8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8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8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8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8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8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8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8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8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8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8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8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8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8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8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8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8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8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8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8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8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8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8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8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8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8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8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8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8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8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8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8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8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8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8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8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8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8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8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8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8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8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8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8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8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8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8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8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8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8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8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8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8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8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8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8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8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8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8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8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8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8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8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8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8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8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8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8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8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8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8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8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8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8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8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8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8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8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8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8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8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8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8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8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8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8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8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8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9" spans="1:113" x14ac:dyDescent="0.25">
      <c r="A9" t="s">
        <v>142</v>
      </c>
      <c r="B9" t="s">
        <v>126</v>
      </c>
      <c r="C9" t="s">
        <v>94</v>
      </c>
      <c r="D9" t="s">
        <v>110</v>
      </c>
      <c r="E9">
        <v>5</v>
      </c>
      <c r="G9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9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9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9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9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>nature8 du date8, texteA8</v>
      </c>
      <c r="L9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9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9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9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9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9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9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9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9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9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9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9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9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9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9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9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9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9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9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9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9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9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9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9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9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9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9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9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9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9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9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9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9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9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9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9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9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9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9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9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9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9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9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9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9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9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9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9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9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9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9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9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9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9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9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9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9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9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9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9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9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9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9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9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9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9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9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9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9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9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9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9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9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9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9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9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9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9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9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9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9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9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9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9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9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9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9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9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9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9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9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9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9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9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9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9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9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9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9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9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9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9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10" spans="1:113" x14ac:dyDescent="0.25">
      <c r="A10" t="s">
        <v>143</v>
      </c>
      <c r="B10" t="s">
        <v>127</v>
      </c>
      <c r="C10" t="s">
        <v>95</v>
      </c>
      <c r="D10" t="s">
        <v>111</v>
      </c>
      <c r="E10">
        <v>5</v>
      </c>
      <c r="G10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10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10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10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10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>nature9 du date9, texteA9</v>
      </c>
      <c r="L10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10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10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10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10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10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10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10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10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10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10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10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10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10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10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10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10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10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10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10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10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10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10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10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10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10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10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10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10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10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10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10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10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10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10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10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10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10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10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10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10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10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10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10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10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10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10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10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10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10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10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10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10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10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10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10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10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10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10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10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10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10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10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10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10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10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10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10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10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10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10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10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10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10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10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10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10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10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10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10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10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10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10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10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10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10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10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10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10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10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10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10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10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10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10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10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10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10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10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10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10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10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11" spans="1:113" x14ac:dyDescent="0.25">
      <c r="A11" t="s">
        <v>144</v>
      </c>
      <c r="B11" t="s">
        <v>128</v>
      </c>
      <c r="C11" t="s">
        <v>96</v>
      </c>
      <c r="D11" t="s">
        <v>112</v>
      </c>
      <c r="E11">
        <v>6</v>
      </c>
      <c r="G11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11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11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11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11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11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>nature10 du date10, texteA10</v>
      </c>
      <c r="M11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11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11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11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11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11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11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11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11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11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11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11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11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11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11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11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11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11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11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11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11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11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11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11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11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11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11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11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11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11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11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11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11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11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11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11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11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11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11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11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11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11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11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11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11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11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11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11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11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11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11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11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11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11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11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11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11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11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11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11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11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11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11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11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11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11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11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11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11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11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11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11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11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11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11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11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11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11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11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11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11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11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11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11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11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11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11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11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11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11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11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11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11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11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11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11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11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11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11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11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11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12" spans="1:113" x14ac:dyDescent="0.25">
      <c r="A12" t="s">
        <v>145</v>
      </c>
      <c r="B12" t="s">
        <v>129</v>
      </c>
      <c r="C12" t="s">
        <v>97</v>
      </c>
      <c r="D12" t="s">
        <v>113</v>
      </c>
      <c r="E12">
        <v>7</v>
      </c>
      <c r="G12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12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12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12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12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12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12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>nature11 du date11, texteA11</v>
      </c>
      <c r="N12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12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12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12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12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12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12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12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12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12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12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12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12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12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12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12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12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12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12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12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12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12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12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12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12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12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12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12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12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12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12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12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12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12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12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12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12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12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12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12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12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12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12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12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12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12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12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12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12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12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12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12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12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12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12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12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12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12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12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12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12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12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12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12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12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12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12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12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12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12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12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12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12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12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12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12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12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12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12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12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12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12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12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12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12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12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12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12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12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12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12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12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12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12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12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12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12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12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12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12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13" spans="1:113" x14ac:dyDescent="0.25">
      <c r="A13" t="s">
        <v>146</v>
      </c>
      <c r="B13" t="s">
        <v>130</v>
      </c>
      <c r="C13" t="s">
        <v>98</v>
      </c>
      <c r="D13" t="s">
        <v>114</v>
      </c>
      <c r="E13">
        <v>7</v>
      </c>
      <c r="G13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13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13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13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13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13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13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>nature12 du date12, texteA12</v>
      </c>
      <c r="N13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13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13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13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13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13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13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13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13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13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13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13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13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13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13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13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13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13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13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13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13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13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13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13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13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13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13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13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13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13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13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13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13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13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13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13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13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13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13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13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13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13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13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13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13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13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13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13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13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13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13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13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13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13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13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13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13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13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13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13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13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13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13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13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13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13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13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13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13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13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13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13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13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13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13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13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13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13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13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13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13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13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13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13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13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13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13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13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13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13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13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13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13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13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13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13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13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13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13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13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14" spans="1:113" x14ac:dyDescent="0.25">
      <c r="A14" t="s">
        <v>147</v>
      </c>
      <c r="B14" t="s">
        <v>131</v>
      </c>
      <c r="C14" t="s">
        <v>99</v>
      </c>
      <c r="D14" t="s">
        <v>115</v>
      </c>
      <c r="E14">
        <v>8</v>
      </c>
      <c r="G14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14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14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14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14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14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14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14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>nature13 du date13, texteA13</v>
      </c>
      <c r="O14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14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14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14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14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14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14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14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14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14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14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14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14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14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14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14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14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14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14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14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14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14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14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14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14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14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14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14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14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14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14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14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14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14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14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14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14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14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14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14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14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14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14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14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14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14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14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14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14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14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14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14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14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14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14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14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14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14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14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14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14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14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14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14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14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14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14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14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14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14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14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14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14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14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14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14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14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14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14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14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14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14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14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14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14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14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14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14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14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14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14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14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14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14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14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14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14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14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14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15" spans="1:113" x14ac:dyDescent="0.25">
      <c r="A15" t="s">
        <v>148</v>
      </c>
      <c r="B15" t="s">
        <v>132</v>
      </c>
      <c r="C15" t="s">
        <v>100</v>
      </c>
      <c r="D15" t="s">
        <v>116</v>
      </c>
      <c r="E15">
        <v>91</v>
      </c>
      <c r="G15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15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15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15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15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15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15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15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15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15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15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15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15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15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15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15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15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15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15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15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15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15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15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15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15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15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15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15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15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15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15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15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15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15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15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15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15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15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15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15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15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15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15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15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15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15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15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15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15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15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15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15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15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15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15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15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15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15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15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15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15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15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15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15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15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15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15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15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15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15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15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15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15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15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15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15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15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15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15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15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15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15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15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15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15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15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15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15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15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15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15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>nature14 du date14, texteA14</v>
      </c>
      <c r="CT15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15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15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15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15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15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15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15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15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15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15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15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15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15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15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15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16" spans="1:113" x14ac:dyDescent="0.25">
      <c r="A16" t="s">
        <v>149</v>
      </c>
      <c r="B16" t="s">
        <v>133</v>
      </c>
      <c r="C16" t="s">
        <v>101</v>
      </c>
      <c r="D16" t="s">
        <v>117</v>
      </c>
      <c r="E16">
        <v>10</v>
      </c>
      <c r="G16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16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16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16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16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16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16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16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16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16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>nature15 du date15, texteA15</v>
      </c>
      <c r="Q16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16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16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16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16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16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16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16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16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16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16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16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16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16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16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16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16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16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16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16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16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16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16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16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16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16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16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16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16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16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16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16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16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16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16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16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16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16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16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16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16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16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16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16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16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16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16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16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16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16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16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16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16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16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16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16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16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16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16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16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16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16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16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16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16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16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16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16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16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16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16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16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16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16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16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16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16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16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16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16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16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16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16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16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16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16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16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16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16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16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16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16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16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16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16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16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16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  <row r="17" spans="1:113" x14ac:dyDescent="0.25">
      <c r="A17" t="s">
        <v>150</v>
      </c>
      <c r="B17" t="s">
        <v>134</v>
      </c>
      <c r="C17" t="s">
        <v>102</v>
      </c>
      <c r="D17" t="s">
        <v>118</v>
      </c>
      <c r="G17" t="str">
        <f>IF(TEXT(Tableau24[[Boîte finale]:[Boîte finale]],"@")=Tableau24[[#Headers],[1]],Tableau24[[Nat]:[Nat]]&amp;" du "&amp;Tableau24[[Date]:[Date]]&amp;", "&amp;IF(Tableau24[[VN]:[VN]]&lt;&gt;"",Tableau24[[VN]:[VN]],IF(Tableau24[[VF]:[VF]]&lt;&gt;"",Tableau24[[#This Row],[VF]],"sans intitulé enregistré")),"")</f>
        <v/>
      </c>
      <c r="H17" s="1" t="str">
        <f>IF(TEXT(Tableau24[[Boîte finale]:[Boîte finale]],"@")=Tableau24[[#Headers],[2]],Tableau24[[Nat]:[Nat]]&amp;" du "&amp;Tableau24[[Date]:[Date]]&amp;", "&amp;IF(Tableau24[[VN]:[VN]]&lt;&gt;"",Tableau24[[VN]:[VN]],IF(Tableau24[[VF]:[VF]]&lt;&gt;"",Tableau24[[VN]:[VN]],"sans intitulé enregistré")),"")</f>
        <v/>
      </c>
      <c r="I17" s="1" t="str">
        <f>IF(TEXT(Tableau24[[Boîte finale]:[Boîte finale]],"@")=Tableau24[[#Headers],[3]],Tableau24[[Nat]:[Nat]]&amp;" du "&amp;Tableau24[[Date]:[Date]]&amp;", "&amp;IF(Tableau24[[VN]:[VN]]&lt;&gt;"",Tableau24[[VN]:[VN]],IF(Tableau24[[VF]:[VF]]&lt;&gt;"",Tableau24[[VN]:[VN]],"sans intitulé enregistré")),"")</f>
        <v/>
      </c>
      <c r="J17" s="1" t="str">
        <f>IF(TEXT(Tableau24[[Boîte finale]:[Boîte finale]],"@")=Tableau24[[#Headers],[4]],Tableau24[[Nat]:[Nat]]&amp;" du "&amp;Tableau24[[Date]:[Date]]&amp;", "&amp;IF(Tableau24[[VN]:[VN]]&lt;&gt;"",Tableau24[[VN]:[VN]],IF(Tableau24[[VF]:[VF]]&lt;&gt;"",Tableau24[[VN]:[VN]],"sans intitulé enregistré")),"")</f>
        <v/>
      </c>
      <c r="K17" s="1" t="str">
        <f>IF(TEXT(Tableau24[[Boîte finale]:[Boîte finale]],"@")=Tableau24[[#Headers],[5]],Tableau24[[Nat]:[Nat]]&amp;" du "&amp;Tableau24[[Date]:[Date]]&amp;", "&amp;IF(Tableau24[[VN]:[VN]]&lt;&gt;"",Tableau24[[VN]:[VN]],IF(Tableau24[[VF]:[VF]]&lt;&gt;"",Tableau24[[VN]:[VN]],"sans intitulé enregistré")),"")</f>
        <v/>
      </c>
      <c r="L17" s="1" t="str">
        <f>IF(TEXT(Tableau24[[Boîte finale]:[Boîte finale]],"@")=Tableau24[[#Headers],[6]],Tableau24[[Nat]:[Nat]]&amp;" du "&amp;Tableau24[[Date]:[Date]]&amp;", "&amp;IF(Tableau24[[VN]:[VN]]&lt;&gt;"",Tableau24[[VN]:[VN]],IF(Tableau24[[VF]:[VF]]&lt;&gt;"",Tableau24[[VN]:[VN]],"sans intitulé enregistré")),"")</f>
        <v/>
      </c>
      <c r="M17" s="1" t="str">
        <f>IF(TEXT(Tableau24[[Boîte finale]:[Boîte finale]],"@")=Tableau24[[#Headers],[7]],Tableau24[[Nat]:[Nat]]&amp;" du "&amp;Tableau24[[Date]:[Date]]&amp;", "&amp;IF(Tableau24[[VN]:[VN]]&lt;&gt;"",Tableau24[[VN]:[VN]],IF(Tableau24[[VF]:[VF]]&lt;&gt;"",Tableau24[[VN]:[VN]],"sans intitulé enregistré")),"")</f>
        <v/>
      </c>
      <c r="N17" s="1" t="str">
        <f>IF(TEXT(Tableau24[[Boîte finale]:[Boîte finale]],"@")=Tableau24[[#Headers],[8]],Tableau24[[Nat]:[Nat]]&amp;" du "&amp;Tableau24[[Date]:[Date]]&amp;", "&amp;IF(Tableau24[[VN]:[VN]]&lt;&gt;"",Tableau24[[VN]:[VN]],IF(Tableau24[[VF]:[VF]]&lt;&gt;"",Tableau24[[VN]:[VN]],"sans intitulé enregistré")),"")</f>
        <v/>
      </c>
      <c r="O17" s="1" t="str">
        <f>IF(TEXT(Tableau24[[Boîte finale]:[Boîte finale]],"@")=Tableau24[[#Headers],[9]],Tableau24[[Nat]:[Nat]]&amp;" du "&amp;Tableau24[[Date]:[Date]]&amp;", "&amp;IF(Tableau24[[VN]:[VN]]&lt;&gt;"",Tableau24[[VN]:[VN]],IF(Tableau24[[VF]:[VF]]&lt;&gt;"",Tableau24[[VN]:[VN]],"sans intitulé enregistré")),"")</f>
        <v/>
      </c>
      <c r="P17" s="1" t="str">
        <f>IF(TEXT(Tableau24[[Boîte finale]:[Boîte finale]],"@")=Tableau24[[#Headers],[10]],Tableau24[[Nat]:[Nat]]&amp;" du "&amp;Tableau24[[Date]:[Date]]&amp;", "&amp;IF(Tableau24[[VN]:[VN]]&lt;&gt;"",Tableau24[[VN]:[VN]],IF(Tableau24[[VF]:[VF]]&lt;&gt;"",Tableau24[[VN]:[VN]],"sans intitulé enregistré")),"")</f>
        <v/>
      </c>
      <c r="Q17" s="1" t="str">
        <f>IF(TEXT(Tableau24[[Boîte finale]:[Boîte finale]],"@")=Tableau24[[#Headers],[11]],Tableau24[[Nat]:[Nat]]&amp;" du "&amp;Tableau24[[Date]:[Date]]&amp;", "&amp;IF(Tableau24[[VN]:[VN]]&lt;&gt;"",Tableau24[[VN]:[VN]],IF(Tableau24[[VF]:[VF]]&lt;&gt;"",Tableau24[[VN]:[VN]],"sans intitulé enregistré")),"")</f>
        <v/>
      </c>
      <c r="R17" s="1" t="str">
        <f>IF(TEXT(Tableau24[[Boîte finale]:[Boîte finale]],"@")=Tableau24[[#Headers],[12]],Tableau24[[Nat]:[Nat]]&amp;" du "&amp;Tableau24[[Date]:[Date]]&amp;", "&amp;IF(Tableau24[[VN]:[VN]]&lt;&gt;"",Tableau24[[VN]:[VN]],IF(Tableau24[[VF]:[VF]]&lt;&gt;"",Tableau24[[VN]:[VN]],"sans intitulé enregistré")),"")</f>
        <v/>
      </c>
      <c r="S17" s="1" t="str">
        <f>IF(TEXT(Tableau24[[Boîte finale]:[Boîte finale]],"@")=Tableau24[[#Headers],[13]],Tableau24[[Nat]:[Nat]]&amp;" du "&amp;Tableau24[[Date]:[Date]]&amp;", "&amp;IF(Tableau24[[VN]:[VN]]&lt;&gt;"",Tableau24[[VN]:[VN]],IF(Tableau24[[VF]:[VF]]&lt;&gt;"",Tableau24[[VN]:[VN]],"sans intitulé enregistré")),"")</f>
        <v/>
      </c>
      <c r="T17" s="1" t="str">
        <f>IF(TEXT(Tableau24[[Boîte finale]:[Boîte finale]],"@")=Tableau24[[#Headers],[14]],Tableau24[[Nat]:[Nat]]&amp;" du "&amp;Tableau24[[Date]:[Date]]&amp;", "&amp;IF(Tableau24[[VN]:[VN]]&lt;&gt;"",Tableau24[[VN]:[VN]],IF(Tableau24[[VF]:[VF]]&lt;&gt;"",Tableau24[[VN]:[VN]],"sans intitulé enregistré")),"")</f>
        <v/>
      </c>
      <c r="U17" s="1" t="str">
        <f>IF(TEXT(Tableau24[[Boîte finale]:[Boîte finale]],"@")=Tableau24[[#Headers],[15]],Tableau24[[Nat]:[Nat]]&amp;" du "&amp;Tableau24[[Date]:[Date]]&amp;", "&amp;IF(Tableau24[[VN]:[VN]]&lt;&gt;"",Tableau24[[VN]:[VN]],IF(Tableau24[[VF]:[VF]]&lt;&gt;"",Tableau24[[VN]:[VN]],"sans intitulé enregistré")),"")</f>
        <v/>
      </c>
      <c r="V17" s="1" t="str">
        <f>IF(TEXT(Tableau24[[Boîte finale]:[Boîte finale]],"@")=Tableau24[[#Headers],[16]],Tableau24[[Nat]:[Nat]]&amp;" du "&amp;Tableau24[[Date]:[Date]]&amp;", "&amp;IF(Tableau24[[VN]:[VN]]&lt;&gt;"",Tableau24[[VN]:[VN]],IF(Tableau24[[VF]:[VF]]&lt;&gt;"",Tableau24[[VN]:[VN]],"sans intitulé enregistré")),"")</f>
        <v/>
      </c>
      <c r="W17" s="1" t="str">
        <f>IF(TEXT(Tableau24[[Boîte finale]:[Boîte finale]],"@")=Tableau24[[#Headers],[17]],Tableau24[[Nat]:[Nat]]&amp;" du "&amp;Tableau24[[Date]:[Date]]&amp;", "&amp;IF(Tableau24[[VN]:[VN]]&lt;&gt;"",Tableau24[[VN]:[VN]],IF(Tableau24[[VF]:[VF]]&lt;&gt;"",Tableau24[[VN]:[VN]],"sans intitulé enregistré")),"")</f>
        <v/>
      </c>
      <c r="X17" s="1" t="str">
        <f>IF(TEXT(Tableau24[[Boîte finale]:[Boîte finale]],"@")=Tableau24[[#Headers],[18]],Tableau24[[Nat]:[Nat]]&amp;" du "&amp;Tableau24[[Date]:[Date]]&amp;", "&amp;IF(Tableau24[[VN]:[VN]]&lt;&gt;"",Tableau24[[VN]:[VN]],IF(Tableau24[[VF]:[VF]]&lt;&gt;"",Tableau24[[VN]:[VN]],"sans intitulé enregistré")),"")</f>
        <v/>
      </c>
      <c r="Y17" s="1" t="str">
        <f>IF(TEXT(Tableau24[[Boîte finale]:[Boîte finale]],"@")=Tableau24[[#Headers],[19]],Tableau24[[Nat]:[Nat]]&amp;" du "&amp;Tableau24[[Date]:[Date]]&amp;", "&amp;IF(Tableau24[[VN]:[VN]]&lt;&gt;"",Tableau24[[VN]:[VN]],IF(Tableau24[[VF]:[VF]]&lt;&gt;"",Tableau24[[VN]:[VN]],"sans intitulé enregistré")),"")</f>
        <v/>
      </c>
      <c r="Z17" s="1" t="str">
        <f>IF(TEXT(Tableau24[[Boîte finale]:[Boîte finale]],"@")=Tableau24[[#Headers],[20]],Tableau24[[Nat]:[Nat]]&amp;" du "&amp;Tableau24[[Date]:[Date]]&amp;", "&amp;IF(Tableau24[[VN]:[VN]]&lt;&gt;"",Tableau24[[VN]:[VN]],IF(Tableau24[[VF]:[VF]]&lt;&gt;"",Tableau24[[VN]:[VN]],"sans intitulé enregistré")),"")</f>
        <v/>
      </c>
      <c r="AA17" s="1" t="str">
        <f>IF(TEXT(Tableau24[[Boîte finale]:[Boîte finale]],"@")=Tableau24[[#Headers],[21]],Tableau24[[Nat]:[Nat]]&amp;" du "&amp;Tableau24[[Date]:[Date]]&amp;", "&amp;IF(Tableau24[[VN]:[VN]]&lt;&gt;"",Tableau24[[VN]:[VN]],IF(Tableau24[[VF]:[VF]]&lt;&gt;"",Tableau24[[VN]:[VN]],"sans intitulé enregistré")),"")</f>
        <v/>
      </c>
      <c r="AB17" s="1" t="str">
        <f>IF(TEXT(Tableau24[[Boîte finale]:[Boîte finale]],"@")=Tableau24[[#Headers],[22]],Tableau24[[Nat]:[Nat]]&amp;" du "&amp;Tableau24[[Date]:[Date]]&amp;", "&amp;IF(Tableau24[[VN]:[VN]]&lt;&gt;"",Tableau24[[VN]:[VN]],IF(Tableau24[[VF]:[VF]]&lt;&gt;"",Tableau24[[VN]:[VN]],"sans intitulé enregistré")),"")</f>
        <v/>
      </c>
      <c r="AC17" s="1" t="str">
        <f>IF(TEXT(Tableau24[[Boîte finale]:[Boîte finale]],"@")=Tableau24[[#Headers],[23]],Tableau24[[Nat]:[Nat]]&amp;" du "&amp;Tableau24[[Date]:[Date]]&amp;", "&amp;IF(Tableau24[[VN]:[VN]]&lt;&gt;"",Tableau24[[VN]:[VN]],IF(Tableau24[[VF]:[VF]]&lt;&gt;"",Tableau24[[VN]:[VN]],"sans intitulé enregistré")),"")</f>
        <v/>
      </c>
      <c r="AD17" s="1" t="str">
        <f>IF(TEXT(Tableau24[[Boîte finale]:[Boîte finale]],"@")=Tableau24[[#Headers],[24]],Tableau24[[Nat]:[Nat]]&amp;" du "&amp;Tableau24[[Date]:[Date]]&amp;", "&amp;IF(Tableau24[[VN]:[VN]]&lt;&gt;"",Tableau24[[VN]:[VN]],IF(Tableau24[[VF]:[VF]]&lt;&gt;"",Tableau24[[VN]:[VN]],"sans intitulé enregistré")),"")</f>
        <v/>
      </c>
      <c r="AE17" s="1" t="str">
        <f>IF(TEXT(Tableau24[[Boîte finale]:[Boîte finale]],"@")=Tableau24[[#Headers],[25]],Tableau24[[Nat]:[Nat]]&amp;" du "&amp;Tableau24[[Date]:[Date]]&amp;", "&amp;IF(Tableau24[[VN]:[VN]]&lt;&gt;"",Tableau24[[VN]:[VN]],IF(Tableau24[[VF]:[VF]]&lt;&gt;"",Tableau24[[VN]:[VN]],"sans intitulé enregistré")),"")</f>
        <v/>
      </c>
      <c r="AF17" s="1" t="str">
        <f>IF(TEXT(Tableau24[[Boîte finale]:[Boîte finale]],"@")=Tableau24[[#Headers],[26]],Tableau24[[Nat]:[Nat]]&amp;" du "&amp;Tableau24[[Date]:[Date]]&amp;", "&amp;IF(Tableau24[[VN]:[VN]]&lt;&gt;"",Tableau24[[VN]:[VN]],IF(Tableau24[[VF]:[VF]]&lt;&gt;"",Tableau24[[VN]:[VN]],"sans intitulé enregistré")),"")</f>
        <v/>
      </c>
      <c r="AG17" s="1" t="str">
        <f>IF(TEXT(Tableau24[[Boîte finale]:[Boîte finale]],"@")=Tableau24[[#Headers],[27]],Tableau24[[Nat]:[Nat]]&amp;" du "&amp;Tableau24[[Date]:[Date]]&amp;", "&amp;IF(Tableau24[[VN]:[VN]]&lt;&gt;"",Tableau24[[VN]:[VN]],IF(Tableau24[[VF]:[VF]]&lt;&gt;"",Tableau24[[VN]:[VN]],"sans intitulé enregistré")),"")</f>
        <v/>
      </c>
      <c r="AH17" s="1" t="str">
        <f>IF(TEXT(Tableau24[[Boîte finale]:[Boîte finale]],"@")=Tableau24[[#Headers],[28]],Tableau24[[Nat]:[Nat]]&amp;" du "&amp;Tableau24[[Date]:[Date]]&amp;", "&amp;IF(Tableau24[[VN]:[VN]]&lt;&gt;"",Tableau24[[VN]:[VN]],IF(Tableau24[[VF]:[VF]]&lt;&gt;"",Tableau24[[VN]:[VN]],"sans intitulé enregistré")),"")</f>
        <v/>
      </c>
      <c r="AI17" s="1" t="str">
        <f>IF(TEXT(Tableau24[[Boîte finale]:[Boîte finale]],"@")=Tableau24[[#Headers],[29]],Tableau24[[Nat]:[Nat]]&amp;" du "&amp;Tableau24[[Date]:[Date]]&amp;", "&amp;IF(Tableau24[[VN]:[VN]]&lt;&gt;"",Tableau24[[VN]:[VN]],IF(Tableau24[[VF]:[VF]]&lt;&gt;"",Tableau24[[VN]:[VN]],"sans intitulé enregistré")),"")</f>
        <v/>
      </c>
      <c r="AJ17" s="1" t="str">
        <f>IF(TEXT(Tableau24[[Boîte finale]:[Boîte finale]],"@")=Tableau24[[#Headers],[30]],Tableau24[[Nat]:[Nat]]&amp;" du "&amp;Tableau24[[Date]:[Date]]&amp;", "&amp;IF(Tableau24[[VN]:[VN]]&lt;&gt;"",Tableau24[[VN]:[VN]],IF(Tableau24[[VF]:[VF]]&lt;&gt;"",Tableau24[[VN]:[VN]],"sans intitulé enregistré")),"")</f>
        <v/>
      </c>
      <c r="AK17" s="1" t="str">
        <f>IF(TEXT(Tableau24[[Boîte finale]:[Boîte finale]],"@")=Tableau24[[#Headers],[31]],Tableau24[[Nat]:[Nat]]&amp;" du "&amp;Tableau24[[Date]:[Date]]&amp;", "&amp;IF(Tableau24[[VN]:[VN]]&lt;&gt;"",Tableau24[[VN]:[VN]],IF(Tableau24[[VF]:[VF]]&lt;&gt;"",Tableau24[[VN]:[VN]],"sans intitulé enregistré")),"")</f>
        <v/>
      </c>
      <c r="AL17" s="1" t="str">
        <f>IF(TEXT(Tableau24[[Boîte finale]:[Boîte finale]],"@")=Tableau24[[#Headers],[32]],Tableau24[[Nat]:[Nat]]&amp;" du "&amp;Tableau24[[Date]:[Date]]&amp;", "&amp;IF(Tableau24[[VN]:[VN]]&lt;&gt;"",Tableau24[[VN]:[VN]],IF(Tableau24[[VF]:[VF]]&lt;&gt;"",Tableau24[[VN]:[VN]],"sans intitulé enregistré")),"")</f>
        <v/>
      </c>
      <c r="AM17" s="1" t="str">
        <f>IF(TEXT(Tableau24[[Boîte finale]:[Boîte finale]],"@")=Tableau24[[#Headers],[33]],Tableau24[[Nat]:[Nat]]&amp;" du "&amp;Tableau24[[Date]:[Date]]&amp;", "&amp;IF(Tableau24[[VN]:[VN]]&lt;&gt;"",Tableau24[[VN]:[VN]],IF(Tableau24[[VF]:[VF]]&lt;&gt;"",Tableau24[[VN]:[VN]],"sans intitulé enregistré")),"")</f>
        <v/>
      </c>
      <c r="AN17" s="1" t="str">
        <f>IF(TEXT(Tableau24[[Boîte finale]:[Boîte finale]],"@")=Tableau24[[#Headers],[34]],Tableau24[[Nat]:[Nat]]&amp;" du "&amp;Tableau24[[Date]:[Date]]&amp;", "&amp;IF(Tableau24[[VN]:[VN]]&lt;&gt;"",Tableau24[[VN]:[VN]],IF(Tableau24[[VF]:[VF]]&lt;&gt;"",Tableau24[[VN]:[VN]],"sans intitulé enregistré")),"")</f>
        <v/>
      </c>
      <c r="AO17" s="1" t="str">
        <f>IF(TEXT(Tableau24[[Boîte finale]:[Boîte finale]],"@")=Tableau24[[#Headers],[35]],Tableau24[[Nat]:[Nat]]&amp;" du "&amp;Tableau24[[Date]:[Date]]&amp;", "&amp;IF(Tableau24[[VN]:[VN]]&lt;&gt;"",Tableau24[[VN]:[VN]],IF(Tableau24[[VF]:[VF]]&lt;&gt;"",Tableau24[[VN]:[VN]],"sans intitulé enregistré")),"")</f>
        <v/>
      </c>
      <c r="AP17" s="1" t="str">
        <f>IF(TEXT(Tableau24[[Boîte finale]:[Boîte finale]],"@")=Tableau24[[#Headers],[36]],Tableau24[[Nat]:[Nat]]&amp;" du "&amp;Tableau24[[Date]:[Date]]&amp;", "&amp;IF(Tableau24[[VN]:[VN]]&lt;&gt;"",Tableau24[[VN]:[VN]],IF(Tableau24[[VF]:[VF]]&lt;&gt;"",Tableau24[[VN]:[VN]],"sans intitulé enregistré")),"")</f>
        <v/>
      </c>
      <c r="AQ17" s="1" t="str">
        <f>IF(TEXT(Tableau24[[Boîte finale]:[Boîte finale]],"@")=Tableau24[[#Headers],[37]],Tableau24[[Nat]:[Nat]]&amp;" du "&amp;Tableau24[[Date]:[Date]]&amp;", "&amp;IF(Tableau24[[VN]:[VN]]&lt;&gt;"",Tableau24[[VN]:[VN]],IF(Tableau24[[VF]:[VF]]&lt;&gt;"",Tableau24[[VN]:[VN]],"sans intitulé enregistré")),"")</f>
        <v/>
      </c>
      <c r="AR17" s="1" t="str">
        <f>IF(TEXT(Tableau24[[Boîte finale]:[Boîte finale]],"@")=Tableau24[[#Headers],[38]],Tableau24[[Nat]:[Nat]]&amp;" du "&amp;Tableau24[[Date]:[Date]]&amp;", "&amp;IF(Tableau24[[VN]:[VN]]&lt;&gt;"",Tableau24[[VN]:[VN]],IF(Tableau24[[VF]:[VF]]&lt;&gt;"",Tableau24[[VN]:[VN]],"sans intitulé enregistré")),"")</f>
        <v/>
      </c>
      <c r="AS17" s="1" t="str">
        <f>IF(TEXT(Tableau24[[Boîte finale]:[Boîte finale]],"@")=Tableau24[[#Headers],[39]],Tableau24[[Nat]:[Nat]]&amp;" du "&amp;Tableau24[[Date]:[Date]]&amp;", "&amp;IF(Tableau24[[VN]:[VN]]&lt;&gt;"",Tableau24[[VN]:[VN]],IF(Tableau24[[VF]:[VF]]&lt;&gt;"",Tableau24[[VN]:[VN]],"sans intitulé enregistré")),"")</f>
        <v/>
      </c>
      <c r="AT17" s="1" t="str">
        <f>IF(TEXT(Tableau24[[Boîte finale]:[Boîte finale]],"@")=Tableau24[[#Headers],[40]],Tableau24[[Nat]:[Nat]]&amp;" du "&amp;Tableau24[[Date]:[Date]]&amp;", "&amp;IF(Tableau24[[VN]:[VN]]&lt;&gt;"",Tableau24[[VN]:[VN]],IF(Tableau24[[VF]:[VF]]&lt;&gt;"",Tableau24[[VN]:[VN]],"sans intitulé enregistré")),"")</f>
        <v/>
      </c>
      <c r="AU17" s="1" t="str">
        <f>IF(TEXT(Tableau24[[Boîte finale]:[Boîte finale]],"@")=Tableau24[[#Headers],[41]],Tableau24[[Nat]:[Nat]]&amp;" du "&amp;Tableau24[[Date]:[Date]]&amp;", "&amp;IF(Tableau24[[VN]:[VN]]&lt;&gt;"",Tableau24[[VN]:[VN]],IF(Tableau24[[VF]:[VF]]&lt;&gt;"",Tableau24[[VN]:[VN]],"sans intitulé enregistré")),"")</f>
        <v/>
      </c>
      <c r="AV17" s="1" t="str">
        <f>IF(TEXT(Tableau24[[Boîte finale]:[Boîte finale]],"@")=Tableau24[[#Headers],[42]],Tableau24[[Nat]:[Nat]]&amp;" du "&amp;Tableau24[[Date]:[Date]]&amp;", "&amp;IF(Tableau24[[VN]:[VN]]&lt;&gt;"",Tableau24[[VN]:[VN]],IF(Tableau24[[VF]:[VF]]&lt;&gt;"",Tableau24[[VN]:[VN]],"sans intitulé enregistré")),"")</f>
        <v/>
      </c>
      <c r="AW17" s="1" t="str">
        <f>IF(TEXT(Tableau24[[Boîte finale]:[Boîte finale]],"@")=Tableau24[[#Headers],[43]],Tableau24[[Nat]:[Nat]]&amp;" du "&amp;Tableau24[[Date]:[Date]]&amp;", "&amp;IF(Tableau24[[VN]:[VN]]&lt;&gt;"",Tableau24[[VN]:[VN]],IF(Tableau24[[VF]:[VF]]&lt;&gt;"",Tableau24[[VN]:[VN]],"sans intitulé enregistré")),"")</f>
        <v/>
      </c>
      <c r="AX17" s="1" t="str">
        <f>IF(TEXT(Tableau24[[Boîte finale]:[Boîte finale]],"@")=Tableau24[[#Headers],[44]],Tableau24[[Nat]:[Nat]]&amp;" du "&amp;Tableau24[[Date]:[Date]]&amp;", "&amp;IF(Tableau24[[VN]:[VN]]&lt;&gt;"",Tableau24[[VN]:[VN]],IF(Tableau24[[VF]:[VF]]&lt;&gt;"",Tableau24[[VN]:[VN]],"sans intitulé enregistré")),"")</f>
        <v/>
      </c>
      <c r="AY17" s="1" t="str">
        <f>IF(TEXT(Tableau24[[Boîte finale]:[Boîte finale]],"@")=Tableau24[[#Headers],[45]],Tableau24[[Nat]:[Nat]]&amp;" du "&amp;Tableau24[[Date]:[Date]]&amp;", "&amp;IF(Tableau24[[VN]:[VN]]&lt;&gt;"",Tableau24[[VN]:[VN]],IF(Tableau24[[VF]:[VF]]&lt;&gt;"",Tableau24[[VN]:[VN]],"sans intitulé enregistré")),"")</f>
        <v/>
      </c>
      <c r="AZ17" s="1" t="str">
        <f>IF(TEXT(Tableau24[[Boîte finale]:[Boîte finale]],"@")=Tableau24[[#Headers],[46]],Tableau24[[Nat]:[Nat]]&amp;" du "&amp;Tableau24[[Date]:[Date]]&amp;", "&amp;IF(Tableau24[[VN]:[VN]]&lt;&gt;"",Tableau24[[VN]:[VN]],IF(Tableau24[[VF]:[VF]]&lt;&gt;"",Tableau24[[VN]:[VN]],"sans intitulé enregistré")),"")</f>
        <v/>
      </c>
      <c r="BA17" s="1" t="str">
        <f>IF(TEXT(Tableau24[[Boîte finale]:[Boîte finale]],"@")=Tableau24[[#Headers],[47]],Tableau24[[Nat]:[Nat]]&amp;" du "&amp;Tableau24[[Date]:[Date]]&amp;", "&amp;IF(Tableau24[[VN]:[VN]]&lt;&gt;"",Tableau24[[VN]:[VN]],IF(Tableau24[[VF]:[VF]]&lt;&gt;"",Tableau24[[VN]:[VN]],"sans intitulé enregistré")),"")</f>
        <v/>
      </c>
      <c r="BB17" s="1" t="str">
        <f>IF(TEXT(Tableau24[[Boîte finale]:[Boîte finale]],"@")=Tableau24[[#Headers],[48]],Tableau24[[Nat]:[Nat]]&amp;" du "&amp;Tableau24[[Date]:[Date]]&amp;", "&amp;IF(Tableau24[[VN]:[VN]]&lt;&gt;"",Tableau24[[VN]:[VN]],IF(Tableau24[[VF]:[VF]]&lt;&gt;"",Tableau24[[VN]:[VN]],"sans intitulé enregistré")),"")</f>
        <v/>
      </c>
      <c r="BC17" s="1" t="str">
        <f>IF(TEXT(Tableau24[[Boîte finale]:[Boîte finale]],"@")=Tableau24[[#Headers],[49]],Tableau24[[Nat]:[Nat]]&amp;" du "&amp;Tableau24[[Date]:[Date]]&amp;", "&amp;IF(Tableau24[[VN]:[VN]]&lt;&gt;"",Tableau24[[VN]:[VN]],IF(Tableau24[[VF]:[VF]]&lt;&gt;"",Tableau24[[VN]:[VN]],"sans intitulé enregistré")),"")</f>
        <v/>
      </c>
      <c r="BD17" s="1" t="str">
        <f>IF(TEXT(Tableau24[[Boîte finale]:[Boîte finale]],"@")=Tableau24[[#Headers],[50]],Tableau24[[Nat]:[Nat]]&amp;" du "&amp;Tableau24[[Date]:[Date]]&amp;", "&amp;IF(Tableau24[[VN]:[VN]]&lt;&gt;"",Tableau24[[VN]:[VN]],IF(Tableau24[[VF]:[VF]]&lt;&gt;"",Tableau24[[VN]:[VN]],"sans intitulé enregistré")),"")</f>
        <v/>
      </c>
      <c r="BE17" s="1" t="str">
        <f>IF(TEXT(Tableau24[[Boîte finale]:[Boîte finale]],"@")=Tableau24[[#Headers],[51]],Tableau24[[Nat]:[Nat]]&amp;" du "&amp;Tableau24[[Date]:[Date]]&amp;", "&amp;IF(Tableau24[[VN]:[VN]]&lt;&gt;"",Tableau24[[VN]:[VN]],IF(Tableau24[[VF]:[VF]]&lt;&gt;"",Tableau24[[VN]:[VN]],"sans intitulé enregistré")),"")</f>
        <v/>
      </c>
      <c r="BF17" s="1" t="str">
        <f>IF(TEXT(Tableau24[[Boîte finale]:[Boîte finale]],"@")=Tableau24[[#Headers],[52]],Tableau24[[Nat]:[Nat]]&amp;" du "&amp;Tableau24[[Date]:[Date]]&amp;", "&amp;IF(Tableau24[[VN]:[VN]]&lt;&gt;"",Tableau24[[VN]:[VN]],IF(Tableau24[[VF]:[VF]]&lt;&gt;"",Tableau24[[VN]:[VN]],"sans intitulé enregistré")),"")</f>
        <v/>
      </c>
      <c r="BG17" s="1" t="str">
        <f>IF(TEXT(Tableau24[[Boîte finale]:[Boîte finale]],"@")=Tableau24[[#Headers],[53]],Tableau24[[Nat]:[Nat]]&amp;" du "&amp;Tableau24[[Date]:[Date]]&amp;", "&amp;IF(Tableau24[[VN]:[VN]]&lt;&gt;"",Tableau24[[VN]:[VN]],IF(Tableau24[[VF]:[VF]]&lt;&gt;"",Tableau24[[VN]:[VN]],"sans intitulé enregistré")),"")</f>
        <v/>
      </c>
      <c r="BH17" s="1" t="str">
        <f>IF(TEXT(Tableau24[[Boîte finale]:[Boîte finale]],"@")=Tableau24[[#Headers],[54]],Tableau24[[Nat]:[Nat]]&amp;" du "&amp;Tableau24[[Date]:[Date]]&amp;", "&amp;IF(Tableau24[[VN]:[VN]]&lt;&gt;"",Tableau24[[VN]:[VN]],IF(Tableau24[[VF]:[VF]]&lt;&gt;"",Tableau24[[VN]:[VN]],"sans intitulé enregistré")),"")</f>
        <v/>
      </c>
      <c r="BI17" s="1" t="str">
        <f>IF(TEXT(Tableau24[[Boîte finale]:[Boîte finale]],"@")=Tableau24[[#Headers],[55]],Tableau24[[Nat]:[Nat]]&amp;" du "&amp;Tableau24[[Date]:[Date]]&amp;", "&amp;IF(Tableau24[[VN]:[VN]]&lt;&gt;"",Tableau24[[VN]:[VN]],IF(Tableau24[[VF]:[VF]]&lt;&gt;"",Tableau24[[VN]:[VN]],"sans intitulé enregistré")),"")</f>
        <v/>
      </c>
      <c r="BJ17" s="1" t="str">
        <f>IF(TEXT(Tableau24[[Boîte finale]:[Boîte finale]],"@")=Tableau24[[#Headers],[56]],Tableau24[[Nat]:[Nat]]&amp;" du "&amp;Tableau24[[Date]:[Date]]&amp;", "&amp;IF(Tableau24[[VN]:[VN]]&lt;&gt;"",Tableau24[[VN]:[VN]],IF(Tableau24[[VF]:[VF]]&lt;&gt;"",Tableau24[[VN]:[VN]],"sans intitulé enregistré")),"")</f>
        <v/>
      </c>
      <c r="BK17" s="1" t="str">
        <f>IF(TEXT(Tableau24[[Boîte finale]:[Boîte finale]],"@")=Tableau24[[#Headers],[57]],Tableau24[[Nat]:[Nat]]&amp;" du "&amp;Tableau24[[Date]:[Date]]&amp;", "&amp;IF(Tableau24[[VN]:[VN]]&lt;&gt;"",Tableau24[[VN]:[VN]],IF(Tableau24[[VF]:[VF]]&lt;&gt;"",Tableau24[[VN]:[VN]],"sans intitulé enregistré")),"")</f>
        <v/>
      </c>
      <c r="BL17" s="1" t="str">
        <f>IF(TEXT(Tableau24[[Boîte finale]:[Boîte finale]],"@")=Tableau24[[#Headers],[58]],Tableau24[[Nat]:[Nat]]&amp;" du "&amp;Tableau24[[Date]:[Date]]&amp;", "&amp;IF(Tableau24[[VN]:[VN]]&lt;&gt;"",Tableau24[[VN]:[VN]],IF(Tableau24[[VF]:[VF]]&lt;&gt;"",Tableau24[[VN]:[VN]],"sans intitulé enregistré")),"")</f>
        <v/>
      </c>
      <c r="BM17" s="1" t="str">
        <f>IF(TEXT(Tableau24[[Boîte finale]:[Boîte finale]],"@")=Tableau24[[#Headers],[59]],Tableau24[[Nat]:[Nat]]&amp;" du "&amp;Tableau24[[Date]:[Date]]&amp;", "&amp;IF(Tableau24[[VN]:[VN]]&lt;&gt;"",Tableau24[[VN]:[VN]],IF(Tableau24[[VF]:[VF]]&lt;&gt;"",Tableau24[[VN]:[VN]],"sans intitulé enregistré")),"")</f>
        <v/>
      </c>
      <c r="BN17" s="1" t="str">
        <f>IF(TEXT(Tableau24[[Boîte finale]:[Boîte finale]],"@")=Tableau24[[#Headers],[60]],Tableau24[[Nat]:[Nat]]&amp;" du "&amp;Tableau24[[Date]:[Date]]&amp;", "&amp;IF(Tableau24[[VN]:[VN]]&lt;&gt;"",Tableau24[[VN]:[VN]],IF(Tableau24[[VF]:[VF]]&lt;&gt;"",Tableau24[[VN]:[VN]],"sans intitulé enregistré")),"")</f>
        <v/>
      </c>
      <c r="BO17" s="1" t="str">
        <f>IF(TEXT(Tableau24[[Boîte finale]:[Boîte finale]],"@")=Tableau24[[#Headers],[61]],Tableau24[[Nat]:[Nat]]&amp;" du "&amp;Tableau24[[Date]:[Date]]&amp;", "&amp;IF(Tableau24[[VN]:[VN]]&lt;&gt;"",Tableau24[[VN]:[VN]],IF(Tableau24[[VF]:[VF]]&lt;&gt;"",Tableau24[[VN]:[VN]],"sans intitulé enregistré")),"")</f>
        <v/>
      </c>
      <c r="BP17" s="1" t="str">
        <f>IF(TEXT(Tableau24[[Boîte finale]:[Boîte finale]],"@")=Tableau24[[#Headers],[62]],Tableau24[[Nat]:[Nat]]&amp;" du "&amp;Tableau24[[Date]:[Date]]&amp;", "&amp;IF(Tableau24[[VN]:[VN]]&lt;&gt;"",Tableau24[[VN]:[VN]],IF(Tableau24[[VF]:[VF]]&lt;&gt;"",Tableau24[[VN]:[VN]],"sans intitulé enregistré")),"")</f>
        <v/>
      </c>
      <c r="BQ17" s="1" t="str">
        <f>IF(TEXT(Tableau24[[Boîte finale]:[Boîte finale]],"@")=Tableau24[[#Headers],[63]],Tableau24[[Nat]:[Nat]]&amp;" du "&amp;Tableau24[[Date]:[Date]]&amp;", "&amp;IF(Tableau24[[VN]:[VN]]&lt;&gt;"",Tableau24[[VN]:[VN]],IF(Tableau24[[VF]:[VF]]&lt;&gt;"",Tableau24[[VN]:[VN]],"sans intitulé enregistré")),"")</f>
        <v/>
      </c>
      <c r="BR17" s="1" t="str">
        <f>IF(TEXT(Tableau24[[Boîte finale]:[Boîte finale]],"@")=Tableau24[[#Headers],[64]],Tableau24[[Nat]:[Nat]]&amp;" du "&amp;Tableau24[[Date]:[Date]]&amp;", "&amp;IF(Tableau24[[VN]:[VN]]&lt;&gt;"",Tableau24[[VN]:[VN]],IF(Tableau24[[VF]:[VF]]&lt;&gt;"",Tableau24[[VN]:[VN]],"sans intitulé enregistré")),"")</f>
        <v/>
      </c>
      <c r="BS17" s="1" t="str">
        <f>IF(TEXT(Tableau24[[Boîte finale]:[Boîte finale]],"@")=Tableau24[[#Headers],[65]],Tableau24[[Nat]:[Nat]]&amp;" du "&amp;Tableau24[[Date]:[Date]]&amp;", "&amp;IF(Tableau24[[VN]:[VN]]&lt;&gt;"",Tableau24[[VN]:[VN]],IF(Tableau24[[VF]:[VF]]&lt;&gt;"",Tableau24[[VN]:[VN]],"sans intitulé enregistré")),"")</f>
        <v/>
      </c>
      <c r="BT17" s="1" t="str">
        <f>IF(TEXT(Tableau24[[Boîte finale]:[Boîte finale]],"@")=Tableau24[[#Headers],[66]],Tableau24[[Nat]:[Nat]]&amp;" du "&amp;Tableau24[[Date]:[Date]]&amp;", "&amp;IF(Tableau24[[VN]:[VN]]&lt;&gt;"",Tableau24[[VN]:[VN]],IF(Tableau24[[VF]:[VF]]&lt;&gt;"",Tableau24[[VN]:[VN]],"sans intitulé enregistré")),"")</f>
        <v/>
      </c>
      <c r="BU17" s="1" t="str">
        <f>IF(TEXT(Tableau24[[Boîte finale]:[Boîte finale]],"@")=Tableau24[[#Headers],[67]],Tableau24[[Nat]:[Nat]]&amp;" du "&amp;Tableau24[[Date]:[Date]]&amp;", "&amp;IF(Tableau24[[VN]:[VN]]&lt;&gt;"",Tableau24[[VN]:[VN]],IF(Tableau24[[VF]:[VF]]&lt;&gt;"",Tableau24[[VN]:[VN]],"sans intitulé enregistré")),"")</f>
        <v/>
      </c>
      <c r="BV17" s="1" t="str">
        <f>IF(TEXT(Tableau24[[Boîte finale]:[Boîte finale]],"@")=Tableau24[[#Headers],[68]],Tableau24[[Nat]:[Nat]]&amp;" du "&amp;Tableau24[[Date]:[Date]]&amp;", "&amp;IF(Tableau24[[VN]:[VN]]&lt;&gt;"",Tableau24[[VN]:[VN]],IF(Tableau24[[VF]:[VF]]&lt;&gt;"",Tableau24[[VN]:[VN]],"sans intitulé enregistré")),"")</f>
        <v/>
      </c>
      <c r="BW17" s="1" t="str">
        <f>IF(TEXT(Tableau24[[Boîte finale]:[Boîte finale]],"@")=Tableau24[[#Headers],[69]],Tableau24[[Nat]:[Nat]]&amp;" du "&amp;Tableau24[[Date]:[Date]]&amp;", "&amp;IF(Tableau24[[VN]:[VN]]&lt;&gt;"",Tableau24[[VN]:[VN]],IF(Tableau24[[VF]:[VF]]&lt;&gt;"",Tableau24[[VN]:[VN]],"sans intitulé enregistré")),"")</f>
        <v/>
      </c>
      <c r="BX17" s="1" t="str">
        <f>IF(TEXT(Tableau24[[Boîte finale]:[Boîte finale]],"@")=Tableau24[[#Headers],[70]],Tableau24[[Nat]:[Nat]]&amp;" du "&amp;Tableau24[[Date]:[Date]]&amp;", "&amp;IF(Tableau24[[VN]:[VN]]&lt;&gt;"",Tableau24[[VN]:[VN]],IF(Tableau24[[VF]:[VF]]&lt;&gt;"",Tableau24[[VN]:[VN]],"sans intitulé enregistré")),"")</f>
        <v/>
      </c>
      <c r="BY17" s="1" t="str">
        <f>IF(TEXT(Tableau24[[Boîte finale]:[Boîte finale]],"@")=Tableau24[[#Headers],[71]],Tableau24[[Nat]:[Nat]]&amp;" du "&amp;Tableau24[[Date]:[Date]]&amp;", "&amp;IF(Tableau24[[VN]:[VN]]&lt;&gt;"",Tableau24[[VN]:[VN]],IF(Tableau24[[VF]:[VF]]&lt;&gt;"",Tableau24[[VN]:[VN]],"sans intitulé enregistré")),"")</f>
        <v/>
      </c>
      <c r="BZ17" s="1" t="str">
        <f>IF(TEXT(Tableau24[[Boîte finale]:[Boîte finale]],"@")=Tableau24[[#Headers],[72]],Tableau24[[Nat]:[Nat]]&amp;" du "&amp;Tableau24[[Date]:[Date]]&amp;", "&amp;IF(Tableau24[[VN]:[VN]]&lt;&gt;"",Tableau24[[VN]:[VN]],IF(Tableau24[[VF]:[VF]]&lt;&gt;"",Tableau24[[VN]:[VN]],"sans intitulé enregistré")),"")</f>
        <v/>
      </c>
      <c r="CA17" s="1" t="str">
        <f>IF(TEXT(Tableau24[[Boîte finale]:[Boîte finale]],"@")=Tableau24[[#Headers],[73]],Tableau24[[Nat]:[Nat]]&amp;" du "&amp;Tableau24[[Date]:[Date]]&amp;", "&amp;IF(Tableau24[[VN]:[VN]]&lt;&gt;"",Tableau24[[VN]:[VN]],IF(Tableau24[[VF]:[VF]]&lt;&gt;"",Tableau24[[VN]:[VN]],"sans intitulé enregistré")),"")</f>
        <v/>
      </c>
      <c r="CB17" s="1" t="str">
        <f>IF(TEXT(Tableau24[[Boîte finale]:[Boîte finale]],"@")=Tableau24[[#Headers],[74]],Tableau24[[Nat]:[Nat]]&amp;" du "&amp;Tableau24[[Date]:[Date]]&amp;", "&amp;IF(Tableau24[[VN]:[VN]]&lt;&gt;"",Tableau24[[VN]:[VN]],IF(Tableau24[[VF]:[VF]]&lt;&gt;"",Tableau24[[VN]:[VN]],"sans intitulé enregistré")),"")</f>
        <v/>
      </c>
      <c r="CC17" s="1" t="str">
        <f>IF(TEXT(Tableau24[[Boîte finale]:[Boîte finale]],"@")=Tableau24[[#Headers],[75]],Tableau24[[Nat]:[Nat]]&amp;" du "&amp;Tableau24[[Date]:[Date]]&amp;", "&amp;IF(Tableau24[[VN]:[VN]]&lt;&gt;"",Tableau24[[VN]:[VN]],IF(Tableau24[[VF]:[VF]]&lt;&gt;"",Tableau24[[VN]:[VN]],"sans intitulé enregistré")),"")</f>
        <v/>
      </c>
      <c r="CD17" s="1" t="str">
        <f>IF(TEXT(Tableau24[[Boîte finale]:[Boîte finale]],"@")=Tableau24[[#Headers],[76]],Tableau24[[Nat]:[Nat]]&amp;" du "&amp;Tableau24[[Date]:[Date]]&amp;", "&amp;IF(Tableau24[[VN]:[VN]]&lt;&gt;"",Tableau24[[VN]:[VN]],IF(Tableau24[[VF]:[VF]]&lt;&gt;"",Tableau24[[VN]:[VN]],"sans intitulé enregistré")),"")</f>
        <v/>
      </c>
      <c r="CE17" s="1" t="str">
        <f>IF(TEXT(Tableau24[[Boîte finale]:[Boîte finale]],"@")=Tableau24[[#Headers],[77]],Tableau24[[Nat]:[Nat]]&amp;" du "&amp;Tableau24[[Date]:[Date]]&amp;", "&amp;IF(Tableau24[[VN]:[VN]]&lt;&gt;"",Tableau24[[VN]:[VN]],IF(Tableau24[[VF]:[VF]]&lt;&gt;"",Tableau24[[VN]:[VN]],"sans intitulé enregistré")),"")</f>
        <v/>
      </c>
      <c r="CF17" s="1" t="str">
        <f>IF(TEXT(Tableau24[[Boîte finale]:[Boîte finale]],"@")=Tableau24[[#Headers],[78]],Tableau24[[Nat]:[Nat]]&amp;" du "&amp;Tableau24[[Date]:[Date]]&amp;", "&amp;IF(Tableau24[[VN]:[VN]]&lt;&gt;"",Tableau24[[VN]:[VN]],IF(Tableau24[[VF]:[VF]]&lt;&gt;"",Tableau24[[VN]:[VN]],"sans intitulé enregistré")),"")</f>
        <v/>
      </c>
      <c r="CG17" s="1" t="str">
        <f>IF(TEXT(Tableau24[[Boîte finale]:[Boîte finale]],"@")=Tableau24[[#Headers],[79]],Tableau24[[Nat]:[Nat]]&amp;" du "&amp;Tableau24[[Date]:[Date]]&amp;", "&amp;IF(Tableau24[[VN]:[VN]]&lt;&gt;"",Tableau24[[VN]:[VN]],IF(Tableau24[[VF]:[VF]]&lt;&gt;"",Tableau24[[VN]:[VN]],"sans intitulé enregistré")),"")</f>
        <v/>
      </c>
      <c r="CH17" s="1" t="str">
        <f>IF(TEXT(Tableau24[[Boîte finale]:[Boîte finale]],"@")=Tableau24[[#Headers],[80]],Tableau24[[Nat]:[Nat]]&amp;" du "&amp;Tableau24[[Date]:[Date]]&amp;", "&amp;IF(Tableau24[[VN]:[VN]]&lt;&gt;"",Tableau24[[VN]:[VN]],IF(Tableau24[[VF]:[VF]]&lt;&gt;"",Tableau24[[VN]:[VN]],"sans intitulé enregistré")),"")</f>
        <v/>
      </c>
      <c r="CI17" s="1" t="str">
        <f>IF(TEXT(Tableau24[[Boîte finale]:[Boîte finale]],"@")=Tableau24[[#Headers],[81]],Tableau24[[Nat]:[Nat]]&amp;" du "&amp;Tableau24[[Date]:[Date]]&amp;", "&amp;IF(Tableau24[[VN]:[VN]]&lt;&gt;"",Tableau24[[VN]:[VN]],IF(Tableau24[[VF]:[VF]]&lt;&gt;"",Tableau24[[VN]:[VN]],"sans intitulé enregistré")),"")</f>
        <v/>
      </c>
      <c r="CJ17" s="1" t="str">
        <f>IF(TEXT(Tableau24[[Boîte finale]:[Boîte finale]],"@")=Tableau24[[#Headers],[82]],Tableau24[[Nat]:[Nat]]&amp;" du "&amp;Tableau24[[Date]:[Date]]&amp;", "&amp;IF(Tableau24[[VN]:[VN]]&lt;&gt;"",Tableau24[[VN]:[VN]],IF(Tableau24[[VF]:[VF]]&lt;&gt;"",Tableau24[[VN]:[VN]],"sans intitulé enregistré")),"")</f>
        <v/>
      </c>
      <c r="CK17" s="1" t="str">
        <f>IF(TEXT(Tableau24[[Boîte finale]:[Boîte finale]],"@")=Tableau24[[#Headers],[83]],Tableau24[[Nat]:[Nat]]&amp;" du "&amp;Tableau24[[Date]:[Date]]&amp;", "&amp;IF(Tableau24[[VN]:[VN]]&lt;&gt;"",Tableau24[[VN]:[VN]],IF(Tableau24[[VF]:[VF]]&lt;&gt;"",Tableau24[[VN]:[VN]],"sans intitulé enregistré")),"")</f>
        <v/>
      </c>
      <c r="CL17" s="1" t="str">
        <f>IF(TEXT(Tableau24[[Boîte finale]:[Boîte finale]],"@")=Tableau24[[#Headers],[84]],Tableau24[[Nat]:[Nat]]&amp;" du "&amp;Tableau24[[Date]:[Date]]&amp;", "&amp;IF(Tableau24[[VN]:[VN]]&lt;&gt;"",Tableau24[[VN]:[VN]],IF(Tableau24[[VF]:[VF]]&lt;&gt;"",Tableau24[[VN]:[VN]],"sans intitulé enregistré")),"")</f>
        <v/>
      </c>
      <c r="CM17" s="1" t="str">
        <f>IF(TEXT(Tableau24[[Boîte finale]:[Boîte finale]],"@")=Tableau24[[#Headers],[85]],Tableau24[[Nat]:[Nat]]&amp;" du "&amp;Tableau24[[Date]:[Date]]&amp;", "&amp;IF(Tableau24[[VN]:[VN]]&lt;&gt;"",Tableau24[[VN]:[VN]],IF(Tableau24[[VF]:[VF]]&lt;&gt;"",Tableau24[[VN]:[VN]],"sans intitulé enregistré")),"")</f>
        <v/>
      </c>
      <c r="CN17" s="1" t="str">
        <f>IF(TEXT(Tableau24[[Boîte finale]:[Boîte finale]],"@")=Tableau24[[#Headers],[86]],Tableau24[[Nat]:[Nat]]&amp;" du "&amp;Tableau24[[Date]:[Date]]&amp;", "&amp;IF(Tableau24[[VN]:[VN]]&lt;&gt;"",Tableau24[[VN]:[VN]],IF(Tableau24[[VF]:[VF]]&lt;&gt;"",Tableau24[[VN]:[VN]],"sans intitulé enregistré")),"")</f>
        <v/>
      </c>
      <c r="CO17" s="1" t="str">
        <f>IF(TEXT(Tableau24[[Boîte finale]:[Boîte finale]],"@")=Tableau24[[#Headers],[87]],Tableau24[[Nat]:[Nat]]&amp;" du "&amp;Tableau24[[Date]:[Date]]&amp;", "&amp;IF(Tableau24[[VN]:[VN]]&lt;&gt;"",Tableau24[[VN]:[VN]],IF(Tableau24[[VF]:[VF]]&lt;&gt;"",Tableau24[[VN]:[VN]],"sans intitulé enregistré")),"")</f>
        <v/>
      </c>
      <c r="CP17" s="1" t="str">
        <f>IF(TEXT(Tableau24[[Boîte finale]:[Boîte finale]],"@")=Tableau24[[#Headers],[88]],Tableau24[[Nat]:[Nat]]&amp;" du "&amp;Tableau24[[Date]:[Date]]&amp;", "&amp;IF(Tableau24[[VN]:[VN]]&lt;&gt;"",Tableau24[[VN]:[VN]],IF(Tableau24[[VF]:[VF]]&lt;&gt;"",Tableau24[[VN]:[VN]],"sans intitulé enregistré")),"")</f>
        <v/>
      </c>
      <c r="CQ17" s="1" t="str">
        <f>IF(TEXT(Tableau24[[Boîte finale]:[Boîte finale]],"@")=Tableau24[[#Headers],[89]],Tableau24[[Nat]:[Nat]]&amp;" du "&amp;Tableau24[[Date]:[Date]]&amp;", "&amp;IF(Tableau24[[VN]:[VN]]&lt;&gt;"",Tableau24[[VN]:[VN]],IF(Tableau24[[VF]:[VF]]&lt;&gt;"",Tableau24[[VN]:[VN]],"sans intitulé enregistré")),"")</f>
        <v/>
      </c>
      <c r="CR17" s="1" t="str">
        <f>IF(TEXT(Tableau24[[Boîte finale]:[Boîte finale]],"@")=Tableau24[[#Headers],[90]],Tableau24[[Nat]:[Nat]]&amp;" du "&amp;Tableau24[[Date]:[Date]]&amp;", "&amp;IF(Tableau24[[VN]:[VN]]&lt;&gt;"",Tableau24[[VN]:[VN]],IF(Tableau24[[VF]:[VF]]&lt;&gt;"",Tableau24[[VN]:[VN]],"sans intitulé enregistré")),"")</f>
        <v/>
      </c>
      <c r="CS17" s="1" t="str">
        <f>IF(TEXT(Tableau24[[Boîte finale]:[Boîte finale]],"@")=Tableau24[[#Headers],[91]],Tableau24[[Nat]:[Nat]]&amp;" du "&amp;Tableau24[[Date]:[Date]]&amp;", "&amp;IF(Tableau24[[VN]:[VN]]&lt;&gt;"",Tableau24[[VN]:[VN]],IF(Tableau24[[VF]:[VF]]&lt;&gt;"",Tableau24[[VN]:[VN]],"sans intitulé enregistré")),"")</f>
        <v/>
      </c>
      <c r="CT17" s="1" t="str">
        <f>IF(TEXT(Tableau24[[Boîte finale]:[Boîte finale]],"@")=Tableau24[[#Headers],[92]],Tableau24[[Nat]:[Nat]]&amp;" du "&amp;Tableau24[[Date]:[Date]]&amp;", "&amp;IF(Tableau24[[VN]:[VN]]&lt;&gt;"",Tableau24[[VN]:[VN]],IF(Tableau24[[VF]:[VF]]&lt;&gt;"",Tableau24[[VN]:[VN]],"sans intitulé enregistré")),"")</f>
        <v/>
      </c>
      <c r="CU17" s="1" t="str">
        <f>IF(TEXT(Tableau24[[Boîte finale]:[Boîte finale]],"@")=Tableau24[[#Headers],[93]],Tableau24[[Nat]:[Nat]]&amp;" du "&amp;Tableau24[[Date]:[Date]]&amp;", "&amp;IF(Tableau24[[VN]:[VN]]&lt;&gt;"",Tableau24[[VN]:[VN]],IF(Tableau24[[VF]:[VF]]&lt;&gt;"",Tableau24[[VN]:[VN]],"sans intitulé enregistré")),"")</f>
        <v/>
      </c>
      <c r="CV17" s="1" t="str">
        <f>IF(TEXT(Tableau24[[Boîte finale]:[Boîte finale]],"@")=Tableau24[[#Headers],[94]],Tableau24[[Nat]:[Nat]]&amp;" du "&amp;Tableau24[[Date]:[Date]]&amp;", "&amp;IF(Tableau24[[VN]:[VN]]&lt;&gt;"",Tableau24[[VN]:[VN]],IF(Tableau24[[VF]:[VF]]&lt;&gt;"",Tableau24[[VN]:[VN]],"sans intitulé enregistré")),"")</f>
        <v/>
      </c>
      <c r="CW17" s="1" t="str">
        <f>IF(TEXT(Tableau24[[Boîte finale]:[Boîte finale]],"@")=Tableau24[[#Headers],[95]],Tableau24[[Nat]:[Nat]]&amp;" du "&amp;Tableau24[[Date]:[Date]]&amp;", "&amp;IF(Tableau24[[VN]:[VN]]&lt;&gt;"",Tableau24[[VN]:[VN]],IF(Tableau24[[VF]:[VF]]&lt;&gt;"",Tableau24[[VN]:[VN]],"sans intitulé enregistré")),"")</f>
        <v/>
      </c>
      <c r="CX17" s="1" t="str">
        <f>IF(TEXT(Tableau24[[Boîte finale]:[Boîte finale]],"@")=Tableau24[[#Headers],[96]],Tableau24[[Nat]:[Nat]]&amp;" du "&amp;Tableau24[[Date]:[Date]]&amp;", "&amp;IF(Tableau24[[VN]:[VN]]&lt;&gt;"",Tableau24[[VN]:[VN]],IF(Tableau24[[VF]:[VF]]&lt;&gt;"",Tableau24[[VN]:[VN]],"sans intitulé enregistré")),"")</f>
        <v/>
      </c>
      <c r="CY17" s="1" t="str">
        <f>IF(TEXT(Tableau24[[Boîte finale]:[Boîte finale]],"@")=Tableau24[[#Headers],[97]],Tableau24[[Nat]:[Nat]]&amp;" du "&amp;Tableau24[[Date]:[Date]]&amp;", "&amp;IF(Tableau24[[VN]:[VN]]&lt;&gt;"",Tableau24[[VN]:[VN]],IF(Tableau24[[VF]:[VF]]&lt;&gt;"",Tableau24[[VN]:[VN]],"sans intitulé enregistré")),"")</f>
        <v/>
      </c>
      <c r="CZ17" s="1" t="str">
        <f>IF(TEXT(Tableau24[[Boîte finale]:[Boîte finale]],"@")=Tableau24[[#Headers],[98]],Tableau24[[Nat]:[Nat]]&amp;" du "&amp;Tableau24[[Date]:[Date]]&amp;", "&amp;IF(Tableau24[[VN]:[VN]]&lt;&gt;"",Tableau24[[VN]:[VN]],IF(Tableau24[[VF]:[VF]]&lt;&gt;"",Tableau24[[VN]:[VN]],"sans intitulé enregistré")),"")</f>
        <v/>
      </c>
      <c r="DA17" s="1" t="str">
        <f>IF(TEXT(Tableau24[[Boîte finale]:[Boîte finale]],"@")=Tableau24[[#Headers],[99]],Tableau24[[Nat]:[Nat]]&amp;" du "&amp;Tableau24[[Date]:[Date]]&amp;", "&amp;IF(Tableau24[[VN]:[VN]]&lt;&gt;"",Tableau24[[VN]:[VN]],IF(Tableau24[[VF]:[VF]]&lt;&gt;"",Tableau24[[VN]:[VN]],"sans intitulé enregistré")),"")</f>
        <v/>
      </c>
      <c r="DB17" s="1" t="str">
        <f>IF(TEXT(Tableau24[[Boîte finale]:[Boîte finale]],"@")=Tableau24[[#Headers],[100]],Tableau24[[Nat]:[Nat]]&amp;" du "&amp;Tableau24[[Date]:[Date]]&amp;", "&amp;IF(Tableau24[[VN]:[VN]]&lt;&gt;"",Tableau24[[VN]:[VN]],IF(Tableau24[[VF]:[VF]]&lt;&gt;"",Tableau24[[VN]:[VN]],"sans intitulé enregistré")),"")</f>
        <v/>
      </c>
      <c r="DC17" s="1" t="str">
        <f>IF(TEXT(Tableau24[[Boîte finale]:[Boîte finale]],"@")=Tableau24[[#Headers],[101]],Tableau24[[Nat]:[Nat]]&amp;" du "&amp;Tableau24[[Date]:[Date]]&amp;", "&amp;IF(Tableau24[[VN]:[VN]]&lt;&gt;"",Tableau24[[VN]:[VN]],IF(Tableau24[[VF]:[VF]]&lt;&gt;"",Tableau24[[VN]:[VN]],"sans intitulé enregistré")),"")</f>
        <v/>
      </c>
      <c r="DD17" s="1" t="str">
        <f>IF(TEXT(Tableau24[[Boîte finale]:[Boîte finale]],"@")=Tableau24[[#Headers],[102]],Tableau24[[Nat]:[Nat]]&amp;" du "&amp;Tableau24[[Date]:[Date]]&amp;", "&amp;IF(Tableau24[[VN]:[VN]]&lt;&gt;"",Tableau24[[VN]:[VN]],IF(Tableau24[[VF]:[VF]]&lt;&gt;"",Tableau24[[VN]:[VN]],"sans intitulé enregistré")),"")</f>
        <v/>
      </c>
      <c r="DE17" s="1" t="str">
        <f>IF(TEXT(Tableau24[[Boîte finale]:[Boîte finale]],"@")=Tableau24[[#Headers],[103]],Tableau24[[Nat]:[Nat]]&amp;" du "&amp;Tableau24[[Date]:[Date]]&amp;", "&amp;IF(Tableau24[[VN]:[VN]]&lt;&gt;"",Tableau24[[VN]:[VN]],IF(Tableau24[[VF]:[VF]]&lt;&gt;"",Tableau24[[VN]:[VN]],"sans intitulé enregistré")),"")</f>
        <v/>
      </c>
      <c r="DF17" s="1" t="str">
        <f>IF(TEXT(Tableau24[[Boîte finale]:[Boîte finale]],"@")=Tableau24[[#Headers],[104]],Tableau24[[Nat]:[Nat]]&amp;" du "&amp;Tableau24[[Date]:[Date]]&amp;", "&amp;IF(Tableau24[[VN]:[VN]]&lt;&gt;"",Tableau24[[VN]:[VN]],IF(Tableau24[[VF]:[VF]]&lt;&gt;"",Tableau24[[VN]:[VN]],"sans intitulé enregistré")),"")</f>
        <v/>
      </c>
      <c r="DG17" s="1" t="str">
        <f>IF(TEXT(Tableau24[[Boîte finale]:[Boîte finale]],"@")=Tableau24[[#Headers],[105]],Tableau24[[Nat]:[Nat]]&amp;" du "&amp;Tableau24[[Date]:[Date]]&amp;", "&amp;IF(Tableau24[[VN]:[VN]]&lt;&gt;"",Tableau24[[VN]:[VN]],IF(Tableau24[[VF]:[VF]]&lt;&gt;"",Tableau24[[VN]:[VN]],"sans intitulé enregistré")),"")</f>
        <v/>
      </c>
      <c r="DH17" s="1" t="str">
        <f>IF(TEXT(Tableau24[[Boîte finale]:[Boîte finale]],"@")=Tableau24[[#Headers],[106]],Tableau24[[Nat]:[Nat]]&amp;" du "&amp;Tableau24[[Date]:[Date]]&amp;", "&amp;IF(Tableau24[[VN]:[VN]]&lt;&gt;"",Tableau24[[VN]:[VN]],IF(Tableau24[[VF]:[VF]]&lt;&gt;"",Tableau24[[VN]:[VN]],"sans intitulé enregistré")),"")</f>
        <v/>
      </c>
      <c r="DI17" s="1" t="str">
        <f>IF(TEXT(Tableau24[[Boîte finale]:[Boîte finale]],"@")=Tableau24[[#Headers],[107]],Tableau24[[Nat]:[Nat]]&amp;" du "&amp;Tableau24[[Date]:[Date]]&amp;", "&amp;IF(Tableau24[[VN]:[VN]]&lt;&gt;"",Tableau24[[VN]:[VN]],IF(Tableau24[[VF]:[VF]]&lt;&gt;"",Tableau24[[VN]:[VN]],"sans intitulé enregistré")),"")</f>
        <v/>
      </c>
    </row>
  </sheetData>
  <dataConsolidate/>
  <dataValidations count="1">
    <dataValidation type="list" allowBlank="1" showInputMessage="1" showErrorMessage="1" sqref="A2:A515">
      <formula1>Nature_Aard</formula1>
    </dataValidation>
  </dataValidations>
  <pageMargins left="0.7" right="0.7" top="0.75" bottom="0.75" header="0.3" footer="0.3"/>
  <pageSetup paperSize="9" scale="53" fitToHeight="0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FF053368D110842B428F20FE0AF1FB8" ma:contentTypeVersion="23" ma:contentTypeDescription="Crée un document." ma:contentTypeScope="" ma:versionID="0913d69901e78cfc2068b3fc34ac51e2">
  <xsd:schema xmlns:xsd="http://www.w3.org/2001/XMLSchema" xmlns:xs="http://www.w3.org/2001/XMLSchema" xmlns:p="http://schemas.microsoft.com/office/2006/metadata/properties" xmlns:ns2="6004af05-e248-40f5-b3d4-3ce31c488157" xmlns:ns3="72b6c129-39d1-49e5-8400-8796665e9659" xmlns:ns4="db1f06ab-2b48-4c7f-88f7-db6d8de11173" targetNamespace="http://schemas.microsoft.com/office/2006/metadata/properties" ma:root="true" ma:fieldsID="143456497cbec7d8ef8c3a3b452704db" ns2:_="" ns3:_="" ns4:_="">
    <xsd:import namespace="6004af05-e248-40f5-b3d4-3ce31c488157"/>
    <xsd:import namespace="72b6c129-39d1-49e5-8400-8796665e9659"/>
    <xsd:import namespace="db1f06ab-2b48-4c7f-88f7-db6d8de1117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TaxCatchAll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DateTaken" minOccurs="0"/>
                <xsd:element ref="ns4:MediaServiceLocation" minOccurs="0"/>
                <xsd:element ref="ns4:MediaServiceOCR" minOccurs="0"/>
                <xsd:element ref="ns3:p02f7d0ec03a4292b9121ba9a16906f3" minOccurs="0"/>
                <xsd:element ref="ns3:fe424b68040a4eb49ba5ff986949f0e1" minOccurs="0"/>
                <xsd:element ref="ns3:h582f2892b2f4aa09a2e06c692cec055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004af05-e248-40f5-b3d4-3ce31c48815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Gedeeld met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Gedeeld met de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b6c129-39d1-49e5-8400-8796665e9659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description="" ma:hidden="true" ma:list="{38dd29a1-d9d7-4da9-845e-62c8c6d351a5}" ma:internalName="TaxCatchAll" ma:showField="CatchAllData" ma:web="72b6c129-39d1-49e5-8400-8796665e965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02f7d0ec03a4292b9121ba9a16906f3" ma:index="18" nillable="true" ma:taxonomy="true" ma:internalName="p02f7d0ec03a4292b9121ba9a16906f3" ma:taxonomyFieldName="Nature_x0020_du_x0020_document0" ma:displayName="Nature du document" ma:default="" ma:fieldId="{902f7d0e-c03a-4292-b912-1ba9a16906f3}" ma:sspId="796568b8-3478-464e-b755-c4061f938bdf" ma:termSetId="49b0cddc-ba95-42d3-9d3b-79f1ec3050e7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fe424b68040a4eb49ba5ff986949f0e1" ma:index="20" nillable="true" ma:taxonomy="true" ma:internalName="fe424b68040a4eb49ba5ff986949f0e1" ma:taxonomyFieldName="Source0" ma:displayName="Source" ma:default="" ma:fieldId="{fe424b68-040a-4eb4-9ba5-ff986949f0e1}" ma:taxonomyMulti="true" ma:sspId="796568b8-3478-464e-b755-c4061f938bdf" ma:termSetId="83dd6056-a12d-422f-9a5c-b161efbc2038" ma:anchorId="00000000-0000-0000-0000-000000000000" ma:open="true" ma:isKeyword="false">
      <xsd:complexType>
        <xsd:sequence>
          <xsd:element ref="pc:Terms" minOccurs="0" maxOccurs="1"/>
        </xsd:sequence>
      </xsd:complexType>
    </xsd:element>
    <xsd:element name="h582f2892b2f4aa09a2e06c692cec055" ma:index="22" nillable="true" ma:taxonomy="true" ma:internalName="h582f2892b2f4aa09a2e06c692cec055" ma:taxonomyFieldName="Th_x00e8_mes0" ma:displayName="Thèmes" ma:default="" ma:fieldId="{1582f289-2b2f-4aa0-9a2e-06c692cec055}" ma:taxonomyMulti="true" ma:sspId="796568b8-3478-464e-b755-c4061f938bdf" ma:termSetId="0e86e2c3-637d-433b-a922-ea01f79e792c" ma:anchorId="00000000-0000-0000-0000-000000000000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1f06ab-2b48-4c7f-88f7-db6d8de111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4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72b6c129-39d1-49e5-8400-8796665e9659"/>
    <h582f2892b2f4aa09a2e06c692cec055 xmlns="72b6c129-39d1-49e5-8400-8796665e9659">
      <Terms xmlns="http://schemas.microsoft.com/office/infopath/2007/PartnerControls"/>
    </h582f2892b2f4aa09a2e06c692cec055>
    <p02f7d0ec03a4292b9121ba9a16906f3 xmlns="72b6c129-39d1-49e5-8400-8796665e9659">
      <Terms xmlns="http://schemas.microsoft.com/office/infopath/2007/PartnerControls"/>
    </p02f7d0ec03a4292b9121ba9a16906f3>
    <fe424b68040a4eb49ba5ff986949f0e1 xmlns="72b6c129-39d1-49e5-8400-8796665e9659">
      <Terms xmlns="http://schemas.microsoft.com/office/infopath/2007/PartnerControls"/>
    </fe424b68040a4eb49ba5ff986949f0e1>
  </documentManagement>
</p:properties>
</file>

<file path=customXml/itemProps1.xml><?xml version="1.0" encoding="utf-8"?>
<ds:datastoreItem xmlns:ds="http://schemas.openxmlformats.org/officeDocument/2006/customXml" ds:itemID="{66DBCDC4-DA9F-42CD-8D98-EB9DB1716B4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FEC95C6-30E2-45FD-B7D5-B65BFA5F75F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004af05-e248-40f5-b3d4-3ce31c488157"/>
    <ds:schemaRef ds:uri="72b6c129-39d1-49e5-8400-8796665e9659"/>
    <ds:schemaRef ds:uri="db1f06ab-2b48-4c7f-88f7-db6d8de111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2CD0A4B-8FEF-4F98-8CC8-F07A5C278AE6}">
  <ds:schemaRefs>
    <ds:schemaRef ds:uri="72b6c129-39d1-49e5-8400-8796665e9659"/>
    <ds:schemaRef ds:uri="http://purl.org/dc/elements/1.1/"/>
    <ds:schemaRef ds:uri="http://schemas.microsoft.com/office/infopath/2007/PartnerControls"/>
    <ds:schemaRef ds:uri="http://www.w3.org/XML/1998/namespace"/>
    <ds:schemaRef ds:uri="http://purl.org/dc/terms/"/>
    <ds:schemaRef ds:uri="6004af05-e248-40f5-b3d4-3ce31c488157"/>
    <ds:schemaRef ds:uri="db1f06ab-2b48-4c7f-88f7-db6d8de11173"/>
    <ds:schemaRef ds:uri="http://schemas.microsoft.com/office/2006/documentManagement/types"/>
    <ds:schemaRef ds:uri="http://schemas.openxmlformats.org/package/2006/metadata/core-properties"/>
    <ds:schemaRef ds:uri="http://schemas.microsoft.com/office/2006/metadata/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pourpublipostagecoté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HENDRICHS</dc:creator>
  <cp:lastModifiedBy>Jean-Eric Pelouas</cp:lastModifiedBy>
  <cp:lastPrinted>2018-05-04T09:22:57Z</cp:lastPrinted>
  <dcterms:created xsi:type="dcterms:W3CDTF">2013-07-09T07:32:14Z</dcterms:created>
  <dcterms:modified xsi:type="dcterms:W3CDTF">2018-05-23T10:33:10Z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0x0101004FF053368D110842B428F20FE0AF1FB8</vt:lpwstr>
  </property>
  <property fmtid="{D5CDD505-2E9C-101B-9397-08002B2CF9AE}" pid="3" name="Thèmes">
    <vt:lpwstr/>
  </property>
  <property fmtid="{D5CDD505-2E9C-101B-9397-08002B2CF9AE}" pid="4" name="Source">
    <vt:lpwstr/>
  </property>
  <property fmtid="{D5CDD505-2E9C-101B-9397-08002B2CF9AE}" pid="5" name="Nature du document">
    <vt:lpwstr/>
  </property>
  <property fmtid="{D5CDD505-2E9C-101B-9397-08002B2CF9AE}" pid="6" name="Nature du document0">
    <vt:lpwstr/>
  </property>
  <property fmtid="{D5CDD505-2E9C-101B-9397-08002B2CF9AE}" pid="7" name="Source0">
    <vt:lpwstr/>
  </property>
  <property fmtid="{D5CDD505-2E9C-101B-9397-08002B2CF9AE}" pid="8" name="Thèmes0">
    <vt:lpwstr/>
  </property>
</Properties>
</file>