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Calcul" sheetId="2" r:id="rId1"/>
    <sheet name="Destination" sheetId="1" r:id="rId2"/>
    <sheet name="Feuil3" sheetId="3" r:id="rId3"/>
  </sheets>
  <definedNames>
    <definedName name="d.ports">tblDestinations[Port]</definedName>
  </definedNames>
  <calcPr calcId="145621"/>
</workbook>
</file>

<file path=xl/calcChain.xml><?xml version="1.0" encoding="utf-8"?>
<calcChain xmlns="http://schemas.openxmlformats.org/spreadsheetml/2006/main">
  <c r="C22" i="2" l="1"/>
  <c r="C18" i="2"/>
  <c r="C24" i="2"/>
  <c r="G18" i="2"/>
  <c r="C16" i="2"/>
  <c r="C19" i="2" l="1"/>
  <c r="F12" i="2"/>
  <c r="G10" i="2"/>
  <c r="G11" i="2"/>
  <c r="G9" i="2"/>
  <c r="G6" i="2"/>
  <c r="G7" i="2"/>
  <c r="G8" i="2"/>
  <c r="G5" i="2"/>
  <c r="G12" i="2" s="1"/>
</calcChain>
</file>

<file path=xl/sharedStrings.xml><?xml version="1.0" encoding="utf-8"?>
<sst xmlns="http://schemas.openxmlformats.org/spreadsheetml/2006/main" count="117" uniqueCount="70">
  <si>
    <t>Port</t>
  </si>
  <si>
    <t>U/P</t>
  </si>
  <si>
    <t>Base</t>
  </si>
  <si>
    <t>M/M</t>
  </si>
  <si>
    <t>Collect</t>
  </si>
  <si>
    <t>Fréquence</t>
  </si>
  <si>
    <t>TT</t>
  </si>
  <si>
    <t>Remarques</t>
  </si>
  <si>
    <t>W/M</t>
  </si>
  <si>
    <t>Oui</t>
  </si>
  <si>
    <t>1/2sem</t>
  </si>
  <si>
    <t>Hebdo</t>
  </si>
  <si>
    <t>ANTOFAGASTA VIA ARICA</t>
  </si>
  <si>
    <t>T/S fees  80 usd/bl - Si effets perso Thc prepaid / Doc prepaid - imco sur demande</t>
  </si>
  <si>
    <t>ARICA</t>
  </si>
  <si>
    <t xml:space="preserve"> Si effets perso Thc prepaid / Doc prepaid</t>
  </si>
  <si>
    <t>BALBOA VIA MANZANILLO</t>
  </si>
  <si>
    <t>poids maxi 2500 kgs par colis</t>
  </si>
  <si>
    <t>Frais à l'arrivée prepaid pour les effets personnels</t>
  </si>
  <si>
    <t>BUENAVENTURA  via Balboa</t>
  </si>
  <si>
    <t>1/2 SEM</t>
  </si>
  <si>
    <t>Frais à l'arrivée prepaid pour les effets personnels - Imco sur demande</t>
  </si>
  <si>
    <t>BUENOS AIRES</t>
  </si>
  <si>
    <t xml:space="preserve">Frais à l'arrivée obligatoirement prepaid pour les effets personnels  - </t>
  </si>
  <si>
    <t>1/2 sem</t>
  </si>
  <si>
    <t>CALLAO</t>
  </si>
  <si>
    <t>CARTAGENA</t>
  </si>
  <si>
    <t>COLON container terminal VIA MANZILLO</t>
  </si>
  <si>
    <t>Effets personnels refusés - USD 20 w/m (min USD 20) to be paid by cnee
 if cnee located in PANAMA CITY but house B/L issued upto POD only. Poids maxi 2500 kgs par colis</t>
  </si>
  <si>
    <t>CRISTOBAL VIA Manzanillo</t>
  </si>
  <si>
    <t>USD 20 w/m (min USD 20) to be paid by cnee
 if cnee located in PANAMA CITY but house B/L issued upto POD only.</t>
  </si>
  <si>
    <t>IQUIQUE VIA ARICA</t>
  </si>
  <si>
    <t>T/S fees  50 USD/BL - Si effets perso Thc prepaid 43 usd/up &amp; Manifest fees 65 usd/bl prepaid -  imco sur demande</t>
  </si>
  <si>
    <t>LIMA VIA CALLAO</t>
  </si>
  <si>
    <t>Transhipment BL FEES 15 USD/BL</t>
  </si>
  <si>
    <t>MANZANILLO</t>
  </si>
  <si>
    <t>PANAMA CITY VIA MANZANILLO</t>
  </si>
  <si>
    <t>USD 20 w/m (min USD 20) to be paid by cnee
 if cnee located in PANAMA CITY but house B/L issued upto POD only. Poids maxi 2500  kgs par colis</t>
  </si>
  <si>
    <t>SAN ANTONIO VIA VALPARAISO</t>
  </si>
  <si>
    <t>T/S fees 50 usd/bl - Si effets perso &amp; cnee Thc &amp; Doc prepaid.</t>
  </si>
  <si>
    <t>SANTIAGO VIA VALPARAISO</t>
  </si>
  <si>
    <t>Si effets perso Thc prepaid / Doc prepaid</t>
  </si>
  <si>
    <t>VALPARAISO</t>
  </si>
  <si>
    <t>Taxable weight
calculation</t>
  </si>
  <si>
    <t>L (meter)</t>
  </si>
  <si>
    <t>W (meter)</t>
  </si>
  <si>
    <t>H (meter)</t>
  </si>
  <si>
    <t>Taxable weight (kg)</t>
  </si>
  <si>
    <t>2nd box</t>
  </si>
  <si>
    <t>3rd box</t>
  </si>
  <si>
    <t>4th box</t>
  </si>
  <si>
    <t>Total</t>
  </si>
  <si>
    <t>1st box</t>
  </si>
  <si>
    <t>Gross
weight (tons)</t>
  </si>
  <si>
    <t>5th box</t>
  </si>
  <si>
    <t>6th box</t>
  </si>
  <si>
    <t>7th box</t>
  </si>
  <si>
    <t>Port de destination</t>
  </si>
  <si>
    <t>Transit time</t>
  </si>
  <si>
    <t>Frais mise à FOB</t>
  </si>
  <si>
    <t>Fret et Surcharges</t>
  </si>
  <si>
    <t>Livraison</t>
  </si>
  <si>
    <t>Manutention</t>
  </si>
  <si>
    <t>Frais BL</t>
  </si>
  <si>
    <t>Formalités douanières</t>
  </si>
  <si>
    <t>Total FOB</t>
  </si>
  <si>
    <t>Fret &amp; Surcharges</t>
  </si>
  <si>
    <t>Voir gestionnaire de noms</t>
  </si>
  <si>
    <t>Utilisation d'un tableau (dynamique)</t>
  </si>
  <si>
    <t>Nécessité des cellules fusionnées??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</si>
</sst>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Verdana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7">
    <xf numFmtId="0" fontId="0" fillId="0" borderId="0" xfId="0"/>
    <xf numFmtId="0" fontId="4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/>
    <xf numFmtId="0" fontId="1" fillId="0" borderId="4" xfId="0" applyFont="1" applyBorder="1" applyAlignment="1">
      <alignment horizontal="left" indent="1"/>
    </xf>
    <xf numFmtId="0" fontId="4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left" indent="1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right" indent="1"/>
    </xf>
    <xf numFmtId="0" fontId="8" fillId="0" borderId="0" xfId="0" applyFont="1" applyFill="1" applyBorder="1" applyAlignment="1">
      <alignment horizontal="right" inden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5" fillId="0" borderId="4" xfId="0" applyNumberFormat="1" applyFont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0" borderId="3" xfId="2" applyNumberFormat="1" applyFont="1" applyFill="1" applyBorder="1" applyAlignment="1">
      <alignment vertical="top" wrapText="1"/>
    </xf>
    <xf numFmtId="0" fontId="11" fillId="0" borderId="0" xfId="0" applyFont="1" applyFill="1"/>
    <xf numFmtId="0" fontId="10" fillId="0" borderId="1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" fontId="10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Fill="1" applyBorder="1" applyAlignment="1" applyProtection="1">
      <alignment vertical="center" wrapText="1"/>
    </xf>
    <xf numFmtId="2" fontId="10" fillId="0" borderId="2" xfId="1" applyNumberFormat="1" applyFont="1" applyFill="1" applyBorder="1" applyAlignment="1" applyProtection="1">
      <alignment vertical="center"/>
    </xf>
    <xf numFmtId="0" fontId="10" fillId="0" borderId="2" xfId="1" applyFont="1" applyFill="1" applyBorder="1" applyAlignment="1">
      <alignment vertical="center"/>
    </xf>
    <xf numFmtId="0" fontId="10" fillId="0" borderId="2" xfId="1" applyNumberFormat="1" applyFont="1" applyFill="1" applyBorder="1" applyAlignment="1" applyProtection="1">
      <alignment vertical="center"/>
    </xf>
    <xf numFmtId="1" fontId="10" fillId="0" borderId="2" xfId="1" applyNumberFormat="1" applyFont="1" applyFill="1" applyBorder="1" applyAlignment="1">
      <alignment vertical="center"/>
    </xf>
    <xf numFmtId="0" fontId="10" fillId="0" borderId="3" xfId="1" applyFont="1" applyFill="1" applyBorder="1" applyAlignment="1">
      <alignment vertical="center" wrapText="1"/>
    </xf>
    <xf numFmtId="0" fontId="10" fillId="0" borderId="3" xfId="1" applyNumberFormat="1" applyFont="1" applyFill="1" applyBorder="1" applyAlignment="1" applyProtection="1">
      <alignment vertical="center" wrapText="1"/>
    </xf>
    <xf numFmtId="0" fontId="10" fillId="0" borderId="8" xfId="1" applyFont="1" applyFill="1" applyBorder="1" applyAlignment="1">
      <alignment vertical="center"/>
    </xf>
    <xf numFmtId="2" fontId="10" fillId="0" borderId="9" xfId="1" applyNumberFormat="1" applyFont="1" applyFill="1" applyBorder="1" applyAlignment="1" applyProtection="1">
      <alignment vertical="center"/>
    </xf>
    <xf numFmtId="0" fontId="10" fillId="0" borderId="9" xfId="1" applyFont="1" applyFill="1" applyBorder="1" applyAlignment="1">
      <alignment vertical="center"/>
    </xf>
    <xf numFmtId="0" fontId="10" fillId="0" borderId="9" xfId="1" applyNumberFormat="1" applyFont="1" applyFill="1" applyBorder="1" applyAlignment="1" applyProtection="1">
      <alignment vertical="center"/>
    </xf>
    <xf numFmtId="1" fontId="10" fillId="0" borderId="9" xfId="1" applyNumberFormat="1" applyFont="1" applyFill="1" applyBorder="1" applyAlignment="1">
      <alignment vertical="center"/>
    </xf>
    <xf numFmtId="0" fontId="10" fillId="0" borderId="6" xfId="1" applyNumberFormat="1" applyFont="1" applyFill="1" applyBorder="1" applyAlignment="1" applyProtection="1">
      <alignment vertical="center" wrapText="1"/>
    </xf>
  </cellXfs>
  <cellStyles count="3">
    <cellStyle name="Normal" xfId="0" builtinId="0"/>
    <cellStyle name="Normal_Feuil1_Tarifs" xfId="1"/>
    <cellStyle name="Standaard_Surch september 5 2" xfId="2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Destinations" displayName="tblDestinations" ref="A1:H17" totalsRowShown="0" headerRowDxfId="0" tableBorderDxfId="9" headerRowCellStyle="Normal_Feuil1_Tarifs">
  <autoFilter ref="A1:H17"/>
  <tableColumns count="8">
    <tableColumn id="1" name="Port" dataDxfId="8" dataCellStyle="Normal_Feuil1_Tarifs"/>
    <tableColumn id="2" name="U/P" dataDxfId="7" dataCellStyle="Normal_Feuil1_Tarifs"/>
    <tableColumn id="3" name="Base" dataDxfId="6" dataCellStyle="Normal_Feuil1_Tarifs"/>
    <tableColumn id="4" name="M/M" dataDxfId="5" dataCellStyle="Normal_Feuil1_Tarifs"/>
    <tableColumn id="5" name="Collect" dataDxfId="4" dataCellStyle="Normal_Feuil1_Tarifs"/>
    <tableColumn id="6" name="Fréquence" dataDxfId="3" dataCellStyle="Normal_Feuil1_Tarifs"/>
    <tableColumn id="7" name="TT" dataDxfId="2" dataCellStyle="Normal_Feuil1_Tarifs"/>
    <tableColumn id="8" name="Remarques" dataDxfId="1" dataCellStyle="Normal_Feuil1_Tarif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4"/>
  <sheetViews>
    <sheetView tabSelected="1" topLeftCell="A4" workbookViewId="0">
      <selection activeCell="K6" sqref="K6"/>
    </sheetView>
  </sheetViews>
  <sheetFormatPr baseColWidth="10" defaultRowHeight="15" x14ac:dyDescent="0.25"/>
  <sheetData>
    <row r="4" spans="1:8" ht="45" x14ac:dyDescent="0.25">
      <c r="A4" s="26" t="s">
        <v>43</v>
      </c>
      <c r="B4" s="27"/>
      <c r="C4" s="1" t="s">
        <v>44</v>
      </c>
      <c r="D4" s="2" t="s">
        <v>45</v>
      </c>
      <c r="E4" s="2" t="s">
        <v>46</v>
      </c>
      <c r="F4" s="3" t="s">
        <v>53</v>
      </c>
      <c r="G4" s="28" t="s">
        <v>47</v>
      </c>
      <c r="H4" s="28"/>
    </row>
    <row r="5" spans="1:8" x14ac:dyDescent="0.25">
      <c r="A5" s="4"/>
      <c r="B5" s="5" t="s">
        <v>52</v>
      </c>
      <c r="C5" s="10">
        <v>1.2</v>
      </c>
      <c r="D5" s="11">
        <v>2</v>
      </c>
      <c r="E5" s="11">
        <v>1.5</v>
      </c>
      <c r="F5" s="11">
        <v>2.2999999999999998</v>
      </c>
      <c r="G5" s="24">
        <f>IF(+C5*D5*E5&gt;F5, +ROUNDUP(C5*D5*E5, 2), F5)</f>
        <v>3.6</v>
      </c>
      <c r="H5" s="24"/>
    </row>
    <row r="6" spans="1:8" x14ac:dyDescent="0.25">
      <c r="A6" s="4"/>
      <c r="B6" s="5" t="s">
        <v>48</v>
      </c>
      <c r="C6" s="10">
        <v>1.5</v>
      </c>
      <c r="D6" s="11">
        <v>0.35</v>
      </c>
      <c r="E6" s="11">
        <v>0.54</v>
      </c>
      <c r="F6" s="11">
        <v>0.5</v>
      </c>
      <c r="G6" s="24">
        <f t="shared" ref="G6:G8" si="0">IF(+C6*D6*E6&gt;F6, +ROUNDUP(C6*D6*E6, 2), F6)</f>
        <v>0.5</v>
      </c>
      <c r="H6" s="24"/>
    </row>
    <row r="7" spans="1:8" x14ac:dyDescent="0.25">
      <c r="A7" s="4"/>
      <c r="B7" s="5" t="s">
        <v>49</v>
      </c>
      <c r="C7" s="6"/>
      <c r="D7" s="7"/>
      <c r="E7" s="7"/>
      <c r="F7" s="7"/>
      <c r="G7" s="24">
        <f t="shared" si="0"/>
        <v>0</v>
      </c>
      <c r="H7" s="24"/>
    </row>
    <row r="8" spans="1:8" x14ac:dyDescent="0.25">
      <c r="A8" s="4"/>
      <c r="B8" s="5" t="s">
        <v>50</v>
      </c>
      <c r="C8" s="6"/>
      <c r="D8" s="7"/>
      <c r="E8" s="7"/>
      <c r="F8" s="7"/>
      <c r="G8" s="24">
        <f t="shared" si="0"/>
        <v>0</v>
      </c>
      <c r="H8" s="24"/>
    </row>
    <row r="9" spans="1:8" x14ac:dyDescent="0.25">
      <c r="A9" s="4"/>
      <c r="B9" s="5" t="s">
        <v>54</v>
      </c>
      <c r="C9" s="6"/>
      <c r="D9" s="7"/>
      <c r="E9" s="7"/>
      <c r="F9" s="7"/>
      <c r="G9" s="24">
        <f t="shared" ref="G9" si="1">IF(+C9*D9*E9&gt;F9, +ROUNDUP(C9*D9*E9, 2), F9)</f>
        <v>0</v>
      </c>
      <c r="H9" s="24"/>
    </row>
    <row r="10" spans="1:8" x14ac:dyDescent="0.25">
      <c r="A10" s="4"/>
      <c r="B10" s="5" t="s">
        <v>55</v>
      </c>
      <c r="C10" s="6"/>
      <c r="D10" s="7"/>
      <c r="E10" s="7"/>
      <c r="F10" s="7"/>
      <c r="G10" s="24">
        <f t="shared" ref="G10:G11" si="2">IF(+C10*D10*E10&gt;F10, +ROUNDUP(C10*D10*E10, 2), F10)</f>
        <v>0</v>
      </c>
      <c r="H10" s="24"/>
    </row>
    <row r="11" spans="1:8" x14ac:dyDescent="0.25">
      <c r="A11" s="4"/>
      <c r="B11" s="5" t="s">
        <v>56</v>
      </c>
      <c r="C11" s="6"/>
      <c r="D11" s="7"/>
      <c r="E11" s="7"/>
      <c r="F11" s="7"/>
      <c r="G11" s="24">
        <f t="shared" si="2"/>
        <v>0</v>
      </c>
      <c r="H11" s="24"/>
    </row>
    <row r="12" spans="1:8" x14ac:dyDescent="0.25">
      <c r="A12" s="4"/>
      <c r="B12" s="5" t="s">
        <v>51</v>
      </c>
      <c r="C12" s="8"/>
      <c r="D12" s="9"/>
      <c r="E12" s="9"/>
      <c r="F12" s="9">
        <f>SUM(F5:F11)</f>
        <v>2.8</v>
      </c>
      <c r="G12" s="22">
        <f>SUM(G5:H11)</f>
        <v>4.0999999999999996</v>
      </c>
      <c r="H12" s="23"/>
    </row>
    <row r="13" spans="1:8" x14ac:dyDescent="0.25">
      <c r="A13" s="4"/>
      <c r="B13" s="12"/>
      <c r="C13" s="13"/>
      <c r="D13" s="14"/>
      <c r="E13" s="14"/>
      <c r="F13" s="14"/>
      <c r="G13" s="15"/>
      <c r="H13" s="15"/>
    </row>
    <row r="15" spans="1:8" x14ac:dyDescent="0.25">
      <c r="A15" t="s">
        <v>57</v>
      </c>
      <c r="C15" s="25" t="s">
        <v>35</v>
      </c>
      <c r="D15" s="25"/>
    </row>
    <row r="16" spans="1:8" x14ac:dyDescent="0.25">
      <c r="A16" t="s">
        <v>58</v>
      </c>
      <c r="C16" s="25">
        <f>VLOOKUP($C$15,tblDestinations[],7,FALSE)</f>
        <v>23</v>
      </c>
      <c r="D16" s="25"/>
    </row>
    <row r="17" spans="1:11" x14ac:dyDescent="0.25">
      <c r="A17" s="19" t="s">
        <v>59</v>
      </c>
      <c r="B17" s="19"/>
      <c r="C17" s="19"/>
      <c r="D17" s="19"/>
      <c r="E17" s="19" t="s">
        <v>60</v>
      </c>
      <c r="F17" s="19"/>
      <c r="G17" s="19"/>
      <c r="H17" s="19"/>
      <c r="K17" t="s">
        <v>67</v>
      </c>
    </row>
    <row r="18" spans="1:11" x14ac:dyDescent="0.25">
      <c r="B18" s="16" t="s">
        <v>61</v>
      </c>
      <c r="C18" s="20">
        <f>VLOOKUP(C15,tblDestinations[],2,FALSE)</f>
        <v>122</v>
      </c>
      <c r="D18" s="20"/>
      <c r="F18" s="17" t="s">
        <v>66</v>
      </c>
      <c r="G18" s="25">
        <f>VLOOKUP($C$15,tblDestinations[],7,FALSE)</f>
        <v>23</v>
      </c>
      <c r="H18" s="25"/>
      <c r="K18" t="s">
        <v>68</v>
      </c>
    </row>
    <row r="19" spans="1:11" x14ac:dyDescent="0.25">
      <c r="B19" s="16" t="s">
        <v>62</v>
      </c>
      <c r="C19" s="20">
        <f>IF(F12*31&gt;31, F12*31, 31)</f>
        <v>86.8</v>
      </c>
      <c r="D19" s="20"/>
    </row>
    <row r="20" spans="1:11" x14ac:dyDescent="0.25">
      <c r="B20" s="16" t="s">
        <v>63</v>
      </c>
      <c r="C20" s="20">
        <v>46</v>
      </c>
      <c r="D20" s="20"/>
      <c r="K20" t="s">
        <v>69</v>
      </c>
    </row>
    <row r="21" spans="1:11" x14ac:dyDescent="0.25">
      <c r="B21" s="16" t="s">
        <v>64</v>
      </c>
      <c r="C21" s="20">
        <v>75</v>
      </c>
      <c r="D21" s="20"/>
    </row>
    <row r="22" spans="1:11" x14ac:dyDescent="0.25">
      <c r="A22" s="18" t="s">
        <v>65</v>
      </c>
      <c r="B22" s="18"/>
      <c r="C22" s="21">
        <f>SUM(C18:D21)</f>
        <v>329.8</v>
      </c>
      <c r="D22" s="21"/>
    </row>
    <row r="23" spans="1:11" x14ac:dyDescent="0.25">
      <c r="A23" s="19" t="s">
        <v>60</v>
      </c>
      <c r="B23" s="19"/>
      <c r="C23" s="19"/>
      <c r="D23" s="19"/>
    </row>
    <row r="24" spans="1:11" x14ac:dyDescent="0.25">
      <c r="B24" s="17" t="s">
        <v>66</v>
      </c>
      <c r="C24" s="25">
        <f>VLOOKUP($C$15,tblDestinations[],7,FALSE)</f>
        <v>23</v>
      </c>
      <c r="D24" s="25"/>
    </row>
  </sheetData>
  <protectedRanges>
    <protectedRange password="C7EA" sqref="C5:F13" name="Taxable weight"/>
  </protectedRanges>
  <dataConsolidate/>
  <mergeCells count="23">
    <mergeCell ref="G9:H9"/>
    <mergeCell ref="A4:B4"/>
    <mergeCell ref="G4:H4"/>
    <mergeCell ref="G5:H5"/>
    <mergeCell ref="G6:H6"/>
    <mergeCell ref="G7:H7"/>
    <mergeCell ref="G8:H8"/>
    <mergeCell ref="G12:H12"/>
    <mergeCell ref="G10:H10"/>
    <mergeCell ref="G11:H11"/>
    <mergeCell ref="C15:D15"/>
    <mergeCell ref="C16:D16"/>
    <mergeCell ref="A22:B22"/>
    <mergeCell ref="A17:D17"/>
    <mergeCell ref="C24:D24"/>
    <mergeCell ref="A23:D23"/>
    <mergeCell ref="E17:H17"/>
    <mergeCell ref="G18:H18"/>
    <mergeCell ref="C18:D18"/>
    <mergeCell ref="C19:D19"/>
    <mergeCell ref="C20:D20"/>
    <mergeCell ref="C21:D21"/>
    <mergeCell ref="C22:D22"/>
  </mergeCells>
  <dataValidations count="2">
    <dataValidation type="list" allowBlank="1" showInputMessage="1" showErrorMessage="1" sqref="C15">
      <formula1>d.ports</formula1>
    </dataValidation>
    <dataValidation type="whole" allowBlank="1" showInputMessage="1" showErrorMessage="1" sqref="C16 G18 C24">
      <formula1>0</formula1>
      <formula2>100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16" sqref="H16"/>
    </sheetView>
  </sheetViews>
  <sheetFormatPr baseColWidth="10" defaultRowHeight="15" x14ac:dyDescent="0.25"/>
  <cols>
    <col min="1" max="1" width="40.42578125" style="30" bestFit="1" customWidth="1"/>
    <col min="2" max="2" width="7.28515625" style="30" bestFit="1" customWidth="1"/>
    <col min="3" max="3" width="8" style="30" customWidth="1"/>
    <col min="4" max="4" width="6.85546875" style="30" customWidth="1"/>
    <col min="5" max="5" width="9.5703125" style="30" customWidth="1"/>
    <col min="6" max="6" width="13.140625" style="30" customWidth="1"/>
    <col min="7" max="7" width="5.7109375" style="30" customWidth="1"/>
    <col min="8" max="8" width="76.42578125" style="30" bestFit="1" customWidth="1"/>
    <col min="9" max="16384" width="11.42578125" style="30"/>
  </cols>
  <sheetData>
    <row r="1" spans="1:8" x14ac:dyDescent="0.25">
      <c r="A1" s="32" t="s">
        <v>0</v>
      </c>
      <c r="B1" s="33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4" t="s">
        <v>7</v>
      </c>
    </row>
    <row r="2" spans="1:8" ht="28.5" x14ac:dyDescent="0.25">
      <c r="A2" s="31" t="s">
        <v>12</v>
      </c>
      <c r="B2" s="35">
        <v>222</v>
      </c>
      <c r="C2" s="36" t="s">
        <v>8</v>
      </c>
      <c r="D2" s="37">
        <v>222</v>
      </c>
      <c r="E2" s="36" t="s">
        <v>9</v>
      </c>
      <c r="F2" s="36" t="s">
        <v>10</v>
      </c>
      <c r="G2" s="38">
        <v>35</v>
      </c>
      <c r="H2" s="39" t="s">
        <v>13</v>
      </c>
    </row>
    <row r="3" spans="1:8" x14ac:dyDescent="0.25">
      <c r="A3" s="31" t="s">
        <v>14</v>
      </c>
      <c r="B3" s="35">
        <v>117</v>
      </c>
      <c r="C3" s="36" t="s">
        <v>8</v>
      </c>
      <c r="D3" s="37">
        <v>117</v>
      </c>
      <c r="E3" s="36" t="s">
        <v>9</v>
      </c>
      <c r="F3" s="36" t="s">
        <v>10</v>
      </c>
      <c r="G3" s="38">
        <v>33</v>
      </c>
      <c r="H3" s="39" t="s">
        <v>15</v>
      </c>
    </row>
    <row r="4" spans="1:8" x14ac:dyDescent="0.25">
      <c r="A4" s="31" t="s">
        <v>16</v>
      </c>
      <c r="B4" s="35">
        <v>112</v>
      </c>
      <c r="C4" s="36" t="s">
        <v>8</v>
      </c>
      <c r="D4" s="37">
        <v>112</v>
      </c>
      <c r="E4" s="36" t="s">
        <v>9</v>
      </c>
      <c r="F4" s="36" t="s">
        <v>11</v>
      </c>
      <c r="G4" s="38">
        <v>23</v>
      </c>
      <c r="H4" s="40" t="s">
        <v>17</v>
      </c>
    </row>
    <row r="5" spans="1:8" x14ac:dyDescent="0.25">
      <c r="A5" s="31" t="s">
        <v>19</v>
      </c>
      <c r="B5" s="35">
        <v>107</v>
      </c>
      <c r="C5" s="36" t="s">
        <v>8</v>
      </c>
      <c r="D5" s="37">
        <v>107</v>
      </c>
      <c r="E5" s="36" t="s">
        <v>9</v>
      </c>
      <c r="F5" s="36" t="s">
        <v>20</v>
      </c>
      <c r="G5" s="38">
        <v>29</v>
      </c>
      <c r="H5" s="40" t="s">
        <v>21</v>
      </c>
    </row>
    <row r="6" spans="1:8" x14ac:dyDescent="0.25">
      <c r="A6" s="31" t="s">
        <v>22</v>
      </c>
      <c r="B6" s="35">
        <v>67</v>
      </c>
      <c r="C6" s="36" t="s">
        <v>8</v>
      </c>
      <c r="D6" s="37">
        <v>67</v>
      </c>
      <c r="E6" s="36" t="s">
        <v>9</v>
      </c>
      <c r="F6" s="36" t="s">
        <v>11</v>
      </c>
      <c r="G6" s="38">
        <v>20</v>
      </c>
      <c r="H6" s="39" t="s">
        <v>23</v>
      </c>
    </row>
    <row r="7" spans="1:8" x14ac:dyDescent="0.25">
      <c r="A7" s="31" t="s">
        <v>25</v>
      </c>
      <c r="B7" s="35">
        <v>77</v>
      </c>
      <c r="C7" s="36" t="s">
        <v>8</v>
      </c>
      <c r="D7" s="37">
        <v>77</v>
      </c>
      <c r="E7" s="36" t="s">
        <v>9</v>
      </c>
      <c r="F7" s="36" t="s">
        <v>11</v>
      </c>
      <c r="G7" s="38">
        <v>20</v>
      </c>
      <c r="H7" s="40"/>
    </row>
    <row r="8" spans="1:8" x14ac:dyDescent="0.25">
      <c r="A8" s="31" t="s">
        <v>26</v>
      </c>
      <c r="B8" s="35">
        <v>77</v>
      </c>
      <c r="C8" s="36" t="s">
        <v>8</v>
      </c>
      <c r="D8" s="37">
        <v>77</v>
      </c>
      <c r="E8" s="36" t="s">
        <v>9</v>
      </c>
      <c r="F8" s="36" t="s">
        <v>11</v>
      </c>
      <c r="G8" s="38">
        <v>15</v>
      </c>
      <c r="H8" s="40" t="s">
        <v>18</v>
      </c>
    </row>
    <row r="9" spans="1:8" ht="57" x14ac:dyDescent="0.25">
      <c r="A9" s="31" t="s">
        <v>27</v>
      </c>
      <c r="B9" s="35">
        <v>122</v>
      </c>
      <c r="C9" s="36" t="s">
        <v>8</v>
      </c>
      <c r="D9" s="37">
        <v>122</v>
      </c>
      <c r="E9" s="36" t="s">
        <v>9</v>
      </c>
      <c r="F9" s="36" t="s">
        <v>24</v>
      </c>
      <c r="G9" s="38">
        <v>23</v>
      </c>
      <c r="H9" s="29" t="s">
        <v>28</v>
      </c>
    </row>
    <row r="10" spans="1:8" ht="28.5" x14ac:dyDescent="0.25">
      <c r="A10" s="31" t="s">
        <v>29</v>
      </c>
      <c r="B10" s="35">
        <v>122</v>
      </c>
      <c r="C10" s="36" t="s">
        <v>8</v>
      </c>
      <c r="D10" s="37">
        <v>122</v>
      </c>
      <c r="E10" s="36" t="s">
        <v>9</v>
      </c>
      <c r="F10" s="36" t="s">
        <v>11</v>
      </c>
      <c r="G10" s="38">
        <v>23</v>
      </c>
      <c r="H10" s="29" t="s">
        <v>30</v>
      </c>
    </row>
    <row r="11" spans="1:8" ht="28.5" x14ac:dyDescent="0.25">
      <c r="A11" s="31" t="s">
        <v>31</v>
      </c>
      <c r="B11" s="35">
        <v>217</v>
      </c>
      <c r="C11" s="36" t="s">
        <v>8</v>
      </c>
      <c r="D11" s="37">
        <v>217</v>
      </c>
      <c r="E11" s="36" t="s">
        <v>9</v>
      </c>
      <c r="F11" s="36" t="s">
        <v>24</v>
      </c>
      <c r="G11" s="38">
        <v>35</v>
      </c>
      <c r="H11" s="39" t="s">
        <v>32</v>
      </c>
    </row>
    <row r="12" spans="1:8" x14ac:dyDescent="0.25">
      <c r="A12" s="31" t="s">
        <v>33</v>
      </c>
      <c r="B12" s="35">
        <v>152</v>
      </c>
      <c r="C12" s="36" t="s">
        <v>8</v>
      </c>
      <c r="D12" s="37">
        <v>152</v>
      </c>
      <c r="E12" s="36" t="s">
        <v>9</v>
      </c>
      <c r="F12" s="36" t="s">
        <v>11</v>
      </c>
      <c r="G12" s="38">
        <v>25</v>
      </c>
      <c r="H12" s="40" t="s">
        <v>34</v>
      </c>
    </row>
    <row r="13" spans="1:8" x14ac:dyDescent="0.25">
      <c r="A13" s="31" t="s">
        <v>35</v>
      </c>
      <c r="B13" s="35">
        <v>122</v>
      </c>
      <c r="C13" s="36" t="s">
        <v>8</v>
      </c>
      <c r="D13" s="37">
        <v>122</v>
      </c>
      <c r="E13" s="36" t="s">
        <v>9</v>
      </c>
      <c r="F13" s="36" t="s">
        <v>11</v>
      </c>
      <c r="G13" s="38">
        <v>23</v>
      </c>
      <c r="H13" s="40" t="s">
        <v>17</v>
      </c>
    </row>
    <row r="14" spans="1:8" ht="42.75" x14ac:dyDescent="0.25">
      <c r="A14" s="31" t="s">
        <v>36</v>
      </c>
      <c r="B14" s="35">
        <v>112</v>
      </c>
      <c r="C14" s="36" t="s">
        <v>8</v>
      </c>
      <c r="D14" s="37">
        <v>112</v>
      </c>
      <c r="E14" s="36" t="s">
        <v>9</v>
      </c>
      <c r="F14" s="36" t="s">
        <v>24</v>
      </c>
      <c r="G14" s="38">
        <v>21</v>
      </c>
      <c r="H14" s="29" t="s">
        <v>37</v>
      </c>
    </row>
    <row r="15" spans="1:8" x14ac:dyDescent="0.25">
      <c r="A15" s="31" t="s">
        <v>38</v>
      </c>
      <c r="B15" s="35">
        <v>133</v>
      </c>
      <c r="C15" s="36" t="s">
        <v>8</v>
      </c>
      <c r="D15" s="37">
        <v>133</v>
      </c>
      <c r="E15" s="36" t="s">
        <v>9</v>
      </c>
      <c r="F15" s="36" t="s">
        <v>11</v>
      </c>
      <c r="G15" s="38">
        <v>26</v>
      </c>
      <c r="H15" s="39" t="s">
        <v>39</v>
      </c>
    </row>
    <row r="16" spans="1:8" x14ac:dyDescent="0.25">
      <c r="A16" s="31" t="s">
        <v>40</v>
      </c>
      <c r="B16" s="35">
        <v>159</v>
      </c>
      <c r="C16" s="36" t="s">
        <v>8</v>
      </c>
      <c r="D16" s="37">
        <v>159</v>
      </c>
      <c r="E16" s="36" t="s">
        <v>9</v>
      </c>
      <c r="F16" s="36" t="s">
        <v>11</v>
      </c>
      <c r="G16" s="38">
        <v>27</v>
      </c>
      <c r="H16" s="40" t="s">
        <v>41</v>
      </c>
    </row>
    <row r="17" spans="1:8" x14ac:dyDescent="0.25">
      <c r="A17" s="41" t="s">
        <v>42</v>
      </c>
      <c r="B17" s="42">
        <v>82</v>
      </c>
      <c r="C17" s="43" t="s">
        <v>8</v>
      </c>
      <c r="D17" s="44">
        <v>82</v>
      </c>
      <c r="E17" s="43" t="s">
        <v>9</v>
      </c>
      <c r="F17" s="43" t="s">
        <v>11</v>
      </c>
      <c r="G17" s="45">
        <v>25</v>
      </c>
      <c r="H17" s="46" t="s">
        <v>41</v>
      </c>
    </row>
  </sheetData>
  <sortState ref="A4:J24">
    <sortCondition ref="A4:A24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</vt:lpstr>
      <vt:lpstr>Destination</vt:lpstr>
      <vt:lpstr>Feuil3</vt:lpstr>
      <vt:lpstr>d.ports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ymo</dc:creator>
  <cp:lastModifiedBy>jep</cp:lastModifiedBy>
  <dcterms:created xsi:type="dcterms:W3CDTF">2014-06-10T14:27:48Z</dcterms:created>
  <dcterms:modified xsi:type="dcterms:W3CDTF">2014-06-11T06:05:07Z</dcterms:modified>
</cp:coreProperties>
</file>