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480" yWindow="465" windowWidth="22995" windowHeight="9615" firstSheet="4" activeTab="9"/>
  </bookViews>
  <sheets>
    <sheet name="RIRV" sheetId="3" r:id="rId1"/>
    <sheet name="Report and Request" sheetId="4" r:id="rId2"/>
    <sheet name="Bin Card" sheetId="5" r:id="rId3"/>
    <sheet name="List of Transactions " sheetId="6" r:id="rId4"/>
    <sheet name="List of drugs" sheetId="1" r:id="rId5"/>
    <sheet name="Locations" sheetId="7" r:id="rId6"/>
    <sheet name="List of drugs try tabledyn" sheetId="8" r:id="rId7"/>
    <sheet name="Bin Card try dyn" sheetId="9" r:id="rId8"/>
    <sheet name="List of Transactions try dyn" sheetId="10" r:id="rId9"/>
    <sheet name="List of drugs try Inventory" sheetId="11" r:id="rId10"/>
  </sheets>
  <definedNames>
    <definedName name="bdd" localSheetId="8">OFFSET('List of Transactions try dyn'!$A$2:$D$2,,,COUNTA('List of Transactions try dyn'!$A:$D)-1)</definedName>
    <definedName name="bdd">OFFSET('List of Transactions '!$A$6:$D$6,,,COUNTA('List of Transactions '!$A:$D)-1)</definedName>
    <definedName name="_xlnm.Print_Titles" localSheetId="4">'List of drugs'!$1:$1</definedName>
    <definedName name="_xlnm.Print_Titles" localSheetId="9">'List of drugs try Inventory'!$1:$1</definedName>
    <definedName name="_xlnm.Print_Titles" localSheetId="6">'List of drugs try tabledyn'!$1:$1</definedName>
    <definedName name="n." localSheetId="9">OFFSET('List of drugs try Inventory'!$A$2,,,COUNTA('List of drugs try Inventory'!$A:$A)-1)</definedName>
    <definedName name="n.">OFFSET('List of drugs try tabledyn'!$A$2,,,COUNTA('List of drugs try tabledyn'!$A:$A)-1)</definedName>
    <definedName name="nameofproduct" localSheetId="3">OFFSET('List of Transactions '!$E$6,,,COUNTIF('List of Transactions '!$E:$E,"&gt;&lt;")-1)</definedName>
    <definedName name="nameofproduct" localSheetId="8">OFFSET('List of Transactions try dyn'!$E$2,,,COUNTIF('List of Transactions try dyn'!$E:$E,"&gt;&lt;")-1)</definedName>
    <definedName name="numprod" localSheetId="8">OFFSET('List of Transactions try dyn'!$D$2,,,COUNTA('List of Transactions try dyn'!$D:$D)-1)</definedName>
    <definedName name="numprod">OFFSET('List of Transactions '!$D$6,,,COUNTA('List of Transactions '!$D:$D)-1)</definedName>
    <definedName name="numprod2" localSheetId="8">OFFSET('List of Transactions try dyn'!$D$2,,MATCH('Bin Card'!$C$8,'List of Transactions try dyn'!$D:$D,0)-6,COUNTA('List of Transactions try dyn'!$D:$D))</definedName>
    <definedName name="numprod2">OFFSET('List of Transactions '!$D$6,,MATCH('Bin Card'!$C$8,'List of Transactions '!$D:$D,0)-6,COUNTA('List of Transactions '!$D:$D))</definedName>
    <definedName name="numtrans" localSheetId="8">OFFSET('List of Transactions try dyn'!$A$2,,,COUNTA('List of Transactions try dyn'!$A:$A)-1)</definedName>
    <definedName name="numtrans">OFFSET('List of Transactions '!$A$6,,,COUNTA('List of Transactions '!$A:$A)-1)</definedName>
    <definedName name="PRnumb" localSheetId="8">OFFSET('List of Transactions try dyn'!$C$2,,,COUNTA('List of Transactions try dyn'!$C:$C)-1)</definedName>
    <definedName name="PRnumb">OFFSET('List of Transactions '!$C$6,,,COUNTA('List of Transactions '!$C:$C)-1)</definedName>
  </definedNames>
  <calcPr calcId="145621"/>
  <pivotCaches>
    <pivotCache cacheId="0" r:id="rId11"/>
  </pivotCaches>
</workbook>
</file>

<file path=xl/calcChain.xml><?xml version="1.0" encoding="utf-8"?>
<calcChain xmlns="http://schemas.openxmlformats.org/spreadsheetml/2006/main">
  <c r="I2" i="11" l="1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H2" i="11" l="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R2" i="10" l="1"/>
  <c r="R3" i="10"/>
  <c r="R4" i="10"/>
  <c r="R5" i="10"/>
  <c r="R6" i="10"/>
  <c r="R7" i="10"/>
  <c r="R8" i="10"/>
  <c r="R9" i="10"/>
  <c r="R10" i="10"/>
  <c r="C8" i="9"/>
  <c r="S19" i="9"/>
  <c r="T19" i="9"/>
  <c r="U19" i="9"/>
  <c r="V19" i="9"/>
  <c r="S20" i="9"/>
  <c r="T20" i="9"/>
  <c r="U20" i="9"/>
  <c r="V20" i="9"/>
  <c r="S21" i="9"/>
  <c r="T21" i="9"/>
  <c r="U21" i="9"/>
  <c r="V21" i="9"/>
  <c r="S22" i="9"/>
  <c r="T22" i="9"/>
  <c r="U22" i="9"/>
  <c r="V22" i="9"/>
  <c r="S23" i="9"/>
  <c r="T23" i="9"/>
  <c r="U23" i="9"/>
  <c r="V23" i="9"/>
  <c r="S24" i="9"/>
  <c r="T24" i="9"/>
  <c r="U24" i="9"/>
  <c r="V24" i="9"/>
  <c r="D8" i="9" l="1"/>
  <c r="C9" i="9"/>
  <c r="E10" i="10"/>
  <c r="F10" i="10"/>
  <c r="G10" i="10"/>
  <c r="H10" i="10"/>
  <c r="N10" i="10"/>
  <c r="E9" i="10"/>
  <c r="F9" i="10"/>
  <c r="G9" i="10"/>
  <c r="H9" i="10"/>
  <c r="N9" i="10"/>
  <c r="E8" i="10"/>
  <c r="F8" i="10"/>
  <c r="G8" i="10"/>
  <c r="H8" i="10"/>
  <c r="N8" i="10"/>
  <c r="E7" i="10"/>
  <c r="F7" i="10"/>
  <c r="G7" i="10"/>
  <c r="H7" i="10"/>
  <c r="N7" i="10"/>
  <c r="N6" i="10"/>
  <c r="H6" i="10"/>
  <c r="G6" i="10"/>
  <c r="F6" i="10"/>
  <c r="E6" i="10"/>
  <c r="N5" i="10"/>
  <c r="H5" i="10"/>
  <c r="G5" i="10"/>
  <c r="F5" i="10"/>
  <c r="E5" i="10"/>
  <c r="N4" i="10"/>
  <c r="H4" i="10"/>
  <c r="G4" i="10"/>
  <c r="F4" i="10"/>
  <c r="E4" i="10"/>
  <c r="N3" i="10"/>
  <c r="H3" i="10"/>
  <c r="G3" i="10"/>
  <c r="F3" i="10"/>
  <c r="E3" i="10"/>
  <c r="N2" i="10"/>
  <c r="H2" i="10"/>
  <c r="G2" i="10"/>
  <c r="F2" i="10"/>
  <c r="E2" i="10"/>
  <c r="L6" i="5" l="1"/>
  <c r="B12" i="5" s="1" a="1"/>
  <c r="B12" i="5" s="1"/>
  <c r="E11" i="6"/>
  <c r="B13" i="5" l="1" a="1"/>
  <c r="B13" i="5" s="1"/>
  <c r="B14" i="5" a="1"/>
  <c r="B14" i="5" s="1"/>
  <c r="B16" i="5" a="1"/>
  <c r="B16" i="5" s="1"/>
  <c r="B18" i="5" a="1"/>
  <c r="B18" i="5" s="1"/>
  <c r="B17" i="5" a="1"/>
  <c r="B17" i="5" s="1"/>
  <c r="B20" i="5" a="1"/>
  <c r="B20" i="5" s="1"/>
  <c r="B19" i="5" a="1"/>
  <c r="B19" i="5" s="1"/>
  <c r="B21" i="5" a="1"/>
  <c r="B21" i="5" s="1"/>
  <c r="B23" i="5" a="1"/>
  <c r="B23" i="5" s="1"/>
  <c r="B27" i="5" a="1"/>
  <c r="B27" i="5" s="1"/>
  <c r="B25" i="5" a="1"/>
  <c r="B25" i="5" s="1"/>
  <c r="B22" i="5" a="1"/>
  <c r="B22" i="5" s="1"/>
  <c r="B24" i="5" a="1"/>
  <c r="B24" i="5" s="1"/>
  <c r="B26" i="5" a="1"/>
  <c r="B26" i="5" s="1"/>
  <c r="H9" i="9"/>
  <c r="H8" i="9"/>
  <c r="M7" i="6" l="1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6" i="6"/>
  <c r="E7" i="6"/>
  <c r="F7" i="6"/>
  <c r="G7" i="6"/>
  <c r="H7" i="6"/>
  <c r="E8" i="6"/>
  <c r="F8" i="6"/>
  <c r="G8" i="6"/>
  <c r="H8" i="6"/>
  <c r="E9" i="6"/>
  <c r="F9" i="6"/>
  <c r="G9" i="6"/>
  <c r="H9" i="6"/>
  <c r="E10" i="6"/>
  <c r="F10" i="6"/>
  <c r="G10" i="6"/>
  <c r="H10" i="6"/>
  <c r="F11" i="6"/>
  <c r="G11" i="6"/>
  <c r="H11" i="6"/>
  <c r="E12" i="6"/>
  <c r="F12" i="6"/>
  <c r="G12" i="6"/>
  <c r="H12" i="6"/>
  <c r="E13" i="6"/>
  <c r="F13" i="6"/>
  <c r="G13" i="6"/>
  <c r="H13" i="6"/>
  <c r="E14" i="6"/>
  <c r="F14" i="6"/>
  <c r="G14" i="6"/>
  <c r="H14" i="6"/>
  <c r="E15" i="6"/>
  <c r="F15" i="6"/>
  <c r="G15" i="6"/>
  <c r="H15" i="6"/>
  <c r="E16" i="6"/>
  <c r="F16" i="6"/>
  <c r="G16" i="6"/>
  <c r="H16" i="6"/>
  <c r="E17" i="6"/>
  <c r="F17" i="6"/>
  <c r="G17" i="6"/>
  <c r="H17" i="6"/>
  <c r="E18" i="6"/>
  <c r="F18" i="6"/>
  <c r="G18" i="6"/>
  <c r="H18" i="6"/>
  <c r="E19" i="6"/>
  <c r="F19" i="6"/>
  <c r="G19" i="6"/>
  <c r="H19" i="6"/>
  <c r="E20" i="6"/>
  <c r="F20" i="6"/>
  <c r="G20" i="6"/>
  <c r="H20" i="6"/>
  <c r="E21" i="6"/>
  <c r="F21" i="6"/>
  <c r="G21" i="6"/>
  <c r="H21" i="6"/>
  <c r="E22" i="6"/>
  <c r="F22" i="6"/>
  <c r="G22" i="6"/>
  <c r="H22" i="6"/>
  <c r="E23" i="6"/>
  <c r="F23" i="6"/>
  <c r="G23" i="6"/>
  <c r="H23" i="6"/>
  <c r="E24" i="6"/>
  <c r="F24" i="6"/>
  <c r="G24" i="6"/>
  <c r="H24" i="6"/>
  <c r="E25" i="6"/>
  <c r="F25" i="6"/>
  <c r="G25" i="6"/>
  <c r="H25" i="6"/>
  <c r="E26" i="6"/>
  <c r="F26" i="6"/>
  <c r="G26" i="6"/>
  <c r="H26" i="6"/>
  <c r="E27" i="6"/>
  <c r="F27" i="6"/>
  <c r="G27" i="6"/>
  <c r="H27" i="6"/>
  <c r="E28" i="6"/>
  <c r="F28" i="6"/>
  <c r="G28" i="6"/>
  <c r="H28" i="6"/>
  <c r="E29" i="6"/>
  <c r="F29" i="6"/>
  <c r="G29" i="6"/>
  <c r="H29" i="6"/>
  <c r="E30" i="6"/>
  <c r="F30" i="6"/>
  <c r="G30" i="6"/>
  <c r="H30" i="6"/>
  <c r="E31" i="6"/>
  <c r="F31" i="6"/>
  <c r="G31" i="6"/>
  <c r="H31" i="6"/>
  <c r="E32" i="6"/>
  <c r="F32" i="6"/>
  <c r="G32" i="6"/>
  <c r="H32" i="6"/>
  <c r="E33" i="6"/>
  <c r="F33" i="6"/>
  <c r="G33" i="6"/>
  <c r="H33" i="6"/>
  <c r="E34" i="6"/>
  <c r="F34" i="6"/>
  <c r="G34" i="6"/>
  <c r="H34" i="6"/>
  <c r="E35" i="6"/>
  <c r="F35" i="6"/>
  <c r="G35" i="6"/>
  <c r="H35" i="6"/>
  <c r="E36" i="6"/>
  <c r="F36" i="6"/>
  <c r="G36" i="6"/>
  <c r="H36" i="6"/>
  <c r="E37" i="6"/>
  <c r="F37" i="6"/>
  <c r="G37" i="6"/>
  <c r="H37" i="6"/>
  <c r="E38" i="6"/>
  <c r="F38" i="6"/>
  <c r="G38" i="6"/>
  <c r="H38" i="6"/>
  <c r="E39" i="6"/>
  <c r="F39" i="6"/>
  <c r="G39" i="6"/>
  <c r="H39" i="6"/>
  <c r="E40" i="6"/>
  <c r="F40" i="6"/>
  <c r="G40" i="6"/>
  <c r="H40" i="6"/>
  <c r="E41" i="6"/>
  <c r="F41" i="6"/>
  <c r="G41" i="6"/>
  <c r="H41" i="6"/>
  <c r="E42" i="6"/>
  <c r="F42" i="6"/>
  <c r="G42" i="6"/>
  <c r="H42" i="6"/>
  <c r="E43" i="6"/>
  <c r="F43" i="6"/>
  <c r="G43" i="6"/>
  <c r="H43" i="6"/>
  <c r="E44" i="6"/>
  <c r="F44" i="6"/>
  <c r="G44" i="6"/>
  <c r="H44" i="6"/>
  <c r="E45" i="6"/>
  <c r="F45" i="6"/>
  <c r="G45" i="6"/>
  <c r="H45" i="6"/>
  <c r="E46" i="6"/>
  <c r="F46" i="6"/>
  <c r="G46" i="6"/>
  <c r="H46" i="6"/>
  <c r="E47" i="6"/>
  <c r="F47" i="6"/>
  <c r="G47" i="6"/>
  <c r="H47" i="6"/>
  <c r="E48" i="6"/>
  <c r="F48" i="6"/>
  <c r="G48" i="6"/>
  <c r="H48" i="6"/>
  <c r="E49" i="6"/>
  <c r="F49" i="6"/>
  <c r="G49" i="6"/>
  <c r="H49" i="6"/>
  <c r="E50" i="6"/>
  <c r="F50" i="6"/>
  <c r="G50" i="6"/>
  <c r="H50" i="6"/>
  <c r="E51" i="6"/>
  <c r="F51" i="6"/>
  <c r="G51" i="6"/>
  <c r="H51" i="6"/>
  <c r="E52" i="6"/>
  <c r="F52" i="6"/>
  <c r="G52" i="6"/>
  <c r="H52" i="6"/>
  <c r="E53" i="6"/>
  <c r="F53" i="6"/>
  <c r="G53" i="6"/>
  <c r="H53" i="6"/>
  <c r="E54" i="6"/>
  <c r="F54" i="6"/>
  <c r="G54" i="6"/>
  <c r="H54" i="6"/>
  <c r="E55" i="6"/>
  <c r="F55" i="6"/>
  <c r="G55" i="6"/>
  <c r="H55" i="6"/>
  <c r="E56" i="6"/>
  <c r="F56" i="6"/>
  <c r="G56" i="6"/>
  <c r="H56" i="6"/>
  <c r="E57" i="6"/>
  <c r="F57" i="6"/>
  <c r="G57" i="6"/>
  <c r="H57" i="6"/>
  <c r="E58" i="6"/>
  <c r="F58" i="6"/>
  <c r="G58" i="6"/>
  <c r="H58" i="6"/>
  <c r="E59" i="6"/>
  <c r="F59" i="6"/>
  <c r="G59" i="6"/>
  <c r="H59" i="6"/>
  <c r="E60" i="6"/>
  <c r="F60" i="6"/>
  <c r="G60" i="6"/>
  <c r="H60" i="6"/>
  <c r="E61" i="6"/>
  <c r="F61" i="6"/>
  <c r="G61" i="6"/>
  <c r="H61" i="6"/>
  <c r="E62" i="6"/>
  <c r="F62" i="6"/>
  <c r="G62" i="6"/>
  <c r="H62" i="6"/>
  <c r="E63" i="6"/>
  <c r="F63" i="6"/>
  <c r="G63" i="6"/>
  <c r="H63" i="6"/>
  <c r="E64" i="6"/>
  <c r="F64" i="6"/>
  <c r="G64" i="6"/>
  <c r="H64" i="6"/>
  <c r="E65" i="6"/>
  <c r="F65" i="6"/>
  <c r="G65" i="6"/>
  <c r="H65" i="6"/>
  <c r="E66" i="6"/>
  <c r="F66" i="6"/>
  <c r="G66" i="6"/>
  <c r="H66" i="6"/>
  <c r="E67" i="6"/>
  <c r="F67" i="6"/>
  <c r="G67" i="6"/>
  <c r="H67" i="6"/>
  <c r="E68" i="6"/>
  <c r="F68" i="6"/>
  <c r="G68" i="6"/>
  <c r="H68" i="6"/>
  <c r="E69" i="6"/>
  <c r="F69" i="6"/>
  <c r="G69" i="6"/>
  <c r="H69" i="6"/>
  <c r="E70" i="6"/>
  <c r="F70" i="6"/>
  <c r="G70" i="6"/>
  <c r="H70" i="6"/>
  <c r="E71" i="6"/>
  <c r="F71" i="6"/>
  <c r="G71" i="6"/>
  <c r="H71" i="6"/>
  <c r="E72" i="6"/>
  <c r="F72" i="6"/>
  <c r="G72" i="6"/>
  <c r="H72" i="6"/>
  <c r="E73" i="6"/>
  <c r="F73" i="6"/>
  <c r="G73" i="6"/>
  <c r="H73" i="6"/>
  <c r="E74" i="6"/>
  <c r="F74" i="6"/>
  <c r="G74" i="6"/>
  <c r="H74" i="6"/>
  <c r="E75" i="6"/>
  <c r="F75" i="6"/>
  <c r="G75" i="6"/>
  <c r="H75" i="6"/>
  <c r="E76" i="6"/>
  <c r="F76" i="6"/>
  <c r="G76" i="6"/>
  <c r="H76" i="6"/>
  <c r="E77" i="6"/>
  <c r="F77" i="6"/>
  <c r="G77" i="6"/>
  <c r="H77" i="6"/>
  <c r="E78" i="6"/>
  <c r="F78" i="6"/>
  <c r="G78" i="6"/>
  <c r="H78" i="6"/>
  <c r="E79" i="6"/>
  <c r="F79" i="6"/>
  <c r="G79" i="6"/>
  <c r="H79" i="6"/>
  <c r="E80" i="6"/>
  <c r="F80" i="6"/>
  <c r="G80" i="6"/>
  <c r="H80" i="6"/>
  <c r="E81" i="6"/>
  <c r="F81" i="6"/>
  <c r="G81" i="6"/>
  <c r="H81" i="6"/>
  <c r="E82" i="6"/>
  <c r="F82" i="6"/>
  <c r="G82" i="6"/>
  <c r="H82" i="6"/>
  <c r="E83" i="6"/>
  <c r="F83" i="6"/>
  <c r="G83" i="6"/>
  <c r="H83" i="6"/>
  <c r="E84" i="6"/>
  <c r="F84" i="6"/>
  <c r="G84" i="6"/>
  <c r="H84" i="6"/>
  <c r="E85" i="6"/>
  <c r="F85" i="6"/>
  <c r="G85" i="6"/>
  <c r="H85" i="6"/>
  <c r="E86" i="6"/>
  <c r="F86" i="6"/>
  <c r="G86" i="6"/>
  <c r="H86" i="6"/>
  <c r="E87" i="6"/>
  <c r="F87" i="6"/>
  <c r="G87" i="6"/>
  <c r="H87" i="6"/>
  <c r="E88" i="6"/>
  <c r="F88" i="6"/>
  <c r="G88" i="6"/>
  <c r="H88" i="6"/>
  <c r="E89" i="6"/>
  <c r="F89" i="6"/>
  <c r="G89" i="6"/>
  <c r="H89" i="6"/>
  <c r="E90" i="6"/>
  <c r="F90" i="6"/>
  <c r="G90" i="6"/>
  <c r="H90" i="6"/>
  <c r="E91" i="6"/>
  <c r="F91" i="6"/>
  <c r="G91" i="6"/>
  <c r="H91" i="6"/>
  <c r="E92" i="6"/>
  <c r="F92" i="6"/>
  <c r="G92" i="6"/>
  <c r="H92" i="6"/>
  <c r="E93" i="6"/>
  <c r="F93" i="6"/>
  <c r="G93" i="6"/>
  <c r="H93" i="6"/>
  <c r="E94" i="6"/>
  <c r="F94" i="6"/>
  <c r="G94" i="6"/>
  <c r="H94" i="6"/>
  <c r="E95" i="6"/>
  <c r="F95" i="6"/>
  <c r="G95" i="6"/>
  <c r="H95" i="6"/>
  <c r="E96" i="6"/>
  <c r="F96" i="6"/>
  <c r="G96" i="6"/>
  <c r="H96" i="6"/>
  <c r="E97" i="6"/>
  <c r="F97" i="6"/>
  <c r="G97" i="6"/>
  <c r="H97" i="6"/>
  <c r="E98" i="6"/>
  <c r="F98" i="6"/>
  <c r="G98" i="6"/>
  <c r="H98" i="6"/>
  <c r="E99" i="6"/>
  <c r="F99" i="6"/>
  <c r="G99" i="6"/>
  <c r="H99" i="6"/>
  <c r="E100" i="6"/>
  <c r="F100" i="6"/>
  <c r="G100" i="6"/>
  <c r="H100" i="6"/>
  <c r="E101" i="6"/>
  <c r="F101" i="6"/>
  <c r="G101" i="6"/>
  <c r="H101" i="6"/>
  <c r="E102" i="6"/>
  <c r="F102" i="6"/>
  <c r="G102" i="6"/>
  <c r="H102" i="6"/>
  <c r="E103" i="6"/>
  <c r="F103" i="6"/>
  <c r="G103" i="6"/>
  <c r="H103" i="6"/>
  <c r="E104" i="6"/>
  <c r="F104" i="6"/>
  <c r="G104" i="6"/>
  <c r="H104" i="6"/>
  <c r="E105" i="6"/>
  <c r="F105" i="6"/>
  <c r="G105" i="6"/>
  <c r="H105" i="6"/>
  <c r="E106" i="6"/>
  <c r="F106" i="6"/>
  <c r="G106" i="6"/>
  <c r="H106" i="6"/>
  <c r="E107" i="6"/>
  <c r="F107" i="6"/>
  <c r="G107" i="6"/>
  <c r="H107" i="6"/>
  <c r="E108" i="6"/>
  <c r="F108" i="6"/>
  <c r="G108" i="6"/>
  <c r="H108" i="6"/>
  <c r="E109" i="6"/>
  <c r="F109" i="6"/>
  <c r="G109" i="6"/>
  <c r="H109" i="6"/>
  <c r="E110" i="6"/>
  <c r="F110" i="6"/>
  <c r="G110" i="6"/>
  <c r="H110" i="6"/>
  <c r="E111" i="6"/>
  <c r="F111" i="6"/>
  <c r="G111" i="6"/>
  <c r="H111" i="6"/>
  <c r="E112" i="6"/>
  <c r="F112" i="6"/>
  <c r="G112" i="6"/>
  <c r="H112" i="6"/>
  <c r="E113" i="6"/>
  <c r="F113" i="6"/>
  <c r="G113" i="6"/>
  <c r="H113" i="6"/>
  <c r="E114" i="6"/>
  <c r="F114" i="6"/>
  <c r="G114" i="6"/>
  <c r="H114" i="6"/>
  <c r="E115" i="6"/>
  <c r="F115" i="6"/>
  <c r="G115" i="6"/>
  <c r="H115" i="6"/>
  <c r="E116" i="6"/>
  <c r="F116" i="6"/>
  <c r="G116" i="6"/>
  <c r="H116" i="6"/>
  <c r="E117" i="6"/>
  <c r="F117" i="6"/>
  <c r="G117" i="6"/>
  <c r="H117" i="6"/>
  <c r="E118" i="6"/>
  <c r="F118" i="6"/>
  <c r="G118" i="6"/>
  <c r="H118" i="6"/>
  <c r="E119" i="6"/>
  <c r="F119" i="6"/>
  <c r="G119" i="6"/>
  <c r="H119" i="6"/>
  <c r="E120" i="6"/>
  <c r="F120" i="6"/>
  <c r="G120" i="6"/>
  <c r="H120" i="6"/>
  <c r="E121" i="6"/>
  <c r="F121" i="6"/>
  <c r="G121" i="6"/>
  <c r="H121" i="6"/>
  <c r="E122" i="6"/>
  <c r="F122" i="6"/>
  <c r="G122" i="6"/>
  <c r="H122" i="6"/>
  <c r="E123" i="6"/>
  <c r="F123" i="6"/>
  <c r="G123" i="6"/>
  <c r="H123" i="6"/>
  <c r="E124" i="6"/>
  <c r="F124" i="6"/>
  <c r="G124" i="6"/>
  <c r="H124" i="6"/>
  <c r="E125" i="6"/>
  <c r="F125" i="6"/>
  <c r="G125" i="6"/>
  <c r="H125" i="6"/>
  <c r="E126" i="6"/>
  <c r="F126" i="6"/>
  <c r="G126" i="6"/>
  <c r="H126" i="6"/>
  <c r="E127" i="6"/>
  <c r="F127" i="6"/>
  <c r="G127" i="6"/>
  <c r="H127" i="6"/>
  <c r="E128" i="6"/>
  <c r="F128" i="6"/>
  <c r="G128" i="6"/>
  <c r="H128" i="6"/>
  <c r="E129" i="6"/>
  <c r="F129" i="6"/>
  <c r="G129" i="6"/>
  <c r="H129" i="6"/>
  <c r="E130" i="6"/>
  <c r="F130" i="6"/>
  <c r="G130" i="6"/>
  <c r="H130" i="6"/>
  <c r="E131" i="6"/>
  <c r="F131" i="6"/>
  <c r="G131" i="6"/>
  <c r="H131" i="6"/>
  <c r="E132" i="6"/>
  <c r="F132" i="6"/>
  <c r="G132" i="6"/>
  <c r="H132" i="6"/>
  <c r="E133" i="6"/>
  <c r="F133" i="6"/>
  <c r="G133" i="6"/>
  <c r="H133" i="6"/>
  <c r="E134" i="6"/>
  <c r="F134" i="6"/>
  <c r="G134" i="6"/>
  <c r="H134" i="6"/>
  <c r="E135" i="6"/>
  <c r="F135" i="6"/>
  <c r="G135" i="6"/>
  <c r="H135" i="6"/>
  <c r="E136" i="6"/>
  <c r="F136" i="6"/>
  <c r="G136" i="6"/>
  <c r="H136" i="6"/>
  <c r="E137" i="6"/>
  <c r="F137" i="6"/>
  <c r="G137" i="6"/>
  <c r="H137" i="6"/>
  <c r="E138" i="6"/>
  <c r="F138" i="6"/>
  <c r="G138" i="6"/>
  <c r="H138" i="6"/>
  <c r="E139" i="6"/>
  <c r="F139" i="6"/>
  <c r="G139" i="6"/>
  <c r="H139" i="6"/>
  <c r="E140" i="6"/>
  <c r="F140" i="6"/>
  <c r="G140" i="6"/>
  <c r="H140" i="6"/>
  <c r="E141" i="6"/>
  <c r="F141" i="6"/>
  <c r="G141" i="6"/>
  <c r="H141" i="6"/>
  <c r="E142" i="6"/>
  <c r="F142" i="6"/>
  <c r="G142" i="6"/>
  <c r="H142" i="6"/>
  <c r="E143" i="6"/>
  <c r="F143" i="6"/>
  <c r="G143" i="6"/>
  <c r="H143" i="6"/>
  <c r="E144" i="6"/>
  <c r="F144" i="6"/>
  <c r="G144" i="6"/>
  <c r="H144" i="6"/>
  <c r="E145" i="6"/>
  <c r="F145" i="6"/>
  <c r="G145" i="6"/>
  <c r="H145" i="6"/>
  <c r="E146" i="6"/>
  <c r="F146" i="6"/>
  <c r="G146" i="6"/>
  <c r="H146" i="6"/>
  <c r="E147" i="6"/>
  <c r="F147" i="6"/>
  <c r="G147" i="6"/>
  <c r="H147" i="6"/>
  <c r="E148" i="6"/>
  <c r="F148" i="6"/>
  <c r="G148" i="6"/>
  <c r="H148" i="6"/>
  <c r="E149" i="6"/>
  <c r="F149" i="6"/>
  <c r="G149" i="6"/>
  <c r="H149" i="6"/>
  <c r="E150" i="6"/>
  <c r="F150" i="6"/>
  <c r="G150" i="6"/>
  <c r="H150" i="6"/>
  <c r="E151" i="6"/>
  <c r="F151" i="6"/>
  <c r="G151" i="6"/>
  <c r="H151" i="6"/>
  <c r="E152" i="6"/>
  <c r="F152" i="6"/>
  <c r="G152" i="6"/>
  <c r="H152" i="6"/>
  <c r="E153" i="6"/>
  <c r="F153" i="6"/>
  <c r="G153" i="6"/>
  <c r="H153" i="6"/>
  <c r="E154" i="6"/>
  <c r="F154" i="6"/>
  <c r="G154" i="6"/>
  <c r="H154" i="6"/>
  <c r="E155" i="6"/>
  <c r="F155" i="6"/>
  <c r="G155" i="6"/>
  <c r="H155" i="6"/>
  <c r="E156" i="6"/>
  <c r="F156" i="6"/>
  <c r="G156" i="6"/>
  <c r="H156" i="6"/>
  <c r="E157" i="6"/>
  <c r="F157" i="6"/>
  <c r="G157" i="6"/>
  <c r="H157" i="6"/>
  <c r="E158" i="6"/>
  <c r="F158" i="6"/>
  <c r="G158" i="6"/>
  <c r="H158" i="6"/>
  <c r="E159" i="6"/>
  <c r="F159" i="6"/>
  <c r="G159" i="6"/>
  <c r="H159" i="6"/>
  <c r="E160" i="6"/>
  <c r="F160" i="6"/>
  <c r="G160" i="6"/>
  <c r="H160" i="6"/>
  <c r="E161" i="6"/>
  <c r="F161" i="6"/>
  <c r="G161" i="6"/>
  <c r="H161" i="6"/>
  <c r="E162" i="6"/>
  <c r="F162" i="6"/>
  <c r="G162" i="6"/>
  <c r="H162" i="6"/>
  <c r="E163" i="6"/>
  <c r="F163" i="6"/>
  <c r="G163" i="6"/>
  <c r="H163" i="6"/>
  <c r="E164" i="6"/>
  <c r="F164" i="6"/>
  <c r="G164" i="6"/>
  <c r="H164" i="6"/>
  <c r="E165" i="6"/>
  <c r="F165" i="6"/>
  <c r="G165" i="6"/>
  <c r="H165" i="6"/>
  <c r="E166" i="6"/>
  <c r="F166" i="6"/>
  <c r="G166" i="6"/>
  <c r="H166" i="6"/>
  <c r="E167" i="6"/>
  <c r="F167" i="6"/>
  <c r="G167" i="6"/>
  <c r="H167" i="6"/>
  <c r="E168" i="6"/>
  <c r="F168" i="6"/>
  <c r="G168" i="6"/>
  <c r="H168" i="6"/>
  <c r="E169" i="6"/>
  <c r="F169" i="6"/>
  <c r="G169" i="6"/>
  <c r="H169" i="6"/>
  <c r="E170" i="6"/>
  <c r="F170" i="6"/>
  <c r="G170" i="6"/>
  <c r="H170" i="6"/>
  <c r="E171" i="6"/>
  <c r="F171" i="6"/>
  <c r="G171" i="6"/>
  <c r="H171" i="6"/>
  <c r="E172" i="6"/>
  <c r="F172" i="6"/>
  <c r="G172" i="6"/>
  <c r="H172" i="6"/>
  <c r="E173" i="6"/>
  <c r="F173" i="6"/>
  <c r="G173" i="6"/>
  <c r="H173" i="6"/>
  <c r="E174" i="6"/>
  <c r="F174" i="6"/>
  <c r="G174" i="6"/>
  <c r="H174" i="6"/>
  <c r="E175" i="6"/>
  <c r="F175" i="6"/>
  <c r="G175" i="6"/>
  <c r="H175" i="6"/>
  <c r="E176" i="6"/>
  <c r="F176" i="6"/>
  <c r="G176" i="6"/>
  <c r="H176" i="6"/>
  <c r="E177" i="6"/>
  <c r="F177" i="6"/>
  <c r="G177" i="6"/>
  <c r="H177" i="6"/>
  <c r="E178" i="6"/>
  <c r="F178" i="6"/>
  <c r="G178" i="6"/>
  <c r="H178" i="6"/>
  <c r="E179" i="6"/>
  <c r="F179" i="6"/>
  <c r="G179" i="6"/>
  <c r="H179" i="6"/>
  <c r="E180" i="6"/>
  <c r="F180" i="6"/>
  <c r="G180" i="6"/>
  <c r="H180" i="6"/>
  <c r="E181" i="6"/>
  <c r="F181" i="6"/>
  <c r="G181" i="6"/>
  <c r="H181" i="6"/>
  <c r="E182" i="6"/>
  <c r="F182" i="6"/>
  <c r="G182" i="6"/>
  <c r="H182" i="6"/>
  <c r="E183" i="6"/>
  <c r="F183" i="6"/>
  <c r="G183" i="6"/>
  <c r="H183" i="6"/>
  <c r="E184" i="6"/>
  <c r="F184" i="6"/>
  <c r="G184" i="6"/>
  <c r="H184" i="6"/>
  <c r="E185" i="6"/>
  <c r="F185" i="6"/>
  <c r="G185" i="6"/>
  <c r="H185" i="6"/>
  <c r="E186" i="6"/>
  <c r="F186" i="6"/>
  <c r="G186" i="6"/>
  <c r="H186" i="6"/>
  <c r="E187" i="6"/>
  <c r="F187" i="6"/>
  <c r="G187" i="6"/>
  <c r="H187" i="6"/>
  <c r="E188" i="6"/>
  <c r="F188" i="6"/>
  <c r="G188" i="6"/>
  <c r="H188" i="6"/>
  <c r="E189" i="6"/>
  <c r="F189" i="6"/>
  <c r="G189" i="6"/>
  <c r="H189" i="6"/>
  <c r="E190" i="6"/>
  <c r="F190" i="6"/>
  <c r="G190" i="6"/>
  <c r="H190" i="6"/>
  <c r="E191" i="6"/>
  <c r="F191" i="6"/>
  <c r="G191" i="6"/>
  <c r="H191" i="6"/>
  <c r="E192" i="6"/>
  <c r="F192" i="6"/>
  <c r="G192" i="6"/>
  <c r="H192" i="6"/>
  <c r="E193" i="6"/>
  <c r="F193" i="6"/>
  <c r="G193" i="6"/>
  <c r="H193" i="6"/>
  <c r="E194" i="6"/>
  <c r="F194" i="6"/>
  <c r="G194" i="6"/>
  <c r="H194" i="6"/>
  <c r="E195" i="6"/>
  <c r="F195" i="6"/>
  <c r="G195" i="6"/>
  <c r="H195" i="6"/>
  <c r="E196" i="6"/>
  <c r="F196" i="6"/>
  <c r="G196" i="6"/>
  <c r="H196" i="6"/>
  <c r="E197" i="6"/>
  <c r="F197" i="6"/>
  <c r="G197" i="6"/>
  <c r="H197" i="6"/>
  <c r="E198" i="6"/>
  <c r="F198" i="6"/>
  <c r="G198" i="6"/>
  <c r="H198" i="6"/>
  <c r="E199" i="6"/>
  <c r="F199" i="6"/>
  <c r="G199" i="6"/>
  <c r="H199" i="6"/>
  <c r="E200" i="6"/>
  <c r="F200" i="6"/>
  <c r="G200" i="6"/>
  <c r="H200" i="6"/>
  <c r="E201" i="6"/>
  <c r="F201" i="6"/>
  <c r="G201" i="6"/>
  <c r="H201" i="6"/>
  <c r="E202" i="6"/>
  <c r="F202" i="6"/>
  <c r="G202" i="6"/>
  <c r="H202" i="6"/>
  <c r="E203" i="6"/>
  <c r="F203" i="6"/>
  <c r="G203" i="6"/>
  <c r="H203" i="6"/>
  <c r="E204" i="6"/>
  <c r="F204" i="6"/>
  <c r="G204" i="6"/>
  <c r="H204" i="6"/>
  <c r="E205" i="6"/>
  <c r="F205" i="6"/>
  <c r="G205" i="6"/>
  <c r="H205" i="6"/>
  <c r="E206" i="6"/>
  <c r="F206" i="6"/>
  <c r="G206" i="6"/>
  <c r="H206" i="6"/>
  <c r="E207" i="6"/>
  <c r="F207" i="6"/>
  <c r="G207" i="6"/>
  <c r="H207" i="6"/>
  <c r="E208" i="6"/>
  <c r="F208" i="6"/>
  <c r="G208" i="6"/>
  <c r="H208" i="6"/>
  <c r="E209" i="6"/>
  <c r="F209" i="6"/>
  <c r="G209" i="6"/>
  <c r="H209" i="6"/>
  <c r="E210" i="6"/>
  <c r="F210" i="6"/>
  <c r="G210" i="6"/>
  <c r="H210" i="6"/>
  <c r="E211" i="6"/>
  <c r="F211" i="6"/>
  <c r="G211" i="6"/>
  <c r="H211" i="6"/>
  <c r="E212" i="6"/>
  <c r="F212" i="6"/>
  <c r="G212" i="6"/>
  <c r="H212" i="6"/>
  <c r="E213" i="6"/>
  <c r="F213" i="6"/>
  <c r="G213" i="6"/>
  <c r="H213" i="6"/>
  <c r="E214" i="6"/>
  <c r="F214" i="6"/>
  <c r="G214" i="6"/>
  <c r="H214" i="6"/>
  <c r="E215" i="6"/>
  <c r="F215" i="6"/>
  <c r="G215" i="6"/>
  <c r="H215" i="6"/>
  <c r="E216" i="6"/>
  <c r="F216" i="6"/>
  <c r="G216" i="6"/>
  <c r="H216" i="6"/>
  <c r="E217" i="6"/>
  <c r="F217" i="6"/>
  <c r="G217" i="6"/>
  <c r="H217" i="6"/>
  <c r="E218" i="6"/>
  <c r="F218" i="6"/>
  <c r="G218" i="6"/>
  <c r="H218" i="6"/>
  <c r="E219" i="6"/>
  <c r="F219" i="6"/>
  <c r="G219" i="6"/>
  <c r="H219" i="6"/>
  <c r="E220" i="6"/>
  <c r="F220" i="6"/>
  <c r="G220" i="6"/>
  <c r="H220" i="6"/>
  <c r="E221" i="6"/>
  <c r="F221" i="6"/>
  <c r="G221" i="6"/>
  <c r="H221" i="6"/>
  <c r="E222" i="6"/>
  <c r="F222" i="6"/>
  <c r="G222" i="6"/>
  <c r="H222" i="6"/>
  <c r="E223" i="6"/>
  <c r="F223" i="6"/>
  <c r="G223" i="6"/>
  <c r="H223" i="6"/>
  <c r="E224" i="6"/>
  <c r="F224" i="6"/>
  <c r="G224" i="6"/>
  <c r="H224" i="6"/>
  <c r="E225" i="6"/>
  <c r="F225" i="6"/>
  <c r="G225" i="6"/>
  <c r="H225" i="6"/>
  <c r="E226" i="6"/>
  <c r="F226" i="6"/>
  <c r="G226" i="6"/>
  <c r="H226" i="6"/>
  <c r="E227" i="6"/>
  <c r="F227" i="6"/>
  <c r="G227" i="6"/>
  <c r="H227" i="6"/>
  <c r="E228" i="6"/>
  <c r="F228" i="6"/>
  <c r="G228" i="6"/>
  <c r="H228" i="6"/>
  <c r="E229" i="6"/>
  <c r="F229" i="6"/>
  <c r="G229" i="6"/>
  <c r="H229" i="6"/>
  <c r="E230" i="6"/>
  <c r="F230" i="6"/>
  <c r="G230" i="6"/>
  <c r="H230" i="6"/>
  <c r="E231" i="6"/>
  <c r="F231" i="6"/>
  <c r="G231" i="6"/>
  <c r="H231" i="6"/>
  <c r="E232" i="6"/>
  <c r="F232" i="6"/>
  <c r="G232" i="6"/>
  <c r="H232" i="6"/>
  <c r="E233" i="6"/>
  <c r="F233" i="6"/>
  <c r="G233" i="6"/>
  <c r="H233" i="6"/>
  <c r="E234" i="6"/>
  <c r="F234" i="6"/>
  <c r="G234" i="6"/>
  <c r="H234" i="6"/>
  <c r="E235" i="6"/>
  <c r="F235" i="6"/>
  <c r="G235" i="6"/>
  <c r="H235" i="6"/>
  <c r="E236" i="6"/>
  <c r="F236" i="6"/>
  <c r="G236" i="6"/>
  <c r="H236" i="6"/>
  <c r="E237" i="6"/>
  <c r="F237" i="6"/>
  <c r="G237" i="6"/>
  <c r="H237" i="6"/>
  <c r="E238" i="6"/>
  <c r="F238" i="6"/>
  <c r="G238" i="6"/>
  <c r="H238" i="6"/>
  <c r="E239" i="6"/>
  <c r="F239" i="6"/>
  <c r="G239" i="6"/>
  <c r="H239" i="6"/>
  <c r="E240" i="6"/>
  <c r="F240" i="6"/>
  <c r="G240" i="6"/>
  <c r="H240" i="6"/>
  <c r="E241" i="6"/>
  <c r="F241" i="6"/>
  <c r="G241" i="6"/>
  <c r="H241" i="6"/>
  <c r="E242" i="6"/>
  <c r="F242" i="6"/>
  <c r="G242" i="6"/>
  <c r="H242" i="6"/>
  <c r="E243" i="6"/>
  <c r="F243" i="6"/>
  <c r="G243" i="6"/>
  <c r="H243" i="6"/>
  <c r="E244" i="6"/>
  <c r="F244" i="6"/>
  <c r="G244" i="6"/>
  <c r="H244" i="6"/>
  <c r="E245" i="6"/>
  <c r="F245" i="6"/>
  <c r="G245" i="6"/>
  <c r="H245" i="6"/>
  <c r="E246" i="6"/>
  <c r="F246" i="6"/>
  <c r="G246" i="6"/>
  <c r="H246" i="6"/>
  <c r="E247" i="6"/>
  <c r="F247" i="6"/>
  <c r="G247" i="6"/>
  <c r="H247" i="6"/>
  <c r="E248" i="6"/>
  <c r="F248" i="6"/>
  <c r="G248" i="6"/>
  <c r="H248" i="6"/>
  <c r="E249" i="6"/>
  <c r="F249" i="6"/>
  <c r="G249" i="6"/>
  <c r="H249" i="6"/>
  <c r="E250" i="6"/>
  <c r="F250" i="6"/>
  <c r="G250" i="6"/>
  <c r="H250" i="6"/>
  <c r="E251" i="6"/>
  <c r="F251" i="6"/>
  <c r="G251" i="6"/>
  <c r="H251" i="6"/>
  <c r="E252" i="6"/>
  <c r="F252" i="6"/>
  <c r="G252" i="6"/>
  <c r="H252" i="6"/>
  <c r="E253" i="6"/>
  <c r="F253" i="6"/>
  <c r="G253" i="6"/>
  <c r="H253" i="6"/>
  <c r="E254" i="6"/>
  <c r="F254" i="6"/>
  <c r="G254" i="6"/>
  <c r="H254" i="6"/>
  <c r="E255" i="6"/>
  <c r="F255" i="6"/>
  <c r="G255" i="6"/>
  <c r="H255" i="6"/>
  <c r="E256" i="6"/>
  <c r="F256" i="6"/>
  <c r="G256" i="6"/>
  <c r="H256" i="6"/>
  <c r="E257" i="6"/>
  <c r="F257" i="6"/>
  <c r="G257" i="6"/>
  <c r="H257" i="6"/>
  <c r="E258" i="6"/>
  <c r="F258" i="6"/>
  <c r="G258" i="6"/>
  <c r="H258" i="6"/>
  <c r="E259" i="6"/>
  <c r="F259" i="6"/>
  <c r="G259" i="6"/>
  <c r="H259" i="6"/>
  <c r="E260" i="6"/>
  <c r="F260" i="6"/>
  <c r="G260" i="6"/>
  <c r="H260" i="6"/>
  <c r="E261" i="6"/>
  <c r="F261" i="6"/>
  <c r="G261" i="6"/>
  <c r="H261" i="6"/>
  <c r="E262" i="6"/>
  <c r="F262" i="6"/>
  <c r="G262" i="6"/>
  <c r="H262" i="6"/>
  <c r="E263" i="6"/>
  <c r="F263" i="6"/>
  <c r="G263" i="6"/>
  <c r="H263" i="6"/>
  <c r="E264" i="6"/>
  <c r="F264" i="6"/>
  <c r="G264" i="6"/>
  <c r="H264" i="6"/>
  <c r="E265" i="6"/>
  <c r="F265" i="6"/>
  <c r="G265" i="6"/>
  <c r="H265" i="6"/>
  <c r="E266" i="6"/>
  <c r="F266" i="6"/>
  <c r="G266" i="6"/>
  <c r="H266" i="6"/>
  <c r="E267" i="6"/>
  <c r="F267" i="6"/>
  <c r="G267" i="6"/>
  <c r="H267" i="6"/>
  <c r="E268" i="6"/>
  <c r="F268" i="6"/>
  <c r="G268" i="6"/>
  <c r="H268" i="6"/>
  <c r="E269" i="6"/>
  <c r="F269" i="6"/>
  <c r="G269" i="6"/>
  <c r="H269" i="6"/>
  <c r="E270" i="6"/>
  <c r="F270" i="6"/>
  <c r="G270" i="6"/>
  <c r="H270" i="6"/>
  <c r="E271" i="6"/>
  <c r="F271" i="6"/>
  <c r="G271" i="6"/>
  <c r="H271" i="6"/>
  <c r="E272" i="6"/>
  <c r="F272" i="6"/>
  <c r="G272" i="6"/>
  <c r="H272" i="6"/>
  <c r="E273" i="6"/>
  <c r="F273" i="6"/>
  <c r="G273" i="6"/>
  <c r="H273" i="6"/>
  <c r="E274" i="6"/>
  <c r="F274" i="6"/>
  <c r="G274" i="6"/>
  <c r="H274" i="6"/>
  <c r="E275" i="6"/>
  <c r="F275" i="6"/>
  <c r="G275" i="6"/>
  <c r="H275" i="6"/>
  <c r="E276" i="6"/>
  <c r="F276" i="6"/>
  <c r="G276" i="6"/>
  <c r="H276" i="6"/>
  <c r="E277" i="6"/>
  <c r="F277" i="6"/>
  <c r="G277" i="6"/>
  <c r="H277" i="6"/>
  <c r="E278" i="6"/>
  <c r="F278" i="6"/>
  <c r="G278" i="6"/>
  <c r="H278" i="6"/>
  <c r="E279" i="6"/>
  <c r="F279" i="6"/>
  <c r="G279" i="6"/>
  <c r="H279" i="6"/>
  <c r="E280" i="6"/>
  <c r="F280" i="6"/>
  <c r="G280" i="6"/>
  <c r="H280" i="6"/>
  <c r="E281" i="6"/>
  <c r="F281" i="6"/>
  <c r="G281" i="6"/>
  <c r="H281" i="6"/>
  <c r="E282" i="6"/>
  <c r="F282" i="6"/>
  <c r="G282" i="6"/>
  <c r="H282" i="6"/>
  <c r="E283" i="6"/>
  <c r="F283" i="6"/>
  <c r="G283" i="6"/>
  <c r="H283" i="6"/>
  <c r="E284" i="6"/>
  <c r="F284" i="6"/>
  <c r="G284" i="6"/>
  <c r="H284" i="6"/>
  <c r="E285" i="6"/>
  <c r="F285" i="6"/>
  <c r="G285" i="6"/>
  <c r="H285" i="6"/>
  <c r="E286" i="6"/>
  <c r="F286" i="6"/>
  <c r="G286" i="6"/>
  <c r="H286" i="6"/>
  <c r="E287" i="6"/>
  <c r="F287" i="6"/>
  <c r="G287" i="6"/>
  <c r="H287" i="6"/>
  <c r="E288" i="6"/>
  <c r="F288" i="6"/>
  <c r="G288" i="6"/>
  <c r="H288" i="6"/>
  <c r="E289" i="6"/>
  <c r="F289" i="6"/>
  <c r="G289" i="6"/>
  <c r="H289" i="6"/>
  <c r="E290" i="6"/>
  <c r="F290" i="6"/>
  <c r="G290" i="6"/>
  <c r="H290" i="6"/>
  <c r="E291" i="6"/>
  <c r="F291" i="6"/>
  <c r="G291" i="6"/>
  <c r="H291" i="6"/>
  <c r="E292" i="6"/>
  <c r="F292" i="6"/>
  <c r="G292" i="6"/>
  <c r="H292" i="6"/>
  <c r="E293" i="6"/>
  <c r="F293" i="6"/>
  <c r="G293" i="6"/>
  <c r="H293" i="6"/>
  <c r="E294" i="6"/>
  <c r="F294" i="6"/>
  <c r="G294" i="6"/>
  <c r="H294" i="6"/>
  <c r="E295" i="6"/>
  <c r="F295" i="6"/>
  <c r="G295" i="6"/>
  <c r="H295" i="6"/>
  <c r="E296" i="6"/>
  <c r="F296" i="6"/>
  <c r="G296" i="6"/>
  <c r="H296" i="6"/>
  <c r="E297" i="6"/>
  <c r="F297" i="6"/>
  <c r="G297" i="6"/>
  <c r="H297" i="6"/>
  <c r="E298" i="6"/>
  <c r="F298" i="6"/>
  <c r="G298" i="6"/>
  <c r="H298" i="6"/>
  <c r="E299" i="6"/>
  <c r="F299" i="6"/>
  <c r="G299" i="6"/>
  <c r="H299" i="6"/>
  <c r="E300" i="6"/>
  <c r="F300" i="6"/>
  <c r="G300" i="6"/>
  <c r="H300" i="6"/>
  <c r="E301" i="6"/>
  <c r="F301" i="6"/>
  <c r="G301" i="6"/>
  <c r="H301" i="6"/>
  <c r="E302" i="6"/>
  <c r="F302" i="6"/>
  <c r="G302" i="6"/>
  <c r="H302" i="6"/>
  <c r="E303" i="6"/>
  <c r="F303" i="6"/>
  <c r="G303" i="6"/>
  <c r="H303" i="6"/>
  <c r="E304" i="6"/>
  <c r="F304" i="6"/>
  <c r="G304" i="6"/>
  <c r="H304" i="6"/>
  <c r="E305" i="6"/>
  <c r="F305" i="6"/>
  <c r="G305" i="6"/>
  <c r="H305" i="6"/>
  <c r="E306" i="6"/>
  <c r="F306" i="6"/>
  <c r="G306" i="6"/>
  <c r="H306" i="6"/>
  <c r="E307" i="6"/>
  <c r="F307" i="6"/>
  <c r="G307" i="6"/>
  <c r="H307" i="6"/>
  <c r="E308" i="6"/>
  <c r="F308" i="6"/>
  <c r="G308" i="6"/>
  <c r="H308" i="6"/>
  <c r="E309" i="6"/>
  <c r="F309" i="6"/>
  <c r="G309" i="6"/>
  <c r="H309" i="6"/>
  <c r="E310" i="6"/>
  <c r="F310" i="6"/>
  <c r="G310" i="6"/>
  <c r="H310" i="6"/>
  <c r="E311" i="6"/>
  <c r="F311" i="6"/>
  <c r="G311" i="6"/>
  <c r="H311" i="6"/>
  <c r="E312" i="6"/>
  <c r="F312" i="6"/>
  <c r="G312" i="6"/>
  <c r="H312" i="6"/>
  <c r="E313" i="6"/>
  <c r="F313" i="6"/>
  <c r="G313" i="6"/>
  <c r="H313" i="6"/>
  <c r="E314" i="6"/>
  <c r="F314" i="6"/>
  <c r="G314" i="6"/>
  <c r="H314" i="6"/>
  <c r="E315" i="6"/>
  <c r="F315" i="6"/>
  <c r="G315" i="6"/>
  <c r="H315" i="6"/>
  <c r="E316" i="6"/>
  <c r="F316" i="6"/>
  <c r="G316" i="6"/>
  <c r="H316" i="6"/>
  <c r="E317" i="6"/>
  <c r="F317" i="6"/>
  <c r="G317" i="6"/>
  <c r="H317" i="6"/>
  <c r="E318" i="6"/>
  <c r="F318" i="6"/>
  <c r="G318" i="6"/>
  <c r="H318" i="6"/>
  <c r="E319" i="6"/>
  <c r="F319" i="6"/>
  <c r="G319" i="6"/>
  <c r="H319" i="6"/>
  <c r="E320" i="6"/>
  <c r="F320" i="6"/>
  <c r="G320" i="6"/>
  <c r="H320" i="6"/>
  <c r="E321" i="6"/>
  <c r="F321" i="6"/>
  <c r="G321" i="6"/>
  <c r="H321" i="6"/>
  <c r="E322" i="6"/>
  <c r="F322" i="6"/>
  <c r="G322" i="6"/>
  <c r="H322" i="6"/>
  <c r="E323" i="6"/>
  <c r="F323" i="6"/>
  <c r="G323" i="6"/>
  <c r="H323" i="6"/>
  <c r="E324" i="6"/>
  <c r="F324" i="6"/>
  <c r="G324" i="6"/>
  <c r="H324" i="6"/>
  <c r="E325" i="6"/>
  <c r="F325" i="6"/>
  <c r="G325" i="6"/>
  <c r="H325" i="6"/>
  <c r="E326" i="6"/>
  <c r="F326" i="6"/>
  <c r="G326" i="6"/>
  <c r="H326" i="6"/>
  <c r="E327" i="6"/>
  <c r="F327" i="6"/>
  <c r="G327" i="6"/>
  <c r="H327" i="6"/>
  <c r="E328" i="6"/>
  <c r="F328" i="6"/>
  <c r="G328" i="6"/>
  <c r="H328" i="6"/>
  <c r="E329" i="6"/>
  <c r="F329" i="6"/>
  <c r="G329" i="6"/>
  <c r="H329" i="6"/>
  <c r="E330" i="6"/>
  <c r="F330" i="6"/>
  <c r="G330" i="6"/>
  <c r="H330" i="6"/>
  <c r="E331" i="6"/>
  <c r="F331" i="6"/>
  <c r="G331" i="6"/>
  <c r="H331" i="6"/>
  <c r="E332" i="6"/>
  <c r="F332" i="6"/>
  <c r="G332" i="6"/>
  <c r="H332" i="6"/>
  <c r="E333" i="6"/>
  <c r="F333" i="6"/>
  <c r="G333" i="6"/>
  <c r="H333" i="6"/>
  <c r="E334" i="6"/>
  <c r="F334" i="6"/>
  <c r="G334" i="6"/>
  <c r="H334" i="6"/>
  <c r="E335" i="6"/>
  <c r="F335" i="6"/>
  <c r="G335" i="6"/>
  <c r="H335" i="6"/>
  <c r="E336" i="6"/>
  <c r="F336" i="6"/>
  <c r="G336" i="6"/>
  <c r="H336" i="6"/>
  <c r="E337" i="6"/>
  <c r="F337" i="6"/>
  <c r="G337" i="6"/>
  <c r="H337" i="6"/>
  <c r="E338" i="6"/>
  <c r="F338" i="6"/>
  <c r="G338" i="6"/>
  <c r="H338" i="6"/>
  <c r="E339" i="6"/>
  <c r="F339" i="6"/>
  <c r="G339" i="6"/>
  <c r="H339" i="6"/>
  <c r="E340" i="6"/>
  <c r="F340" i="6"/>
  <c r="G340" i="6"/>
  <c r="H340" i="6"/>
  <c r="E341" i="6"/>
  <c r="F341" i="6"/>
  <c r="G341" i="6"/>
  <c r="H341" i="6"/>
  <c r="E342" i="6"/>
  <c r="F342" i="6"/>
  <c r="G342" i="6"/>
  <c r="H342" i="6"/>
  <c r="E343" i="6"/>
  <c r="F343" i="6"/>
  <c r="G343" i="6"/>
  <c r="H343" i="6"/>
  <c r="E344" i="6"/>
  <c r="F344" i="6"/>
  <c r="G344" i="6"/>
  <c r="H344" i="6"/>
  <c r="E345" i="6"/>
  <c r="F345" i="6"/>
  <c r="G345" i="6"/>
  <c r="H345" i="6"/>
  <c r="E346" i="6"/>
  <c r="F346" i="6"/>
  <c r="G346" i="6"/>
  <c r="H346" i="6"/>
  <c r="E347" i="6"/>
  <c r="F347" i="6"/>
  <c r="G347" i="6"/>
  <c r="H347" i="6"/>
  <c r="E348" i="6"/>
  <c r="F348" i="6"/>
  <c r="G348" i="6"/>
  <c r="H348" i="6"/>
  <c r="E349" i="6"/>
  <c r="F349" i="6"/>
  <c r="G349" i="6"/>
  <c r="H349" i="6"/>
  <c r="E350" i="6"/>
  <c r="F350" i="6"/>
  <c r="G350" i="6"/>
  <c r="H350" i="6"/>
  <c r="E351" i="6"/>
  <c r="F351" i="6"/>
  <c r="G351" i="6"/>
  <c r="H351" i="6"/>
  <c r="E352" i="6"/>
  <c r="F352" i="6"/>
  <c r="G352" i="6"/>
  <c r="H352" i="6"/>
  <c r="E353" i="6"/>
  <c r="F353" i="6"/>
  <c r="G353" i="6"/>
  <c r="H353" i="6"/>
  <c r="E354" i="6"/>
  <c r="F354" i="6"/>
  <c r="G354" i="6"/>
  <c r="H354" i="6"/>
  <c r="E355" i="6"/>
  <c r="F355" i="6"/>
  <c r="G355" i="6"/>
  <c r="H355" i="6"/>
  <c r="E356" i="6"/>
  <c r="F356" i="6"/>
  <c r="G356" i="6"/>
  <c r="H356" i="6"/>
  <c r="E357" i="6"/>
  <c r="F357" i="6"/>
  <c r="G357" i="6"/>
  <c r="H357" i="6"/>
  <c r="E358" i="6"/>
  <c r="F358" i="6"/>
  <c r="G358" i="6"/>
  <c r="H358" i="6"/>
  <c r="E359" i="6"/>
  <c r="F359" i="6"/>
  <c r="G359" i="6"/>
  <c r="H359" i="6"/>
  <c r="E360" i="6"/>
  <c r="F360" i="6"/>
  <c r="G360" i="6"/>
  <c r="H360" i="6"/>
  <c r="E361" i="6"/>
  <c r="F361" i="6"/>
  <c r="G361" i="6"/>
  <c r="H361" i="6"/>
  <c r="E362" i="6"/>
  <c r="F362" i="6"/>
  <c r="G362" i="6"/>
  <c r="H362" i="6"/>
  <c r="E363" i="6"/>
  <c r="F363" i="6"/>
  <c r="G363" i="6"/>
  <c r="H363" i="6"/>
  <c r="E364" i="6"/>
  <c r="F364" i="6"/>
  <c r="G364" i="6"/>
  <c r="H364" i="6"/>
  <c r="E365" i="6"/>
  <c r="F365" i="6"/>
  <c r="G365" i="6"/>
  <c r="H365" i="6"/>
  <c r="E366" i="6"/>
  <c r="F366" i="6"/>
  <c r="G366" i="6"/>
  <c r="H366" i="6"/>
  <c r="E367" i="6"/>
  <c r="F367" i="6"/>
  <c r="G367" i="6"/>
  <c r="H367" i="6"/>
  <c r="E368" i="6"/>
  <c r="F368" i="6"/>
  <c r="G368" i="6"/>
  <c r="H368" i="6"/>
  <c r="E369" i="6"/>
  <c r="F369" i="6"/>
  <c r="G369" i="6"/>
  <c r="H369" i="6"/>
  <c r="E370" i="6"/>
  <c r="F370" i="6"/>
  <c r="G370" i="6"/>
  <c r="H370" i="6"/>
  <c r="E371" i="6"/>
  <c r="F371" i="6"/>
  <c r="G371" i="6"/>
  <c r="H371" i="6"/>
  <c r="E372" i="6"/>
  <c r="F372" i="6"/>
  <c r="G372" i="6"/>
  <c r="H372" i="6"/>
  <c r="E373" i="6"/>
  <c r="F373" i="6"/>
  <c r="G373" i="6"/>
  <c r="H373" i="6"/>
  <c r="E374" i="6"/>
  <c r="F374" i="6"/>
  <c r="G374" i="6"/>
  <c r="H374" i="6"/>
  <c r="E375" i="6"/>
  <c r="F375" i="6"/>
  <c r="G375" i="6"/>
  <c r="H375" i="6"/>
  <c r="E376" i="6"/>
  <c r="F376" i="6"/>
  <c r="G376" i="6"/>
  <c r="H376" i="6"/>
  <c r="E377" i="6"/>
  <c r="F377" i="6"/>
  <c r="G377" i="6"/>
  <c r="H377" i="6"/>
  <c r="E378" i="6"/>
  <c r="F378" i="6"/>
  <c r="G378" i="6"/>
  <c r="H378" i="6"/>
  <c r="E379" i="6"/>
  <c r="F379" i="6"/>
  <c r="G379" i="6"/>
  <c r="H379" i="6"/>
  <c r="E380" i="6"/>
  <c r="F380" i="6"/>
  <c r="G380" i="6"/>
  <c r="H380" i="6"/>
  <c r="E381" i="6"/>
  <c r="F381" i="6"/>
  <c r="G381" i="6"/>
  <c r="H381" i="6"/>
  <c r="E382" i="6"/>
  <c r="F382" i="6"/>
  <c r="G382" i="6"/>
  <c r="H382" i="6"/>
  <c r="E383" i="6"/>
  <c r="F383" i="6"/>
  <c r="G383" i="6"/>
  <c r="H383" i="6"/>
  <c r="E384" i="6"/>
  <c r="F384" i="6"/>
  <c r="G384" i="6"/>
  <c r="H384" i="6"/>
  <c r="E385" i="6"/>
  <c r="F385" i="6"/>
  <c r="G385" i="6"/>
  <c r="H385" i="6"/>
  <c r="E386" i="6"/>
  <c r="F386" i="6"/>
  <c r="G386" i="6"/>
  <c r="H386" i="6"/>
  <c r="E387" i="6"/>
  <c r="F387" i="6"/>
  <c r="G387" i="6"/>
  <c r="H387" i="6"/>
  <c r="E388" i="6"/>
  <c r="F388" i="6"/>
  <c r="G388" i="6"/>
  <c r="H388" i="6"/>
  <c r="E389" i="6"/>
  <c r="F389" i="6"/>
  <c r="G389" i="6"/>
  <c r="H389" i="6"/>
  <c r="E390" i="6"/>
  <c r="F390" i="6"/>
  <c r="G390" i="6"/>
  <c r="H390" i="6"/>
  <c r="E391" i="6"/>
  <c r="F391" i="6"/>
  <c r="G391" i="6"/>
  <c r="H391" i="6"/>
  <c r="E392" i="6"/>
  <c r="F392" i="6"/>
  <c r="G392" i="6"/>
  <c r="H392" i="6"/>
  <c r="E393" i="6"/>
  <c r="F393" i="6"/>
  <c r="G393" i="6"/>
  <c r="H393" i="6"/>
  <c r="E394" i="6"/>
  <c r="F394" i="6"/>
  <c r="G394" i="6"/>
  <c r="H394" i="6"/>
  <c r="E395" i="6"/>
  <c r="F395" i="6"/>
  <c r="G395" i="6"/>
  <c r="H395" i="6"/>
  <c r="E396" i="6"/>
  <c r="F396" i="6"/>
  <c r="G396" i="6"/>
  <c r="H396" i="6"/>
  <c r="E397" i="6"/>
  <c r="F397" i="6"/>
  <c r="G397" i="6"/>
  <c r="H397" i="6"/>
  <c r="E398" i="6"/>
  <c r="F398" i="6"/>
  <c r="G398" i="6"/>
  <c r="H398" i="6"/>
  <c r="E399" i="6"/>
  <c r="F399" i="6"/>
  <c r="G399" i="6"/>
  <c r="H399" i="6"/>
  <c r="E400" i="6"/>
  <c r="F400" i="6"/>
  <c r="G400" i="6"/>
  <c r="H400" i="6"/>
  <c r="E401" i="6"/>
  <c r="F401" i="6"/>
  <c r="G401" i="6"/>
  <c r="H401" i="6"/>
  <c r="E402" i="6"/>
  <c r="F402" i="6"/>
  <c r="G402" i="6"/>
  <c r="H402" i="6"/>
  <c r="E403" i="6"/>
  <c r="F403" i="6"/>
  <c r="G403" i="6"/>
  <c r="H403" i="6"/>
  <c r="E404" i="6"/>
  <c r="F404" i="6"/>
  <c r="G404" i="6"/>
  <c r="H404" i="6"/>
  <c r="E405" i="6"/>
  <c r="F405" i="6"/>
  <c r="G405" i="6"/>
  <c r="H405" i="6"/>
  <c r="E406" i="6"/>
  <c r="F406" i="6"/>
  <c r="G406" i="6"/>
  <c r="H406" i="6"/>
  <c r="E407" i="6"/>
  <c r="F407" i="6"/>
  <c r="G407" i="6"/>
  <c r="H407" i="6"/>
  <c r="E408" i="6"/>
  <c r="F408" i="6"/>
  <c r="G408" i="6"/>
  <c r="H408" i="6"/>
  <c r="E409" i="6"/>
  <c r="F409" i="6"/>
  <c r="G409" i="6"/>
  <c r="H409" i="6"/>
  <c r="E410" i="6"/>
  <c r="F410" i="6"/>
  <c r="G410" i="6"/>
  <c r="H410" i="6"/>
  <c r="E411" i="6"/>
  <c r="F411" i="6"/>
  <c r="G411" i="6"/>
  <c r="H411" i="6"/>
  <c r="E412" i="6"/>
  <c r="F412" i="6"/>
  <c r="G412" i="6"/>
  <c r="H412" i="6"/>
  <c r="E413" i="6"/>
  <c r="F413" i="6"/>
  <c r="G413" i="6"/>
  <c r="H413" i="6"/>
  <c r="E414" i="6"/>
  <c r="F414" i="6"/>
  <c r="G414" i="6"/>
  <c r="H414" i="6"/>
  <c r="E415" i="6"/>
  <c r="F415" i="6"/>
  <c r="G415" i="6"/>
  <c r="H415" i="6"/>
  <c r="E416" i="6"/>
  <c r="F416" i="6"/>
  <c r="G416" i="6"/>
  <c r="H416" i="6"/>
  <c r="E417" i="6"/>
  <c r="F417" i="6"/>
  <c r="G417" i="6"/>
  <c r="H417" i="6"/>
  <c r="E418" i="6"/>
  <c r="F418" i="6"/>
  <c r="G418" i="6"/>
  <c r="H418" i="6"/>
  <c r="E419" i="6"/>
  <c r="F419" i="6"/>
  <c r="G419" i="6"/>
  <c r="H419" i="6"/>
  <c r="E420" i="6"/>
  <c r="F420" i="6"/>
  <c r="G420" i="6"/>
  <c r="H420" i="6"/>
  <c r="E421" i="6"/>
  <c r="F421" i="6"/>
  <c r="G421" i="6"/>
  <c r="H421" i="6"/>
  <c r="E422" i="6"/>
  <c r="F422" i="6"/>
  <c r="G422" i="6"/>
  <c r="H422" i="6"/>
  <c r="E423" i="6"/>
  <c r="F423" i="6"/>
  <c r="G423" i="6"/>
  <c r="H423" i="6"/>
  <c r="E424" i="6"/>
  <c r="F424" i="6"/>
  <c r="G424" i="6"/>
  <c r="H424" i="6"/>
  <c r="E425" i="6"/>
  <c r="F425" i="6"/>
  <c r="G425" i="6"/>
  <c r="H425" i="6"/>
  <c r="E426" i="6"/>
  <c r="F426" i="6"/>
  <c r="G426" i="6"/>
  <c r="H426" i="6"/>
  <c r="E427" i="6"/>
  <c r="F427" i="6"/>
  <c r="G427" i="6"/>
  <c r="H427" i="6"/>
  <c r="E428" i="6"/>
  <c r="F428" i="6"/>
  <c r="G428" i="6"/>
  <c r="H428" i="6"/>
  <c r="E429" i="6"/>
  <c r="F429" i="6"/>
  <c r="G429" i="6"/>
  <c r="H429" i="6"/>
  <c r="E430" i="6"/>
  <c r="F430" i="6"/>
  <c r="G430" i="6"/>
  <c r="H430" i="6"/>
  <c r="E431" i="6"/>
  <c r="F431" i="6"/>
  <c r="G431" i="6"/>
  <c r="H431" i="6"/>
  <c r="E432" i="6"/>
  <c r="F432" i="6"/>
  <c r="G432" i="6"/>
  <c r="H432" i="6"/>
  <c r="E433" i="6"/>
  <c r="F433" i="6"/>
  <c r="G433" i="6"/>
  <c r="H433" i="6"/>
  <c r="E434" i="6"/>
  <c r="F434" i="6"/>
  <c r="G434" i="6"/>
  <c r="H434" i="6"/>
  <c r="E435" i="6"/>
  <c r="F435" i="6"/>
  <c r="G435" i="6"/>
  <c r="H435" i="6"/>
  <c r="E436" i="6"/>
  <c r="F436" i="6"/>
  <c r="G436" i="6"/>
  <c r="H436" i="6"/>
  <c r="E437" i="6"/>
  <c r="F437" i="6"/>
  <c r="G437" i="6"/>
  <c r="H437" i="6"/>
  <c r="E438" i="6"/>
  <c r="F438" i="6"/>
  <c r="G438" i="6"/>
  <c r="H438" i="6"/>
  <c r="E439" i="6"/>
  <c r="F439" i="6"/>
  <c r="G439" i="6"/>
  <c r="H439" i="6"/>
  <c r="E440" i="6"/>
  <c r="F440" i="6"/>
  <c r="G440" i="6"/>
  <c r="H440" i="6"/>
  <c r="E441" i="6"/>
  <c r="F441" i="6"/>
  <c r="G441" i="6"/>
  <c r="H441" i="6"/>
  <c r="E442" i="6"/>
  <c r="F442" i="6"/>
  <c r="G442" i="6"/>
  <c r="H442" i="6"/>
  <c r="E443" i="6"/>
  <c r="F443" i="6"/>
  <c r="G443" i="6"/>
  <c r="H443" i="6"/>
  <c r="E444" i="6"/>
  <c r="F444" i="6"/>
  <c r="G444" i="6"/>
  <c r="H444" i="6"/>
  <c r="E445" i="6"/>
  <c r="F445" i="6"/>
  <c r="G445" i="6"/>
  <c r="H445" i="6"/>
  <c r="E446" i="6"/>
  <c r="F446" i="6"/>
  <c r="G446" i="6"/>
  <c r="H446" i="6"/>
  <c r="E447" i="6"/>
  <c r="F447" i="6"/>
  <c r="G447" i="6"/>
  <c r="H447" i="6"/>
  <c r="E448" i="6"/>
  <c r="F448" i="6"/>
  <c r="G448" i="6"/>
  <c r="H448" i="6"/>
  <c r="E449" i="6"/>
  <c r="F449" i="6"/>
  <c r="G449" i="6"/>
  <c r="H449" i="6"/>
  <c r="E450" i="6"/>
  <c r="F450" i="6"/>
  <c r="G450" i="6"/>
  <c r="H450" i="6"/>
  <c r="E451" i="6"/>
  <c r="F451" i="6"/>
  <c r="G451" i="6"/>
  <c r="H451" i="6"/>
  <c r="E452" i="6"/>
  <c r="F452" i="6"/>
  <c r="G452" i="6"/>
  <c r="H452" i="6"/>
  <c r="E453" i="6"/>
  <c r="F453" i="6"/>
  <c r="G453" i="6"/>
  <c r="H453" i="6"/>
  <c r="E454" i="6"/>
  <c r="F454" i="6"/>
  <c r="G454" i="6"/>
  <c r="H454" i="6"/>
  <c r="E455" i="6"/>
  <c r="F455" i="6"/>
  <c r="G455" i="6"/>
  <c r="H455" i="6"/>
  <c r="E456" i="6"/>
  <c r="F456" i="6"/>
  <c r="G456" i="6"/>
  <c r="H456" i="6"/>
  <c r="E457" i="6"/>
  <c r="F457" i="6"/>
  <c r="G457" i="6"/>
  <c r="H457" i="6"/>
  <c r="E458" i="6"/>
  <c r="F458" i="6"/>
  <c r="G458" i="6"/>
  <c r="H458" i="6"/>
  <c r="E459" i="6"/>
  <c r="F459" i="6"/>
  <c r="G459" i="6"/>
  <c r="H459" i="6"/>
  <c r="E460" i="6"/>
  <c r="F460" i="6"/>
  <c r="G460" i="6"/>
  <c r="H460" i="6"/>
  <c r="E461" i="6"/>
  <c r="F461" i="6"/>
  <c r="G461" i="6"/>
  <c r="H461" i="6"/>
  <c r="E462" i="6"/>
  <c r="F462" i="6"/>
  <c r="G462" i="6"/>
  <c r="H462" i="6"/>
  <c r="E463" i="6"/>
  <c r="F463" i="6"/>
  <c r="G463" i="6"/>
  <c r="H463" i="6"/>
  <c r="E464" i="6"/>
  <c r="F464" i="6"/>
  <c r="G464" i="6"/>
  <c r="H464" i="6"/>
  <c r="E465" i="6"/>
  <c r="F465" i="6"/>
  <c r="G465" i="6"/>
  <c r="H465" i="6"/>
  <c r="E466" i="6"/>
  <c r="F466" i="6"/>
  <c r="G466" i="6"/>
  <c r="H466" i="6"/>
  <c r="E467" i="6"/>
  <c r="F467" i="6"/>
  <c r="G467" i="6"/>
  <c r="H467" i="6"/>
  <c r="E468" i="6"/>
  <c r="F468" i="6"/>
  <c r="G468" i="6"/>
  <c r="H468" i="6"/>
  <c r="E469" i="6"/>
  <c r="F469" i="6"/>
  <c r="G469" i="6"/>
  <c r="H469" i="6"/>
  <c r="E470" i="6"/>
  <c r="F470" i="6"/>
  <c r="G470" i="6"/>
  <c r="H470" i="6"/>
  <c r="E471" i="6"/>
  <c r="F471" i="6"/>
  <c r="G471" i="6"/>
  <c r="H471" i="6"/>
  <c r="E472" i="6"/>
  <c r="F472" i="6"/>
  <c r="G472" i="6"/>
  <c r="H472" i="6"/>
  <c r="E473" i="6"/>
  <c r="F473" i="6"/>
  <c r="G473" i="6"/>
  <c r="H473" i="6"/>
  <c r="E474" i="6"/>
  <c r="F474" i="6"/>
  <c r="G474" i="6"/>
  <c r="H474" i="6"/>
  <c r="E475" i="6"/>
  <c r="F475" i="6"/>
  <c r="G475" i="6"/>
  <c r="H475" i="6"/>
  <c r="E476" i="6"/>
  <c r="F476" i="6"/>
  <c r="G476" i="6"/>
  <c r="H476" i="6"/>
  <c r="E477" i="6"/>
  <c r="F477" i="6"/>
  <c r="G477" i="6"/>
  <c r="H477" i="6"/>
  <c r="E478" i="6"/>
  <c r="F478" i="6"/>
  <c r="G478" i="6"/>
  <c r="H478" i="6"/>
  <c r="E479" i="6"/>
  <c r="F479" i="6"/>
  <c r="G479" i="6"/>
  <c r="H479" i="6"/>
  <c r="E480" i="6"/>
  <c r="F480" i="6"/>
  <c r="G480" i="6"/>
  <c r="H480" i="6"/>
  <c r="E481" i="6"/>
  <c r="F481" i="6"/>
  <c r="G481" i="6"/>
  <c r="H481" i="6"/>
  <c r="E482" i="6"/>
  <c r="F482" i="6"/>
  <c r="G482" i="6"/>
  <c r="H482" i="6"/>
  <c r="E483" i="6"/>
  <c r="F483" i="6"/>
  <c r="G483" i="6"/>
  <c r="H483" i="6"/>
  <c r="E484" i="6"/>
  <c r="F484" i="6"/>
  <c r="G484" i="6"/>
  <c r="H484" i="6"/>
  <c r="E485" i="6"/>
  <c r="F485" i="6"/>
  <c r="G485" i="6"/>
  <c r="H485" i="6"/>
  <c r="E486" i="6"/>
  <c r="F486" i="6"/>
  <c r="G486" i="6"/>
  <c r="H486" i="6"/>
  <c r="E487" i="6"/>
  <c r="F487" i="6"/>
  <c r="G487" i="6"/>
  <c r="H487" i="6"/>
  <c r="E488" i="6"/>
  <c r="F488" i="6"/>
  <c r="G488" i="6"/>
  <c r="H488" i="6"/>
  <c r="E489" i="6"/>
  <c r="F489" i="6"/>
  <c r="G489" i="6"/>
  <c r="H489" i="6"/>
  <c r="E490" i="6"/>
  <c r="F490" i="6"/>
  <c r="G490" i="6"/>
  <c r="H490" i="6"/>
  <c r="E491" i="6"/>
  <c r="F491" i="6"/>
  <c r="G491" i="6"/>
  <c r="H491" i="6"/>
  <c r="E492" i="6"/>
  <c r="F492" i="6"/>
  <c r="G492" i="6"/>
  <c r="H492" i="6"/>
  <c r="E493" i="6"/>
  <c r="F493" i="6"/>
  <c r="G493" i="6"/>
  <c r="H493" i="6"/>
  <c r="E494" i="6"/>
  <c r="F494" i="6"/>
  <c r="G494" i="6"/>
  <c r="H494" i="6"/>
  <c r="E495" i="6"/>
  <c r="F495" i="6"/>
  <c r="G495" i="6"/>
  <c r="H495" i="6"/>
  <c r="E496" i="6"/>
  <c r="F496" i="6"/>
  <c r="G496" i="6"/>
  <c r="H496" i="6"/>
  <c r="E497" i="6"/>
  <c r="F497" i="6"/>
  <c r="G497" i="6"/>
  <c r="H497" i="6"/>
  <c r="E498" i="6"/>
  <c r="F498" i="6"/>
  <c r="G498" i="6"/>
  <c r="H498" i="6"/>
  <c r="E499" i="6"/>
  <c r="F499" i="6"/>
  <c r="G499" i="6"/>
  <c r="H499" i="6"/>
  <c r="E500" i="6"/>
  <c r="F500" i="6"/>
  <c r="G500" i="6"/>
  <c r="H500" i="6"/>
  <c r="H6" i="6"/>
  <c r="G6" i="6"/>
  <c r="F6" i="6"/>
  <c r="E6" i="6"/>
  <c r="H8" i="5"/>
  <c r="D8" i="5"/>
  <c r="H9" i="5"/>
  <c r="C9" i="5"/>
</calcChain>
</file>

<file path=xl/sharedStrings.xml><?xml version="1.0" encoding="utf-8"?>
<sst xmlns="http://schemas.openxmlformats.org/spreadsheetml/2006/main" count="2412" uniqueCount="632">
  <si>
    <t>Quantity (unit)</t>
  </si>
  <si>
    <t>Unit /Box</t>
  </si>
  <si>
    <t>Date of expiry</t>
  </si>
  <si>
    <t>Numero of lot/Batch</t>
  </si>
  <si>
    <t>Description</t>
  </si>
  <si>
    <t>Name of Drug</t>
  </si>
  <si>
    <t>n.</t>
  </si>
  <si>
    <t>Ivermed 6</t>
  </si>
  <si>
    <t xml:space="preserve">Ivermectin </t>
  </si>
  <si>
    <t>1/box</t>
  </si>
  <si>
    <t>Lukast</t>
  </si>
  <si>
    <t>Montelukast sodium</t>
  </si>
  <si>
    <t>30 tab</t>
  </si>
  <si>
    <t>Voldic</t>
  </si>
  <si>
    <t xml:space="preserve">Diclofenac Diethylamine </t>
  </si>
  <si>
    <t>30gm</t>
  </si>
  <si>
    <t>Jamieson B6</t>
  </si>
  <si>
    <t>B6</t>
  </si>
  <si>
    <t>100/bottle</t>
  </si>
  <si>
    <t>Amoclan Forte</t>
  </si>
  <si>
    <t>Amoxicillin, Clavulanic acid</t>
  </si>
  <si>
    <t>100 ml</t>
  </si>
  <si>
    <t>Atoxia</t>
  </si>
  <si>
    <t>Etoricoxib</t>
  </si>
  <si>
    <t>A568</t>
  </si>
  <si>
    <t>10 tab</t>
  </si>
  <si>
    <t>B742</t>
  </si>
  <si>
    <t>Nurona</t>
  </si>
  <si>
    <t>Gabapentin</t>
  </si>
  <si>
    <t>30 Cap</t>
  </si>
  <si>
    <t>Gazix</t>
  </si>
  <si>
    <t>Simethicone</t>
  </si>
  <si>
    <t>30 ml</t>
  </si>
  <si>
    <t>Cefutil</t>
  </si>
  <si>
    <t>Cefuroxime (Axetil)</t>
  </si>
  <si>
    <t>Glymet</t>
  </si>
  <si>
    <t>Metformin HCl</t>
  </si>
  <si>
    <t>Zocin</t>
  </si>
  <si>
    <t>Azithromicine</t>
  </si>
  <si>
    <t>6 cap</t>
  </si>
  <si>
    <t>Biopress</t>
  </si>
  <si>
    <t>Candesartan Cilexetil</t>
  </si>
  <si>
    <t>28 tab</t>
  </si>
  <si>
    <t>Simvatin</t>
  </si>
  <si>
    <t>Simvastatin</t>
  </si>
  <si>
    <t>Debaday MR</t>
  </si>
  <si>
    <t>Gliclazide</t>
  </si>
  <si>
    <t>30tab</t>
  </si>
  <si>
    <t>Cipropharm</t>
  </si>
  <si>
    <t>Ciprofloxacin</t>
  </si>
  <si>
    <t>Plagin 75 mg</t>
  </si>
  <si>
    <t>Clopidogrel Bisulphate</t>
  </si>
  <si>
    <t>B144</t>
  </si>
  <si>
    <t>Clindasin 300mg</t>
  </si>
  <si>
    <t>Clindamycin HCl</t>
  </si>
  <si>
    <t>B905</t>
  </si>
  <si>
    <t>16 cap</t>
  </si>
  <si>
    <t>Diostar</t>
  </si>
  <si>
    <t>Valsartan</t>
  </si>
  <si>
    <t>Cefix</t>
  </si>
  <si>
    <t>Cefixime</t>
  </si>
  <si>
    <t>Tidilor</t>
  </si>
  <si>
    <t>Loratadine</t>
  </si>
  <si>
    <t>Adol (Children's suspension)</t>
  </si>
  <si>
    <t>Paracetamol 250 mg/5 ml</t>
  </si>
  <si>
    <t>0024</t>
  </si>
  <si>
    <t>Erocin</t>
  </si>
  <si>
    <t>Sterile ophtalmic ointment</t>
  </si>
  <si>
    <t>192019</t>
  </si>
  <si>
    <t>5 gm</t>
  </si>
  <si>
    <t xml:space="preserve">Tobracin </t>
  </si>
  <si>
    <t>Tobramycin, Sterile ophtalmic ointment</t>
  </si>
  <si>
    <t>193041</t>
  </si>
  <si>
    <t>Capocard 50</t>
  </si>
  <si>
    <t>Captopril</t>
  </si>
  <si>
    <t>125N</t>
  </si>
  <si>
    <t>20 tab</t>
  </si>
  <si>
    <t>Prokinin</t>
  </si>
  <si>
    <t>Domperidone suspension</t>
  </si>
  <si>
    <t>4QJ082</t>
  </si>
  <si>
    <t>180 ml</t>
  </si>
  <si>
    <t>Movicol</t>
  </si>
  <si>
    <t>Effective relief from constipation</t>
  </si>
  <si>
    <t>194872</t>
  </si>
  <si>
    <t>20 sachets</t>
  </si>
  <si>
    <t>Amoclan Bid</t>
  </si>
  <si>
    <t>5127</t>
  </si>
  <si>
    <t>Cofex</t>
  </si>
  <si>
    <t>Cough syrup</t>
  </si>
  <si>
    <t>G76</t>
  </si>
  <si>
    <t>150 ml</t>
  </si>
  <si>
    <t>Purinol 100</t>
  </si>
  <si>
    <t>Allopurinol</t>
  </si>
  <si>
    <t>7658</t>
  </si>
  <si>
    <t>100 tab</t>
  </si>
  <si>
    <t>Ultramox Forte</t>
  </si>
  <si>
    <t>Amoxicillin (as trihydrate)</t>
  </si>
  <si>
    <t>4268</t>
  </si>
  <si>
    <t>20 cap</t>
  </si>
  <si>
    <t>4569</t>
  </si>
  <si>
    <t>Glorion 6mg</t>
  </si>
  <si>
    <t>Glimepiride</t>
  </si>
  <si>
    <t>4659</t>
  </si>
  <si>
    <t>Januvia 100 mg</t>
  </si>
  <si>
    <t>Sitagliptin phosphate</t>
  </si>
  <si>
    <t>A000654</t>
  </si>
  <si>
    <t>Glibil</t>
  </si>
  <si>
    <t>Glibenclamid</t>
  </si>
  <si>
    <t>7177</t>
  </si>
  <si>
    <t>Moxiclav 625 mg</t>
  </si>
  <si>
    <t>P7L007</t>
  </si>
  <si>
    <t>P7K023</t>
  </si>
  <si>
    <t>Rowatinex</t>
  </si>
  <si>
    <t>Capsules for renal disorders, infections of the uranary tract and urolithiasis</t>
  </si>
  <si>
    <t>3423870</t>
  </si>
  <si>
    <t>30 cap</t>
  </si>
  <si>
    <t>Philax</t>
  </si>
  <si>
    <t>Laxative drops</t>
  </si>
  <si>
    <t>L1652</t>
  </si>
  <si>
    <t>15 ml</t>
  </si>
  <si>
    <t>L1364</t>
  </si>
  <si>
    <t>Spasmopan</t>
  </si>
  <si>
    <t>Hyoscine Butylbromide</t>
  </si>
  <si>
    <t>346290</t>
  </si>
  <si>
    <t>Purinol 300</t>
  </si>
  <si>
    <t>Allopurinol USP</t>
  </si>
  <si>
    <t>7155</t>
  </si>
  <si>
    <t>Deflat</t>
  </si>
  <si>
    <t>Simethicone 120mg</t>
  </si>
  <si>
    <t>41054</t>
  </si>
  <si>
    <t>24 tab</t>
  </si>
  <si>
    <t>Disflatyl</t>
  </si>
  <si>
    <t>Drops for gas disconfort</t>
  </si>
  <si>
    <t>875600</t>
  </si>
  <si>
    <t>Riabal</t>
  </si>
  <si>
    <t>Syrop</t>
  </si>
  <si>
    <t>4592</t>
  </si>
  <si>
    <t>60ml</t>
  </si>
  <si>
    <t>Metronidazole</t>
  </si>
  <si>
    <t>4130</t>
  </si>
  <si>
    <t xml:space="preserve">Coli-urinal </t>
  </si>
  <si>
    <t>effervescent granules</t>
  </si>
  <si>
    <t>749063</t>
  </si>
  <si>
    <t>60 gr</t>
  </si>
  <si>
    <t>Cloracef MR 500</t>
  </si>
  <si>
    <t>Cefaclor</t>
  </si>
  <si>
    <t>182 S</t>
  </si>
  <si>
    <t>Lexin 500</t>
  </si>
  <si>
    <t>Cephalexin</t>
  </si>
  <si>
    <t>Cephalexin (as monohydrate)</t>
  </si>
  <si>
    <t>130293</t>
  </si>
  <si>
    <t>Forticef 250</t>
  </si>
  <si>
    <t>Cefaclor monohydrate USP</t>
  </si>
  <si>
    <t>958</t>
  </si>
  <si>
    <t>15 cap</t>
  </si>
  <si>
    <t>Lipanthyl 200 M</t>
  </si>
  <si>
    <t>Fenofibrate micronised</t>
  </si>
  <si>
    <t>21257</t>
  </si>
  <si>
    <t>Amoclan Bid 400mg/5ml</t>
  </si>
  <si>
    <t>4491</t>
  </si>
  <si>
    <t>70 ml</t>
  </si>
  <si>
    <t>Amoclan Bid 600mg/42.9 mg/5ml</t>
  </si>
  <si>
    <t>4376</t>
  </si>
  <si>
    <t>75 ml</t>
  </si>
  <si>
    <t>4815</t>
  </si>
  <si>
    <t>Uniglit 15 mg</t>
  </si>
  <si>
    <t>Pioglitazone HCl</t>
  </si>
  <si>
    <t>B497</t>
  </si>
  <si>
    <t>Cofspan</t>
  </si>
  <si>
    <t>Cough relieving, mucolytic, spasmolytic</t>
  </si>
  <si>
    <t>5030</t>
  </si>
  <si>
    <t>Clopram</t>
  </si>
  <si>
    <t>Metoclopramide HCl</t>
  </si>
  <si>
    <t>346275</t>
  </si>
  <si>
    <t>Dricod</t>
  </si>
  <si>
    <t>Butamirate citrate</t>
  </si>
  <si>
    <t>L 1560</t>
  </si>
  <si>
    <t>200 ml</t>
  </si>
  <si>
    <t>Profilar</t>
  </si>
  <si>
    <t>Ketotifen 1mg/5ml</t>
  </si>
  <si>
    <t>B101</t>
  </si>
  <si>
    <t>120 ml</t>
  </si>
  <si>
    <t>Ca + Vit D</t>
  </si>
  <si>
    <t>Calcium + Vitamin D</t>
  </si>
  <si>
    <t>749871</t>
  </si>
  <si>
    <t>Valupak</t>
  </si>
  <si>
    <t>Multi vitamin and minerals</t>
  </si>
  <si>
    <t>11927</t>
  </si>
  <si>
    <t>Reparil Dragees</t>
  </si>
  <si>
    <t>an oedema-mobilising, anti- inflammatory</t>
  </si>
  <si>
    <t>B1301468</t>
  </si>
  <si>
    <t>40 Dragees</t>
  </si>
  <si>
    <t>Candizol oral gel</t>
  </si>
  <si>
    <t>Micanazole 2%</t>
  </si>
  <si>
    <t>B608</t>
  </si>
  <si>
    <t>40 gr</t>
  </si>
  <si>
    <t>Formit 500</t>
  </si>
  <si>
    <t>Metformin Hydrochloride</t>
  </si>
  <si>
    <t>188 S</t>
  </si>
  <si>
    <t>50 tab</t>
  </si>
  <si>
    <t>Azi-once</t>
  </si>
  <si>
    <t>Azithromycin / oral suspension</t>
  </si>
  <si>
    <t>RA 0148</t>
  </si>
  <si>
    <t>Nasivin 0.05%</t>
  </si>
  <si>
    <t>Decongestant / nasal Drops</t>
  </si>
  <si>
    <t>B248</t>
  </si>
  <si>
    <t>10 ml</t>
  </si>
  <si>
    <t>Adol 250 mg</t>
  </si>
  <si>
    <t>1749</t>
  </si>
  <si>
    <t>10 sup</t>
  </si>
  <si>
    <t>Adol 125 mg</t>
  </si>
  <si>
    <t>0229</t>
  </si>
  <si>
    <t>Moxal</t>
  </si>
  <si>
    <t>Antacid</t>
  </si>
  <si>
    <t>0021</t>
  </si>
  <si>
    <t>4931</t>
  </si>
  <si>
    <t>15 tab</t>
  </si>
  <si>
    <t>Decadron</t>
  </si>
  <si>
    <t>Dexamethasone - Elixir</t>
  </si>
  <si>
    <t>A506</t>
  </si>
  <si>
    <t>Diclofen 25 (children)</t>
  </si>
  <si>
    <t>Diclofenac Sodium 25 mg</t>
  </si>
  <si>
    <t>A365</t>
  </si>
  <si>
    <t>Glitra 2</t>
  </si>
  <si>
    <t>Glimepiride 2mg</t>
  </si>
  <si>
    <t>1303257</t>
  </si>
  <si>
    <t>Glitra 3</t>
  </si>
  <si>
    <t>Glimepiride 3mg</t>
  </si>
  <si>
    <t>1303260</t>
  </si>
  <si>
    <t>Myogesic</t>
  </si>
  <si>
    <t>orphenadrine citrate, paracetamol</t>
  </si>
  <si>
    <t>145 T</t>
  </si>
  <si>
    <t>Relaxon</t>
  </si>
  <si>
    <t>Chlorzoxazone 250mg, Paracetamol 300mg</t>
  </si>
  <si>
    <t>PL 0093</t>
  </si>
  <si>
    <t>Fenistil drops</t>
  </si>
  <si>
    <t>N01850A</t>
  </si>
  <si>
    <t>20 ml</t>
  </si>
  <si>
    <t>Noracin 400</t>
  </si>
  <si>
    <t>Norfloxacin</t>
  </si>
  <si>
    <t>1212292</t>
  </si>
  <si>
    <t>14 tab</t>
  </si>
  <si>
    <t xml:space="preserve">Dimethindene maleate, antipruritic, Antihistaminic, antiallergic </t>
  </si>
  <si>
    <t>9346</t>
  </si>
  <si>
    <t>20tab</t>
  </si>
  <si>
    <t>Uniglit 30 mg</t>
  </si>
  <si>
    <t>B498</t>
  </si>
  <si>
    <t>Hydrosone</t>
  </si>
  <si>
    <t>Hydrocortisone USP 20 mg</t>
  </si>
  <si>
    <t>2150</t>
  </si>
  <si>
    <t>Ruxid 300</t>
  </si>
  <si>
    <t>Roxithromycin 300 mg</t>
  </si>
  <si>
    <t>9874</t>
  </si>
  <si>
    <t>7 tab</t>
  </si>
  <si>
    <t>Glitra 4</t>
  </si>
  <si>
    <t>Glimepiride 4 mg</t>
  </si>
  <si>
    <t>120692</t>
  </si>
  <si>
    <t>Cephadar 250 Forte</t>
  </si>
  <si>
    <t>006 T</t>
  </si>
  <si>
    <t xml:space="preserve">Diaphage 1gm </t>
  </si>
  <si>
    <t>B078</t>
  </si>
  <si>
    <t>Cefixime 200 mg</t>
  </si>
  <si>
    <t>63359</t>
  </si>
  <si>
    <t>8 cap</t>
  </si>
  <si>
    <t>Flamex 200</t>
  </si>
  <si>
    <t>Celecoxib 200 mg</t>
  </si>
  <si>
    <t>8413381</t>
  </si>
  <si>
    <t>10 cap</t>
  </si>
  <si>
    <t>8413162</t>
  </si>
  <si>
    <t>Flamex 400</t>
  </si>
  <si>
    <t>Celecoxib 400 mg</t>
  </si>
  <si>
    <t>8513161</t>
  </si>
  <si>
    <t>10 gelules</t>
  </si>
  <si>
    <t>Vivace 2.5 mg</t>
  </si>
  <si>
    <t>Ramipril</t>
  </si>
  <si>
    <t>439512</t>
  </si>
  <si>
    <t>Moven 15 mg</t>
  </si>
  <si>
    <t>Meloxicam</t>
  </si>
  <si>
    <t>3130802</t>
  </si>
  <si>
    <t>Histazin</t>
  </si>
  <si>
    <t>Promethazine, relieve signs and symptoms of allergic conditions</t>
  </si>
  <si>
    <t>A367</t>
  </si>
  <si>
    <t>Neurovitan</t>
  </si>
  <si>
    <t>Octotiamine, Pyridoxine hydrocloride,Riboflavine cyanocobolamine</t>
  </si>
  <si>
    <t>6401</t>
  </si>
  <si>
    <t xml:space="preserve">Moven 7.5 mg </t>
  </si>
  <si>
    <t>354028</t>
  </si>
  <si>
    <t>Buscopan 10mg</t>
  </si>
  <si>
    <t>Hyoscine- N - Butylbiomide</t>
  </si>
  <si>
    <t>318212</t>
  </si>
  <si>
    <t>Flucover 150 mg</t>
  </si>
  <si>
    <t>Antimycotic</t>
  </si>
  <si>
    <t>3057</t>
  </si>
  <si>
    <t>1 tab</t>
  </si>
  <si>
    <t>Tidilor 10 mg</t>
  </si>
  <si>
    <t>1357</t>
  </si>
  <si>
    <t>Linopril 5mg</t>
  </si>
  <si>
    <t>Lisinopril</t>
  </si>
  <si>
    <t>12648</t>
  </si>
  <si>
    <t>Diclogesic 100</t>
  </si>
  <si>
    <t xml:space="preserve">Diclofenac Sodium </t>
  </si>
  <si>
    <t>337 S</t>
  </si>
  <si>
    <t>5 sup</t>
  </si>
  <si>
    <t>Diclogesic 101</t>
  </si>
  <si>
    <t>001 T</t>
  </si>
  <si>
    <t>Diclogesic 102</t>
  </si>
  <si>
    <t>564T</t>
  </si>
  <si>
    <t>Dulcolax 5 mg</t>
  </si>
  <si>
    <t>Bisacodyl</t>
  </si>
  <si>
    <t>318800</t>
  </si>
  <si>
    <t>Snip for cold</t>
  </si>
  <si>
    <t>Paracetamol, Chlorpheniramine maleate</t>
  </si>
  <si>
    <t>E7E042</t>
  </si>
  <si>
    <t>Periactin 4 mg</t>
  </si>
  <si>
    <t>Cyproheptadine HCl</t>
  </si>
  <si>
    <t>A189</t>
  </si>
  <si>
    <t>Unifed</t>
  </si>
  <si>
    <t>Clears blocked and runny noses</t>
  </si>
  <si>
    <t>B852</t>
  </si>
  <si>
    <t>domperidone 10 mg</t>
  </si>
  <si>
    <t>35A127</t>
  </si>
  <si>
    <t>Clarix</t>
  </si>
  <si>
    <t>Clarithromycin</t>
  </si>
  <si>
    <t>13366</t>
  </si>
  <si>
    <t>Vermox</t>
  </si>
  <si>
    <t>mebendazol 100 mg</t>
  </si>
  <si>
    <t>13CQ137</t>
  </si>
  <si>
    <t>6 tab</t>
  </si>
  <si>
    <t>Dexamed 0.5 mg</t>
  </si>
  <si>
    <t xml:space="preserve">Dexamethasone </t>
  </si>
  <si>
    <t>E7G015</t>
  </si>
  <si>
    <t>Revanin</t>
  </si>
  <si>
    <t>Paracetamol, analgesic, antipyretic</t>
  </si>
  <si>
    <t>356273</t>
  </si>
  <si>
    <t>Fenamic 500 mg</t>
  </si>
  <si>
    <t>mefenamic acid</t>
  </si>
  <si>
    <t>13522</t>
  </si>
  <si>
    <t>Rifaynt 300 mg</t>
  </si>
  <si>
    <t>Rifampicin</t>
  </si>
  <si>
    <t>E7H006</t>
  </si>
  <si>
    <t>Mebo</t>
  </si>
  <si>
    <t>herbal and natural ointment, beta-Sitosterol</t>
  </si>
  <si>
    <t>0101</t>
  </si>
  <si>
    <t>15 gm</t>
  </si>
  <si>
    <t>Ospexin 125mg/5ml</t>
  </si>
  <si>
    <t xml:space="preserve">cefalexin 125 mg/5ml </t>
  </si>
  <si>
    <t>DJ 3265</t>
  </si>
  <si>
    <t xml:space="preserve">100 ml </t>
  </si>
  <si>
    <t>Balkatrin</t>
  </si>
  <si>
    <t>co-trimoxazole</t>
  </si>
  <si>
    <t>456007</t>
  </si>
  <si>
    <t>Balkatrin forte</t>
  </si>
  <si>
    <t>256256</t>
  </si>
  <si>
    <t>Lioresal 10 mg</t>
  </si>
  <si>
    <t>baclofen - antispastic with spinal site of attack</t>
  </si>
  <si>
    <t>T 7108</t>
  </si>
  <si>
    <t>Orotix 120 mg</t>
  </si>
  <si>
    <t>13163</t>
  </si>
  <si>
    <t>13417</t>
  </si>
  <si>
    <t>7tab</t>
  </si>
  <si>
    <t>Paracetamol</t>
  </si>
  <si>
    <t>0139</t>
  </si>
  <si>
    <t>Vominore</t>
  </si>
  <si>
    <t>meclozine hydrochloride, Pyridoxine hydrochloride</t>
  </si>
  <si>
    <t>1312311</t>
  </si>
  <si>
    <t>Nidazole 200</t>
  </si>
  <si>
    <t>metronidazole (as benzonate)</t>
  </si>
  <si>
    <t>3129</t>
  </si>
  <si>
    <t>Orfarin 5 mg</t>
  </si>
  <si>
    <t>Warfarin. Natr, 5 mg</t>
  </si>
  <si>
    <t>1572936</t>
  </si>
  <si>
    <t>Nidazole 500</t>
  </si>
  <si>
    <t>metronidazole</t>
  </si>
  <si>
    <t>7042</t>
  </si>
  <si>
    <t>Claridar 250</t>
  </si>
  <si>
    <t>586 R</t>
  </si>
  <si>
    <t>Moxilen Forte 250mg/5ml</t>
  </si>
  <si>
    <t>Amoxicillin</t>
  </si>
  <si>
    <t>P7H007</t>
  </si>
  <si>
    <t>Losart</t>
  </si>
  <si>
    <t>Liosartan Potassium 50mg</t>
  </si>
  <si>
    <t>D84</t>
  </si>
  <si>
    <t>Zega 150 mg</t>
  </si>
  <si>
    <t>Pregabalin</t>
  </si>
  <si>
    <t>13427</t>
  </si>
  <si>
    <t>Vastor 20 mg</t>
  </si>
  <si>
    <t>Atorvastatin</t>
  </si>
  <si>
    <t>6340</t>
  </si>
  <si>
    <t>Zafibral 200 mg</t>
  </si>
  <si>
    <t>Bezafibrate</t>
  </si>
  <si>
    <t>E7M003</t>
  </si>
  <si>
    <t>Penamox 250 mg</t>
  </si>
  <si>
    <t>5261</t>
  </si>
  <si>
    <t>Glimeryl 1 mg</t>
  </si>
  <si>
    <t>A379</t>
  </si>
  <si>
    <t>Klarilide 250 mg</t>
  </si>
  <si>
    <t>clarithromycin</t>
  </si>
  <si>
    <t>B242</t>
  </si>
  <si>
    <t>Diclofenac sodium</t>
  </si>
  <si>
    <t>564 T</t>
  </si>
  <si>
    <t>Zocin 200mg/5ml</t>
  </si>
  <si>
    <t>Azithromycin (as dihydrate)</t>
  </si>
  <si>
    <t>355008/010</t>
  </si>
  <si>
    <t>Zocin 300mg/7.5ml</t>
  </si>
  <si>
    <t>355012</t>
  </si>
  <si>
    <t>22.5 ml</t>
  </si>
  <si>
    <t>245116</t>
  </si>
  <si>
    <t>Ambolar</t>
  </si>
  <si>
    <t>Syrup</t>
  </si>
  <si>
    <t>412 T</t>
  </si>
  <si>
    <t>Lansazol</t>
  </si>
  <si>
    <t>Lansoprazote</t>
  </si>
  <si>
    <t>32028</t>
  </si>
  <si>
    <t>14 cap</t>
  </si>
  <si>
    <t>Gazix 125 mg</t>
  </si>
  <si>
    <t>13649</t>
  </si>
  <si>
    <t>Nadine 150 mg</t>
  </si>
  <si>
    <t>Ranitidine</t>
  </si>
  <si>
    <t>13420</t>
  </si>
  <si>
    <t>Alendomax</t>
  </si>
  <si>
    <t>Alendronate Sodium</t>
  </si>
  <si>
    <t>2713336</t>
  </si>
  <si>
    <t>4 caplets</t>
  </si>
  <si>
    <t>0031</t>
  </si>
  <si>
    <t>Tegretol CR 200</t>
  </si>
  <si>
    <t>carbamazepin</t>
  </si>
  <si>
    <t>T1530</t>
  </si>
  <si>
    <t>Levar</t>
  </si>
  <si>
    <t>levocetirizine</t>
  </si>
  <si>
    <t>13016</t>
  </si>
  <si>
    <t>Butalin 4 mg</t>
  </si>
  <si>
    <t>Bronchodilator</t>
  </si>
  <si>
    <t>B0003</t>
  </si>
  <si>
    <t>Alfacort - cream</t>
  </si>
  <si>
    <t>B0033</t>
  </si>
  <si>
    <t>15 gr</t>
  </si>
  <si>
    <t>B421</t>
  </si>
  <si>
    <t>Riabal 30</t>
  </si>
  <si>
    <t>prifinium bromide</t>
  </si>
  <si>
    <t>257065</t>
  </si>
  <si>
    <t>Allerfin</t>
  </si>
  <si>
    <t>chlorpheniramine maleate</t>
  </si>
  <si>
    <t>356263</t>
  </si>
  <si>
    <t>Hyposec</t>
  </si>
  <si>
    <t>omeprazole 20 mg</t>
  </si>
  <si>
    <t>E41</t>
  </si>
  <si>
    <t>Bactazon - ointment</t>
  </si>
  <si>
    <t>nitrofurazone</t>
  </si>
  <si>
    <t>130327</t>
  </si>
  <si>
    <t>30 gm</t>
  </si>
  <si>
    <t>Revanin (for children)</t>
  </si>
  <si>
    <t>245106</t>
  </si>
  <si>
    <t>Lowvasc 5mg</t>
  </si>
  <si>
    <t>amlodipine</t>
  </si>
  <si>
    <t>3130505</t>
  </si>
  <si>
    <t>Biscor 5mg</t>
  </si>
  <si>
    <t>Bisoprolol</t>
  </si>
  <si>
    <t>13462</t>
  </si>
  <si>
    <t>Ibugesic 200</t>
  </si>
  <si>
    <t>ibuprofen</t>
  </si>
  <si>
    <t>901N</t>
  </si>
  <si>
    <t>Zinnat 125 mg/ 5ml</t>
  </si>
  <si>
    <t>C615760</t>
  </si>
  <si>
    <t>50 ml</t>
  </si>
  <si>
    <t>Zinnat 250 mg/ 5ml</t>
  </si>
  <si>
    <t>C627208</t>
  </si>
  <si>
    <t>Amoclan Bid 400 mg/5ml</t>
  </si>
  <si>
    <t>Amoxicillin (as trihydrate) USP 400 mg</t>
  </si>
  <si>
    <t>4985</t>
  </si>
  <si>
    <t>Requisition, Issue, and receipt Voucher</t>
  </si>
  <si>
    <t>Date :</t>
  </si>
  <si>
    <t>Issue Voucher number :</t>
  </si>
  <si>
    <t>Ship to :</t>
  </si>
  <si>
    <t>Article</t>
  </si>
  <si>
    <t>Quantity</t>
  </si>
  <si>
    <t>Remarks</t>
  </si>
  <si>
    <t>Requested</t>
  </si>
  <si>
    <t>Issued</t>
  </si>
  <si>
    <t>Received</t>
  </si>
  <si>
    <t>Approved by :</t>
  </si>
  <si>
    <t>Received by :</t>
  </si>
  <si>
    <t>Reporting Period:</t>
  </si>
  <si>
    <t>From :</t>
  </si>
  <si>
    <t>To:</t>
  </si>
  <si>
    <t>Maximum Stock Level:</t>
  </si>
  <si>
    <t>Months</t>
  </si>
  <si>
    <t>Facility :</t>
  </si>
  <si>
    <t>Emergency Order Point:</t>
  </si>
  <si>
    <t>Unit</t>
  </si>
  <si>
    <t>Beginning Balance</t>
  </si>
  <si>
    <t>Total Quantity Received /Month</t>
  </si>
  <si>
    <t>Total quantity dispensed / month</t>
  </si>
  <si>
    <t>Losses and Adjustments</t>
  </si>
  <si>
    <t>Inventory at the end of the month</t>
  </si>
  <si>
    <t>Average Monthly Consumed (3months)</t>
  </si>
  <si>
    <t>Maximum Quantity</t>
  </si>
  <si>
    <t>Order Quantity</t>
  </si>
  <si>
    <t>Completed by :</t>
  </si>
  <si>
    <t>Ordered by (TL):</t>
  </si>
  <si>
    <t>Approved by:</t>
  </si>
  <si>
    <t>Signature:</t>
  </si>
  <si>
    <t>Date:</t>
  </si>
  <si>
    <t>Remarks:</t>
  </si>
  <si>
    <t>BIN CARD</t>
  </si>
  <si>
    <t>Product name:</t>
  </si>
  <si>
    <t>Description:</t>
  </si>
  <si>
    <t>Lot/Batch No:</t>
  </si>
  <si>
    <t>Expiry date:</t>
  </si>
  <si>
    <t>Date</t>
  </si>
  <si>
    <t>PR numb.</t>
  </si>
  <si>
    <t>Received from issued to</t>
  </si>
  <si>
    <t>Quantity received</t>
  </si>
  <si>
    <t>Quantity issued</t>
  </si>
  <si>
    <t>Losses</t>
  </si>
  <si>
    <t>Adjustments</t>
  </si>
  <si>
    <t>Quantity on hand</t>
  </si>
  <si>
    <t>Name of Product</t>
  </si>
  <si>
    <t>No of Lot/Batch</t>
  </si>
  <si>
    <t>Quantity ordered</t>
  </si>
  <si>
    <t>Corotrope 5</t>
  </si>
  <si>
    <t>Prednisolone</t>
  </si>
  <si>
    <t>56127</t>
  </si>
  <si>
    <t>346126</t>
  </si>
  <si>
    <t>Balkaprofen</t>
  </si>
  <si>
    <t>345110</t>
  </si>
  <si>
    <t>Voldic S.R. 100 mg</t>
  </si>
  <si>
    <t>Diclofenac Sodium</t>
  </si>
  <si>
    <t>13564</t>
  </si>
  <si>
    <t>Furolin 100 mg</t>
  </si>
  <si>
    <t>Nitrofurantoin</t>
  </si>
  <si>
    <t>1309372</t>
  </si>
  <si>
    <t>Dentagyl</t>
  </si>
  <si>
    <t>Metronidazole, spiramycin</t>
  </si>
  <si>
    <t>357095</t>
  </si>
  <si>
    <t>Voldic 12.5 mg</t>
  </si>
  <si>
    <t>2425</t>
  </si>
  <si>
    <t>12 Supp</t>
  </si>
  <si>
    <t>Dermofucin 2%</t>
  </si>
  <si>
    <t>Fusidic Acid</t>
  </si>
  <si>
    <t>398181</t>
  </si>
  <si>
    <t>15 mg</t>
  </si>
  <si>
    <t>Ciproflacin 750</t>
  </si>
  <si>
    <t>Ciprofloxacin HCl</t>
  </si>
  <si>
    <t>B56</t>
  </si>
  <si>
    <t>Medomycin 100 mg</t>
  </si>
  <si>
    <t>Doxycycline</t>
  </si>
  <si>
    <t>A7G101</t>
  </si>
  <si>
    <t>Ultracillin Forte</t>
  </si>
  <si>
    <t>Ampicillin (Anhydrous)</t>
  </si>
  <si>
    <t>4210</t>
  </si>
  <si>
    <t>Simvatin 40mg</t>
  </si>
  <si>
    <t>Contraflu C</t>
  </si>
  <si>
    <t>Syrup C</t>
  </si>
  <si>
    <t>3191</t>
  </si>
  <si>
    <t>Contraflu C drops</t>
  </si>
  <si>
    <t>Drops alcohol free</t>
  </si>
  <si>
    <t>3190</t>
  </si>
  <si>
    <t>Profenid 100mg</t>
  </si>
  <si>
    <t>Ketoprofene, oral use</t>
  </si>
  <si>
    <t>274</t>
  </si>
  <si>
    <t>Megamox 156 mg</t>
  </si>
  <si>
    <t>Amoxycillin, Clavulanate Potassium</t>
  </si>
  <si>
    <t>135365</t>
  </si>
  <si>
    <t>Brufen 400</t>
  </si>
  <si>
    <t>Ibuprofen B.P.</t>
  </si>
  <si>
    <t>314578D</t>
  </si>
  <si>
    <t>ketotifen 1mg</t>
  </si>
  <si>
    <t>B237</t>
  </si>
  <si>
    <t>Nadine</t>
  </si>
  <si>
    <t>Ranitidine 75 mg</t>
  </si>
  <si>
    <t>13419</t>
  </si>
  <si>
    <t>Lansomid 30</t>
  </si>
  <si>
    <t>Lansoprazole</t>
  </si>
  <si>
    <t>130914</t>
  </si>
  <si>
    <t>Nidazole 250</t>
  </si>
  <si>
    <t>Cefix 100 mg/5ml</t>
  </si>
  <si>
    <t>Low-lip</t>
  </si>
  <si>
    <t>Gemfibrozile 600 mg</t>
  </si>
  <si>
    <t>A913</t>
  </si>
  <si>
    <t>Vit B6 10mg</t>
  </si>
  <si>
    <t>L11886</t>
  </si>
  <si>
    <t>60 tab</t>
  </si>
  <si>
    <t>Peptifam 40mg</t>
  </si>
  <si>
    <t>Famotidine</t>
  </si>
  <si>
    <t>B617</t>
  </si>
  <si>
    <t>Butalin 2 mg</t>
  </si>
  <si>
    <t>Salbutanol-Bronchodilator</t>
  </si>
  <si>
    <t>0004</t>
  </si>
  <si>
    <t>Theolin SR 300 mg</t>
  </si>
  <si>
    <t>Theophylline Anhydrous</t>
  </si>
  <si>
    <t>Rupan 400</t>
  </si>
  <si>
    <t>Ibuprofen 400 mg</t>
  </si>
  <si>
    <t>A7M117</t>
  </si>
  <si>
    <t xml:space="preserve">Nidazole 125 </t>
  </si>
  <si>
    <t>3333</t>
  </si>
  <si>
    <t>Modrex 25 mg</t>
  </si>
  <si>
    <t>Hydrochlorothiazide</t>
  </si>
  <si>
    <t>B805</t>
  </si>
  <si>
    <t>5 destroyed</t>
  </si>
  <si>
    <t>3 stolen</t>
  </si>
  <si>
    <t>1 lost</t>
  </si>
  <si>
    <t>no comment</t>
  </si>
  <si>
    <t>Received from</t>
  </si>
  <si>
    <t>issued to</t>
  </si>
  <si>
    <t>Locations</t>
  </si>
  <si>
    <t>RSTC</t>
  </si>
  <si>
    <t>IOM Amman</t>
  </si>
  <si>
    <t>EL Khaldi Clinic</t>
  </si>
  <si>
    <t>Num</t>
  </si>
  <si>
    <t>n. trans</t>
  </si>
  <si>
    <t>Number of lot/Batch</t>
  </si>
  <si>
    <t>15/7/2014</t>
  </si>
  <si>
    <t>20/8/2014</t>
  </si>
  <si>
    <t>30/12/2014</t>
  </si>
  <si>
    <t xml:space="preserve"> issued to</t>
  </si>
  <si>
    <t>Row Labels</t>
  </si>
  <si>
    <t>Grand Total</t>
  </si>
  <si>
    <t>Sum of Quantity ordered</t>
  </si>
  <si>
    <t>Sum of Quantity received</t>
  </si>
  <si>
    <t>Sum of Losses</t>
  </si>
  <si>
    <t>Sum of Quantity on hand</t>
  </si>
  <si>
    <t>(blank)</t>
  </si>
  <si>
    <t>Sum of Adjustments</t>
  </si>
  <si>
    <t>Date test</t>
  </si>
  <si>
    <t>Sum of Quantity issued</t>
  </si>
  <si>
    <t>input</t>
  </si>
  <si>
    <t>output</t>
  </si>
  <si>
    <t>initial stock (unit)</t>
  </si>
  <si>
    <t>Final Stock (unit)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</si>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</sst>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148">
    <xf numFmtId="0" fontId="0" fillId="0" borderId="0" xfId="0"/>
    <xf numFmtId="0" fontId="1" fillId="0" borderId="8" xfId="0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17" fontId="0" fillId="0" borderId="2" xfId="0" applyNumberForma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49" fontId="0" fillId="0" borderId="9" xfId="0" applyNumberFormat="1" applyBorder="1" applyAlignment="1">
      <alignment horizontal="center" vertical="center" wrapText="1"/>
    </xf>
    <xf numFmtId="17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17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0" fillId="0" borderId="16" xfId="0" applyBorder="1"/>
    <xf numFmtId="0" fontId="0" fillId="0" borderId="0" xfId="0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4" xfId="0" applyBorder="1"/>
    <xf numFmtId="0" fontId="0" fillId="0" borderId="18" xfId="0" applyBorder="1" applyAlignment="1">
      <alignment horizontal="right"/>
    </xf>
    <xf numFmtId="0" fontId="0" fillId="0" borderId="2" xfId="0" applyBorder="1"/>
    <xf numFmtId="0" fontId="1" fillId="0" borderId="0" xfId="0" applyFont="1"/>
    <xf numFmtId="14" fontId="0" fillId="0" borderId="16" xfId="0" applyNumberFormat="1" applyBorder="1"/>
    <xf numFmtId="0" fontId="1" fillId="0" borderId="4" xfId="0" applyFont="1" applyBorder="1" applyAlignment="1">
      <alignment horizontal="center" vertical="center" wrapText="1"/>
    </xf>
    <xf numFmtId="0" fontId="0" fillId="0" borderId="14" xfId="0" applyBorder="1"/>
    <xf numFmtId="0" fontId="0" fillId="0" borderId="0" xfId="0" applyAlignment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5" fontId="0" fillId="0" borderId="0" xfId="0" applyNumberFormat="1" applyAlignment="1"/>
    <xf numFmtId="165" fontId="0" fillId="0" borderId="0" xfId="0" applyNumberFormat="1"/>
    <xf numFmtId="165" fontId="0" fillId="0" borderId="27" xfId="0" applyNumberFormat="1" applyBorder="1" applyAlignment="1">
      <alignment horizontal="center" vertical="center" wrapText="1"/>
    </xf>
    <xf numFmtId="165" fontId="0" fillId="0" borderId="30" xfId="0" applyNumberFormat="1" applyBorder="1" applyAlignment="1">
      <alignment wrapText="1"/>
    </xf>
    <xf numFmtId="14" fontId="0" fillId="0" borderId="29" xfId="0" applyNumberFormat="1" applyBorder="1" applyAlignment="1">
      <alignment wrapText="1"/>
    </xf>
    <xf numFmtId="165" fontId="0" fillId="0" borderId="11" xfId="0" applyNumberFormat="1" applyBorder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0" borderId="34" xfId="0" applyFont="1" applyBorder="1" applyAlignment="1">
      <alignment horizontal="center" wrapText="1"/>
    </xf>
    <xf numFmtId="0" fontId="1" fillId="0" borderId="30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0" xfId="0" applyNumberFormat="1" applyAlignment="1"/>
    <xf numFmtId="0" fontId="0" fillId="0" borderId="3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0" xfId="0" applyNumberFormat="1"/>
    <xf numFmtId="0" fontId="0" fillId="0" borderId="26" xfId="0" applyNumberFormat="1" applyBorder="1" applyAlignment="1">
      <alignment horizontal="center" vertical="center" wrapText="1"/>
    </xf>
    <xf numFmtId="0" fontId="0" fillId="0" borderId="29" xfId="0" applyNumberFormat="1" applyBorder="1" applyAlignment="1">
      <alignment wrapText="1"/>
    </xf>
    <xf numFmtId="0" fontId="0" fillId="0" borderId="5" xfId="0" applyNumberFormat="1" applyBorder="1" applyAlignment="1">
      <alignment wrapText="1"/>
    </xf>
    <xf numFmtId="0" fontId="0" fillId="0" borderId="18" xfId="0" applyNumberFormat="1" applyBorder="1" applyAlignment="1">
      <alignment wrapText="1"/>
    </xf>
    <xf numFmtId="0" fontId="0" fillId="0" borderId="34" xfId="0" applyNumberFormat="1" applyBorder="1" applyAlignment="1">
      <alignment wrapText="1"/>
    </xf>
    <xf numFmtId="0" fontId="0" fillId="0" borderId="35" xfId="0" applyBorder="1" applyAlignment="1">
      <alignment wrapText="1"/>
    </xf>
    <xf numFmtId="0" fontId="0" fillId="0" borderId="36" xfId="0" applyNumberForma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165" fontId="0" fillId="0" borderId="38" xfId="0" applyNumberForma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NumberFormat="1" applyBorder="1" applyAlignment="1">
      <alignment wrapText="1"/>
    </xf>
    <xf numFmtId="14" fontId="0" fillId="0" borderId="4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1" fillId="0" borderId="34" xfId="0" applyFont="1" applyBorder="1" applyAlignment="1">
      <alignment wrapText="1"/>
    </xf>
    <xf numFmtId="0" fontId="1" fillId="0" borderId="30" xfId="0" applyFont="1" applyBorder="1" applyAlignment="1">
      <alignment vertical="center" wrapText="1"/>
    </xf>
    <xf numFmtId="49" fontId="1" fillId="0" borderId="30" xfId="0" applyNumberFormat="1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42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17" fontId="0" fillId="0" borderId="4" xfId="0" applyNumberForma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17" fontId="0" fillId="0" borderId="11" xfId="0" applyNumberForma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49" fontId="0" fillId="0" borderId="9" xfId="0" applyNumberFormat="1" applyBorder="1" applyAlignment="1">
      <alignment vertical="center" wrapText="1"/>
    </xf>
    <xf numFmtId="17" fontId="0" fillId="0" borderId="9" xfId="0" applyNumberForma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vertical="center" wrapText="1"/>
    </xf>
  </cellXfs>
  <cellStyles count="3">
    <cellStyle name="Comma 2" xfId="1"/>
    <cellStyle name="Normal" xfId="0" builtinId="0"/>
    <cellStyle name="Normal 2" xfId="2"/>
  </cellStyles>
  <dxfs count="48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2" formatCode="mmm\-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5" formatCode="[$-409]d\-mmm\-yy;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5" formatCode="[$-409]d\-mmm\-yy;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5" formatCode="[$-409]d\-mmm\-yy;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6" formatCode="m/d/yyyy"/>
      <alignment horizontal="general" vertical="bottom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22" formatCode="mmm\-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SSIARAB Walid" refreshedDate="41808.508908564814" createdVersion="4" refreshedVersion="4" minRefreshableVersion="3" recordCount="9">
  <cacheSource type="worksheet">
    <worksheetSource name="tblLoTTD"/>
  </cacheSource>
  <cacheFields count="18">
    <cacheField name="n. trans" numFmtId="0">
      <sharedItems containsSemiMixedTypes="0" containsString="0" containsNumber="1" containsInteger="1" minValue="1" maxValue="9"/>
    </cacheField>
    <cacheField name="Date" numFmtId="14">
      <sharedItems containsDate="1" containsMixedTypes="1" minDate="2014-01-04T00:00:00" maxDate="2014-12-07T00:00:00" count="9">
        <d v="2014-01-04T00:00:00"/>
        <d v="2014-05-05T00:00:00"/>
        <d v="2014-01-06T00:00:00"/>
        <d v="2014-10-06T00:00:00"/>
        <d v="2014-11-06T00:00:00"/>
        <d v="2014-12-06T00:00:00"/>
        <s v="15/7/2014"/>
        <s v="20/8/2014"/>
        <s v="30/12/2014"/>
      </sharedItems>
    </cacheField>
    <cacheField name="PR numb." numFmtId="0">
      <sharedItems containsSemiMixedTypes="0" containsString="0" containsNumber="1" containsInteger="1" minValue="123" maxValue="66666" count="9">
        <n v="1234"/>
        <n v="4567"/>
        <n v="7890"/>
        <n v="123"/>
        <n v="3456"/>
        <n v="3333"/>
        <n v="44444"/>
        <n v="55555"/>
        <n v="66666"/>
      </sharedItems>
    </cacheField>
    <cacheField name="n." numFmtId="0">
      <sharedItems containsSemiMixedTypes="0" containsString="0" containsNumber="1" containsInteger="1" minValue="1" maxValue="14" count="3">
        <n v="5"/>
        <n v="14"/>
        <n v="1" u="1"/>
      </sharedItems>
    </cacheField>
    <cacheField name="Name of Product" numFmtId="0">
      <sharedItems/>
    </cacheField>
    <cacheField name="Description" numFmtId="0">
      <sharedItems/>
    </cacheField>
    <cacheField name="No of Lot/Batch" numFmtId="0">
      <sharedItems containsSemiMixedTypes="0" containsString="0" containsNumber="1" containsInteger="1" minValue="13360" maxValue="3130605"/>
    </cacheField>
    <cacheField name="Date of expiry" numFmtId="165">
      <sharedItems containsSemiMixedTypes="0" containsNonDate="0" containsDate="1" containsString="0" minDate="2015-06-01T00:00:00" maxDate="2016-06-02T00:00:00"/>
    </cacheField>
    <cacheField name="Received from" numFmtId="165">
      <sharedItems count="6">
        <s v="A"/>
        <s v="B"/>
        <s v="C"/>
        <s v="EL Khaldi Clinic" u="1"/>
        <s v="RSTC" u="1"/>
        <s v="IOM Amman" u="1"/>
      </sharedItems>
    </cacheField>
    <cacheField name="issued to" numFmtId="165">
      <sharedItems count="6">
        <s v="C"/>
        <s v="B"/>
        <s v="A"/>
        <s v="EL Khaldi Clinic" u="1"/>
        <s v="RSTC" u="1"/>
        <s v="IOM Amman" u="1"/>
      </sharedItems>
    </cacheField>
    <cacheField name="Quantity ordered" numFmtId="0">
      <sharedItems containsSemiMixedTypes="0" containsString="0" containsNumber="1" containsInteger="1" minValue="8" maxValue="30"/>
    </cacheField>
    <cacheField name="Quantity issued" numFmtId="0">
      <sharedItems containsSemiMixedTypes="0" containsString="0" containsNumber="1" containsInteger="1" minValue="8" maxValue="30"/>
    </cacheField>
    <cacheField name="Quantity received" numFmtId="0">
      <sharedItems containsSemiMixedTypes="0" containsString="0" containsNumber="1" containsInteger="1" minValue="3" maxValue="25"/>
    </cacheField>
    <cacheField name="Losses" numFmtId="0">
      <sharedItems containsSemiMixedTypes="0" containsString="0" containsNumber="1" containsInteger="1" minValue="-8" maxValue="0"/>
    </cacheField>
    <cacheField name="Adjustments" numFmtId="0">
      <sharedItems containsNonDate="0" containsString="0" containsBlank="1"/>
    </cacheField>
    <cacheField name="Quantity on hand" numFmtId="0">
      <sharedItems containsSemiMixedTypes="0" containsString="0" containsNumber="1" containsInteger="1" minValue="1" maxValue="10"/>
    </cacheField>
    <cacheField name="Remarks" numFmtId="0">
      <sharedItems containsBlank="1" count="5">
        <s v="no comment"/>
        <s v="5 destroyed"/>
        <s v="3 stolen"/>
        <s v="1 lost"/>
        <m/>
      </sharedItems>
    </cacheField>
    <cacheField name="Date test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x v="0"/>
    <x v="0"/>
    <x v="0"/>
    <s v="Lukast"/>
    <s v="Montelukast sodium"/>
    <n v="13360"/>
    <d v="2015-06-01T00:00:00"/>
    <x v="0"/>
    <x v="0"/>
    <n v="20"/>
    <n v="20"/>
    <n v="20"/>
    <n v="0"/>
    <m/>
    <n v="5"/>
    <x v="0"/>
    <b v="1"/>
  </r>
  <r>
    <n v="2"/>
    <x v="1"/>
    <x v="1"/>
    <x v="1"/>
    <s v="Zocin"/>
    <s v="Azithromicine"/>
    <n v="3130605"/>
    <d v="2016-06-01T00:00:00"/>
    <x v="0"/>
    <x v="1"/>
    <n v="30"/>
    <n v="30"/>
    <n v="25"/>
    <n v="-5"/>
    <m/>
    <n v="7"/>
    <x v="1"/>
    <b v="0"/>
  </r>
  <r>
    <n v="3"/>
    <x v="2"/>
    <x v="2"/>
    <x v="0"/>
    <s v="Lukast"/>
    <s v="Montelukast sodium"/>
    <n v="13360"/>
    <d v="2015-06-01T00:00:00"/>
    <x v="0"/>
    <x v="0"/>
    <n v="15"/>
    <n v="15"/>
    <n v="12"/>
    <n v="-3"/>
    <m/>
    <n v="10"/>
    <x v="2"/>
    <b v="1"/>
  </r>
  <r>
    <n v="4"/>
    <x v="3"/>
    <x v="3"/>
    <x v="1"/>
    <s v="Zocin"/>
    <s v="Azithromicine"/>
    <n v="3130605"/>
    <d v="2016-06-01T00:00:00"/>
    <x v="0"/>
    <x v="1"/>
    <n v="25"/>
    <n v="25"/>
    <n v="25"/>
    <n v="0"/>
    <m/>
    <n v="3"/>
    <x v="0"/>
    <b v="0"/>
  </r>
  <r>
    <n v="5"/>
    <x v="4"/>
    <x v="4"/>
    <x v="0"/>
    <s v="Lukast"/>
    <s v="Montelukast sodium"/>
    <n v="13360"/>
    <d v="2015-06-01T00:00:00"/>
    <x v="0"/>
    <x v="0"/>
    <n v="10"/>
    <n v="10"/>
    <n v="9"/>
    <n v="-1"/>
    <m/>
    <n v="1"/>
    <x v="3"/>
    <b v="0"/>
  </r>
  <r>
    <n v="6"/>
    <x v="5"/>
    <x v="5"/>
    <x v="0"/>
    <s v="Lukast"/>
    <s v="Montelukast sodium"/>
    <n v="13360"/>
    <d v="2015-06-01T00:00:00"/>
    <x v="0"/>
    <x v="0"/>
    <n v="8"/>
    <n v="8"/>
    <n v="8"/>
    <n v="0"/>
    <m/>
    <n v="2"/>
    <x v="4"/>
    <b v="0"/>
  </r>
  <r>
    <n v="7"/>
    <x v="6"/>
    <x v="6"/>
    <x v="0"/>
    <s v="Lukast"/>
    <s v="Montelukast sodium"/>
    <n v="13360"/>
    <d v="2015-06-01T00:00:00"/>
    <x v="1"/>
    <x v="2"/>
    <n v="9"/>
    <n v="9"/>
    <n v="3"/>
    <n v="-6"/>
    <m/>
    <n v="3"/>
    <x v="4"/>
    <b v="0"/>
  </r>
  <r>
    <n v="8"/>
    <x v="7"/>
    <x v="7"/>
    <x v="1"/>
    <s v="Zocin"/>
    <s v="Azithromicine"/>
    <n v="3130605"/>
    <d v="2016-06-01T00:00:00"/>
    <x v="0"/>
    <x v="0"/>
    <n v="11"/>
    <n v="11"/>
    <n v="10"/>
    <n v="-1"/>
    <m/>
    <n v="4"/>
    <x v="4"/>
    <b v="0"/>
  </r>
  <r>
    <n v="9"/>
    <x v="8"/>
    <x v="8"/>
    <x v="1"/>
    <s v="Zocin"/>
    <s v="Azithromicine"/>
    <n v="3130605"/>
    <d v="2016-06-01T00:00:00"/>
    <x v="2"/>
    <x v="2"/>
    <n v="13"/>
    <n v="13"/>
    <n v="5"/>
    <n v="-8"/>
    <m/>
    <n v="5"/>
    <x v="4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M8:W14" firstHeaderRow="0" firstDataRow="1" firstDataCol="5" rowPageCount="1" colPageCount="1"/>
  <pivotFields count="18">
    <pivotField showAll="0" defaultSubtotal="0"/>
    <pivotField axis="axisRow" outline="0" subtotalTop="0" showAll="0" defaultSubtotal="0">
      <items count="9">
        <item x="6"/>
        <item x="7"/>
        <item x="8"/>
        <item x="0"/>
        <item x="2"/>
        <item x="1"/>
        <item x="3"/>
        <item x="4"/>
        <item x="5"/>
      </items>
    </pivotField>
    <pivotField axis="axisRow" compact="0" outline="0" subtotalTop="0" showAll="0" defaultSubtotal="0">
      <items count="9">
        <item x="3"/>
        <item x="0"/>
        <item x="5"/>
        <item x="4"/>
        <item x="1"/>
        <item x="2"/>
        <item x="6"/>
        <item x="7"/>
        <item x="8"/>
      </items>
    </pivotField>
    <pivotField axis="axisPage" showAll="0" defaultSubtotal="0">
      <items count="3">
        <item x="0"/>
        <item x="1"/>
        <item m="1" x="2"/>
      </items>
    </pivotField>
    <pivotField showAll="0" defaultSubtotal="0"/>
    <pivotField showAll="0" defaultSubtotal="0"/>
    <pivotField showAll="0" defaultSubtotal="0"/>
    <pivotField numFmtId="165" showAll="0" defaultSubtotal="0"/>
    <pivotField axis="axisRow" compact="0" outline="0" subtotalTop="0" showAll="0" defaultSubtotal="0">
      <items count="6">
        <item m="1" x="3"/>
        <item m="1" x="5"/>
        <item m="1" x="4"/>
        <item x="0"/>
        <item x="1"/>
        <item x="2"/>
      </items>
    </pivotField>
    <pivotField axis="axisRow" outline="0" showAll="0" defaultSubtotal="0">
      <items count="6">
        <item m="1" x="3"/>
        <item m="1" x="4"/>
        <item m="1" x="5"/>
        <item x="0"/>
        <item x="1"/>
        <item x="2"/>
      </items>
    </pivotField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axis="axisRow" compact="0" outline="0" subtotalTop="0" showAll="0" defaultSubtotal="0">
      <items count="5">
        <item x="3"/>
        <item x="2"/>
        <item x="1"/>
        <item x="0"/>
        <item x="4"/>
      </items>
    </pivotField>
    <pivotField showAll="0" defaultSubtotal="0"/>
  </pivotFields>
  <rowFields count="5">
    <field x="1"/>
    <field x="2"/>
    <field x="8"/>
    <field x="9"/>
    <field x="16"/>
  </rowFields>
  <rowItems count="6">
    <i>
      <x/>
      <x v="6"/>
      <x v="4"/>
      <x v="5"/>
      <x v="4"/>
    </i>
    <i>
      <x v="3"/>
      <x v="1"/>
      <x v="3"/>
      <x v="3"/>
      <x v="3"/>
    </i>
    <i>
      <x v="4"/>
      <x v="5"/>
      <x v="3"/>
      <x v="3"/>
      <x v="1"/>
    </i>
    <i>
      <x v="7"/>
      <x v="3"/>
      <x v="3"/>
      <x v="3"/>
      <x/>
    </i>
    <i>
      <x v="8"/>
      <x v="2"/>
      <x v="3"/>
      <x v="3"/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3" item="0" hier="-1"/>
  </pageFields>
  <dataFields count="6">
    <dataField name="Sum of Quantity ordered" fld="10" baseField="15" baseItem="4"/>
    <dataField name="Sum of Quantity issued" fld="11" baseField="0" baseItem="0"/>
    <dataField name="Sum of Quantity received" fld="12" baseField="0" baseItem="0"/>
    <dataField name="Sum of Losses" fld="13" baseField="0" baseItem="0"/>
    <dataField name="Sum of Adjustments" fld="14" baseField="15" baseItem="4"/>
    <dataField name="Sum of Quantity on hand" fld="15" baseField="0" baseItem="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5" displayName="Table5" ref="A1:B7" totalsRowShown="0">
  <autoFilter ref="A1:B7"/>
  <tableColumns count="2">
    <tableColumn id="1" name="Num" dataDxfId="47"/>
    <tableColumn id="2" name="Locations" dataDxfId="46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G190" totalsRowShown="0" headerRowDxfId="45" headerRowBorderDxfId="44" tableBorderDxfId="43">
  <autoFilter ref="A1:G190"/>
  <tableColumns count="7">
    <tableColumn id="1" name="n." dataDxfId="42"/>
    <tableColumn id="2" name="Name of Drug" dataDxfId="41"/>
    <tableColumn id="3" name="Description" dataDxfId="40"/>
    <tableColumn id="4" name="Numero of lot/Batch" dataDxfId="39"/>
    <tableColumn id="5" name="Date of expiry" dataDxfId="38"/>
    <tableColumn id="6" name="Unit /Box" dataDxfId="37"/>
    <tableColumn id="7" name="Quantity (unit)" dataDxfId="3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blLoTTD" displayName="tblLoTTD" ref="A1:R10" totalsRowShown="0" headerRowDxfId="35" dataDxfId="33" headerRowBorderDxfId="34" tableBorderDxfId="32">
  <autoFilter ref="A1:R10"/>
  <tableColumns count="18">
    <tableColumn id="1" name="n. trans" dataDxfId="31"/>
    <tableColumn id="2" name="Date" dataDxfId="30"/>
    <tableColumn id="3" name="PR numb." dataDxfId="29"/>
    <tableColumn id="4" name="n." dataDxfId="28"/>
    <tableColumn id="5" name="Name of Product" dataDxfId="27">
      <calculatedColumnFormula>IF(D2&gt;0,VLOOKUP(D2,'List of drugs'!$A$1:$G$301,2,0),0)</calculatedColumnFormula>
    </tableColumn>
    <tableColumn id="6" name="Description" dataDxfId="26">
      <calculatedColumnFormula>IF(D2&gt;0,VLOOKUP(D2,'List of drugs'!$A$1:$G$301,3,0),0)</calculatedColumnFormula>
    </tableColumn>
    <tableColumn id="7" name="No of Lot/Batch" dataDxfId="25">
      <calculatedColumnFormula>IF(D2&gt;0,VLOOKUP(D2,'List of drugs'!$A$1:$G$301,4,0),0)</calculatedColumnFormula>
    </tableColumn>
    <tableColumn id="8" name="Date of expiry" dataDxfId="24">
      <calculatedColumnFormula>IF(D2&gt;0,VLOOKUP(D2,'List of drugs'!$A$1:$G$301,5,0),0)</calculatedColumnFormula>
    </tableColumn>
    <tableColumn id="9" name="Received from" dataDxfId="23"/>
    <tableColumn id="10" name="issued to" dataDxfId="22"/>
    <tableColumn id="11" name="Quantity ordered" dataDxfId="21"/>
    <tableColumn id="18" name="Quantity issued" dataDxfId="20"/>
    <tableColumn id="12" name="Quantity received" dataDxfId="19"/>
    <tableColumn id="13" name="Losses" dataDxfId="18">
      <calculatedColumnFormula>M2-K2</calculatedColumnFormula>
    </tableColumn>
    <tableColumn id="14" name="Adjustments" dataDxfId="17"/>
    <tableColumn id="15" name="Quantity on hand" dataDxfId="16"/>
    <tableColumn id="16" name="Remarks" dataDxfId="15"/>
    <tableColumn id="17" name="Date test" dataDxfId="14">
      <calculatedColumnFormula>AND(tblLoTTD[[#This Row],[Date]]&gt;='Report and Request'!$B$7,tblLoTTD[[#This Row],[Date]]&lt;='Report and Request'!$D$7)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blLoDTI" displayName="tblLoDTI" ref="A1:J190" totalsRowShown="0" headerRowDxfId="3" dataDxfId="2" headerRowBorderDxfId="13" tableBorderDxfId="12">
  <autoFilter ref="A1:J190"/>
  <tableColumns count="10">
    <tableColumn id="1" name="n." dataDxfId="11"/>
    <tableColumn id="2" name="Name of Drug" dataDxfId="10"/>
    <tableColumn id="3" name="Description" dataDxfId="9"/>
    <tableColumn id="4" name="Numero of lot/Batch" dataDxfId="8"/>
    <tableColumn id="5" name="Date of expiry" dataDxfId="7"/>
    <tableColumn id="6" name="Unit /Box" dataDxfId="6"/>
    <tableColumn id="7" name="initial stock (unit)" dataDxfId="5"/>
    <tableColumn id="8" name="input" dataDxfId="1">
      <calculatedColumnFormula>SUMPRODUCT((tblLoTTD[n.]=tblLoDTI[[#This Row],[n.]])*(tblLoTTD[issued to]="A")*(tblLoTTD[Quantity received]))</calculatedColumnFormula>
    </tableColumn>
    <tableColumn id="9" name="output" dataDxfId="0">
      <calculatedColumnFormula>SUMIF(tblLoTTD[Name of Product],tblLoDTI[[#This Row],[Name of Drug]],tblLoTTD[Quantity issued])</calculatedColumnFormula>
    </tableColumn>
    <tableColumn id="10" name="Final Stock (unit)" dataDxfId="4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6:N34"/>
  <sheetViews>
    <sheetView topLeftCell="B1" zoomScaleNormal="100" workbookViewId="0">
      <selection activeCell="F10" sqref="F10"/>
    </sheetView>
  </sheetViews>
  <sheetFormatPr baseColWidth="10" defaultColWidth="9.140625" defaultRowHeight="15" x14ac:dyDescent="0.25"/>
  <cols>
    <col min="1" max="1" width="0" hidden="1" customWidth="1"/>
    <col min="2" max="2" width="5.7109375" customWidth="1"/>
    <col min="7" max="9" width="10.7109375" customWidth="1"/>
  </cols>
  <sheetData>
    <row r="6" spans="2:14" ht="18.75" x14ac:dyDescent="0.25">
      <c r="B6" s="111" t="s">
        <v>469</v>
      </c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3"/>
      <c r="N6" s="31"/>
    </row>
    <row r="8" spans="2:14" x14ac:dyDescent="0.25">
      <c r="B8" t="s">
        <v>470</v>
      </c>
      <c r="C8" s="32"/>
      <c r="D8" s="32"/>
      <c r="E8" s="32"/>
      <c r="H8" s="33" t="s">
        <v>471</v>
      </c>
      <c r="I8" s="32"/>
      <c r="J8" s="32"/>
      <c r="K8" s="32"/>
      <c r="L8" s="32"/>
    </row>
    <row r="10" spans="2:14" x14ac:dyDescent="0.25">
      <c r="H10" s="33" t="s">
        <v>472</v>
      </c>
      <c r="I10" s="32"/>
      <c r="J10" s="32"/>
      <c r="K10" s="32"/>
      <c r="L10" s="32"/>
    </row>
    <row r="12" spans="2:14" x14ac:dyDescent="0.25">
      <c r="I12" s="32"/>
      <c r="J12" s="32"/>
      <c r="K12" s="32"/>
      <c r="L12" s="32"/>
    </row>
    <row r="13" spans="2:14" ht="15.75" thickBot="1" x14ac:dyDescent="0.3"/>
    <row r="14" spans="2:14" x14ac:dyDescent="0.25">
      <c r="B14" s="114"/>
      <c r="C14" s="116" t="s">
        <v>473</v>
      </c>
      <c r="D14" s="116"/>
      <c r="E14" s="116"/>
      <c r="F14" s="116"/>
      <c r="G14" s="116" t="s">
        <v>474</v>
      </c>
      <c r="H14" s="116"/>
      <c r="I14" s="116"/>
      <c r="J14" s="116" t="s">
        <v>475</v>
      </c>
      <c r="K14" s="116"/>
      <c r="L14" s="116"/>
      <c r="M14" s="118"/>
    </row>
    <row r="15" spans="2:14" x14ac:dyDescent="0.25">
      <c r="B15" s="115"/>
      <c r="C15" s="117"/>
      <c r="D15" s="117"/>
      <c r="E15" s="117"/>
      <c r="F15" s="117"/>
      <c r="G15" s="34" t="s">
        <v>476</v>
      </c>
      <c r="H15" s="34" t="s">
        <v>477</v>
      </c>
      <c r="I15" s="34" t="s">
        <v>478</v>
      </c>
      <c r="J15" s="117"/>
      <c r="K15" s="117"/>
      <c r="L15" s="117"/>
      <c r="M15" s="119"/>
    </row>
    <row r="16" spans="2:14" x14ac:dyDescent="0.25">
      <c r="B16" s="35">
        <v>1</v>
      </c>
      <c r="C16" s="107"/>
      <c r="D16" s="108"/>
      <c r="E16" s="108"/>
      <c r="F16" s="109"/>
      <c r="G16" s="36"/>
      <c r="H16" s="36"/>
      <c r="I16" s="36"/>
      <c r="J16" s="107"/>
      <c r="K16" s="108"/>
      <c r="L16" s="108"/>
      <c r="M16" s="110"/>
    </row>
    <row r="17" spans="2:13" x14ac:dyDescent="0.25">
      <c r="B17" s="35">
        <v>2</v>
      </c>
      <c r="C17" s="107"/>
      <c r="D17" s="108"/>
      <c r="E17" s="108"/>
      <c r="F17" s="109"/>
      <c r="G17" s="36"/>
      <c r="H17" s="36"/>
      <c r="I17" s="36"/>
      <c r="J17" s="107"/>
      <c r="K17" s="108"/>
      <c r="L17" s="108"/>
      <c r="M17" s="110"/>
    </row>
    <row r="18" spans="2:13" x14ac:dyDescent="0.25">
      <c r="B18" s="35">
        <v>3</v>
      </c>
      <c r="C18" s="107"/>
      <c r="D18" s="108"/>
      <c r="E18" s="108"/>
      <c r="F18" s="109"/>
      <c r="G18" s="36"/>
      <c r="H18" s="36"/>
      <c r="I18" s="36"/>
      <c r="J18" s="107"/>
      <c r="K18" s="108"/>
      <c r="L18" s="108"/>
      <c r="M18" s="110"/>
    </row>
    <row r="19" spans="2:13" x14ac:dyDescent="0.25">
      <c r="B19" s="35">
        <v>4</v>
      </c>
      <c r="C19" s="107"/>
      <c r="D19" s="108"/>
      <c r="E19" s="108"/>
      <c r="F19" s="109"/>
      <c r="G19" s="36"/>
      <c r="H19" s="36"/>
      <c r="I19" s="36"/>
      <c r="J19" s="107"/>
      <c r="K19" s="108"/>
      <c r="L19" s="108"/>
      <c r="M19" s="110"/>
    </row>
    <row r="20" spans="2:13" x14ac:dyDescent="0.25">
      <c r="B20" s="35">
        <v>5</v>
      </c>
      <c r="C20" s="107"/>
      <c r="D20" s="108"/>
      <c r="E20" s="108"/>
      <c r="F20" s="109"/>
      <c r="G20" s="36"/>
      <c r="H20" s="36"/>
      <c r="I20" s="36"/>
      <c r="J20" s="107"/>
      <c r="K20" s="108"/>
      <c r="L20" s="108"/>
      <c r="M20" s="110"/>
    </row>
    <row r="21" spans="2:13" x14ac:dyDescent="0.25">
      <c r="B21" s="35">
        <v>6</v>
      </c>
      <c r="C21" s="107"/>
      <c r="D21" s="108"/>
      <c r="E21" s="108"/>
      <c r="F21" s="109"/>
      <c r="G21" s="36"/>
      <c r="H21" s="36"/>
      <c r="I21" s="36"/>
      <c r="J21" s="107"/>
      <c r="K21" s="108"/>
      <c r="L21" s="108"/>
      <c r="M21" s="110"/>
    </row>
    <row r="22" spans="2:13" x14ac:dyDescent="0.25">
      <c r="B22" s="35">
        <v>7</v>
      </c>
      <c r="C22" s="107"/>
      <c r="D22" s="108"/>
      <c r="E22" s="108"/>
      <c r="F22" s="109"/>
      <c r="G22" s="36"/>
      <c r="H22" s="36"/>
      <c r="I22" s="36"/>
      <c r="J22" s="107"/>
      <c r="K22" s="108"/>
      <c r="L22" s="108"/>
      <c r="M22" s="110"/>
    </row>
    <row r="23" spans="2:13" x14ac:dyDescent="0.25">
      <c r="B23" s="35">
        <v>8</v>
      </c>
      <c r="C23" s="107"/>
      <c r="D23" s="108"/>
      <c r="E23" s="108"/>
      <c r="F23" s="109"/>
      <c r="G23" s="36"/>
      <c r="H23" s="36"/>
      <c r="I23" s="36"/>
      <c r="J23" s="107"/>
      <c r="K23" s="108"/>
      <c r="L23" s="108"/>
      <c r="M23" s="110"/>
    </row>
    <row r="24" spans="2:13" x14ac:dyDescent="0.25">
      <c r="B24" s="35">
        <v>9</v>
      </c>
      <c r="C24" s="107"/>
      <c r="D24" s="108"/>
      <c r="E24" s="108"/>
      <c r="F24" s="109"/>
      <c r="G24" s="36"/>
      <c r="H24" s="36"/>
      <c r="I24" s="36"/>
      <c r="J24" s="107"/>
      <c r="K24" s="108"/>
      <c r="L24" s="108"/>
      <c r="M24" s="110"/>
    </row>
    <row r="25" spans="2:13" x14ac:dyDescent="0.25">
      <c r="B25" s="35">
        <v>10</v>
      </c>
      <c r="C25" s="107"/>
      <c r="D25" s="108"/>
      <c r="E25" s="108"/>
      <c r="F25" s="109"/>
      <c r="G25" s="36"/>
      <c r="H25" s="36"/>
      <c r="I25" s="36"/>
      <c r="J25" s="107"/>
      <c r="K25" s="108"/>
      <c r="L25" s="108"/>
      <c r="M25" s="110"/>
    </row>
    <row r="26" spans="2:13" x14ac:dyDescent="0.25">
      <c r="B26" s="35">
        <v>11</v>
      </c>
      <c r="C26" s="107"/>
      <c r="D26" s="108"/>
      <c r="E26" s="108"/>
      <c r="F26" s="109"/>
      <c r="G26" s="36"/>
      <c r="H26" s="36"/>
      <c r="I26" s="36"/>
      <c r="J26" s="107"/>
      <c r="K26" s="108"/>
      <c r="L26" s="108"/>
      <c r="M26" s="110"/>
    </row>
    <row r="27" spans="2:13" x14ac:dyDescent="0.25">
      <c r="B27" s="35">
        <v>12</v>
      </c>
      <c r="C27" s="107"/>
      <c r="D27" s="108"/>
      <c r="E27" s="108"/>
      <c r="F27" s="109"/>
      <c r="G27" s="36"/>
      <c r="H27" s="36"/>
      <c r="I27" s="36"/>
      <c r="J27" s="107"/>
      <c r="K27" s="108"/>
      <c r="L27" s="108"/>
      <c r="M27" s="110"/>
    </row>
    <row r="28" spans="2:13" x14ac:dyDescent="0.25">
      <c r="B28" s="35">
        <v>13</v>
      </c>
      <c r="C28" s="107"/>
      <c r="D28" s="108"/>
      <c r="E28" s="108"/>
      <c r="F28" s="109"/>
      <c r="G28" s="36"/>
      <c r="H28" s="36"/>
      <c r="I28" s="36"/>
      <c r="J28" s="107"/>
      <c r="K28" s="108"/>
      <c r="L28" s="108"/>
      <c r="M28" s="110"/>
    </row>
    <row r="29" spans="2:13" x14ac:dyDescent="0.25">
      <c r="B29" s="35">
        <v>14</v>
      </c>
      <c r="C29" s="107"/>
      <c r="D29" s="108"/>
      <c r="E29" s="108"/>
      <c r="F29" s="109"/>
      <c r="G29" s="36"/>
      <c r="H29" s="36"/>
      <c r="I29" s="36"/>
      <c r="J29" s="107"/>
      <c r="K29" s="108"/>
      <c r="L29" s="108"/>
      <c r="M29" s="110"/>
    </row>
    <row r="30" spans="2:13" ht="15.75" thickBot="1" x14ac:dyDescent="0.3">
      <c r="B30" s="37">
        <v>15</v>
      </c>
      <c r="C30" s="120"/>
      <c r="D30" s="121"/>
      <c r="E30" s="121"/>
      <c r="F30" s="122"/>
      <c r="G30" s="38"/>
      <c r="H30" s="38"/>
      <c r="I30" s="38"/>
      <c r="J30" s="120"/>
      <c r="K30" s="121"/>
      <c r="L30" s="121"/>
      <c r="M30" s="123"/>
    </row>
    <row r="32" spans="2:13" x14ac:dyDescent="0.25">
      <c r="C32" s="33" t="s">
        <v>479</v>
      </c>
      <c r="D32" s="32"/>
      <c r="E32" s="32"/>
      <c r="F32" s="32"/>
      <c r="G32" s="32"/>
      <c r="J32" s="33" t="s">
        <v>470</v>
      </c>
      <c r="K32" s="32"/>
      <c r="L32" s="32"/>
      <c r="M32" s="32"/>
    </row>
    <row r="34" spans="3:13" x14ac:dyDescent="0.25">
      <c r="C34" s="33" t="s">
        <v>480</v>
      </c>
      <c r="D34" s="32"/>
      <c r="E34" s="32"/>
      <c r="F34" s="32"/>
      <c r="G34" s="32"/>
      <c r="J34" s="33" t="s">
        <v>470</v>
      </c>
      <c r="K34" s="32"/>
      <c r="L34" s="32"/>
      <c r="M34" s="32"/>
    </row>
  </sheetData>
  <mergeCells count="35">
    <mergeCell ref="C29:F29"/>
    <mergeCell ref="J29:M29"/>
    <mergeCell ref="C30:F30"/>
    <mergeCell ref="J30:M30"/>
    <mergeCell ref="C26:F26"/>
    <mergeCell ref="J26:M26"/>
    <mergeCell ref="C27:F27"/>
    <mergeCell ref="J27:M27"/>
    <mergeCell ref="C28:F28"/>
    <mergeCell ref="J28:M28"/>
    <mergeCell ref="C23:F23"/>
    <mergeCell ref="J23:M23"/>
    <mergeCell ref="C24:F24"/>
    <mergeCell ref="J24:M24"/>
    <mergeCell ref="C25:F25"/>
    <mergeCell ref="J25:M25"/>
    <mergeCell ref="C20:F20"/>
    <mergeCell ref="J20:M20"/>
    <mergeCell ref="C21:F21"/>
    <mergeCell ref="J21:M21"/>
    <mergeCell ref="C22:F22"/>
    <mergeCell ref="J22:M22"/>
    <mergeCell ref="C17:F17"/>
    <mergeCell ref="J17:M17"/>
    <mergeCell ref="C18:F18"/>
    <mergeCell ref="J18:M18"/>
    <mergeCell ref="C19:F19"/>
    <mergeCell ref="J19:M19"/>
    <mergeCell ref="C16:F16"/>
    <mergeCell ref="J16:M16"/>
    <mergeCell ref="B6:M6"/>
    <mergeCell ref="B14:B15"/>
    <mergeCell ref="C14:F15"/>
    <mergeCell ref="G14:I14"/>
    <mergeCell ref="J14:M15"/>
  </mergeCells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M34"/>
  <sheetViews>
    <sheetView zoomScaleNormal="100" workbookViewId="0">
      <selection activeCell="D8" sqref="D8"/>
    </sheetView>
  </sheetViews>
  <sheetFormatPr baseColWidth="10" defaultColWidth="9.140625" defaultRowHeight="15" x14ac:dyDescent="0.25"/>
  <cols>
    <col min="2" max="2" width="9.7109375" bestFit="1" customWidth="1"/>
    <col min="5" max="5" width="10.7109375" customWidth="1"/>
    <col min="6" max="13" width="15.7109375" customWidth="1"/>
  </cols>
  <sheetData>
    <row r="6" spans="1:13" x14ac:dyDescent="0.25">
      <c r="A6" s="39" t="s">
        <v>481</v>
      </c>
    </row>
    <row r="7" spans="1:13" x14ac:dyDescent="0.25">
      <c r="A7" t="s">
        <v>482</v>
      </c>
      <c r="B7" s="40">
        <v>41640</v>
      </c>
      <c r="C7" t="s">
        <v>483</v>
      </c>
      <c r="D7" s="40">
        <v>41645</v>
      </c>
      <c r="J7" s="33" t="s">
        <v>484</v>
      </c>
      <c r="K7" s="32"/>
      <c r="L7" t="s">
        <v>485</v>
      </c>
    </row>
    <row r="8" spans="1:13" x14ac:dyDescent="0.25">
      <c r="J8" s="33"/>
    </row>
    <row r="9" spans="1:13" x14ac:dyDescent="0.25">
      <c r="A9" s="39" t="s">
        <v>486</v>
      </c>
      <c r="J9" s="33" t="s">
        <v>487</v>
      </c>
      <c r="K9" s="32"/>
      <c r="L9" t="s">
        <v>485</v>
      </c>
    </row>
    <row r="11" spans="1:13" s="16" customFormat="1" ht="60" x14ac:dyDescent="0.25">
      <c r="A11" s="125" t="s">
        <v>473</v>
      </c>
      <c r="B11" s="125"/>
      <c r="C11" s="125"/>
      <c r="D11" s="125"/>
      <c r="E11" s="41" t="s">
        <v>488</v>
      </c>
      <c r="F11" s="41" t="s">
        <v>489</v>
      </c>
      <c r="G11" s="41" t="s">
        <v>490</v>
      </c>
      <c r="H11" s="41" t="s">
        <v>491</v>
      </c>
      <c r="I11" s="41" t="s">
        <v>492</v>
      </c>
      <c r="J11" s="41" t="s">
        <v>493</v>
      </c>
      <c r="K11" s="41" t="s">
        <v>494</v>
      </c>
      <c r="L11" s="41" t="s">
        <v>495</v>
      </c>
      <c r="M11" s="41" t="s">
        <v>496</v>
      </c>
    </row>
    <row r="12" spans="1:13" x14ac:dyDescent="0.25">
      <c r="A12" s="124"/>
      <c r="B12" s="124"/>
      <c r="C12" s="124"/>
      <c r="D12" s="124"/>
      <c r="E12" s="36"/>
      <c r="F12" s="36"/>
      <c r="G12" s="36"/>
      <c r="H12" s="36"/>
      <c r="I12" s="36"/>
      <c r="J12" s="36"/>
      <c r="K12" s="36"/>
      <c r="L12" s="36"/>
      <c r="M12" s="36"/>
    </row>
    <row r="13" spans="1:13" x14ac:dyDescent="0.25">
      <c r="A13" s="124"/>
      <c r="B13" s="124"/>
      <c r="C13" s="124"/>
      <c r="D13" s="124"/>
      <c r="E13" s="36"/>
      <c r="F13" s="36"/>
      <c r="G13" s="36"/>
      <c r="H13" s="36"/>
      <c r="I13" s="36"/>
      <c r="J13" s="36"/>
      <c r="K13" s="36"/>
      <c r="L13" s="36"/>
      <c r="M13" s="36"/>
    </row>
    <row r="14" spans="1:13" x14ac:dyDescent="0.25">
      <c r="A14" s="124"/>
      <c r="B14" s="124"/>
      <c r="C14" s="124"/>
      <c r="D14" s="124"/>
      <c r="E14" s="36"/>
      <c r="F14" s="36"/>
      <c r="G14" s="36"/>
      <c r="H14" s="36"/>
      <c r="I14" s="36"/>
      <c r="J14" s="36"/>
      <c r="K14" s="36"/>
      <c r="L14" s="36"/>
      <c r="M14" s="36"/>
    </row>
    <row r="15" spans="1:13" x14ac:dyDescent="0.25">
      <c r="A15" s="124"/>
      <c r="B15" s="124"/>
      <c r="C15" s="124"/>
      <c r="D15" s="124"/>
      <c r="E15" s="36"/>
      <c r="F15" s="36"/>
      <c r="G15" s="36"/>
      <c r="H15" s="36"/>
      <c r="I15" s="36"/>
      <c r="J15" s="36"/>
      <c r="K15" s="36"/>
      <c r="L15" s="36"/>
      <c r="M15" s="36"/>
    </row>
    <row r="16" spans="1:13" x14ac:dyDescent="0.25">
      <c r="A16" s="124"/>
      <c r="B16" s="124"/>
      <c r="C16" s="124"/>
      <c r="D16" s="124"/>
      <c r="E16" s="36"/>
      <c r="F16" s="36"/>
      <c r="G16" s="36"/>
      <c r="H16" s="36"/>
      <c r="I16" s="36"/>
      <c r="J16" s="36"/>
      <c r="K16" s="36"/>
      <c r="L16" s="36"/>
      <c r="M16" s="36"/>
    </row>
    <row r="17" spans="1:13" x14ac:dyDescent="0.25">
      <c r="A17" s="124"/>
      <c r="B17" s="124"/>
      <c r="C17" s="124"/>
      <c r="D17" s="124"/>
      <c r="E17" s="36"/>
      <c r="F17" s="36"/>
      <c r="G17" s="36"/>
      <c r="H17" s="36"/>
      <c r="I17" s="36"/>
      <c r="J17" s="36"/>
      <c r="K17" s="36"/>
      <c r="L17" s="36"/>
      <c r="M17" s="36"/>
    </row>
    <row r="18" spans="1:13" x14ac:dyDescent="0.25">
      <c r="A18" s="124"/>
      <c r="B18" s="124"/>
      <c r="C18" s="124"/>
      <c r="D18" s="124"/>
      <c r="E18" s="36"/>
      <c r="F18" s="36"/>
      <c r="G18" s="36"/>
      <c r="H18" s="36"/>
      <c r="I18" s="36"/>
      <c r="J18" s="36"/>
      <c r="K18" s="36"/>
      <c r="L18" s="36"/>
      <c r="M18" s="36"/>
    </row>
    <row r="19" spans="1:13" x14ac:dyDescent="0.25">
      <c r="A19" s="124"/>
      <c r="B19" s="124"/>
      <c r="C19" s="124"/>
      <c r="D19" s="124"/>
      <c r="E19" s="36"/>
      <c r="F19" s="36"/>
      <c r="G19" s="36"/>
      <c r="H19" s="36"/>
      <c r="I19" s="36"/>
      <c r="J19" s="36"/>
      <c r="K19" s="36"/>
      <c r="L19" s="36"/>
      <c r="M19" s="36"/>
    </row>
    <row r="20" spans="1:13" x14ac:dyDescent="0.25">
      <c r="A20" s="124"/>
      <c r="B20" s="124"/>
      <c r="C20" s="124"/>
      <c r="D20" s="124"/>
      <c r="E20" s="36"/>
      <c r="F20" s="36"/>
      <c r="G20" s="36"/>
      <c r="H20" s="36"/>
      <c r="I20" s="36"/>
      <c r="J20" s="36"/>
      <c r="K20" s="36"/>
      <c r="L20" s="36"/>
      <c r="M20" s="36"/>
    </row>
    <row r="21" spans="1:13" x14ac:dyDescent="0.25">
      <c r="A21" s="124"/>
      <c r="B21" s="124"/>
      <c r="C21" s="124"/>
      <c r="D21" s="124"/>
      <c r="E21" s="36"/>
      <c r="F21" s="36"/>
      <c r="G21" s="36"/>
      <c r="H21" s="36"/>
      <c r="I21" s="36"/>
      <c r="J21" s="36"/>
      <c r="K21" s="36"/>
      <c r="L21" s="36"/>
      <c r="M21" s="36"/>
    </row>
    <row r="22" spans="1:13" x14ac:dyDescent="0.25">
      <c r="A22" s="124"/>
      <c r="B22" s="124"/>
      <c r="C22" s="124"/>
      <c r="D22" s="124"/>
      <c r="E22" s="36"/>
      <c r="F22" s="36"/>
      <c r="G22" s="36"/>
      <c r="H22" s="36"/>
      <c r="I22" s="36"/>
      <c r="J22" s="36"/>
      <c r="K22" s="36"/>
      <c r="L22" s="36"/>
      <c r="M22" s="36"/>
    </row>
    <row r="23" spans="1:13" x14ac:dyDescent="0.25">
      <c r="A23" s="124"/>
      <c r="B23" s="124"/>
      <c r="C23" s="124"/>
      <c r="D23" s="124"/>
      <c r="E23" s="36"/>
      <c r="F23" s="36"/>
      <c r="G23" s="36"/>
      <c r="H23" s="36"/>
      <c r="I23" s="36"/>
      <c r="J23" s="36"/>
      <c r="K23" s="36"/>
      <c r="L23" s="36"/>
      <c r="M23" s="36"/>
    </row>
    <row r="24" spans="1:13" x14ac:dyDescent="0.25">
      <c r="A24" s="124"/>
      <c r="B24" s="124"/>
      <c r="C24" s="124"/>
      <c r="D24" s="124"/>
      <c r="E24" s="36"/>
      <c r="F24" s="36"/>
      <c r="G24" s="36"/>
      <c r="H24" s="36"/>
      <c r="I24" s="36"/>
      <c r="J24" s="36"/>
      <c r="K24" s="36"/>
      <c r="L24" s="36"/>
      <c r="M24" s="36"/>
    </row>
    <row r="25" spans="1:13" x14ac:dyDescent="0.25">
      <c r="A25" s="124"/>
      <c r="B25" s="124"/>
      <c r="C25" s="124"/>
      <c r="D25" s="124"/>
      <c r="E25" s="36"/>
      <c r="F25" s="36"/>
      <c r="G25" s="36"/>
      <c r="H25" s="36"/>
      <c r="I25" s="36"/>
      <c r="J25" s="36"/>
      <c r="K25" s="36"/>
      <c r="L25" s="36"/>
      <c r="M25" s="36"/>
    </row>
    <row r="26" spans="1:13" x14ac:dyDescent="0.25">
      <c r="A26" s="124"/>
      <c r="B26" s="124"/>
      <c r="C26" s="124"/>
      <c r="D26" s="124"/>
      <c r="E26" s="36"/>
      <c r="F26" s="36"/>
      <c r="G26" s="36"/>
      <c r="H26" s="36"/>
      <c r="I26" s="36"/>
      <c r="J26" s="36"/>
      <c r="K26" s="36"/>
      <c r="L26" s="36"/>
      <c r="M26" s="36"/>
    </row>
    <row r="28" spans="1:13" x14ac:dyDescent="0.25">
      <c r="B28" s="33" t="s">
        <v>497</v>
      </c>
      <c r="C28" s="32"/>
      <c r="D28" s="32"/>
      <c r="E28" s="32"/>
      <c r="G28" s="33" t="s">
        <v>498</v>
      </c>
      <c r="H28" s="32"/>
      <c r="I28" s="32"/>
      <c r="K28" s="33" t="s">
        <v>499</v>
      </c>
      <c r="L28" s="32"/>
      <c r="M28" s="32"/>
    </row>
    <row r="29" spans="1:13" x14ac:dyDescent="0.25">
      <c r="B29" s="33" t="s">
        <v>500</v>
      </c>
      <c r="C29" s="42"/>
      <c r="D29" s="42"/>
      <c r="E29" s="42"/>
      <c r="G29" s="33" t="s">
        <v>500</v>
      </c>
      <c r="H29" s="42"/>
      <c r="I29" s="42"/>
      <c r="K29" s="33" t="s">
        <v>500</v>
      </c>
      <c r="L29" s="42"/>
      <c r="M29" s="42"/>
    </row>
    <row r="30" spans="1:13" x14ac:dyDescent="0.25">
      <c r="B30" s="33" t="s">
        <v>470</v>
      </c>
      <c r="C30" s="42"/>
      <c r="D30" s="42"/>
      <c r="E30" s="42"/>
      <c r="G30" s="33" t="s">
        <v>501</v>
      </c>
      <c r="H30" s="32"/>
      <c r="I30" s="32"/>
      <c r="K30" s="33" t="s">
        <v>501</v>
      </c>
      <c r="L30" s="32"/>
      <c r="M30" s="32"/>
    </row>
    <row r="34" spans="1:1" x14ac:dyDescent="0.25">
      <c r="A34" t="s">
        <v>502</v>
      </c>
    </row>
  </sheetData>
  <mergeCells count="16"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22:D22"/>
    <mergeCell ref="A16:D16"/>
    <mergeCell ref="A11:D11"/>
    <mergeCell ref="A12:D12"/>
    <mergeCell ref="A13:D13"/>
    <mergeCell ref="A14:D14"/>
    <mergeCell ref="A15:D15"/>
  </mergeCells>
  <pageMargins left="0.7" right="0.7" top="0.75" bottom="0.75" header="0.3" footer="0.3"/>
  <pageSetup scale="7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49"/>
  <sheetViews>
    <sheetView zoomScaleNormal="100" workbookViewId="0">
      <selection activeCell="B12" sqref="B12"/>
    </sheetView>
  </sheetViews>
  <sheetFormatPr baseColWidth="10" defaultColWidth="9.140625" defaultRowHeight="15" x14ac:dyDescent="0.25"/>
  <cols>
    <col min="1" max="7" width="9.140625" style="10"/>
    <col min="8" max="8" width="12.7109375" style="10" customWidth="1"/>
    <col min="9" max="9" width="9.140625" style="10"/>
    <col min="10" max="10" width="27.42578125" style="10" customWidth="1"/>
    <col min="11" max="16384" width="9.140625" style="10"/>
  </cols>
  <sheetData>
    <row r="1" spans="1:12" s="43" customFormat="1" x14ac:dyDescent="0.25"/>
    <row r="2" spans="1:12" s="43" customFormat="1" x14ac:dyDescent="0.25"/>
    <row r="3" spans="1:12" s="43" customFormat="1" x14ac:dyDescent="0.25"/>
    <row r="4" spans="1:12" s="43" customFormat="1" x14ac:dyDescent="0.25"/>
    <row r="5" spans="1:12" s="43" customFormat="1" ht="15.75" thickBot="1" x14ac:dyDescent="0.3"/>
    <row r="6" spans="1:12" s="43" customFormat="1" ht="21.75" thickBot="1" x14ac:dyDescent="0.3">
      <c r="A6" s="126" t="s">
        <v>503</v>
      </c>
      <c r="B6" s="127"/>
      <c r="C6" s="127"/>
      <c r="D6" s="127"/>
      <c r="E6" s="127"/>
      <c r="F6" s="127"/>
      <c r="G6" s="127"/>
      <c r="H6" s="127"/>
      <c r="I6" s="127"/>
      <c r="J6" s="128"/>
      <c r="L6" s="82">
        <f ca="1">SUMPRODUCT(--(PRnumb&gt;0)*(numprod=C8))</f>
        <v>3</v>
      </c>
    </row>
    <row r="7" spans="1:12" s="43" customFormat="1" x14ac:dyDescent="0.25"/>
    <row r="8" spans="1:12" s="43" customFormat="1" x14ac:dyDescent="0.25">
      <c r="B8" s="33" t="s">
        <v>504</v>
      </c>
      <c r="C8" s="43">
        <v>5</v>
      </c>
      <c r="D8" s="43" t="str">
        <f>VLOOKUP(C8,'List of drugs'!A1:G301,2,0)</f>
        <v>Lukast</v>
      </c>
      <c r="G8" s="33" t="s">
        <v>505</v>
      </c>
      <c r="H8" s="43" t="str">
        <f>VLOOKUP(C8,'List of drugs'!A1:G301,3,0)</f>
        <v>Montelukast sodium</v>
      </c>
    </row>
    <row r="9" spans="1:12" s="43" customFormat="1" x14ac:dyDescent="0.25">
      <c r="B9" s="33" t="s">
        <v>506</v>
      </c>
      <c r="C9" s="43">
        <f>VLOOKUP(C8,'List of drugs'!A1:G301,4,0)</f>
        <v>13360</v>
      </c>
      <c r="G9" s="33" t="s">
        <v>507</v>
      </c>
      <c r="H9" s="61">
        <f>VLOOKUP(C8,'List of drugs'!A1:G301,5,0)</f>
        <v>42156</v>
      </c>
    </row>
    <row r="10" spans="1:12" s="43" customFormat="1" ht="15.75" thickBot="1" x14ac:dyDescent="0.3"/>
    <row r="11" spans="1:12" s="16" customFormat="1" ht="45" customHeight="1" thickBot="1" x14ac:dyDescent="0.3">
      <c r="A11" s="44" t="s">
        <v>508</v>
      </c>
      <c r="B11" s="45" t="s">
        <v>509</v>
      </c>
      <c r="C11" s="129" t="s">
        <v>510</v>
      </c>
      <c r="D11" s="129"/>
      <c r="E11" s="45" t="s">
        <v>511</v>
      </c>
      <c r="F11" s="45" t="s">
        <v>512</v>
      </c>
      <c r="G11" s="45" t="s">
        <v>513</v>
      </c>
      <c r="H11" s="45" t="s">
        <v>514</v>
      </c>
      <c r="I11" s="45" t="s">
        <v>515</v>
      </c>
      <c r="J11" s="46" t="s">
        <v>475</v>
      </c>
    </row>
    <row r="12" spans="1:12" x14ac:dyDescent="0.25">
      <c r="A12" s="47"/>
      <c r="B12" s="48">
        <f t="array" aca="1" ref="B12" ca="1">IF(ROWS($1:1)&gt;$L$6,"",INDEX(bdd,SMALL(IF(numtrans*1&gt;0,ROW(PRnumb)-1,""),ROW(A1)),3))</f>
        <v>3456</v>
      </c>
      <c r="C12" s="48"/>
      <c r="D12" s="48"/>
      <c r="E12" s="48"/>
      <c r="F12" s="48"/>
      <c r="G12" s="48"/>
      <c r="H12" s="48"/>
      <c r="I12" s="48"/>
      <c r="J12" s="49"/>
    </row>
    <row r="13" spans="1:12" x14ac:dyDescent="0.25">
      <c r="A13" s="50"/>
      <c r="B13" s="48">
        <f t="array" aca="1" ref="B13" ca="1">IF(ROWS($1:2)&gt;$L$6,"",INDEX(bdd,SMALL(IF(numtrans*1&gt;0,ROW(PRnumb)-1,""),ROW(A2)),3))</f>
        <v>0</v>
      </c>
      <c r="C13" s="51"/>
      <c r="D13" s="51"/>
      <c r="E13" s="51"/>
      <c r="F13" s="51"/>
      <c r="G13" s="51"/>
      <c r="H13" s="51"/>
      <c r="I13" s="51"/>
      <c r="J13" s="52"/>
    </row>
    <row r="14" spans="1:12" x14ac:dyDescent="0.25">
      <c r="A14" s="50"/>
      <c r="B14" s="48">
        <f t="array" aca="1" ref="B14" ca="1">IF(ROWS($1:3)&gt;$L$6,"",INDEX(bdd,SMALL(IF(numtrans*1&gt;0,ROW(PRnumb)-1,""),ROW(A3)),3))</f>
        <v>0</v>
      </c>
      <c r="C14" s="51"/>
      <c r="D14" s="51"/>
      <c r="E14" s="51"/>
      <c r="F14" s="51"/>
      <c r="G14" s="51"/>
      <c r="H14" s="51"/>
      <c r="I14" s="51"/>
      <c r="J14" s="52"/>
    </row>
    <row r="15" spans="1:12" x14ac:dyDescent="0.25">
      <c r="A15" s="50"/>
      <c r="B15" s="48"/>
      <c r="C15" s="51"/>
      <c r="D15" s="51"/>
      <c r="E15" s="51"/>
      <c r="F15" s="51"/>
      <c r="G15" s="51"/>
      <c r="H15" s="51"/>
      <c r="I15" s="51"/>
      <c r="J15" s="52"/>
    </row>
    <row r="16" spans="1:12" x14ac:dyDescent="0.25">
      <c r="A16" s="50"/>
      <c r="B16" s="48" t="str">
        <f t="array" aca="1" ref="B16" ca="1">IF(ROWS($1:5)&gt;$L$6,"",INDEX(bdd,SMALL(IF(numtrans*1&gt;0,ROW(PRnumb)-1,""),ROW(A5)),3))</f>
        <v/>
      </c>
      <c r="C16" s="51"/>
      <c r="D16" s="51"/>
      <c r="E16" s="51"/>
      <c r="F16" s="51"/>
      <c r="G16" s="51"/>
      <c r="H16" s="51"/>
      <c r="I16" s="51"/>
      <c r="J16" s="52"/>
    </row>
    <row r="17" spans="1:10" x14ac:dyDescent="0.25">
      <c r="A17" s="50"/>
      <c r="B17" s="48" t="str">
        <f t="array" aca="1" ref="B17" ca="1">IF(ROWS($1:6)&gt;$L$6,"",INDEX(bdd,SMALL(IF(numtrans*1&gt;0,ROW(PRnumb)-1,""),ROW(A6)),3))</f>
        <v/>
      </c>
      <c r="C17" s="51"/>
      <c r="D17" s="51"/>
      <c r="E17" s="51"/>
      <c r="F17" s="51"/>
      <c r="G17" s="51"/>
      <c r="H17" s="51"/>
      <c r="I17" s="51"/>
      <c r="J17" s="52"/>
    </row>
    <row r="18" spans="1:10" x14ac:dyDescent="0.25">
      <c r="A18" s="50"/>
      <c r="B18" s="48" t="str">
        <f t="array" aca="1" ref="B18" ca="1">IF(ROWS($1:7)&gt;$L$6,"",INDEX(bdd,SMALL(IF(numtrans*1&gt;0,ROW(PRnumb)-1,""),ROW(A7)),3))</f>
        <v/>
      </c>
      <c r="C18" s="51"/>
      <c r="D18" s="51"/>
      <c r="E18" s="51"/>
      <c r="F18" s="51"/>
      <c r="G18" s="51"/>
      <c r="H18" s="51"/>
      <c r="I18" s="51"/>
      <c r="J18" s="52"/>
    </row>
    <row r="19" spans="1:10" x14ac:dyDescent="0.25">
      <c r="A19" s="50"/>
      <c r="B19" s="48" t="str">
        <f t="array" aca="1" ref="B19" ca="1">IF(ROWS($1:8)&gt;$L$6,"",INDEX(bdd,SMALL(IF(numtrans*1&gt;0,ROW(PRnumb)-1,""),ROW(A8)),3))</f>
        <v/>
      </c>
      <c r="C19" s="51"/>
      <c r="D19" s="51"/>
      <c r="E19" s="51"/>
      <c r="F19" s="51"/>
      <c r="G19" s="51"/>
      <c r="H19" s="51"/>
      <c r="I19" s="51"/>
      <c r="J19" s="52"/>
    </row>
    <row r="20" spans="1:10" x14ac:dyDescent="0.25">
      <c r="A20" s="50"/>
      <c r="B20" s="48" t="str">
        <f t="array" aca="1" ref="B20" ca="1">IF(ROWS($1:9)&gt;$L$6,"",INDEX(bdd,SMALL(IF(numtrans*1&gt;0,ROW(PRnumb)-1,""),ROW(A9)),3))</f>
        <v/>
      </c>
      <c r="C20" s="51"/>
      <c r="D20" s="51"/>
      <c r="E20" s="51"/>
      <c r="F20" s="51"/>
      <c r="G20" s="51"/>
      <c r="H20" s="51"/>
      <c r="I20" s="51"/>
      <c r="J20" s="52"/>
    </row>
    <row r="21" spans="1:10" x14ac:dyDescent="0.25">
      <c r="A21" s="50"/>
      <c r="B21" s="48" t="str">
        <f t="array" aca="1" ref="B21" ca="1">IF(ROWS($1:10)&gt;$L$6,"",INDEX(bdd,SMALL(IF(numtrans*1&gt;0,ROW(PRnumb)-1,""),ROW(A10)),3))</f>
        <v/>
      </c>
      <c r="C21" s="51"/>
      <c r="D21" s="51"/>
      <c r="E21" s="51"/>
      <c r="F21" s="51"/>
      <c r="G21" s="51"/>
      <c r="H21" s="51"/>
      <c r="I21" s="51"/>
      <c r="J21" s="52"/>
    </row>
    <row r="22" spans="1:10" x14ac:dyDescent="0.25">
      <c r="A22" s="50"/>
      <c r="B22" s="48" t="str">
        <f t="array" aca="1" ref="B22" ca="1">IF(ROWS($1:11)&gt;$L$6,"",INDEX(bdd,SMALL(IF(numtrans*1&gt;0,ROW(PRnumb)-1,""),ROW(A11)),3))</f>
        <v/>
      </c>
      <c r="C22" s="51"/>
      <c r="D22" s="51"/>
      <c r="E22" s="51"/>
      <c r="F22" s="51"/>
      <c r="G22" s="51"/>
      <c r="H22" s="51"/>
      <c r="I22" s="51"/>
      <c r="J22" s="52"/>
    </row>
    <row r="23" spans="1:10" x14ac:dyDescent="0.25">
      <c r="A23" s="50"/>
      <c r="B23" s="48" t="str">
        <f t="array" aca="1" ref="B23" ca="1">IF(ROWS($1:12)&gt;$L$6,"",INDEX(bdd,SMALL(IF(numtrans*1&gt;0,ROW(PRnumb)-1,""),ROW(A12)),3))</f>
        <v/>
      </c>
      <c r="C23" s="51"/>
      <c r="D23" s="51"/>
      <c r="E23" s="51"/>
      <c r="F23" s="51"/>
      <c r="G23" s="51"/>
      <c r="H23" s="51"/>
      <c r="I23" s="51"/>
      <c r="J23" s="52"/>
    </row>
    <row r="24" spans="1:10" x14ac:dyDescent="0.25">
      <c r="A24" s="50"/>
      <c r="B24" s="48" t="str">
        <f t="array" aca="1" ref="B24" ca="1">IF(ROWS($1:13)&gt;$L$6,"",INDEX(bdd,SMALL(IF(numtrans*1&gt;0,ROW(PRnumb)-1,""),ROW(A13)),3))</f>
        <v/>
      </c>
      <c r="C24" s="51"/>
      <c r="D24" s="51"/>
      <c r="E24" s="51"/>
      <c r="F24" s="51"/>
      <c r="G24" s="51"/>
      <c r="H24" s="51"/>
      <c r="I24" s="51"/>
      <c r="J24" s="52"/>
    </row>
    <row r="25" spans="1:10" x14ac:dyDescent="0.25">
      <c r="A25" s="50"/>
      <c r="B25" s="48" t="str">
        <f t="array" aca="1" ref="B25" ca="1">IF(ROWS($1:14)&gt;$L$6,"",INDEX(bdd,SMALL(IF(numtrans*1&gt;0,ROW(PRnumb)-1,""),ROW(A14)),3))</f>
        <v/>
      </c>
      <c r="C25" s="51"/>
      <c r="D25" s="51"/>
      <c r="E25" s="51"/>
      <c r="F25" s="51"/>
      <c r="G25" s="51"/>
      <c r="H25" s="51"/>
      <c r="I25" s="51"/>
      <c r="J25" s="52"/>
    </row>
    <row r="26" spans="1:10" x14ac:dyDescent="0.25">
      <c r="A26" s="50"/>
      <c r="B26" s="48" t="str">
        <f t="array" aca="1" ref="B26" ca="1">IF(ROWS($1:15)&gt;$L$6,"",INDEX(bdd,SMALL(IF(numtrans*1&gt;0,ROW(PRnumb)-1,""),ROW(A15)),3))</f>
        <v/>
      </c>
      <c r="C26" s="51"/>
      <c r="D26" s="51"/>
      <c r="E26" s="51"/>
      <c r="F26" s="51"/>
      <c r="G26" s="51"/>
      <c r="H26" s="51"/>
      <c r="I26" s="51"/>
      <c r="J26" s="52"/>
    </row>
    <row r="27" spans="1:10" x14ac:dyDescent="0.25">
      <c r="A27" s="50"/>
      <c r="B27" s="48" t="str">
        <f t="array" aca="1" ref="B27" ca="1">IF(ROWS($1:16)&gt;$L$6,"",INDEX(bdd,SMALL(IF(numtrans*1&gt;0,ROW(PRnumb)-1,""),ROW(A16)),3))</f>
        <v/>
      </c>
      <c r="C27" s="51"/>
      <c r="D27" s="51"/>
      <c r="E27" s="51"/>
      <c r="F27" s="51"/>
      <c r="G27" s="51"/>
      <c r="H27" s="51"/>
      <c r="I27" s="51"/>
      <c r="J27" s="52"/>
    </row>
    <row r="28" spans="1:10" x14ac:dyDescent="0.25">
      <c r="A28" s="50"/>
      <c r="B28" s="51"/>
      <c r="C28" s="51"/>
      <c r="D28" s="51"/>
      <c r="E28" s="51"/>
      <c r="F28" s="51"/>
      <c r="G28" s="51"/>
      <c r="H28" s="51"/>
      <c r="I28" s="51"/>
      <c r="J28" s="52"/>
    </row>
    <row r="29" spans="1:10" x14ac:dyDescent="0.25">
      <c r="A29" s="50"/>
      <c r="B29" s="51"/>
      <c r="C29" s="51"/>
      <c r="D29" s="51"/>
      <c r="E29" s="51"/>
      <c r="F29" s="51"/>
      <c r="G29" s="51"/>
      <c r="H29" s="51"/>
      <c r="I29" s="51"/>
      <c r="J29" s="52"/>
    </row>
    <row r="30" spans="1:10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2"/>
    </row>
    <row r="31" spans="1:10" x14ac:dyDescent="0.25">
      <c r="A31" s="50"/>
      <c r="B31" s="51"/>
      <c r="C31" s="51"/>
      <c r="D31" s="51"/>
      <c r="E31" s="51"/>
      <c r="F31" s="51"/>
      <c r="G31" s="51"/>
      <c r="H31" s="51"/>
      <c r="I31" s="51"/>
      <c r="J31" s="52"/>
    </row>
    <row r="32" spans="1:10" x14ac:dyDescent="0.25">
      <c r="A32" s="50"/>
      <c r="B32" s="51"/>
      <c r="C32" s="51"/>
      <c r="D32" s="51"/>
      <c r="E32" s="51"/>
      <c r="F32" s="51"/>
      <c r="G32" s="51"/>
      <c r="H32" s="51"/>
      <c r="I32" s="51"/>
      <c r="J32" s="52"/>
    </row>
    <row r="33" spans="1:10" x14ac:dyDescent="0.25">
      <c r="A33" s="50"/>
      <c r="B33" s="51"/>
      <c r="C33" s="51"/>
      <c r="D33" s="51"/>
      <c r="E33" s="51"/>
      <c r="F33" s="51"/>
      <c r="G33" s="51"/>
      <c r="H33" s="51"/>
      <c r="I33" s="51"/>
      <c r="J33" s="52"/>
    </row>
    <row r="34" spans="1:10" x14ac:dyDescent="0.25">
      <c r="A34" s="50"/>
      <c r="B34" s="51"/>
      <c r="C34" s="51"/>
      <c r="D34" s="51"/>
      <c r="E34" s="51"/>
      <c r="F34" s="51"/>
      <c r="G34" s="51"/>
      <c r="H34" s="51"/>
      <c r="I34" s="51"/>
      <c r="J34" s="52"/>
    </row>
    <row r="35" spans="1:10" x14ac:dyDescent="0.25">
      <c r="A35" s="50"/>
      <c r="B35" s="51"/>
      <c r="C35" s="51"/>
      <c r="D35" s="51"/>
      <c r="E35" s="51"/>
      <c r="F35" s="51"/>
      <c r="G35" s="51"/>
      <c r="H35" s="51"/>
      <c r="I35" s="51"/>
      <c r="J35" s="52"/>
    </row>
    <row r="36" spans="1:10" x14ac:dyDescent="0.25">
      <c r="A36" s="50"/>
      <c r="B36" s="51"/>
      <c r="C36" s="51"/>
      <c r="D36" s="51"/>
      <c r="E36" s="51"/>
      <c r="F36" s="51"/>
      <c r="G36" s="51"/>
      <c r="H36" s="51"/>
      <c r="I36" s="51"/>
      <c r="J36" s="52"/>
    </row>
    <row r="37" spans="1:10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2"/>
    </row>
    <row r="38" spans="1:10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2"/>
    </row>
    <row r="39" spans="1:10" x14ac:dyDescent="0.25">
      <c r="A39" s="50"/>
      <c r="B39" s="51"/>
      <c r="C39" s="51"/>
      <c r="D39" s="51"/>
      <c r="E39" s="51"/>
      <c r="F39" s="51"/>
      <c r="G39" s="51"/>
      <c r="H39" s="51"/>
      <c r="I39" s="51"/>
      <c r="J39" s="52"/>
    </row>
    <row r="40" spans="1:10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2"/>
    </row>
    <row r="41" spans="1:10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2"/>
    </row>
    <row r="42" spans="1:10" x14ac:dyDescent="0.25">
      <c r="A42" s="50"/>
      <c r="B42" s="51"/>
      <c r="C42" s="51"/>
      <c r="D42" s="51"/>
      <c r="E42" s="51"/>
      <c r="F42" s="51"/>
      <c r="G42" s="51"/>
      <c r="H42" s="51"/>
      <c r="I42" s="51"/>
      <c r="J42" s="52"/>
    </row>
    <row r="43" spans="1:10" x14ac:dyDescent="0.25">
      <c r="A43" s="50"/>
      <c r="B43" s="51"/>
      <c r="C43" s="51"/>
      <c r="D43" s="51"/>
      <c r="E43" s="51"/>
      <c r="F43" s="51"/>
      <c r="G43" s="51"/>
      <c r="H43" s="51"/>
      <c r="I43" s="51"/>
      <c r="J43" s="52"/>
    </row>
    <row r="44" spans="1:10" x14ac:dyDescent="0.25">
      <c r="A44" s="50"/>
      <c r="B44" s="51"/>
      <c r="C44" s="51"/>
      <c r="D44" s="51"/>
      <c r="E44" s="51"/>
      <c r="F44" s="51"/>
      <c r="G44" s="51"/>
      <c r="H44" s="51"/>
      <c r="I44" s="51"/>
      <c r="J44" s="52"/>
    </row>
    <row r="45" spans="1:10" x14ac:dyDescent="0.25">
      <c r="A45" s="50"/>
      <c r="B45" s="51"/>
      <c r="C45" s="51"/>
      <c r="D45" s="51"/>
      <c r="E45" s="51"/>
      <c r="F45" s="51"/>
      <c r="G45" s="51"/>
      <c r="H45" s="51"/>
      <c r="I45" s="51"/>
      <c r="J45" s="52"/>
    </row>
    <row r="46" spans="1:10" x14ac:dyDescent="0.25">
      <c r="A46" s="50"/>
      <c r="B46" s="51"/>
      <c r="C46" s="51"/>
      <c r="D46" s="51"/>
      <c r="E46" s="51"/>
      <c r="F46" s="51"/>
      <c r="G46" s="51"/>
      <c r="H46" s="51"/>
      <c r="I46" s="51"/>
      <c r="J46" s="52"/>
    </row>
    <row r="47" spans="1:10" x14ac:dyDescent="0.25">
      <c r="A47" s="50"/>
      <c r="B47" s="51"/>
      <c r="C47" s="51"/>
      <c r="D47" s="51"/>
      <c r="E47" s="51"/>
      <c r="F47" s="51"/>
      <c r="G47" s="51"/>
      <c r="H47" s="51"/>
      <c r="I47" s="51"/>
      <c r="J47" s="52"/>
    </row>
    <row r="48" spans="1:10" x14ac:dyDescent="0.25">
      <c r="A48" s="50"/>
      <c r="B48" s="51"/>
      <c r="C48" s="51"/>
      <c r="D48" s="51"/>
      <c r="E48" s="51"/>
      <c r="F48" s="51"/>
      <c r="G48" s="51"/>
      <c r="H48" s="51"/>
      <c r="I48" s="51"/>
      <c r="J48" s="52"/>
    </row>
    <row r="49" spans="1:10" ht="15.75" thickBot="1" x14ac:dyDescent="0.3">
      <c r="A49" s="53"/>
      <c r="B49" s="54"/>
      <c r="C49" s="54"/>
      <c r="D49" s="54"/>
      <c r="E49" s="54"/>
      <c r="F49" s="54"/>
      <c r="G49" s="54"/>
      <c r="H49" s="54"/>
      <c r="I49" s="54"/>
      <c r="J49" s="55"/>
    </row>
  </sheetData>
  <mergeCells count="2">
    <mergeCell ref="A6:J6"/>
    <mergeCell ref="C11:D11"/>
  </mergeCells>
  <pageMargins left="0.7" right="0.7" top="0.75" bottom="0.75" header="0.3" footer="0.3"/>
  <pageSetup scale="7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 of drugs'!$A$2:$A$301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P500"/>
  <sheetViews>
    <sheetView workbookViewId="0">
      <selection activeCell="D11" sqref="D11"/>
    </sheetView>
  </sheetViews>
  <sheetFormatPr baseColWidth="10" defaultColWidth="9.140625" defaultRowHeight="15" x14ac:dyDescent="0.25"/>
  <cols>
    <col min="1" max="1" width="9.7109375" style="86" bestFit="1" customWidth="1"/>
    <col min="2" max="2" width="9.7109375" customWidth="1"/>
    <col min="4" max="4" width="4" bestFit="1" customWidth="1"/>
    <col min="5" max="6" width="30.7109375" customWidth="1"/>
    <col min="7" max="7" width="15.7109375" customWidth="1"/>
    <col min="8" max="10" width="15.7109375" style="62" customWidth="1"/>
    <col min="14" max="14" width="12.7109375" customWidth="1"/>
    <col min="16" max="16" width="27.42578125" customWidth="1"/>
  </cols>
  <sheetData>
    <row r="4" spans="1:16" ht="15.75" thickBot="1" x14ac:dyDescent="0.3"/>
    <row r="5" spans="1:16" ht="30.75" thickBot="1" x14ac:dyDescent="0.3">
      <c r="A5" s="87" t="s">
        <v>609</v>
      </c>
      <c r="B5" s="44" t="s">
        <v>508</v>
      </c>
      <c r="C5" s="45" t="s">
        <v>509</v>
      </c>
      <c r="D5" s="57" t="s">
        <v>6</v>
      </c>
      <c r="E5" s="45" t="s">
        <v>516</v>
      </c>
      <c r="F5" s="45" t="s">
        <v>4</v>
      </c>
      <c r="G5" s="45" t="s">
        <v>517</v>
      </c>
      <c r="H5" s="63" t="s">
        <v>2</v>
      </c>
      <c r="I5" s="63" t="s">
        <v>602</v>
      </c>
      <c r="J5" s="63" t="s">
        <v>603</v>
      </c>
      <c r="K5" s="45" t="s">
        <v>518</v>
      </c>
      <c r="L5" s="45" t="s">
        <v>511</v>
      </c>
      <c r="M5" s="45" t="s">
        <v>513</v>
      </c>
      <c r="N5" s="45" t="s">
        <v>514</v>
      </c>
      <c r="O5" s="45" t="s">
        <v>515</v>
      </c>
      <c r="P5" s="46" t="s">
        <v>475</v>
      </c>
    </row>
    <row r="6" spans="1:16" x14ac:dyDescent="0.25">
      <c r="A6" s="88">
        <v>1</v>
      </c>
      <c r="B6" s="65">
        <v>41643</v>
      </c>
      <c r="C6" s="48">
        <v>1234</v>
      </c>
      <c r="D6" s="48">
        <v>5</v>
      </c>
      <c r="E6" s="48" t="str">
        <f>IF(D6&gt;0,VLOOKUP(D6,'List of drugs'!$A$1:$G$301,2,0),0)</f>
        <v>Lukast</v>
      </c>
      <c r="F6" s="48" t="str">
        <f>IF(D6&gt;0,VLOOKUP(D6,'List of drugs'!$A$1:$G$301,3,0),0)</f>
        <v>Montelukast sodium</v>
      </c>
      <c r="G6" s="48">
        <f>IF(D6&gt;0,VLOOKUP(D6,'List of drugs'!$A$1:$G$301,4,0),0)</f>
        <v>13360</v>
      </c>
      <c r="H6" s="64">
        <f>IF(D6&gt;0,VLOOKUP(D6,'List of drugs'!$A$1:$G$301,5,0),0)</f>
        <v>42156</v>
      </c>
      <c r="I6" s="64" t="s">
        <v>606</v>
      </c>
      <c r="J6" s="64" t="s">
        <v>605</v>
      </c>
      <c r="K6" s="48">
        <v>20</v>
      </c>
      <c r="L6" s="48">
        <v>20</v>
      </c>
      <c r="M6" s="48">
        <f>L6-K6</f>
        <v>0</v>
      </c>
      <c r="N6" s="48"/>
      <c r="O6" s="48">
        <v>5</v>
      </c>
      <c r="P6" s="49" t="s">
        <v>601</v>
      </c>
    </row>
    <row r="7" spans="1:16" x14ac:dyDescent="0.25">
      <c r="A7" s="88">
        <v>2</v>
      </c>
      <c r="B7" s="65">
        <v>41764</v>
      </c>
      <c r="C7" s="48">
        <v>4567</v>
      </c>
      <c r="D7" s="48">
        <v>14</v>
      </c>
      <c r="E7" s="48" t="str">
        <f>IF(D7&gt;0,VLOOKUP(D7,'List of drugs'!$A$1:$G$301,2,0),0)</f>
        <v>Zocin</v>
      </c>
      <c r="F7" s="48" t="str">
        <f>IF(D7&gt;0,VLOOKUP(D7,'List of drugs'!$A$1:$G$301,3,0),0)</f>
        <v>Azithromicine</v>
      </c>
      <c r="G7" s="48">
        <f>IF(D7&gt;0,VLOOKUP(D7,'List of drugs'!$A$1:$G$301,4,0),0)</f>
        <v>3130605</v>
      </c>
      <c r="H7" s="64">
        <f>IF(D7&gt;0,VLOOKUP(D7,'List of drugs'!$A$1:$G$301,5,0),0)</f>
        <v>42522</v>
      </c>
      <c r="I7" s="64" t="s">
        <v>606</v>
      </c>
      <c r="J7" s="64" t="s">
        <v>607</v>
      </c>
      <c r="K7" s="48">
        <v>30</v>
      </c>
      <c r="L7" s="48">
        <v>25</v>
      </c>
      <c r="M7" s="48">
        <f t="shared" ref="M7:M70" si="0">L7-K7</f>
        <v>-5</v>
      </c>
      <c r="N7" s="48"/>
      <c r="O7" s="48">
        <v>7</v>
      </c>
      <c r="P7" s="49" t="s">
        <v>598</v>
      </c>
    </row>
    <row r="8" spans="1:16" x14ac:dyDescent="0.25">
      <c r="A8" s="88">
        <v>3</v>
      </c>
      <c r="B8" s="65">
        <v>41645</v>
      </c>
      <c r="C8" s="48">
        <v>7890</v>
      </c>
      <c r="D8" s="48">
        <v>5</v>
      </c>
      <c r="E8" s="48" t="str">
        <f>IF(D8&gt;0,VLOOKUP(D8,'List of drugs'!$A$1:$G$301,2,0),0)</f>
        <v>Lukast</v>
      </c>
      <c r="F8" s="48" t="str">
        <f>IF(D8&gt;0,VLOOKUP(D8,'List of drugs'!$A$1:$G$301,3,0),0)</f>
        <v>Montelukast sodium</v>
      </c>
      <c r="G8" s="48">
        <f>IF(D8&gt;0,VLOOKUP(D8,'List of drugs'!$A$1:$G$301,4,0),0)</f>
        <v>13360</v>
      </c>
      <c r="H8" s="64">
        <f>IF(D8&gt;0,VLOOKUP(D8,'List of drugs'!$A$1:$G$301,5,0),0)</f>
        <v>42156</v>
      </c>
      <c r="I8" s="64" t="s">
        <v>606</v>
      </c>
      <c r="J8" s="64" t="s">
        <v>605</v>
      </c>
      <c r="K8" s="48">
        <v>15</v>
      </c>
      <c r="L8" s="48">
        <v>12</v>
      </c>
      <c r="M8" s="48">
        <f t="shared" si="0"/>
        <v>-3</v>
      </c>
      <c r="N8" s="48"/>
      <c r="O8" s="48">
        <v>10</v>
      </c>
      <c r="P8" s="49" t="s">
        <v>599</v>
      </c>
    </row>
    <row r="9" spans="1:16" x14ac:dyDescent="0.25">
      <c r="A9" s="88">
        <v>4</v>
      </c>
      <c r="B9" s="65">
        <v>41918</v>
      </c>
      <c r="C9" s="48">
        <v>123</v>
      </c>
      <c r="D9" s="48">
        <v>14</v>
      </c>
      <c r="E9" s="48" t="str">
        <f>IF(D9&gt;0,VLOOKUP(D9,'List of drugs'!$A$1:$G$301,2,0),0)</f>
        <v>Zocin</v>
      </c>
      <c r="F9" s="48" t="str">
        <f>IF(D9&gt;0,VLOOKUP(D9,'List of drugs'!$A$1:$G$301,3,0),0)</f>
        <v>Azithromicine</v>
      </c>
      <c r="G9" s="48">
        <f>IF(D9&gt;0,VLOOKUP(D9,'List of drugs'!$A$1:$G$301,4,0),0)</f>
        <v>3130605</v>
      </c>
      <c r="H9" s="64">
        <f>IF(D9&gt;0,VLOOKUP(D9,'List of drugs'!$A$1:$G$301,5,0),0)</f>
        <v>42522</v>
      </c>
      <c r="I9" s="64" t="s">
        <v>606</v>
      </c>
      <c r="J9" s="64" t="s">
        <v>607</v>
      </c>
      <c r="K9" s="48">
        <v>25</v>
      </c>
      <c r="L9" s="48">
        <v>25</v>
      </c>
      <c r="M9" s="48">
        <f t="shared" si="0"/>
        <v>0</v>
      </c>
      <c r="N9" s="48"/>
      <c r="O9" s="48">
        <v>3</v>
      </c>
      <c r="P9" s="49" t="s">
        <v>601</v>
      </c>
    </row>
    <row r="10" spans="1:16" x14ac:dyDescent="0.25">
      <c r="A10" s="88">
        <v>5</v>
      </c>
      <c r="B10" s="65">
        <v>41949</v>
      </c>
      <c r="C10" s="48">
        <v>3456</v>
      </c>
      <c r="D10" s="48">
        <v>5</v>
      </c>
      <c r="E10" s="48" t="str">
        <f>IF(D10&gt;0,VLOOKUP(D10,'List of drugs'!$A$1:$G$301,2,0),0)</f>
        <v>Lukast</v>
      </c>
      <c r="F10" s="48" t="str">
        <f>IF(D10&gt;0,VLOOKUP(D10,'List of drugs'!$A$1:$G$301,3,0),0)</f>
        <v>Montelukast sodium</v>
      </c>
      <c r="G10" s="48">
        <f>IF(D10&gt;0,VLOOKUP(D10,'List of drugs'!$A$1:$G$301,4,0),0)</f>
        <v>13360</v>
      </c>
      <c r="H10" s="64">
        <f>IF(D10&gt;0,VLOOKUP(D10,'List of drugs'!$A$1:$G$301,5,0),0)</f>
        <v>42156</v>
      </c>
      <c r="I10" s="64" t="s">
        <v>606</v>
      </c>
      <c r="J10" s="64" t="s">
        <v>607</v>
      </c>
      <c r="K10" s="48">
        <v>10</v>
      </c>
      <c r="L10" s="48">
        <v>9</v>
      </c>
      <c r="M10" s="48">
        <f t="shared" si="0"/>
        <v>-1</v>
      </c>
      <c r="N10" s="48"/>
      <c r="O10" s="48">
        <v>1</v>
      </c>
      <c r="P10" s="49" t="s">
        <v>600</v>
      </c>
    </row>
    <row r="11" spans="1:16" x14ac:dyDescent="0.25">
      <c r="A11" s="88"/>
      <c r="B11" s="83"/>
      <c r="C11" s="48"/>
      <c r="D11" s="48"/>
      <c r="E11" s="48">
        <f>IF(D11&gt;0,VLOOKUP(D11,'List of drugs'!$A$1:$G$301,2,0),0)</f>
        <v>0</v>
      </c>
      <c r="F11" s="48">
        <f>IF(D11&gt;0,VLOOKUP(D11,'List of drugs'!$A$1:$G$301,3,0),0)</f>
        <v>0</v>
      </c>
      <c r="G11" s="48">
        <f>IF(D11&gt;0,VLOOKUP(D11,'List of drugs'!$A$1:$G$301,4,0),0)</f>
        <v>0</v>
      </c>
      <c r="H11" s="64">
        <f>IF(D11&gt;0,VLOOKUP(D11,'List of drugs'!$A$1:$G$301,5,0),0)</f>
        <v>0</v>
      </c>
      <c r="I11" s="64"/>
      <c r="J11" s="64"/>
      <c r="K11" s="48"/>
      <c r="L11" s="48"/>
      <c r="M11" s="48">
        <f t="shared" si="0"/>
        <v>0</v>
      </c>
      <c r="N11" s="48"/>
      <c r="O11" s="48"/>
      <c r="P11" s="49"/>
    </row>
    <row r="12" spans="1:16" x14ac:dyDescent="0.25">
      <c r="A12" s="88"/>
      <c r="B12" s="83"/>
      <c r="C12" s="48"/>
      <c r="D12" s="48"/>
      <c r="E12" s="48">
        <f>IF(D12&gt;0,VLOOKUP(D12,'List of drugs'!$A$1:$G$301,2,0),0)</f>
        <v>0</v>
      </c>
      <c r="F12" s="48">
        <f>IF(D12&gt;0,VLOOKUP(D12,'List of drugs'!$A$1:$G$301,3,0),0)</f>
        <v>0</v>
      </c>
      <c r="G12" s="48">
        <f>IF(D12&gt;0,VLOOKUP(D12,'List of drugs'!$A$1:$G$301,4,0),0)</f>
        <v>0</v>
      </c>
      <c r="H12" s="64">
        <f>IF(D12&gt;0,VLOOKUP(D12,'List of drugs'!$A$1:$G$301,5,0),0)</f>
        <v>0</v>
      </c>
      <c r="I12" s="64"/>
      <c r="J12" s="64"/>
      <c r="K12" s="48"/>
      <c r="L12" s="48"/>
      <c r="M12" s="48">
        <f t="shared" si="0"/>
        <v>0</v>
      </c>
      <c r="N12" s="48"/>
      <c r="O12" s="48"/>
      <c r="P12" s="49"/>
    </row>
    <row r="13" spans="1:16" x14ac:dyDescent="0.25">
      <c r="A13" s="88"/>
      <c r="B13" s="83"/>
      <c r="C13" s="48"/>
      <c r="D13" s="48"/>
      <c r="E13" s="48">
        <f>IF(D13&gt;0,VLOOKUP(D13,'List of drugs'!$A$1:$G$301,2,0),0)</f>
        <v>0</v>
      </c>
      <c r="F13" s="48">
        <f>IF(D13&gt;0,VLOOKUP(D13,'List of drugs'!$A$1:$G$301,3,0),0)</f>
        <v>0</v>
      </c>
      <c r="G13" s="48">
        <f>IF(D13&gt;0,VLOOKUP(D13,'List of drugs'!$A$1:$G$301,4,0),0)</f>
        <v>0</v>
      </c>
      <c r="H13" s="64">
        <f>IF(D13&gt;0,VLOOKUP(D13,'List of drugs'!$A$1:$G$301,5,0),0)</f>
        <v>0</v>
      </c>
      <c r="I13" s="64"/>
      <c r="J13" s="64"/>
      <c r="K13" s="48"/>
      <c r="L13" s="48"/>
      <c r="M13" s="48">
        <f t="shared" si="0"/>
        <v>0</v>
      </c>
      <c r="N13" s="48"/>
      <c r="O13" s="48"/>
      <c r="P13" s="49"/>
    </row>
    <row r="14" spans="1:16" x14ac:dyDescent="0.25">
      <c r="A14" s="88"/>
      <c r="B14" s="83"/>
      <c r="C14" s="48"/>
      <c r="D14" s="48"/>
      <c r="E14" s="48">
        <f>IF(D14&gt;0,VLOOKUP(D14,'List of drugs'!$A$1:$G$301,2,0),0)</f>
        <v>0</v>
      </c>
      <c r="F14" s="48">
        <f>IF(D14&gt;0,VLOOKUP(D14,'List of drugs'!$A$1:$G$301,3,0),0)</f>
        <v>0</v>
      </c>
      <c r="G14" s="48">
        <f>IF(D14&gt;0,VLOOKUP(D14,'List of drugs'!$A$1:$G$301,4,0),0)</f>
        <v>0</v>
      </c>
      <c r="H14" s="64">
        <f>IF(D14&gt;0,VLOOKUP(D14,'List of drugs'!$A$1:$G$301,5,0),0)</f>
        <v>0</v>
      </c>
      <c r="I14" s="64"/>
      <c r="J14" s="64"/>
      <c r="K14" s="48"/>
      <c r="L14" s="48"/>
      <c r="M14" s="48">
        <f t="shared" si="0"/>
        <v>0</v>
      </c>
      <c r="N14" s="48"/>
      <c r="O14" s="48"/>
      <c r="P14" s="49"/>
    </row>
    <row r="15" spans="1:16" x14ac:dyDescent="0.25">
      <c r="A15" s="88"/>
      <c r="B15" s="83"/>
      <c r="C15" s="48"/>
      <c r="D15" s="48"/>
      <c r="E15" s="48">
        <f>IF(D15&gt;0,VLOOKUP(D15,'List of drugs'!$A$1:$G$301,2,0),0)</f>
        <v>0</v>
      </c>
      <c r="F15" s="48">
        <f>IF(D15&gt;0,VLOOKUP(D15,'List of drugs'!$A$1:$G$301,3,0),0)</f>
        <v>0</v>
      </c>
      <c r="G15" s="48">
        <f>IF(D15&gt;0,VLOOKUP(D15,'List of drugs'!$A$1:$G$301,4,0),0)</f>
        <v>0</v>
      </c>
      <c r="H15" s="64">
        <f>IF(D15&gt;0,VLOOKUP(D15,'List of drugs'!$A$1:$G$301,5,0),0)</f>
        <v>0</v>
      </c>
      <c r="I15" s="64"/>
      <c r="J15" s="64"/>
      <c r="K15" s="48"/>
      <c r="L15" s="48"/>
      <c r="M15" s="48">
        <f t="shared" si="0"/>
        <v>0</v>
      </c>
      <c r="N15" s="48"/>
      <c r="O15" s="48"/>
      <c r="P15" s="49"/>
    </row>
    <row r="16" spans="1:16" x14ac:dyDescent="0.25">
      <c r="A16" s="88"/>
      <c r="B16" s="83"/>
      <c r="C16" s="48"/>
      <c r="D16" s="48"/>
      <c r="E16" s="48">
        <f>IF(D16&gt;0,VLOOKUP(D16,'List of drugs'!$A$1:$G$301,2,0),0)</f>
        <v>0</v>
      </c>
      <c r="F16" s="48">
        <f>IF(D16&gt;0,VLOOKUP(D16,'List of drugs'!$A$1:$G$301,3,0),0)</f>
        <v>0</v>
      </c>
      <c r="G16" s="48">
        <f>IF(D16&gt;0,VLOOKUP(D16,'List of drugs'!$A$1:$G$301,4,0),0)</f>
        <v>0</v>
      </c>
      <c r="H16" s="64">
        <f>IF(D16&gt;0,VLOOKUP(D16,'List of drugs'!$A$1:$G$301,5,0),0)</f>
        <v>0</v>
      </c>
      <c r="I16" s="64"/>
      <c r="J16" s="64"/>
      <c r="K16" s="48"/>
      <c r="L16" s="48"/>
      <c r="M16" s="48">
        <f t="shared" si="0"/>
        <v>0</v>
      </c>
      <c r="N16" s="48"/>
      <c r="O16" s="48"/>
      <c r="P16" s="49"/>
    </row>
    <row r="17" spans="1:16" x14ac:dyDescent="0.25">
      <c r="A17" s="88"/>
      <c r="B17" s="83"/>
      <c r="C17" s="48"/>
      <c r="D17" s="48"/>
      <c r="E17" s="48">
        <f>IF(D17&gt;0,VLOOKUP(D17,'List of drugs'!$A$1:$G$301,2,0),0)</f>
        <v>0</v>
      </c>
      <c r="F17" s="48">
        <f>IF(D17&gt;0,VLOOKUP(D17,'List of drugs'!$A$1:$G$301,3,0),0)</f>
        <v>0</v>
      </c>
      <c r="G17" s="48">
        <f>IF(D17&gt;0,VLOOKUP(D17,'List of drugs'!$A$1:$G$301,4,0),0)</f>
        <v>0</v>
      </c>
      <c r="H17" s="64">
        <f>IF(D17&gt;0,VLOOKUP(D17,'List of drugs'!$A$1:$G$301,5,0),0)</f>
        <v>0</v>
      </c>
      <c r="I17" s="64"/>
      <c r="J17" s="64"/>
      <c r="K17" s="48"/>
      <c r="L17" s="48"/>
      <c r="M17" s="48">
        <f t="shared" si="0"/>
        <v>0</v>
      </c>
      <c r="N17" s="48"/>
      <c r="O17" s="48"/>
      <c r="P17" s="49"/>
    </row>
    <row r="18" spans="1:16" x14ac:dyDescent="0.25">
      <c r="A18" s="88"/>
      <c r="B18" s="83"/>
      <c r="C18" s="48"/>
      <c r="D18" s="48"/>
      <c r="E18" s="48">
        <f>IF(D18&gt;0,VLOOKUP(D18,'List of drugs'!$A$1:$G$301,2,0),0)</f>
        <v>0</v>
      </c>
      <c r="F18" s="48">
        <f>IF(D18&gt;0,VLOOKUP(D18,'List of drugs'!$A$1:$G$301,3,0),0)</f>
        <v>0</v>
      </c>
      <c r="G18" s="48">
        <f>IF(D18&gt;0,VLOOKUP(D18,'List of drugs'!$A$1:$G$301,4,0),0)</f>
        <v>0</v>
      </c>
      <c r="H18" s="64">
        <f>IF(D18&gt;0,VLOOKUP(D18,'List of drugs'!$A$1:$G$301,5,0),0)</f>
        <v>0</v>
      </c>
      <c r="I18" s="64"/>
      <c r="J18" s="64"/>
      <c r="K18" s="48"/>
      <c r="L18" s="48"/>
      <c r="M18" s="48">
        <f t="shared" si="0"/>
        <v>0</v>
      </c>
      <c r="N18" s="48"/>
      <c r="O18" s="48"/>
      <c r="P18" s="49"/>
    </row>
    <row r="19" spans="1:16" x14ac:dyDescent="0.25">
      <c r="A19" s="88"/>
      <c r="B19" s="83"/>
      <c r="C19" s="48"/>
      <c r="D19" s="48"/>
      <c r="E19" s="48">
        <f>IF(D19&gt;0,VLOOKUP(D19,'List of drugs'!$A$1:$G$301,2,0),0)</f>
        <v>0</v>
      </c>
      <c r="F19" s="48">
        <f>IF(D19&gt;0,VLOOKUP(D19,'List of drugs'!$A$1:$G$301,3,0),0)</f>
        <v>0</v>
      </c>
      <c r="G19" s="48">
        <f>IF(D19&gt;0,VLOOKUP(D19,'List of drugs'!$A$1:$G$301,4,0),0)</f>
        <v>0</v>
      </c>
      <c r="H19" s="64">
        <f>IF(D19&gt;0,VLOOKUP(D19,'List of drugs'!$A$1:$G$301,5,0),0)</f>
        <v>0</v>
      </c>
      <c r="I19" s="64"/>
      <c r="J19" s="64"/>
      <c r="K19" s="48"/>
      <c r="L19" s="48"/>
      <c r="M19" s="48">
        <f t="shared" si="0"/>
        <v>0</v>
      </c>
      <c r="N19" s="48"/>
      <c r="O19" s="48"/>
      <c r="P19" s="49"/>
    </row>
    <row r="20" spans="1:16" x14ac:dyDescent="0.25">
      <c r="A20" s="88"/>
      <c r="B20" s="83"/>
      <c r="C20" s="48"/>
      <c r="D20" s="48"/>
      <c r="E20" s="48">
        <f>IF(D20&gt;0,VLOOKUP(D20,'List of drugs'!$A$1:$G$301,2,0),0)</f>
        <v>0</v>
      </c>
      <c r="F20" s="48">
        <f>IF(D20&gt;0,VLOOKUP(D20,'List of drugs'!$A$1:$G$301,3,0),0)</f>
        <v>0</v>
      </c>
      <c r="G20" s="48">
        <f>IF(D20&gt;0,VLOOKUP(D20,'List of drugs'!$A$1:$G$301,4,0),0)</f>
        <v>0</v>
      </c>
      <c r="H20" s="64">
        <f>IF(D20&gt;0,VLOOKUP(D20,'List of drugs'!$A$1:$G$301,5,0),0)</f>
        <v>0</v>
      </c>
      <c r="I20" s="64"/>
      <c r="J20" s="64"/>
      <c r="K20" s="48"/>
      <c r="L20" s="48"/>
      <c r="M20" s="48">
        <f t="shared" si="0"/>
        <v>0</v>
      </c>
      <c r="N20" s="48"/>
      <c r="O20" s="48"/>
      <c r="P20" s="49"/>
    </row>
    <row r="21" spans="1:16" x14ac:dyDescent="0.25">
      <c r="A21" s="88"/>
      <c r="B21" s="83"/>
      <c r="C21" s="48"/>
      <c r="D21" s="48"/>
      <c r="E21" s="48">
        <f>IF(D21&gt;0,VLOOKUP(D21,'List of drugs'!$A$1:$G$301,2,0),0)</f>
        <v>0</v>
      </c>
      <c r="F21" s="48">
        <f>IF(D21&gt;0,VLOOKUP(D21,'List of drugs'!$A$1:$G$301,3,0),0)</f>
        <v>0</v>
      </c>
      <c r="G21" s="48">
        <f>IF(D21&gt;0,VLOOKUP(D21,'List of drugs'!$A$1:$G$301,4,0),0)</f>
        <v>0</v>
      </c>
      <c r="H21" s="64">
        <f>IF(D21&gt;0,VLOOKUP(D21,'List of drugs'!$A$1:$G$301,5,0),0)</f>
        <v>0</v>
      </c>
      <c r="I21" s="64"/>
      <c r="J21" s="64"/>
      <c r="K21" s="48"/>
      <c r="L21" s="48"/>
      <c r="M21" s="48">
        <f t="shared" si="0"/>
        <v>0</v>
      </c>
      <c r="N21" s="48"/>
      <c r="O21" s="48"/>
      <c r="P21" s="49"/>
    </row>
    <row r="22" spans="1:16" x14ac:dyDescent="0.25">
      <c r="A22" s="88"/>
      <c r="B22" s="83"/>
      <c r="C22" s="48"/>
      <c r="D22" s="48"/>
      <c r="E22" s="48">
        <f>IF(D22&gt;0,VLOOKUP(D22,'List of drugs'!$A$1:$G$301,2,0),0)</f>
        <v>0</v>
      </c>
      <c r="F22" s="48">
        <f>IF(D22&gt;0,VLOOKUP(D22,'List of drugs'!$A$1:$G$301,3,0),0)</f>
        <v>0</v>
      </c>
      <c r="G22" s="48">
        <f>IF(D22&gt;0,VLOOKUP(D22,'List of drugs'!$A$1:$G$301,4,0),0)</f>
        <v>0</v>
      </c>
      <c r="H22" s="64">
        <f>IF(D22&gt;0,VLOOKUP(D22,'List of drugs'!$A$1:$G$301,5,0),0)</f>
        <v>0</v>
      </c>
      <c r="I22" s="64"/>
      <c r="J22" s="64"/>
      <c r="K22" s="48"/>
      <c r="L22" s="48"/>
      <c r="M22" s="48">
        <f t="shared" si="0"/>
        <v>0</v>
      </c>
      <c r="N22" s="48"/>
      <c r="O22" s="48"/>
      <c r="P22" s="49"/>
    </row>
    <row r="23" spans="1:16" x14ac:dyDescent="0.25">
      <c r="A23" s="88"/>
      <c r="B23" s="83"/>
      <c r="C23" s="48"/>
      <c r="D23" s="48"/>
      <c r="E23" s="48">
        <f>IF(D23&gt;0,VLOOKUP(D23,'List of drugs'!$A$1:$G$301,2,0),0)</f>
        <v>0</v>
      </c>
      <c r="F23" s="48">
        <f>IF(D23&gt;0,VLOOKUP(D23,'List of drugs'!$A$1:$G$301,3,0),0)</f>
        <v>0</v>
      </c>
      <c r="G23" s="48">
        <f>IF(D23&gt;0,VLOOKUP(D23,'List of drugs'!$A$1:$G$301,4,0),0)</f>
        <v>0</v>
      </c>
      <c r="H23" s="64">
        <f>IF(D23&gt;0,VLOOKUP(D23,'List of drugs'!$A$1:$G$301,5,0),0)</f>
        <v>0</v>
      </c>
      <c r="I23" s="64"/>
      <c r="J23" s="64"/>
      <c r="K23" s="48"/>
      <c r="L23" s="48"/>
      <c r="M23" s="48">
        <f t="shared" si="0"/>
        <v>0</v>
      </c>
      <c r="N23" s="48"/>
      <c r="O23" s="48"/>
      <c r="P23" s="49"/>
    </row>
    <row r="24" spans="1:16" x14ac:dyDescent="0.25">
      <c r="A24" s="88"/>
      <c r="B24" s="83"/>
      <c r="C24" s="48"/>
      <c r="D24" s="48"/>
      <c r="E24" s="48">
        <f>IF(D24&gt;0,VLOOKUP(D24,'List of drugs'!$A$1:$G$301,2,0),0)</f>
        <v>0</v>
      </c>
      <c r="F24" s="48">
        <f>IF(D24&gt;0,VLOOKUP(D24,'List of drugs'!$A$1:$G$301,3,0),0)</f>
        <v>0</v>
      </c>
      <c r="G24" s="48">
        <f>IF(D24&gt;0,VLOOKUP(D24,'List of drugs'!$A$1:$G$301,4,0),0)</f>
        <v>0</v>
      </c>
      <c r="H24" s="64">
        <f>IF(D24&gt;0,VLOOKUP(D24,'List of drugs'!$A$1:$G$301,5,0),0)</f>
        <v>0</v>
      </c>
      <c r="I24" s="64"/>
      <c r="J24" s="64"/>
      <c r="K24" s="48"/>
      <c r="L24" s="48"/>
      <c r="M24" s="48">
        <f t="shared" si="0"/>
        <v>0</v>
      </c>
      <c r="N24" s="48"/>
      <c r="O24" s="48"/>
      <c r="P24" s="49"/>
    </row>
    <row r="25" spans="1:16" x14ac:dyDescent="0.25">
      <c r="A25" s="88"/>
      <c r="B25" s="83"/>
      <c r="C25" s="48"/>
      <c r="D25" s="48"/>
      <c r="E25" s="48">
        <f>IF(D25&gt;0,VLOOKUP(D25,'List of drugs'!$A$1:$G$301,2,0),0)</f>
        <v>0</v>
      </c>
      <c r="F25" s="48">
        <f>IF(D25&gt;0,VLOOKUP(D25,'List of drugs'!$A$1:$G$301,3,0),0)</f>
        <v>0</v>
      </c>
      <c r="G25" s="48">
        <f>IF(D25&gt;0,VLOOKUP(D25,'List of drugs'!$A$1:$G$301,4,0),0)</f>
        <v>0</v>
      </c>
      <c r="H25" s="64">
        <f>IF(D25&gt;0,VLOOKUP(D25,'List of drugs'!$A$1:$G$301,5,0),0)</f>
        <v>0</v>
      </c>
      <c r="I25" s="64"/>
      <c r="J25" s="64"/>
      <c r="K25" s="48"/>
      <c r="L25" s="48"/>
      <c r="M25" s="48">
        <f t="shared" si="0"/>
        <v>0</v>
      </c>
      <c r="N25" s="48"/>
      <c r="O25" s="48"/>
      <c r="P25" s="49"/>
    </row>
    <row r="26" spans="1:16" x14ac:dyDescent="0.25">
      <c r="A26" s="88"/>
      <c r="B26" s="83"/>
      <c r="C26" s="48"/>
      <c r="D26" s="48"/>
      <c r="E26" s="48">
        <f>IF(D26&gt;0,VLOOKUP(D26,'List of drugs'!$A$1:$G$301,2,0),0)</f>
        <v>0</v>
      </c>
      <c r="F26" s="48">
        <f>IF(D26&gt;0,VLOOKUP(D26,'List of drugs'!$A$1:$G$301,3,0),0)</f>
        <v>0</v>
      </c>
      <c r="G26" s="48">
        <f>IF(D26&gt;0,VLOOKUP(D26,'List of drugs'!$A$1:$G$301,4,0),0)</f>
        <v>0</v>
      </c>
      <c r="H26" s="64">
        <f>IF(D26&gt;0,VLOOKUP(D26,'List of drugs'!$A$1:$G$301,5,0),0)</f>
        <v>0</v>
      </c>
      <c r="I26" s="64"/>
      <c r="J26" s="64"/>
      <c r="K26" s="48"/>
      <c r="L26" s="48"/>
      <c r="M26" s="48">
        <f t="shared" si="0"/>
        <v>0</v>
      </c>
      <c r="N26" s="48"/>
      <c r="O26" s="48"/>
      <c r="P26" s="49"/>
    </row>
    <row r="27" spans="1:16" x14ac:dyDescent="0.25">
      <c r="A27" s="88"/>
      <c r="B27" s="83"/>
      <c r="C27" s="48"/>
      <c r="D27" s="48"/>
      <c r="E27" s="48">
        <f>IF(D27&gt;0,VLOOKUP(D27,'List of drugs'!$A$1:$G$301,2,0),0)</f>
        <v>0</v>
      </c>
      <c r="F27" s="48">
        <f>IF(D27&gt;0,VLOOKUP(D27,'List of drugs'!$A$1:$G$301,3,0),0)</f>
        <v>0</v>
      </c>
      <c r="G27" s="48">
        <f>IF(D27&gt;0,VLOOKUP(D27,'List of drugs'!$A$1:$G$301,4,0),0)</f>
        <v>0</v>
      </c>
      <c r="H27" s="64">
        <f>IF(D27&gt;0,VLOOKUP(D27,'List of drugs'!$A$1:$G$301,5,0),0)</f>
        <v>0</v>
      </c>
      <c r="I27" s="64"/>
      <c r="J27" s="64"/>
      <c r="K27" s="48"/>
      <c r="L27" s="48"/>
      <c r="M27" s="48">
        <f t="shared" si="0"/>
        <v>0</v>
      </c>
      <c r="N27" s="48"/>
      <c r="O27" s="48"/>
      <c r="P27" s="49"/>
    </row>
    <row r="28" spans="1:16" x14ac:dyDescent="0.25">
      <c r="A28" s="88"/>
      <c r="B28" s="83"/>
      <c r="C28" s="48"/>
      <c r="D28" s="48"/>
      <c r="E28" s="48">
        <f>IF(D28&gt;0,VLOOKUP(D28,'List of drugs'!$A$1:$G$301,2,0),0)</f>
        <v>0</v>
      </c>
      <c r="F28" s="48">
        <f>IF(D28&gt;0,VLOOKUP(D28,'List of drugs'!$A$1:$G$301,3,0),0)</f>
        <v>0</v>
      </c>
      <c r="G28" s="48">
        <f>IF(D28&gt;0,VLOOKUP(D28,'List of drugs'!$A$1:$G$301,4,0),0)</f>
        <v>0</v>
      </c>
      <c r="H28" s="64">
        <f>IF(D28&gt;0,VLOOKUP(D28,'List of drugs'!$A$1:$G$301,5,0),0)</f>
        <v>0</v>
      </c>
      <c r="I28" s="64"/>
      <c r="J28" s="64"/>
      <c r="K28" s="48"/>
      <c r="L28" s="48"/>
      <c r="M28" s="48">
        <f t="shared" si="0"/>
        <v>0</v>
      </c>
      <c r="N28" s="48"/>
      <c r="O28" s="48"/>
      <c r="P28" s="49"/>
    </row>
    <row r="29" spans="1:16" x14ac:dyDescent="0.25">
      <c r="A29" s="88"/>
      <c r="B29" s="83"/>
      <c r="C29" s="48"/>
      <c r="D29" s="48"/>
      <c r="E29" s="48">
        <f>IF(D29&gt;0,VLOOKUP(D29,'List of drugs'!$A$1:$G$301,2,0),0)</f>
        <v>0</v>
      </c>
      <c r="F29" s="48">
        <f>IF(D29&gt;0,VLOOKUP(D29,'List of drugs'!$A$1:$G$301,3,0),0)</f>
        <v>0</v>
      </c>
      <c r="G29" s="48">
        <f>IF(D29&gt;0,VLOOKUP(D29,'List of drugs'!$A$1:$G$301,4,0),0)</f>
        <v>0</v>
      </c>
      <c r="H29" s="64">
        <f>IF(D29&gt;0,VLOOKUP(D29,'List of drugs'!$A$1:$G$301,5,0),0)</f>
        <v>0</v>
      </c>
      <c r="I29" s="64"/>
      <c r="J29" s="64"/>
      <c r="K29" s="48"/>
      <c r="L29" s="48"/>
      <c r="M29" s="48">
        <f t="shared" si="0"/>
        <v>0</v>
      </c>
      <c r="N29" s="48"/>
      <c r="O29" s="48"/>
      <c r="P29" s="49"/>
    </row>
    <row r="30" spans="1:16" x14ac:dyDescent="0.25">
      <c r="A30" s="88"/>
      <c r="B30" s="83"/>
      <c r="C30" s="48"/>
      <c r="D30" s="48"/>
      <c r="E30" s="48">
        <f>IF(D30&gt;0,VLOOKUP(D30,'List of drugs'!$A$1:$G$301,2,0),0)</f>
        <v>0</v>
      </c>
      <c r="F30" s="48">
        <f>IF(D30&gt;0,VLOOKUP(D30,'List of drugs'!$A$1:$G$301,3,0),0)</f>
        <v>0</v>
      </c>
      <c r="G30" s="48">
        <f>IF(D30&gt;0,VLOOKUP(D30,'List of drugs'!$A$1:$G$301,4,0),0)</f>
        <v>0</v>
      </c>
      <c r="H30" s="64">
        <f>IF(D30&gt;0,VLOOKUP(D30,'List of drugs'!$A$1:$G$301,5,0),0)</f>
        <v>0</v>
      </c>
      <c r="I30" s="64"/>
      <c r="J30" s="64"/>
      <c r="K30" s="48"/>
      <c r="L30" s="48"/>
      <c r="M30" s="48">
        <f t="shared" si="0"/>
        <v>0</v>
      </c>
      <c r="N30" s="48"/>
      <c r="O30" s="48"/>
      <c r="P30" s="49"/>
    </row>
    <row r="31" spans="1:16" x14ac:dyDescent="0.25">
      <c r="A31" s="88"/>
      <c r="B31" s="83"/>
      <c r="C31" s="48"/>
      <c r="D31" s="48"/>
      <c r="E31" s="48">
        <f>IF(D31&gt;0,VLOOKUP(D31,'List of drugs'!$A$1:$G$301,2,0),0)</f>
        <v>0</v>
      </c>
      <c r="F31" s="48">
        <f>IF(D31&gt;0,VLOOKUP(D31,'List of drugs'!$A$1:$G$301,3,0),0)</f>
        <v>0</v>
      </c>
      <c r="G31" s="48">
        <f>IF(D31&gt;0,VLOOKUP(D31,'List of drugs'!$A$1:$G$301,4,0),0)</f>
        <v>0</v>
      </c>
      <c r="H31" s="64">
        <f>IF(D31&gt;0,VLOOKUP(D31,'List of drugs'!$A$1:$G$301,5,0),0)</f>
        <v>0</v>
      </c>
      <c r="I31" s="64"/>
      <c r="J31" s="64"/>
      <c r="K31" s="48"/>
      <c r="L31" s="48"/>
      <c r="M31" s="48">
        <f t="shared" si="0"/>
        <v>0</v>
      </c>
      <c r="N31" s="48"/>
      <c r="O31" s="48"/>
      <c r="P31" s="49"/>
    </row>
    <row r="32" spans="1:16" x14ac:dyDescent="0.25">
      <c r="A32" s="88"/>
      <c r="B32" s="83"/>
      <c r="C32" s="48"/>
      <c r="D32" s="48"/>
      <c r="E32" s="48">
        <f>IF(D32&gt;0,VLOOKUP(D32,'List of drugs'!$A$1:$G$301,2,0),0)</f>
        <v>0</v>
      </c>
      <c r="F32" s="48">
        <f>IF(D32&gt;0,VLOOKUP(D32,'List of drugs'!$A$1:$G$301,3,0),0)</f>
        <v>0</v>
      </c>
      <c r="G32" s="48">
        <f>IF(D32&gt;0,VLOOKUP(D32,'List of drugs'!$A$1:$G$301,4,0),0)</f>
        <v>0</v>
      </c>
      <c r="H32" s="64">
        <f>IF(D32&gt;0,VLOOKUP(D32,'List of drugs'!$A$1:$G$301,5,0),0)</f>
        <v>0</v>
      </c>
      <c r="I32" s="64"/>
      <c r="J32" s="64"/>
      <c r="K32" s="48"/>
      <c r="L32" s="48"/>
      <c r="M32" s="48">
        <f t="shared" si="0"/>
        <v>0</v>
      </c>
      <c r="N32" s="48"/>
      <c r="O32" s="48"/>
      <c r="P32" s="49"/>
    </row>
    <row r="33" spans="1:16" x14ac:dyDescent="0.25">
      <c r="A33" s="88"/>
      <c r="B33" s="83"/>
      <c r="C33" s="48"/>
      <c r="D33" s="48"/>
      <c r="E33" s="48">
        <f>IF(D33&gt;0,VLOOKUP(D33,'List of drugs'!$A$1:$G$301,2,0),0)</f>
        <v>0</v>
      </c>
      <c r="F33" s="48">
        <f>IF(D33&gt;0,VLOOKUP(D33,'List of drugs'!$A$1:$G$301,3,0),0)</f>
        <v>0</v>
      </c>
      <c r="G33" s="48">
        <f>IF(D33&gt;0,VLOOKUP(D33,'List of drugs'!$A$1:$G$301,4,0),0)</f>
        <v>0</v>
      </c>
      <c r="H33" s="64">
        <f>IF(D33&gt;0,VLOOKUP(D33,'List of drugs'!$A$1:$G$301,5,0),0)</f>
        <v>0</v>
      </c>
      <c r="I33" s="64"/>
      <c r="J33" s="64"/>
      <c r="K33" s="48"/>
      <c r="L33" s="48"/>
      <c r="M33" s="48">
        <f t="shared" si="0"/>
        <v>0</v>
      </c>
      <c r="N33" s="48"/>
      <c r="O33" s="48"/>
      <c r="P33" s="49"/>
    </row>
    <row r="34" spans="1:16" x14ac:dyDescent="0.25">
      <c r="A34" s="88"/>
      <c r="B34" s="83"/>
      <c r="C34" s="48"/>
      <c r="D34" s="48"/>
      <c r="E34" s="48">
        <f>IF(D34&gt;0,VLOOKUP(D34,'List of drugs'!$A$1:$G$301,2,0),0)</f>
        <v>0</v>
      </c>
      <c r="F34" s="48">
        <f>IF(D34&gt;0,VLOOKUP(D34,'List of drugs'!$A$1:$G$301,3,0),0)</f>
        <v>0</v>
      </c>
      <c r="G34" s="48">
        <f>IF(D34&gt;0,VLOOKUP(D34,'List of drugs'!$A$1:$G$301,4,0),0)</f>
        <v>0</v>
      </c>
      <c r="H34" s="64">
        <f>IF(D34&gt;0,VLOOKUP(D34,'List of drugs'!$A$1:$G$301,5,0),0)</f>
        <v>0</v>
      </c>
      <c r="I34" s="64"/>
      <c r="J34" s="64"/>
      <c r="K34" s="48"/>
      <c r="L34" s="48"/>
      <c r="M34" s="48">
        <f t="shared" si="0"/>
        <v>0</v>
      </c>
      <c r="N34" s="48"/>
      <c r="O34" s="48"/>
      <c r="P34" s="49"/>
    </row>
    <row r="35" spans="1:16" x14ac:dyDescent="0.25">
      <c r="A35" s="88"/>
      <c r="B35" s="83"/>
      <c r="C35" s="48"/>
      <c r="D35" s="48"/>
      <c r="E35" s="48">
        <f>IF(D35&gt;0,VLOOKUP(D35,'List of drugs'!$A$1:$G$301,2,0),0)</f>
        <v>0</v>
      </c>
      <c r="F35" s="48">
        <f>IF(D35&gt;0,VLOOKUP(D35,'List of drugs'!$A$1:$G$301,3,0),0)</f>
        <v>0</v>
      </c>
      <c r="G35" s="48">
        <f>IF(D35&gt;0,VLOOKUP(D35,'List of drugs'!$A$1:$G$301,4,0),0)</f>
        <v>0</v>
      </c>
      <c r="H35" s="64">
        <f>IF(D35&gt;0,VLOOKUP(D35,'List of drugs'!$A$1:$G$301,5,0),0)</f>
        <v>0</v>
      </c>
      <c r="I35" s="64"/>
      <c r="J35" s="64"/>
      <c r="K35" s="48"/>
      <c r="L35" s="48"/>
      <c r="M35" s="48">
        <f t="shared" si="0"/>
        <v>0</v>
      </c>
      <c r="N35" s="48"/>
      <c r="O35" s="48"/>
      <c r="P35" s="49"/>
    </row>
    <row r="36" spans="1:16" x14ac:dyDescent="0.25">
      <c r="A36" s="88"/>
      <c r="B36" s="83"/>
      <c r="C36" s="48"/>
      <c r="D36" s="48"/>
      <c r="E36" s="48">
        <f>IF(D36&gt;0,VLOOKUP(D36,'List of drugs'!$A$1:$G$301,2,0),0)</f>
        <v>0</v>
      </c>
      <c r="F36" s="48">
        <f>IF(D36&gt;0,VLOOKUP(D36,'List of drugs'!$A$1:$G$301,3,0),0)</f>
        <v>0</v>
      </c>
      <c r="G36" s="48">
        <f>IF(D36&gt;0,VLOOKUP(D36,'List of drugs'!$A$1:$G$301,4,0),0)</f>
        <v>0</v>
      </c>
      <c r="H36" s="64">
        <f>IF(D36&gt;0,VLOOKUP(D36,'List of drugs'!$A$1:$G$301,5,0),0)</f>
        <v>0</v>
      </c>
      <c r="I36" s="64"/>
      <c r="J36" s="64"/>
      <c r="K36" s="48"/>
      <c r="L36" s="48"/>
      <c r="M36" s="48">
        <f t="shared" si="0"/>
        <v>0</v>
      </c>
      <c r="N36" s="48"/>
      <c r="O36" s="48"/>
      <c r="P36" s="49"/>
    </row>
    <row r="37" spans="1:16" x14ac:dyDescent="0.25">
      <c r="A37" s="88"/>
      <c r="B37" s="83"/>
      <c r="C37" s="48"/>
      <c r="D37" s="48"/>
      <c r="E37" s="48">
        <f>IF(D37&gt;0,VLOOKUP(D37,'List of drugs'!$A$1:$G$301,2,0),0)</f>
        <v>0</v>
      </c>
      <c r="F37" s="48">
        <f>IF(D37&gt;0,VLOOKUP(D37,'List of drugs'!$A$1:$G$301,3,0),0)</f>
        <v>0</v>
      </c>
      <c r="G37" s="48">
        <f>IF(D37&gt;0,VLOOKUP(D37,'List of drugs'!$A$1:$G$301,4,0),0)</f>
        <v>0</v>
      </c>
      <c r="H37" s="64">
        <f>IF(D37&gt;0,VLOOKUP(D37,'List of drugs'!$A$1:$G$301,5,0),0)</f>
        <v>0</v>
      </c>
      <c r="I37" s="64"/>
      <c r="J37" s="64"/>
      <c r="K37" s="48"/>
      <c r="L37" s="48"/>
      <c r="M37" s="48">
        <f t="shared" si="0"/>
        <v>0</v>
      </c>
      <c r="N37" s="48"/>
      <c r="O37" s="48"/>
      <c r="P37" s="49"/>
    </row>
    <row r="38" spans="1:16" x14ac:dyDescent="0.25">
      <c r="A38" s="88"/>
      <c r="B38" s="83"/>
      <c r="C38" s="48"/>
      <c r="D38" s="48"/>
      <c r="E38" s="48">
        <f>IF(D38&gt;0,VLOOKUP(D38,'List of drugs'!$A$1:$G$301,2,0),0)</f>
        <v>0</v>
      </c>
      <c r="F38" s="48">
        <f>IF(D38&gt;0,VLOOKUP(D38,'List of drugs'!$A$1:$G$301,3,0),0)</f>
        <v>0</v>
      </c>
      <c r="G38" s="48">
        <f>IF(D38&gt;0,VLOOKUP(D38,'List of drugs'!$A$1:$G$301,4,0),0)</f>
        <v>0</v>
      </c>
      <c r="H38" s="64">
        <f>IF(D38&gt;0,VLOOKUP(D38,'List of drugs'!$A$1:$G$301,5,0),0)</f>
        <v>0</v>
      </c>
      <c r="I38" s="64"/>
      <c r="J38" s="64"/>
      <c r="K38" s="48"/>
      <c r="L38" s="48"/>
      <c r="M38" s="48">
        <f t="shared" si="0"/>
        <v>0</v>
      </c>
      <c r="N38" s="48"/>
      <c r="O38" s="48"/>
      <c r="P38" s="49"/>
    </row>
    <row r="39" spans="1:16" x14ac:dyDescent="0.25">
      <c r="A39" s="88"/>
      <c r="B39" s="83"/>
      <c r="C39" s="48"/>
      <c r="D39" s="48"/>
      <c r="E39" s="48">
        <f>IF(D39&gt;0,VLOOKUP(D39,'List of drugs'!$A$1:$G$301,2,0),0)</f>
        <v>0</v>
      </c>
      <c r="F39" s="48">
        <f>IF(D39&gt;0,VLOOKUP(D39,'List of drugs'!$A$1:$G$301,3,0),0)</f>
        <v>0</v>
      </c>
      <c r="G39" s="48">
        <f>IF(D39&gt;0,VLOOKUP(D39,'List of drugs'!$A$1:$G$301,4,0),0)</f>
        <v>0</v>
      </c>
      <c r="H39" s="64">
        <f>IF(D39&gt;0,VLOOKUP(D39,'List of drugs'!$A$1:$G$301,5,0),0)</f>
        <v>0</v>
      </c>
      <c r="I39" s="64"/>
      <c r="J39" s="64"/>
      <c r="K39" s="48"/>
      <c r="L39" s="48"/>
      <c r="M39" s="48">
        <f t="shared" si="0"/>
        <v>0</v>
      </c>
      <c r="N39" s="48"/>
      <c r="O39" s="48"/>
      <c r="P39" s="49"/>
    </row>
    <row r="40" spans="1:16" x14ac:dyDescent="0.25">
      <c r="A40" s="88"/>
      <c r="B40" s="83"/>
      <c r="C40" s="48"/>
      <c r="D40" s="48"/>
      <c r="E40" s="48">
        <f>IF(D40&gt;0,VLOOKUP(D40,'List of drugs'!$A$1:$G$301,2,0),0)</f>
        <v>0</v>
      </c>
      <c r="F40" s="48">
        <f>IF(D40&gt;0,VLOOKUP(D40,'List of drugs'!$A$1:$G$301,3,0),0)</f>
        <v>0</v>
      </c>
      <c r="G40" s="48">
        <f>IF(D40&gt;0,VLOOKUP(D40,'List of drugs'!$A$1:$G$301,4,0),0)</f>
        <v>0</v>
      </c>
      <c r="H40" s="64">
        <f>IF(D40&gt;0,VLOOKUP(D40,'List of drugs'!$A$1:$G$301,5,0),0)</f>
        <v>0</v>
      </c>
      <c r="I40" s="64"/>
      <c r="J40" s="64"/>
      <c r="K40" s="48"/>
      <c r="L40" s="48"/>
      <c r="M40" s="48">
        <f t="shared" si="0"/>
        <v>0</v>
      </c>
      <c r="N40" s="48"/>
      <c r="O40" s="48"/>
      <c r="P40" s="49"/>
    </row>
    <row r="41" spans="1:16" x14ac:dyDescent="0.25">
      <c r="A41" s="88"/>
      <c r="B41" s="83"/>
      <c r="C41" s="48"/>
      <c r="D41" s="48"/>
      <c r="E41" s="48">
        <f>IF(D41&gt;0,VLOOKUP(D41,'List of drugs'!$A$1:$G$301,2,0),0)</f>
        <v>0</v>
      </c>
      <c r="F41" s="48">
        <f>IF(D41&gt;0,VLOOKUP(D41,'List of drugs'!$A$1:$G$301,3,0),0)</f>
        <v>0</v>
      </c>
      <c r="G41" s="48">
        <f>IF(D41&gt;0,VLOOKUP(D41,'List of drugs'!$A$1:$G$301,4,0),0)</f>
        <v>0</v>
      </c>
      <c r="H41" s="64">
        <f>IF(D41&gt;0,VLOOKUP(D41,'List of drugs'!$A$1:$G$301,5,0),0)</f>
        <v>0</v>
      </c>
      <c r="I41" s="64"/>
      <c r="J41" s="64"/>
      <c r="K41" s="48"/>
      <c r="L41" s="48"/>
      <c r="M41" s="48">
        <f t="shared" si="0"/>
        <v>0</v>
      </c>
      <c r="N41" s="48"/>
      <c r="O41" s="48"/>
      <c r="P41" s="49"/>
    </row>
    <row r="42" spans="1:16" x14ac:dyDescent="0.25">
      <c r="A42" s="88"/>
      <c r="B42" s="83"/>
      <c r="C42" s="48"/>
      <c r="D42" s="48"/>
      <c r="E42" s="48">
        <f>IF(D42&gt;0,VLOOKUP(D42,'List of drugs'!$A$1:$G$301,2,0),0)</f>
        <v>0</v>
      </c>
      <c r="F42" s="48">
        <f>IF(D42&gt;0,VLOOKUP(D42,'List of drugs'!$A$1:$G$301,3,0),0)</f>
        <v>0</v>
      </c>
      <c r="G42" s="48">
        <f>IF(D42&gt;0,VLOOKUP(D42,'List of drugs'!$A$1:$G$301,4,0),0)</f>
        <v>0</v>
      </c>
      <c r="H42" s="64">
        <f>IF(D42&gt;0,VLOOKUP(D42,'List of drugs'!$A$1:$G$301,5,0),0)</f>
        <v>0</v>
      </c>
      <c r="I42" s="64"/>
      <c r="J42" s="64"/>
      <c r="K42" s="48"/>
      <c r="L42" s="48"/>
      <c r="M42" s="48">
        <f t="shared" si="0"/>
        <v>0</v>
      </c>
      <c r="N42" s="48"/>
      <c r="O42" s="48"/>
      <c r="P42" s="49"/>
    </row>
    <row r="43" spans="1:16" x14ac:dyDescent="0.25">
      <c r="A43" s="88"/>
      <c r="B43" s="83"/>
      <c r="C43" s="48"/>
      <c r="D43" s="48"/>
      <c r="E43" s="48">
        <f>IF(D43&gt;0,VLOOKUP(D43,'List of drugs'!$A$1:$G$301,2,0),0)</f>
        <v>0</v>
      </c>
      <c r="F43" s="48">
        <f>IF(D43&gt;0,VLOOKUP(D43,'List of drugs'!$A$1:$G$301,3,0),0)</f>
        <v>0</v>
      </c>
      <c r="G43" s="48">
        <f>IF(D43&gt;0,VLOOKUP(D43,'List of drugs'!$A$1:$G$301,4,0),0)</f>
        <v>0</v>
      </c>
      <c r="H43" s="64">
        <f>IF(D43&gt;0,VLOOKUP(D43,'List of drugs'!$A$1:$G$301,5,0),0)</f>
        <v>0</v>
      </c>
      <c r="I43" s="64"/>
      <c r="J43" s="64"/>
      <c r="K43" s="48"/>
      <c r="L43" s="48"/>
      <c r="M43" s="48">
        <f t="shared" si="0"/>
        <v>0</v>
      </c>
      <c r="N43" s="48"/>
      <c r="O43" s="48"/>
      <c r="P43" s="49"/>
    </row>
    <row r="44" spans="1:16" x14ac:dyDescent="0.25">
      <c r="A44" s="88"/>
      <c r="B44" s="83"/>
      <c r="C44" s="48"/>
      <c r="D44" s="48"/>
      <c r="E44" s="48">
        <f>IF(D44&gt;0,VLOOKUP(D44,'List of drugs'!$A$1:$G$301,2,0),0)</f>
        <v>0</v>
      </c>
      <c r="F44" s="48">
        <f>IF(D44&gt;0,VLOOKUP(D44,'List of drugs'!$A$1:$G$301,3,0),0)</f>
        <v>0</v>
      </c>
      <c r="G44" s="48">
        <f>IF(D44&gt;0,VLOOKUP(D44,'List of drugs'!$A$1:$G$301,4,0),0)</f>
        <v>0</v>
      </c>
      <c r="H44" s="64">
        <f>IF(D44&gt;0,VLOOKUP(D44,'List of drugs'!$A$1:$G$301,5,0),0)</f>
        <v>0</v>
      </c>
      <c r="I44" s="64"/>
      <c r="J44" s="64"/>
      <c r="K44" s="48"/>
      <c r="L44" s="48"/>
      <c r="M44" s="48">
        <f t="shared" si="0"/>
        <v>0</v>
      </c>
      <c r="N44" s="48"/>
      <c r="O44" s="48"/>
      <c r="P44" s="49"/>
    </row>
    <row r="45" spans="1:16" x14ac:dyDescent="0.25">
      <c r="A45" s="88"/>
      <c r="B45" s="83"/>
      <c r="C45" s="48"/>
      <c r="D45" s="48"/>
      <c r="E45" s="48">
        <f>IF(D45&gt;0,VLOOKUP(D45,'List of drugs'!$A$1:$G$301,2,0),0)</f>
        <v>0</v>
      </c>
      <c r="F45" s="48">
        <f>IF(D45&gt;0,VLOOKUP(D45,'List of drugs'!$A$1:$G$301,3,0),0)</f>
        <v>0</v>
      </c>
      <c r="G45" s="48">
        <f>IF(D45&gt;0,VLOOKUP(D45,'List of drugs'!$A$1:$G$301,4,0),0)</f>
        <v>0</v>
      </c>
      <c r="H45" s="64">
        <f>IF(D45&gt;0,VLOOKUP(D45,'List of drugs'!$A$1:$G$301,5,0),0)</f>
        <v>0</v>
      </c>
      <c r="I45" s="64"/>
      <c r="J45" s="64"/>
      <c r="K45" s="48"/>
      <c r="L45" s="48"/>
      <c r="M45" s="48">
        <f t="shared" si="0"/>
        <v>0</v>
      </c>
      <c r="N45" s="48"/>
      <c r="O45" s="48"/>
      <c r="P45" s="49"/>
    </row>
    <row r="46" spans="1:16" x14ac:dyDescent="0.25">
      <c r="A46" s="88"/>
      <c r="B46" s="83"/>
      <c r="C46" s="48"/>
      <c r="D46" s="48"/>
      <c r="E46" s="48">
        <f>IF(D46&gt;0,VLOOKUP(D46,'List of drugs'!$A$1:$G$301,2,0),0)</f>
        <v>0</v>
      </c>
      <c r="F46" s="48">
        <f>IF(D46&gt;0,VLOOKUP(D46,'List of drugs'!$A$1:$G$301,3,0),0)</f>
        <v>0</v>
      </c>
      <c r="G46" s="48">
        <f>IF(D46&gt;0,VLOOKUP(D46,'List of drugs'!$A$1:$G$301,4,0),0)</f>
        <v>0</v>
      </c>
      <c r="H46" s="64">
        <f>IF(D46&gt;0,VLOOKUP(D46,'List of drugs'!$A$1:$G$301,5,0),0)</f>
        <v>0</v>
      </c>
      <c r="I46" s="64"/>
      <c r="J46" s="64"/>
      <c r="K46" s="48"/>
      <c r="L46" s="48"/>
      <c r="M46" s="48">
        <f t="shared" si="0"/>
        <v>0</v>
      </c>
      <c r="N46" s="48"/>
      <c r="O46" s="48"/>
      <c r="P46" s="49"/>
    </row>
    <row r="47" spans="1:16" x14ac:dyDescent="0.25">
      <c r="A47" s="88"/>
      <c r="B47" s="83"/>
      <c r="C47" s="48"/>
      <c r="D47" s="48"/>
      <c r="E47" s="48">
        <f>IF(D47&gt;0,VLOOKUP(D47,'List of drugs'!$A$1:$G$301,2,0),0)</f>
        <v>0</v>
      </c>
      <c r="F47" s="48">
        <f>IF(D47&gt;0,VLOOKUP(D47,'List of drugs'!$A$1:$G$301,3,0),0)</f>
        <v>0</v>
      </c>
      <c r="G47" s="48">
        <f>IF(D47&gt;0,VLOOKUP(D47,'List of drugs'!$A$1:$G$301,4,0),0)</f>
        <v>0</v>
      </c>
      <c r="H47" s="64">
        <f>IF(D47&gt;0,VLOOKUP(D47,'List of drugs'!$A$1:$G$301,5,0),0)</f>
        <v>0</v>
      </c>
      <c r="I47" s="64"/>
      <c r="J47" s="64"/>
      <c r="K47" s="48"/>
      <c r="L47" s="48"/>
      <c r="M47" s="48">
        <f t="shared" si="0"/>
        <v>0</v>
      </c>
      <c r="N47" s="48"/>
      <c r="O47" s="48"/>
      <c r="P47" s="49"/>
    </row>
    <row r="48" spans="1:16" x14ac:dyDescent="0.25">
      <c r="A48" s="88"/>
      <c r="B48" s="83"/>
      <c r="C48" s="48"/>
      <c r="D48" s="48"/>
      <c r="E48" s="48">
        <f>IF(D48&gt;0,VLOOKUP(D48,'List of drugs'!$A$1:$G$301,2,0),0)</f>
        <v>0</v>
      </c>
      <c r="F48" s="48">
        <f>IF(D48&gt;0,VLOOKUP(D48,'List of drugs'!$A$1:$G$301,3,0),0)</f>
        <v>0</v>
      </c>
      <c r="G48" s="48">
        <f>IF(D48&gt;0,VLOOKUP(D48,'List of drugs'!$A$1:$G$301,4,0),0)</f>
        <v>0</v>
      </c>
      <c r="H48" s="64">
        <f>IF(D48&gt;0,VLOOKUP(D48,'List of drugs'!$A$1:$G$301,5,0),0)</f>
        <v>0</v>
      </c>
      <c r="I48" s="64"/>
      <c r="J48" s="64"/>
      <c r="K48" s="48"/>
      <c r="L48" s="48"/>
      <c r="M48" s="48">
        <f t="shared" si="0"/>
        <v>0</v>
      </c>
      <c r="N48" s="48"/>
      <c r="O48" s="48"/>
      <c r="P48" s="49"/>
    </row>
    <row r="49" spans="1:16" x14ac:dyDescent="0.25">
      <c r="A49" s="88"/>
      <c r="B49" s="83"/>
      <c r="C49" s="48"/>
      <c r="D49" s="48"/>
      <c r="E49" s="48">
        <f>IF(D49&gt;0,VLOOKUP(D49,'List of drugs'!$A$1:$G$301,2,0),0)</f>
        <v>0</v>
      </c>
      <c r="F49" s="48">
        <f>IF(D49&gt;0,VLOOKUP(D49,'List of drugs'!$A$1:$G$301,3,0),0)</f>
        <v>0</v>
      </c>
      <c r="G49" s="48">
        <f>IF(D49&gt;0,VLOOKUP(D49,'List of drugs'!$A$1:$G$301,4,0),0)</f>
        <v>0</v>
      </c>
      <c r="H49" s="64">
        <f>IF(D49&gt;0,VLOOKUP(D49,'List of drugs'!$A$1:$G$301,5,0),0)</f>
        <v>0</v>
      </c>
      <c r="I49" s="64"/>
      <c r="J49" s="64"/>
      <c r="K49" s="48"/>
      <c r="L49" s="48"/>
      <c r="M49" s="48">
        <f t="shared" si="0"/>
        <v>0</v>
      </c>
      <c r="N49" s="48"/>
      <c r="O49" s="48"/>
      <c r="P49" s="49"/>
    </row>
    <row r="50" spans="1:16" x14ac:dyDescent="0.25">
      <c r="A50" s="88"/>
      <c r="B50" s="83"/>
      <c r="C50" s="48"/>
      <c r="D50" s="48"/>
      <c r="E50" s="48">
        <f>IF(D50&gt;0,VLOOKUP(D50,'List of drugs'!$A$1:$G$301,2,0),0)</f>
        <v>0</v>
      </c>
      <c r="F50" s="48">
        <f>IF(D50&gt;0,VLOOKUP(D50,'List of drugs'!$A$1:$G$301,3,0),0)</f>
        <v>0</v>
      </c>
      <c r="G50" s="48">
        <f>IF(D50&gt;0,VLOOKUP(D50,'List of drugs'!$A$1:$G$301,4,0),0)</f>
        <v>0</v>
      </c>
      <c r="H50" s="64">
        <f>IF(D50&gt;0,VLOOKUP(D50,'List of drugs'!$A$1:$G$301,5,0),0)</f>
        <v>0</v>
      </c>
      <c r="I50" s="64"/>
      <c r="J50" s="64"/>
      <c r="K50" s="48"/>
      <c r="L50" s="48"/>
      <c r="M50" s="48">
        <f t="shared" si="0"/>
        <v>0</v>
      </c>
      <c r="N50" s="48"/>
      <c r="O50" s="48"/>
      <c r="P50" s="49"/>
    </row>
    <row r="51" spans="1:16" x14ac:dyDescent="0.25">
      <c r="A51" s="88"/>
      <c r="B51" s="83"/>
      <c r="C51" s="48"/>
      <c r="D51" s="48"/>
      <c r="E51" s="48">
        <f>IF(D51&gt;0,VLOOKUP(D51,'List of drugs'!$A$1:$G$301,2,0),0)</f>
        <v>0</v>
      </c>
      <c r="F51" s="48">
        <f>IF(D51&gt;0,VLOOKUP(D51,'List of drugs'!$A$1:$G$301,3,0),0)</f>
        <v>0</v>
      </c>
      <c r="G51" s="48">
        <f>IF(D51&gt;0,VLOOKUP(D51,'List of drugs'!$A$1:$G$301,4,0),0)</f>
        <v>0</v>
      </c>
      <c r="H51" s="64">
        <f>IF(D51&gt;0,VLOOKUP(D51,'List of drugs'!$A$1:$G$301,5,0),0)</f>
        <v>0</v>
      </c>
      <c r="I51" s="64"/>
      <c r="J51" s="64"/>
      <c r="K51" s="48"/>
      <c r="L51" s="48"/>
      <c r="M51" s="48">
        <f t="shared" si="0"/>
        <v>0</v>
      </c>
      <c r="N51" s="48"/>
      <c r="O51" s="48"/>
      <c r="P51" s="49"/>
    </row>
    <row r="52" spans="1:16" x14ac:dyDescent="0.25">
      <c r="A52" s="88"/>
      <c r="B52" s="83"/>
      <c r="C52" s="48"/>
      <c r="D52" s="48"/>
      <c r="E52" s="48">
        <f>IF(D52&gt;0,VLOOKUP(D52,'List of drugs'!$A$1:$G$301,2,0),0)</f>
        <v>0</v>
      </c>
      <c r="F52" s="48">
        <f>IF(D52&gt;0,VLOOKUP(D52,'List of drugs'!$A$1:$G$301,3,0),0)</f>
        <v>0</v>
      </c>
      <c r="G52" s="48">
        <f>IF(D52&gt;0,VLOOKUP(D52,'List of drugs'!$A$1:$G$301,4,0),0)</f>
        <v>0</v>
      </c>
      <c r="H52" s="64">
        <f>IF(D52&gt;0,VLOOKUP(D52,'List of drugs'!$A$1:$G$301,5,0),0)</f>
        <v>0</v>
      </c>
      <c r="I52" s="64"/>
      <c r="J52" s="64"/>
      <c r="K52" s="48"/>
      <c r="L52" s="48"/>
      <c r="M52" s="48">
        <f t="shared" si="0"/>
        <v>0</v>
      </c>
      <c r="N52" s="48"/>
      <c r="O52" s="48"/>
      <c r="P52" s="49"/>
    </row>
    <row r="53" spans="1:16" x14ac:dyDescent="0.25">
      <c r="A53" s="88"/>
      <c r="B53" s="83"/>
      <c r="C53" s="48"/>
      <c r="D53" s="48"/>
      <c r="E53" s="48">
        <f>IF(D53&gt;0,VLOOKUP(D53,'List of drugs'!$A$1:$G$301,2,0),0)</f>
        <v>0</v>
      </c>
      <c r="F53" s="48">
        <f>IF(D53&gt;0,VLOOKUP(D53,'List of drugs'!$A$1:$G$301,3,0),0)</f>
        <v>0</v>
      </c>
      <c r="G53" s="48">
        <f>IF(D53&gt;0,VLOOKUP(D53,'List of drugs'!$A$1:$G$301,4,0),0)</f>
        <v>0</v>
      </c>
      <c r="H53" s="64">
        <f>IF(D53&gt;0,VLOOKUP(D53,'List of drugs'!$A$1:$G$301,5,0),0)</f>
        <v>0</v>
      </c>
      <c r="I53" s="64"/>
      <c r="J53" s="64"/>
      <c r="K53" s="48"/>
      <c r="L53" s="48"/>
      <c r="M53" s="48">
        <f t="shared" si="0"/>
        <v>0</v>
      </c>
      <c r="N53" s="48"/>
      <c r="O53" s="48"/>
      <c r="P53" s="49"/>
    </row>
    <row r="54" spans="1:16" x14ac:dyDescent="0.25">
      <c r="A54" s="88"/>
      <c r="B54" s="83"/>
      <c r="C54" s="48"/>
      <c r="D54" s="48"/>
      <c r="E54" s="48">
        <f>IF(D54&gt;0,VLOOKUP(D54,'List of drugs'!$A$1:$G$301,2,0),0)</f>
        <v>0</v>
      </c>
      <c r="F54" s="48">
        <f>IF(D54&gt;0,VLOOKUP(D54,'List of drugs'!$A$1:$G$301,3,0),0)</f>
        <v>0</v>
      </c>
      <c r="G54" s="48">
        <f>IF(D54&gt;0,VLOOKUP(D54,'List of drugs'!$A$1:$G$301,4,0),0)</f>
        <v>0</v>
      </c>
      <c r="H54" s="64">
        <f>IF(D54&gt;0,VLOOKUP(D54,'List of drugs'!$A$1:$G$301,5,0),0)</f>
        <v>0</v>
      </c>
      <c r="I54" s="64"/>
      <c r="J54" s="64"/>
      <c r="K54" s="48"/>
      <c r="L54" s="48"/>
      <c r="M54" s="48">
        <f t="shared" si="0"/>
        <v>0</v>
      </c>
      <c r="N54" s="48"/>
      <c r="O54" s="48"/>
      <c r="P54" s="49"/>
    </row>
    <row r="55" spans="1:16" x14ac:dyDescent="0.25">
      <c r="A55" s="88"/>
      <c r="B55" s="83"/>
      <c r="C55" s="48"/>
      <c r="D55" s="48"/>
      <c r="E55" s="48">
        <f>IF(D55&gt;0,VLOOKUP(D55,'List of drugs'!$A$1:$G$301,2,0),0)</f>
        <v>0</v>
      </c>
      <c r="F55" s="48">
        <f>IF(D55&gt;0,VLOOKUP(D55,'List of drugs'!$A$1:$G$301,3,0),0)</f>
        <v>0</v>
      </c>
      <c r="G55" s="48">
        <f>IF(D55&gt;0,VLOOKUP(D55,'List of drugs'!$A$1:$G$301,4,0),0)</f>
        <v>0</v>
      </c>
      <c r="H55" s="64">
        <f>IF(D55&gt;0,VLOOKUP(D55,'List of drugs'!$A$1:$G$301,5,0),0)</f>
        <v>0</v>
      </c>
      <c r="I55" s="64"/>
      <c r="J55" s="64"/>
      <c r="K55" s="48"/>
      <c r="L55" s="48"/>
      <c r="M55" s="48">
        <f t="shared" si="0"/>
        <v>0</v>
      </c>
      <c r="N55" s="48"/>
      <c r="O55" s="48"/>
      <c r="P55" s="49"/>
    </row>
    <row r="56" spans="1:16" x14ac:dyDescent="0.25">
      <c r="A56" s="88"/>
      <c r="B56" s="83"/>
      <c r="C56" s="48"/>
      <c r="D56" s="48"/>
      <c r="E56" s="48">
        <f>IF(D56&gt;0,VLOOKUP(D56,'List of drugs'!$A$1:$G$301,2,0),0)</f>
        <v>0</v>
      </c>
      <c r="F56" s="48">
        <f>IF(D56&gt;0,VLOOKUP(D56,'List of drugs'!$A$1:$G$301,3,0),0)</f>
        <v>0</v>
      </c>
      <c r="G56" s="48">
        <f>IF(D56&gt;0,VLOOKUP(D56,'List of drugs'!$A$1:$G$301,4,0),0)</f>
        <v>0</v>
      </c>
      <c r="H56" s="64">
        <f>IF(D56&gt;0,VLOOKUP(D56,'List of drugs'!$A$1:$G$301,5,0),0)</f>
        <v>0</v>
      </c>
      <c r="I56" s="64"/>
      <c r="J56" s="64"/>
      <c r="K56" s="48"/>
      <c r="L56" s="48"/>
      <c r="M56" s="48">
        <f t="shared" si="0"/>
        <v>0</v>
      </c>
      <c r="N56" s="48"/>
      <c r="O56" s="48"/>
      <c r="P56" s="49"/>
    </row>
    <row r="57" spans="1:16" x14ac:dyDescent="0.25">
      <c r="A57" s="88"/>
      <c r="B57" s="83"/>
      <c r="C57" s="48"/>
      <c r="D57" s="48"/>
      <c r="E57" s="48">
        <f>IF(D57&gt;0,VLOOKUP(D57,'List of drugs'!$A$1:$G$301,2,0),0)</f>
        <v>0</v>
      </c>
      <c r="F57" s="48">
        <f>IF(D57&gt;0,VLOOKUP(D57,'List of drugs'!$A$1:$G$301,3,0),0)</f>
        <v>0</v>
      </c>
      <c r="G57" s="48">
        <f>IF(D57&gt;0,VLOOKUP(D57,'List of drugs'!$A$1:$G$301,4,0),0)</f>
        <v>0</v>
      </c>
      <c r="H57" s="64">
        <f>IF(D57&gt;0,VLOOKUP(D57,'List of drugs'!$A$1:$G$301,5,0),0)</f>
        <v>0</v>
      </c>
      <c r="I57" s="64"/>
      <c r="J57" s="64"/>
      <c r="K57" s="48"/>
      <c r="L57" s="48"/>
      <c r="M57" s="48">
        <f t="shared" si="0"/>
        <v>0</v>
      </c>
      <c r="N57" s="48"/>
      <c r="O57" s="48"/>
      <c r="P57" s="49"/>
    </row>
    <row r="58" spans="1:16" x14ac:dyDescent="0.25">
      <c r="A58" s="88"/>
      <c r="B58" s="83"/>
      <c r="C58" s="48"/>
      <c r="D58" s="48"/>
      <c r="E58" s="48">
        <f>IF(D58&gt;0,VLOOKUP(D58,'List of drugs'!$A$1:$G$301,2,0),0)</f>
        <v>0</v>
      </c>
      <c r="F58" s="48">
        <f>IF(D58&gt;0,VLOOKUP(D58,'List of drugs'!$A$1:$G$301,3,0),0)</f>
        <v>0</v>
      </c>
      <c r="G58" s="48">
        <f>IF(D58&gt;0,VLOOKUP(D58,'List of drugs'!$A$1:$G$301,4,0),0)</f>
        <v>0</v>
      </c>
      <c r="H58" s="64">
        <f>IF(D58&gt;0,VLOOKUP(D58,'List of drugs'!$A$1:$G$301,5,0),0)</f>
        <v>0</v>
      </c>
      <c r="I58" s="64"/>
      <c r="J58" s="64"/>
      <c r="K58" s="48"/>
      <c r="L58" s="48"/>
      <c r="M58" s="48">
        <f t="shared" si="0"/>
        <v>0</v>
      </c>
      <c r="N58" s="48"/>
      <c r="O58" s="48"/>
      <c r="P58" s="49"/>
    </row>
    <row r="59" spans="1:16" x14ac:dyDescent="0.25">
      <c r="A59" s="88"/>
      <c r="B59" s="83"/>
      <c r="C59" s="48"/>
      <c r="D59" s="48"/>
      <c r="E59" s="48">
        <f>IF(D59&gt;0,VLOOKUP(D59,'List of drugs'!$A$1:$G$301,2,0),0)</f>
        <v>0</v>
      </c>
      <c r="F59" s="48">
        <f>IF(D59&gt;0,VLOOKUP(D59,'List of drugs'!$A$1:$G$301,3,0),0)</f>
        <v>0</v>
      </c>
      <c r="G59" s="48">
        <f>IF(D59&gt;0,VLOOKUP(D59,'List of drugs'!$A$1:$G$301,4,0),0)</f>
        <v>0</v>
      </c>
      <c r="H59" s="64">
        <f>IF(D59&gt;0,VLOOKUP(D59,'List of drugs'!$A$1:$G$301,5,0),0)</f>
        <v>0</v>
      </c>
      <c r="I59" s="64"/>
      <c r="J59" s="64"/>
      <c r="K59" s="48"/>
      <c r="L59" s="48"/>
      <c r="M59" s="48">
        <f t="shared" si="0"/>
        <v>0</v>
      </c>
      <c r="N59" s="48"/>
      <c r="O59" s="48"/>
      <c r="P59" s="49"/>
    </row>
    <row r="60" spans="1:16" x14ac:dyDescent="0.25">
      <c r="A60" s="88"/>
      <c r="B60" s="83"/>
      <c r="C60" s="48"/>
      <c r="D60" s="48"/>
      <c r="E60" s="48">
        <f>IF(D60&gt;0,VLOOKUP(D60,'List of drugs'!$A$1:$G$301,2,0),0)</f>
        <v>0</v>
      </c>
      <c r="F60" s="48">
        <f>IF(D60&gt;0,VLOOKUP(D60,'List of drugs'!$A$1:$G$301,3,0),0)</f>
        <v>0</v>
      </c>
      <c r="G60" s="48">
        <f>IF(D60&gt;0,VLOOKUP(D60,'List of drugs'!$A$1:$G$301,4,0),0)</f>
        <v>0</v>
      </c>
      <c r="H60" s="64">
        <f>IF(D60&gt;0,VLOOKUP(D60,'List of drugs'!$A$1:$G$301,5,0),0)</f>
        <v>0</v>
      </c>
      <c r="I60" s="64"/>
      <c r="J60" s="64"/>
      <c r="K60" s="48"/>
      <c r="L60" s="48"/>
      <c r="M60" s="48">
        <f t="shared" si="0"/>
        <v>0</v>
      </c>
      <c r="N60" s="48"/>
      <c r="O60" s="48"/>
      <c r="P60" s="49"/>
    </row>
    <row r="61" spans="1:16" x14ac:dyDescent="0.25">
      <c r="A61" s="88"/>
      <c r="B61" s="83"/>
      <c r="C61" s="48"/>
      <c r="D61" s="48"/>
      <c r="E61" s="48">
        <f>IF(D61&gt;0,VLOOKUP(D61,'List of drugs'!$A$1:$G$301,2,0),0)</f>
        <v>0</v>
      </c>
      <c r="F61" s="48">
        <f>IF(D61&gt;0,VLOOKUP(D61,'List of drugs'!$A$1:$G$301,3,0),0)</f>
        <v>0</v>
      </c>
      <c r="G61" s="48">
        <f>IF(D61&gt;0,VLOOKUP(D61,'List of drugs'!$A$1:$G$301,4,0),0)</f>
        <v>0</v>
      </c>
      <c r="H61" s="64">
        <f>IF(D61&gt;0,VLOOKUP(D61,'List of drugs'!$A$1:$G$301,5,0),0)</f>
        <v>0</v>
      </c>
      <c r="I61" s="64"/>
      <c r="J61" s="64"/>
      <c r="K61" s="48"/>
      <c r="L61" s="48"/>
      <c r="M61" s="48">
        <f t="shared" si="0"/>
        <v>0</v>
      </c>
      <c r="N61" s="48"/>
      <c r="O61" s="48"/>
      <c r="P61" s="49"/>
    </row>
    <row r="62" spans="1:16" x14ac:dyDescent="0.25">
      <c r="A62" s="88"/>
      <c r="B62" s="83"/>
      <c r="C62" s="48"/>
      <c r="D62" s="48"/>
      <c r="E62" s="48">
        <f>IF(D62&gt;0,VLOOKUP(D62,'List of drugs'!$A$1:$G$301,2,0),0)</f>
        <v>0</v>
      </c>
      <c r="F62" s="48">
        <f>IF(D62&gt;0,VLOOKUP(D62,'List of drugs'!$A$1:$G$301,3,0),0)</f>
        <v>0</v>
      </c>
      <c r="G62" s="48">
        <f>IF(D62&gt;0,VLOOKUP(D62,'List of drugs'!$A$1:$G$301,4,0),0)</f>
        <v>0</v>
      </c>
      <c r="H62" s="64">
        <f>IF(D62&gt;0,VLOOKUP(D62,'List of drugs'!$A$1:$G$301,5,0),0)</f>
        <v>0</v>
      </c>
      <c r="I62" s="64"/>
      <c r="J62" s="64"/>
      <c r="K62" s="48"/>
      <c r="L62" s="48"/>
      <c r="M62" s="48">
        <f t="shared" si="0"/>
        <v>0</v>
      </c>
      <c r="N62" s="48"/>
      <c r="O62" s="48"/>
      <c r="P62" s="49"/>
    </row>
    <row r="63" spans="1:16" x14ac:dyDescent="0.25">
      <c r="A63" s="88"/>
      <c r="B63" s="83"/>
      <c r="C63" s="48"/>
      <c r="D63" s="48"/>
      <c r="E63" s="48">
        <f>IF(D63&gt;0,VLOOKUP(D63,'List of drugs'!$A$1:$G$301,2,0),0)</f>
        <v>0</v>
      </c>
      <c r="F63" s="48">
        <f>IF(D63&gt;0,VLOOKUP(D63,'List of drugs'!$A$1:$G$301,3,0),0)</f>
        <v>0</v>
      </c>
      <c r="G63" s="48">
        <f>IF(D63&gt;0,VLOOKUP(D63,'List of drugs'!$A$1:$G$301,4,0),0)</f>
        <v>0</v>
      </c>
      <c r="H63" s="64">
        <f>IF(D63&gt;0,VLOOKUP(D63,'List of drugs'!$A$1:$G$301,5,0),0)</f>
        <v>0</v>
      </c>
      <c r="I63" s="64"/>
      <c r="J63" s="64"/>
      <c r="K63" s="48"/>
      <c r="L63" s="48"/>
      <c r="M63" s="48">
        <f t="shared" si="0"/>
        <v>0</v>
      </c>
      <c r="N63" s="48"/>
      <c r="O63" s="48"/>
      <c r="P63" s="49"/>
    </row>
    <row r="64" spans="1:16" x14ac:dyDescent="0.25">
      <c r="A64" s="88"/>
      <c r="B64" s="83"/>
      <c r="C64" s="48"/>
      <c r="D64" s="48"/>
      <c r="E64" s="48">
        <f>IF(D64&gt;0,VLOOKUP(D64,'List of drugs'!$A$1:$G$301,2,0),0)</f>
        <v>0</v>
      </c>
      <c r="F64" s="48">
        <f>IF(D64&gt;0,VLOOKUP(D64,'List of drugs'!$A$1:$G$301,3,0),0)</f>
        <v>0</v>
      </c>
      <c r="G64" s="48">
        <f>IF(D64&gt;0,VLOOKUP(D64,'List of drugs'!$A$1:$G$301,4,0),0)</f>
        <v>0</v>
      </c>
      <c r="H64" s="64">
        <f>IF(D64&gt;0,VLOOKUP(D64,'List of drugs'!$A$1:$G$301,5,0),0)</f>
        <v>0</v>
      </c>
      <c r="I64" s="64"/>
      <c r="J64" s="64"/>
      <c r="K64" s="48"/>
      <c r="L64" s="48"/>
      <c r="M64" s="48">
        <f t="shared" si="0"/>
        <v>0</v>
      </c>
      <c r="N64" s="48"/>
      <c r="O64" s="48"/>
      <c r="P64" s="49"/>
    </row>
    <row r="65" spans="1:16" x14ac:dyDescent="0.25">
      <c r="A65" s="88"/>
      <c r="B65" s="83"/>
      <c r="C65" s="48"/>
      <c r="D65" s="48"/>
      <c r="E65" s="48">
        <f>IF(D65&gt;0,VLOOKUP(D65,'List of drugs'!$A$1:$G$301,2,0),0)</f>
        <v>0</v>
      </c>
      <c r="F65" s="48">
        <f>IF(D65&gt;0,VLOOKUP(D65,'List of drugs'!$A$1:$G$301,3,0),0)</f>
        <v>0</v>
      </c>
      <c r="G65" s="48">
        <f>IF(D65&gt;0,VLOOKUP(D65,'List of drugs'!$A$1:$G$301,4,0),0)</f>
        <v>0</v>
      </c>
      <c r="H65" s="64">
        <f>IF(D65&gt;0,VLOOKUP(D65,'List of drugs'!$A$1:$G$301,5,0),0)</f>
        <v>0</v>
      </c>
      <c r="I65" s="64"/>
      <c r="J65" s="64"/>
      <c r="K65" s="48"/>
      <c r="L65" s="48"/>
      <c r="M65" s="48">
        <f t="shared" si="0"/>
        <v>0</v>
      </c>
      <c r="N65" s="48"/>
      <c r="O65" s="48"/>
      <c r="P65" s="49"/>
    </row>
    <row r="66" spans="1:16" x14ac:dyDescent="0.25">
      <c r="A66" s="88"/>
      <c r="B66" s="83"/>
      <c r="C66" s="48"/>
      <c r="D66" s="48"/>
      <c r="E66" s="48">
        <f>IF(D66&gt;0,VLOOKUP(D66,'List of drugs'!$A$1:$G$301,2,0),0)</f>
        <v>0</v>
      </c>
      <c r="F66" s="48">
        <f>IF(D66&gt;0,VLOOKUP(D66,'List of drugs'!$A$1:$G$301,3,0),0)</f>
        <v>0</v>
      </c>
      <c r="G66" s="48">
        <f>IF(D66&gt;0,VLOOKUP(D66,'List of drugs'!$A$1:$G$301,4,0),0)</f>
        <v>0</v>
      </c>
      <c r="H66" s="64">
        <f>IF(D66&gt;0,VLOOKUP(D66,'List of drugs'!$A$1:$G$301,5,0),0)</f>
        <v>0</v>
      </c>
      <c r="I66" s="64"/>
      <c r="J66" s="64"/>
      <c r="K66" s="48"/>
      <c r="L66" s="48"/>
      <c r="M66" s="48">
        <f t="shared" si="0"/>
        <v>0</v>
      </c>
      <c r="N66" s="48"/>
      <c r="O66" s="48"/>
      <c r="P66" s="49"/>
    </row>
    <row r="67" spans="1:16" x14ac:dyDescent="0.25">
      <c r="A67" s="88"/>
      <c r="B67" s="83"/>
      <c r="C67" s="48"/>
      <c r="D67" s="48"/>
      <c r="E67" s="48">
        <f>IF(D67&gt;0,VLOOKUP(D67,'List of drugs'!$A$1:$G$301,2,0),0)</f>
        <v>0</v>
      </c>
      <c r="F67" s="48">
        <f>IF(D67&gt;0,VLOOKUP(D67,'List of drugs'!$A$1:$G$301,3,0),0)</f>
        <v>0</v>
      </c>
      <c r="G67" s="48">
        <f>IF(D67&gt;0,VLOOKUP(D67,'List of drugs'!$A$1:$G$301,4,0),0)</f>
        <v>0</v>
      </c>
      <c r="H67" s="64">
        <f>IF(D67&gt;0,VLOOKUP(D67,'List of drugs'!$A$1:$G$301,5,0),0)</f>
        <v>0</v>
      </c>
      <c r="I67" s="64"/>
      <c r="J67" s="64"/>
      <c r="K67" s="48"/>
      <c r="L67" s="48"/>
      <c r="M67" s="48">
        <f t="shared" si="0"/>
        <v>0</v>
      </c>
      <c r="N67" s="48"/>
      <c r="O67" s="48"/>
      <c r="P67" s="49"/>
    </row>
    <row r="68" spans="1:16" x14ac:dyDescent="0.25">
      <c r="A68" s="88"/>
      <c r="B68" s="83"/>
      <c r="C68" s="48"/>
      <c r="D68" s="48"/>
      <c r="E68" s="48">
        <f>IF(D68&gt;0,VLOOKUP(D68,'List of drugs'!$A$1:$G$301,2,0),0)</f>
        <v>0</v>
      </c>
      <c r="F68" s="48">
        <f>IF(D68&gt;0,VLOOKUP(D68,'List of drugs'!$A$1:$G$301,3,0),0)</f>
        <v>0</v>
      </c>
      <c r="G68" s="48">
        <f>IF(D68&gt;0,VLOOKUP(D68,'List of drugs'!$A$1:$G$301,4,0),0)</f>
        <v>0</v>
      </c>
      <c r="H68" s="64">
        <f>IF(D68&gt;0,VLOOKUP(D68,'List of drugs'!$A$1:$G$301,5,0),0)</f>
        <v>0</v>
      </c>
      <c r="I68" s="64"/>
      <c r="J68" s="64"/>
      <c r="K68" s="48"/>
      <c r="L68" s="48"/>
      <c r="M68" s="48">
        <f t="shared" si="0"/>
        <v>0</v>
      </c>
      <c r="N68" s="48"/>
      <c r="O68" s="48"/>
      <c r="P68" s="49"/>
    </row>
    <row r="69" spans="1:16" x14ac:dyDescent="0.25">
      <c r="A69" s="88"/>
      <c r="B69" s="83"/>
      <c r="C69" s="48"/>
      <c r="D69" s="48"/>
      <c r="E69" s="48">
        <f>IF(D69&gt;0,VLOOKUP(D69,'List of drugs'!$A$1:$G$301,2,0),0)</f>
        <v>0</v>
      </c>
      <c r="F69" s="48">
        <f>IF(D69&gt;0,VLOOKUP(D69,'List of drugs'!$A$1:$G$301,3,0),0)</f>
        <v>0</v>
      </c>
      <c r="G69" s="48">
        <f>IF(D69&gt;0,VLOOKUP(D69,'List of drugs'!$A$1:$G$301,4,0),0)</f>
        <v>0</v>
      </c>
      <c r="H69" s="64">
        <f>IF(D69&gt;0,VLOOKUP(D69,'List of drugs'!$A$1:$G$301,5,0),0)</f>
        <v>0</v>
      </c>
      <c r="I69" s="64"/>
      <c r="J69" s="64"/>
      <c r="K69" s="48"/>
      <c r="L69" s="48"/>
      <c r="M69" s="48">
        <f t="shared" si="0"/>
        <v>0</v>
      </c>
      <c r="N69" s="48"/>
      <c r="O69" s="48"/>
      <c r="P69" s="49"/>
    </row>
    <row r="70" spans="1:16" x14ac:dyDescent="0.25">
      <c r="A70" s="88"/>
      <c r="B70" s="83"/>
      <c r="C70" s="48"/>
      <c r="D70" s="48"/>
      <c r="E70" s="48">
        <f>IF(D70&gt;0,VLOOKUP(D70,'List of drugs'!$A$1:$G$301,2,0),0)</f>
        <v>0</v>
      </c>
      <c r="F70" s="48">
        <f>IF(D70&gt;0,VLOOKUP(D70,'List of drugs'!$A$1:$G$301,3,0),0)</f>
        <v>0</v>
      </c>
      <c r="G70" s="48">
        <f>IF(D70&gt;0,VLOOKUP(D70,'List of drugs'!$A$1:$G$301,4,0),0)</f>
        <v>0</v>
      </c>
      <c r="H70" s="64">
        <f>IF(D70&gt;0,VLOOKUP(D70,'List of drugs'!$A$1:$G$301,5,0),0)</f>
        <v>0</v>
      </c>
      <c r="I70" s="64"/>
      <c r="J70" s="64"/>
      <c r="K70" s="48"/>
      <c r="L70" s="48"/>
      <c r="M70" s="48">
        <f t="shared" si="0"/>
        <v>0</v>
      </c>
      <c r="N70" s="48"/>
      <c r="O70" s="48"/>
      <c r="P70" s="49"/>
    </row>
    <row r="71" spans="1:16" x14ac:dyDescent="0.25">
      <c r="A71" s="88"/>
      <c r="B71" s="83"/>
      <c r="C71" s="48"/>
      <c r="D71" s="48"/>
      <c r="E71" s="48">
        <f>IF(D71&gt;0,VLOOKUP(D71,'List of drugs'!$A$1:$G$301,2,0),0)</f>
        <v>0</v>
      </c>
      <c r="F71" s="48">
        <f>IF(D71&gt;0,VLOOKUP(D71,'List of drugs'!$A$1:$G$301,3,0),0)</f>
        <v>0</v>
      </c>
      <c r="G71" s="48">
        <f>IF(D71&gt;0,VLOOKUP(D71,'List of drugs'!$A$1:$G$301,4,0),0)</f>
        <v>0</v>
      </c>
      <c r="H71" s="64">
        <f>IF(D71&gt;0,VLOOKUP(D71,'List of drugs'!$A$1:$G$301,5,0),0)</f>
        <v>0</v>
      </c>
      <c r="I71" s="64"/>
      <c r="J71" s="64"/>
      <c r="K71" s="48"/>
      <c r="L71" s="48"/>
      <c r="M71" s="48">
        <f t="shared" ref="M71:M134" si="1">L71-K71</f>
        <v>0</v>
      </c>
      <c r="N71" s="48"/>
      <c r="O71" s="48"/>
      <c r="P71" s="49"/>
    </row>
    <row r="72" spans="1:16" x14ac:dyDescent="0.25">
      <c r="A72" s="88"/>
      <c r="B72" s="83"/>
      <c r="C72" s="48"/>
      <c r="D72" s="48"/>
      <c r="E72" s="48">
        <f>IF(D72&gt;0,VLOOKUP(D72,'List of drugs'!$A$1:$G$301,2,0),0)</f>
        <v>0</v>
      </c>
      <c r="F72" s="48">
        <f>IF(D72&gt;0,VLOOKUP(D72,'List of drugs'!$A$1:$G$301,3,0),0)</f>
        <v>0</v>
      </c>
      <c r="G72" s="48">
        <f>IF(D72&gt;0,VLOOKUP(D72,'List of drugs'!$A$1:$G$301,4,0),0)</f>
        <v>0</v>
      </c>
      <c r="H72" s="64">
        <f>IF(D72&gt;0,VLOOKUP(D72,'List of drugs'!$A$1:$G$301,5,0),0)</f>
        <v>0</v>
      </c>
      <c r="I72" s="64"/>
      <c r="J72" s="64"/>
      <c r="K72" s="48"/>
      <c r="L72" s="48"/>
      <c r="M72" s="48">
        <f t="shared" si="1"/>
        <v>0</v>
      </c>
      <c r="N72" s="48"/>
      <c r="O72" s="48"/>
      <c r="P72" s="49"/>
    </row>
    <row r="73" spans="1:16" x14ac:dyDescent="0.25">
      <c r="A73" s="88"/>
      <c r="B73" s="83"/>
      <c r="C73" s="48"/>
      <c r="D73" s="48"/>
      <c r="E73" s="48">
        <f>IF(D73&gt;0,VLOOKUP(D73,'List of drugs'!$A$1:$G$301,2,0),0)</f>
        <v>0</v>
      </c>
      <c r="F73" s="48">
        <f>IF(D73&gt;0,VLOOKUP(D73,'List of drugs'!$A$1:$G$301,3,0),0)</f>
        <v>0</v>
      </c>
      <c r="G73" s="48">
        <f>IF(D73&gt;0,VLOOKUP(D73,'List of drugs'!$A$1:$G$301,4,0),0)</f>
        <v>0</v>
      </c>
      <c r="H73" s="64">
        <f>IF(D73&gt;0,VLOOKUP(D73,'List of drugs'!$A$1:$G$301,5,0),0)</f>
        <v>0</v>
      </c>
      <c r="I73" s="64"/>
      <c r="J73" s="64"/>
      <c r="K73" s="48"/>
      <c r="L73" s="48"/>
      <c r="M73" s="48">
        <f t="shared" si="1"/>
        <v>0</v>
      </c>
      <c r="N73" s="48"/>
      <c r="O73" s="48"/>
      <c r="P73" s="49"/>
    </row>
    <row r="74" spans="1:16" x14ac:dyDescent="0.25">
      <c r="A74" s="88"/>
      <c r="B74" s="83"/>
      <c r="C74" s="48"/>
      <c r="D74" s="48"/>
      <c r="E74" s="48">
        <f>IF(D74&gt;0,VLOOKUP(D74,'List of drugs'!$A$1:$G$301,2,0),0)</f>
        <v>0</v>
      </c>
      <c r="F74" s="48">
        <f>IF(D74&gt;0,VLOOKUP(D74,'List of drugs'!$A$1:$G$301,3,0),0)</f>
        <v>0</v>
      </c>
      <c r="G74" s="48">
        <f>IF(D74&gt;0,VLOOKUP(D74,'List of drugs'!$A$1:$G$301,4,0),0)</f>
        <v>0</v>
      </c>
      <c r="H74" s="64">
        <f>IF(D74&gt;0,VLOOKUP(D74,'List of drugs'!$A$1:$G$301,5,0),0)</f>
        <v>0</v>
      </c>
      <c r="I74" s="64"/>
      <c r="J74" s="64"/>
      <c r="K74" s="48"/>
      <c r="L74" s="48"/>
      <c r="M74" s="48">
        <f t="shared" si="1"/>
        <v>0</v>
      </c>
      <c r="N74" s="48"/>
      <c r="O74" s="48"/>
      <c r="P74" s="49"/>
    </row>
    <row r="75" spans="1:16" x14ac:dyDescent="0.25">
      <c r="A75" s="88"/>
      <c r="B75" s="83"/>
      <c r="C75" s="48"/>
      <c r="D75" s="48"/>
      <c r="E75" s="48">
        <f>IF(D75&gt;0,VLOOKUP(D75,'List of drugs'!$A$1:$G$301,2,0),0)</f>
        <v>0</v>
      </c>
      <c r="F75" s="48">
        <f>IF(D75&gt;0,VLOOKUP(D75,'List of drugs'!$A$1:$G$301,3,0),0)</f>
        <v>0</v>
      </c>
      <c r="G75" s="48">
        <f>IF(D75&gt;0,VLOOKUP(D75,'List of drugs'!$A$1:$G$301,4,0),0)</f>
        <v>0</v>
      </c>
      <c r="H75" s="64">
        <f>IF(D75&gt;0,VLOOKUP(D75,'List of drugs'!$A$1:$G$301,5,0),0)</f>
        <v>0</v>
      </c>
      <c r="I75" s="64"/>
      <c r="J75" s="64"/>
      <c r="K75" s="48"/>
      <c r="L75" s="48"/>
      <c r="M75" s="48">
        <f t="shared" si="1"/>
        <v>0</v>
      </c>
      <c r="N75" s="48"/>
      <c r="O75" s="48"/>
      <c r="P75" s="49"/>
    </row>
    <row r="76" spans="1:16" x14ac:dyDescent="0.25">
      <c r="A76" s="88"/>
      <c r="B76" s="83"/>
      <c r="C76" s="48"/>
      <c r="D76" s="48"/>
      <c r="E76" s="48">
        <f>IF(D76&gt;0,VLOOKUP(D76,'List of drugs'!$A$1:$G$301,2,0),0)</f>
        <v>0</v>
      </c>
      <c r="F76" s="48">
        <f>IF(D76&gt;0,VLOOKUP(D76,'List of drugs'!$A$1:$G$301,3,0),0)</f>
        <v>0</v>
      </c>
      <c r="G76" s="48">
        <f>IF(D76&gt;0,VLOOKUP(D76,'List of drugs'!$A$1:$G$301,4,0),0)</f>
        <v>0</v>
      </c>
      <c r="H76" s="64">
        <f>IF(D76&gt;0,VLOOKUP(D76,'List of drugs'!$A$1:$G$301,5,0),0)</f>
        <v>0</v>
      </c>
      <c r="I76" s="64"/>
      <c r="J76" s="64"/>
      <c r="K76" s="48"/>
      <c r="L76" s="48"/>
      <c r="M76" s="48">
        <f t="shared" si="1"/>
        <v>0</v>
      </c>
      <c r="N76" s="48"/>
      <c r="O76" s="48"/>
      <c r="P76" s="49"/>
    </row>
    <row r="77" spans="1:16" x14ac:dyDescent="0.25">
      <c r="A77" s="88"/>
      <c r="B77" s="83"/>
      <c r="C77" s="48"/>
      <c r="D77" s="48"/>
      <c r="E77" s="48">
        <f>IF(D77&gt;0,VLOOKUP(D77,'List of drugs'!$A$1:$G$301,2,0),0)</f>
        <v>0</v>
      </c>
      <c r="F77" s="48">
        <f>IF(D77&gt;0,VLOOKUP(D77,'List of drugs'!$A$1:$G$301,3,0),0)</f>
        <v>0</v>
      </c>
      <c r="G77" s="48">
        <f>IF(D77&gt;0,VLOOKUP(D77,'List of drugs'!$A$1:$G$301,4,0),0)</f>
        <v>0</v>
      </c>
      <c r="H77" s="64">
        <f>IF(D77&gt;0,VLOOKUP(D77,'List of drugs'!$A$1:$G$301,5,0),0)</f>
        <v>0</v>
      </c>
      <c r="I77" s="64"/>
      <c r="J77" s="64"/>
      <c r="K77" s="48"/>
      <c r="L77" s="48"/>
      <c r="M77" s="48">
        <f t="shared" si="1"/>
        <v>0</v>
      </c>
      <c r="N77" s="48"/>
      <c r="O77" s="48"/>
      <c r="P77" s="49"/>
    </row>
    <row r="78" spans="1:16" x14ac:dyDescent="0.25">
      <c r="A78" s="88"/>
      <c r="B78" s="83"/>
      <c r="C78" s="48"/>
      <c r="D78" s="48"/>
      <c r="E78" s="48">
        <f>IF(D78&gt;0,VLOOKUP(D78,'List of drugs'!$A$1:$G$301,2,0),0)</f>
        <v>0</v>
      </c>
      <c r="F78" s="48">
        <f>IF(D78&gt;0,VLOOKUP(D78,'List of drugs'!$A$1:$G$301,3,0),0)</f>
        <v>0</v>
      </c>
      <c r="G78" s="48">
        <f>IF(D78&gt;0,VLOOKUP(D78,'List of drugs'!$A$1:$G$301,4,0),0)</f>
        <v>0</v>
      </c>
      <c r="H78" s="64">
        <f>IF(D78&gt;0,VLOOKUP(D78,'List of drugs'!$A$1:$G$301,5,0),0)</f>
        <v>0</v>
      </c>
      <c r="I78" s="64"/>
      <c r="J78" s="64"/>
      <c r="K78" s="48"/>
      <c r="L78" s="48"/>
      <c r="M78" s="48">
        <f t="shared" si="1"/>
        <v>0</v>
      </c>
      <c r="N78" s="48"/>
      <c r="O78" s="48"/>
      <c r="P78" s="49"/>
    </row>
    <row r="79" spans="1:16" x14ac:dyDescent="0.25">
      <c r="A79" s="88"/>
      <c r="B79" s="83"/>
      <c r="C79" s="48"/>
      <c r="D79" s="48"/>
      <c r="E79" s="48">
        <f>IF(D79&gt;0,VLOOKUP(D79,'List of drugs'!$A$1:$G$301,2,0),0)</f>
        <v>0</v>
      </c>
      <c r="F79" s="48">
        <f>IF(D79&gt;0,VLOOKUP(D79,'List of drugs'!$A$1:$G$301,3,0),0)</f>
        <v>0</v>
      </c>
      <c r="G79" s="48">
        <f>IF(D79&gt;0,VLOOKUP(D79,'List of drugs'!$A$1:$G$301,4,0),0)</f>
        <v>0</v>
      </c>
      <c r="H79" s="64">
        <f>IF(D79&gt;0,VLOOKUP(D79,'List of drugs'!$A$1:$G$301,5,0),0)</f>
        <v>0</v>
      </c>
      <c r="I79" s="64"/>
      <c r="J79" s="64"/>
      <c r="K79" s="48"/>
      <c r="L79" s="48"/>
      <c r="M79" s="48">
        <f t="shared" si="1"/>
        <v>0</v>
      </c>
      <c r="N79" s="48"/>
      <c r="O79" s="48"/>
      <c r="P79" s="49"/>
    </row>
    <row r="80" spans="1:16" x14ac:dyDescent="0.25">
      <c r="A80" s="88"/>
      <c r="B80" s="83"/>
      <c r="C80" s="48"/>
      <c r="D80" s="48"/>
      <c r="E80" s="48">
        <f>IF(D80&gt;0,VLOOKUP(D80,'List of drugs'!$A$1:$G$301,2,0),0)</f>
        <v>0</v>
      </c>
      <c r="F80" s="48">
        <f>IF(D80&gt;0,VLOOKUP(D80,'List of drugs'!$A$1:$G$301,3,0),0)</f>
        <v>0</v>
      </c>
      <c r="G80" s="48">
        <f>IF(D80&gt;0,VLOOKUP(D80,'List of drugs'!$A$1:$G$301,4,0),0)</f>
        <v>0</v>
      </c>
      <c r="H80" s="64">
        <f>IF(D80&gt;0,VLOOKUP(D80,'List of drugs'!$A$1:$G$301,5,0),0)</f>
        <v>0</v>
      </c>
      <c r="I80" s="64"/>
      <c r="J80" s="64"/>
      <c r="K80" s="48"/>
      <c r="L80" s="48"/>
      <c r="M80" s="48">
        <f t="shared" si="1"/>
        <v>0</v>
      </c>
      <c r="N80" s="48"/>
      <c r="O80" s="48"/>
      <c r="P80" s="49"/>
    </row>
    <row r="81" spans="1:16" x14ac:dyDescent="0.25">
      <c r="A81" s="88"/>
      <c r="B81" s="83"/>
      <c r="C81" s="48"/>
      <c r="D81" s="48"/>
      <c r="E81" s="48">
        <f>IF(D81&gt;0,VLOOKUP(D81,'List of drugs'!$A$1:$G$301,2,0),0)</f>
        <v>0</v>
      </c>
      <c r="F81" s="48">
        <f>IF(D81&gt;0,VLOOKUP(D81,'List of drugs'!$A$1:$G$301,3,0),0)</f>
        <v>0</v>
      </c>
      <c r="G81" s="48">
        <f>IF(D81&gt;0,VLOOKUP(D81,'List of drugs'!$A$1:$G$301,4,0),0)</f>
        <v>0</v>
      </c>
      <c r="H81" s="64">
        <f>IF(D81&gt;0,VLOOKUP(D81,'List of drugs'!$A$1:$G$301,5,0),0)</f>
        <v>0</v>
      </c>
      <c r="I81" s="64"/>
      <c r="J81" s="64"/>
      <c r="K81" s="48"/>
      <c r="L81" s="48"/>
      <c r="M81" s="48">
        <f t="shared" si="1"/>
        <v>0</v>
      </c>
      <c r="N81" s="48"/>
      <c r="O81" s="48"/>
      <c r="P81" s="49"/>
    </row>
    <row r="82" spans="1:16" x14ac:dyDescent="0.25">
      <c r="A82" s="88"/>
      <c r="B82" s="83"/>
      <c r="C82" s="48"/>
      <c r="D82" s="48"/>
      <c r="E82" s="48">
        <f>IF(D82&gt;0,VLOOKUP(D82,'List of drugs'!$A$1:$G$301,2,0),0)</f>
        <v>0</v>
      </c>
      <c r="F82" s="48">
        <f>IF(D82&gt;0,VLOOKUP(D82,'List of drugs'!$A$1:$G$301,3,0),0)</f>
        <v>0</v>
      </c>
      <c r="G82" s="48">
        <f>IF(D82&gt;0,VLOOKUP(D82,'List of drugs'!$A$1:$G$301,4,0),0)</f>
        <v>0</v>
      </c>
      <c r="H82" s="64">
        <f>IF(D82&gt;0,VLOOKUP(D82,'List of drugs'!$A$1:$G$301,5,0),0)</f>
        <v>0</v>
      </c>
      <c r="I82" s="64"/>
      <c r="J82" s="64"/>
      <c r="K82" s="48"/>
      <c r="L82" s="48"/>
      <c r="M82" s="48">
        <f t="shared" si="1"/>
        <v>0</v>
      </c>
      <c r="N82" s="48"/>
      <c r="O82" s="48"/>
      <c r="P82" s="49"/>
    </row>
    <row r="83" spans="1:16" x14ac:dyDescent="0.25">
      <c r="A83" s="88"/>
      <c r="B83" s="83"/>
      <c r="C83" s="48"/>
      <c r="D83" s="48"/>
      <c r="E83" s="48">
        <f>IF(D83&gt;0,VLOOKUP(D83,'List of drugs'!$A$1:$G$301,2,0),0)</f>
        <v>0</v>
      </c>
      <c r="F83" s="48">
        <f>IF(D83&gt;0,VLOOKUP(D83,'List of drugs'!$A$1:$G$301,3,0),0)</f>
        <v>0</v>
      </c>
      <c r="G83" s="48">
        <f>IF(D83&gt;0,VLOOKUP(D83,'List of drugs'!$A$1:$G$301,4,0),0)</f>
        <v>0</v>
      </c>
      <c r="H83" s="64">
        <f>IF(D83&gt;0,VLOOKUP(D83,'List of drugs'!$A$1:$G$301,5,0),0)</f>
        <v>0</v>
      </c>
      <c r="I83" s="64"/>
      <c r="J83" s="64"/>
      <c r="K83" s="48"/>
      <c r="L83" s="48"/>
      <c r="M83" s="48">
        <f t="shared" si="1"/>
        <v>0</v>
      </c>
      <c r="N83" s="48"/>
      <c r="O83" s="48"/>
      <c r="P83" s="49"/>
    </row>
    <row r="84" spans="1:16" x14ac:dyDescent="0.25">
      <c r="A84" s="88"/>
      <c r="B84" s="83"/>
      <c r="C84" s="48"/>
      <c r="D84" s="48"/>
      <c r="E84" s="48">
        <f>IF(D84&gt;0,VLOOKUP(D84,'List of drugs'!$A$1:$G$301,2,0),0)</f>
        <v>0</v>
      </c>
      <c r="F84" s="48">
        <f>IF(D84&gt;0,VLOOKUP(D84,'List of drugs'!$A$1:$G$301,3,0),0)</f>
        <v>0</v>
      </c>
      <c r="G84" s="48">
        <f>IF(D84&gt;0,VLOOKUP(D84,'List of drugs'!$A$1:$G$301,4,0),0)</f>
        <v>0</v>
      </c>
      <c r="H84" s="64">
        <f>IF(D84&gt;0,VLOOKUP(D84,'List of drugs'!$A$1:$G$301,5,0),0)</f>
        <v>0</v>
      </c>
      <c r="I84" s="64"/>
      <c r="J84" s="64"/>
      <c r="K84" s="48"/>
      <c r="L84" s="48"/>
      <c r="M84" s="48">
        <f t="shared" si="1"/>
        <v>0</v>
      </c>
      <c r="N84" s="48"/>
      <c r="O84" s="48"/>
      <c r="P84" s="49"/>
    </row>
    <row r="85" spans="1:16" x14ac:dyDescent="0.25">
      <c r="A85" s="88"/>
      <c r="B85" s="83"/>
      <c r="C85" s="48"/>
      <c r="D85" s="48"/>
      <c r="E85" s="48">
        <f>IF(D85&gt;0,VLOOKUP(D85,'List of drugs'!$A$1:$G$301,2,0),0)</f>
        <v>0</v>
      </c>
      <c r="F85" s="48">
        <f>IF(D85&gt;0,VLOOKUP(D85,'List of drugs'!$A$1:$G$301,3,0),0)</f>
        <v>0</v>
      </c>
      <c r="G85" s="48">
        <f>IF(D85&gt;0,VLOOKUP(D85,'List of drugs'!$A$1:$G$301,4,0),0)</f>
        <v>0</v>
      </c>
      <c r="H85" s="64">
        <f>IF(D85&gt;0,VLOOKUP(D85,'List of drugs'!$A$1:$G$301,5,0),0)</f>
        <v>0</v>
      </c>
      <c r="I85" s="64"/>
      <c r="J85" s="64"/>
      <c r="K85" s="48"/>
      <c r="L85" s="48"/>
      <c r="M85" s="48">
        <f t="shared" si="1"/>
        <v>0</v>
      </c>
      <c r="N85" s="48"/>
      <c r="O85" s="48"/>
      <c r="P85" s="49"/>
    </row>
    <row r="86" spans="1:16" x14ac:dyDescent="0.25">
      <c r="A86" s="88"/>
      <c r="B86" s="83"/>
      <c r="C86" s="48"/>
      <c r="D86" s="48"/>
      <c r="E86" s="48">
        <f>IF(D86&gt;0,VLOOKUP(D86,'List of drugs'!$A$1:$G$301,2,0),0)</f>
        <v>0</v>
      </c>
      <c r="F86" s="48">
        <f>IF(D86&gt;0,VLOOKUP(D86,'List of drugs'!$A$1:$G$301,3,0),0)</f>
        <v>0</v>
      </c>
      <c r="G86" s="48">
        <f>IF(D86&gt;0,VLOOKUP(D86,'List of drugs'!$A$1:$G$301,4,0),0)</f>
        <v>0</v>
      </c>
      <c r="H86" s="64">
        <f>IF(D86&gt;0,VLOOKUP(D86,'List of drugs'!$A$1:$G$301,5,0),0)</f>
        <v>0</v>
      </c>
      <c r="I86" s="64"/>
      <c r="J86" s="64"/>
      <c r="K86" s="48"/>
      <c r="L86" s="48"/>
      <c r="M86" s="48">
        <f t="shared" si="1"/>
        <v>0</v>
      </c>
      <c r="N86" s="48"/>
      <c r="O86" s="48"/>
      <c r="P86" s="49"/>
    </row>
    <row r="87" spans="1:16" x14ac:dyDescent="0.25">
      <c r="A87" s="88"/>
      <c r="B87" s="83"/>
      <c r="C87" s="48"/>
      <c r="D87" s="48"/>
      <c r="E87" s="48">
        <f>IF(D87&gt;0,VLOOKUP(D87,'List of drugs'!$A$1:$G$301,2,0),0)</f>
        <v>0</v>
      </c>
      <c r="F87" s="48">
        <f>IF(D87&gt;0,VLOOKUP(D87,'List of drugs'!$A$1:$G$301,3,0),0)</f>
        <v>0</v>
      </c>
      <c r="G87" s="48">
        <f>IF(D87&gt;0,VLOOKUP(D87,'List of drugs'!$A$1:$G$301,4,0),0)</f>
        <v>0</v>
      </c>
      <c r="H87" s="64">
        <f>IF(D87&gt;0,VLOOKUP(D87,'List of drugs'!$A$1:$G$301,5,0),0)</f>
        <v>0</v>
      </c>
      <c r="I87" s="64"/>
      <c r="J87" s="64"/>
      <c r="K87" s="48"/>
      <c r="L87" s="48"/>
      <c r="M87" s="48">
        <f t="shared" si="1"/>
        <v>0</v>
      </c>
      <c r="N87" s="48"/>
      <c r="O87" s="48"/>
      <c r="P87" s="49"/>
    </row>
    <row r="88" spans="1:16" x14ac:dyDescent="0.25">
      <c r="A88" s="88"/>
      <c r="B88" s="83"/>
      <c r="C88" s="48"/>
      <c r="D88" s="48"/>
      <c r="E88" s="48">
        <f>IF(D88&gt;0,VLOOKUP(D88,'List of drugs'!$A$1:$G$301,2,0),0)</f>
        <v>0</v>
      </c>
      <c r="F88" s="48">
        <f>IF(D88&gt;0,VLOOKUP(D88,'List of drugs'!$A$1:$G$301,3,0),0)</f>
        <v>0</v>
      </c>
      <c r="G88" s="48">
        <f>IF(D88&gt;0,VLOOKUP(D88,'List of drugs'!$A$1:$G$301,4,0),0)</f>
        <v>0</v>
      </c>
      <c r="H88" s="64">
        <f>IF(D88&gt;0,VLOOKUP(D88,'List of drugs'!$A$1:$G$301,5,0),0)</f>
        <v>0</v>
      </c>
      <c r="I88" s="64"/>
      <c r="J88" s="64"/>
      <c r="K88" s="48"/>
      <c r="L88" s="48"/>
      <c r="M88" s="48">
        <f t="shared" si="1"/>
        <v>0</v>
      </c>
      <c r="N88" s="48"/>
      <c r="O88" s="48"/>
      <c r="P88" s="49"/>
    </row>
    <row r="89" spans="1:16" x14ac:dyDescent="0.25">
      <c r="A89" s="88"/>
      <c r="B89" s="83"/>
      <c r="C89" s="48"/>
      <c r="D89" s="48"/>
      <c r="E89" s="48">
        <f>IF(D89&gt;0,VLOOKUP(D89,'List of drugs'!$A$1:$G$301,2,0),0)</f>
        <v>0</v>
      </c>
      <c r="F89" s="48">
        <f>IF(D89&gt;0,VLOOKUP(D89,'List of drugs'!$A$1:$G$301,3,0),0)</f>
        <v>0</v>
      </c>
      <c r="G89" s="48">
        <f>IF(D89&gt;0,VLOOKUP(D89,'List of drugs'!$A$1:$G$301,4,0),0)</f>
        <v>0</v>
      </c>
      <c r="H89" s="64">
        <f>IF(D89&gt;0,VLOOKUP(D89,'List of drugs'!$A$1:$G$301,5,0),0)</f>
        <v>0</v>
      </c>
      <c r="I89" s="64"/>
      <c r="J89" s="64"/>
      <c r="K89" s="48"/>
      <c r="L89" s="48"/>
      <c r="M89" s="48">
        <f t="shared" si="1"/>
        <v>0</v>
      </c>
      <c r="N89" s="48"/>
      <c r="O89" s="48"/>
      <c r="P89" s="49"/>
    </row>
    <row r="90" spans="1:16" x14ac:dyDescent="0.25">
      <c r="A90" s="88"/>
      <c r="B90" s="83"/>
      <c r="C90" s="48"/>
      <c r="D90" s="48"/>
      <c r="E90" s="48">
        <f>IF(D90&gt;0,VLOOKUP(D90,'List of drugs'!$A$1:$G$301,2,0),0)</f>
        <v>0</v>
      </c>
      <c r="F90" s="48">
        <f>IF(D90&gt;0,VLOOKUP(D90,'List of drugs'!$A$1:$G$301,3,0),0)</f>
        <v>0</v>
      </c>
      <c r="G90" s="48">
        <f>IF(D90&gt;0,VLOOKUP(D90,'List of drugs'!$A$1:$G$301,4,0),0)</f>
        <v>0</v>
      </c>
      <c r="H90" s="64">
        <f>IF(D90&gt;0,VLOOKUP(D90,'List of drugs'!$A$1:$G$301,5,0),0)</f>
        <v>0</v>
      </c>
      <c r="I90" s="64"/>
      <c r="J90" s="64"/>
      <c r="K90" s="48"/>
      <c r="L90" s="48"/>
      <c r="M90" s="48">
        <f t="shared" si="1"/>
        <v>0</v>
      </c>
      <c r="N90" s="48"/>
      <c r="O90" s="48"/>
      <c r="P90" s="49"/>
    </row>
    <row r="91" spans="1:16" x14ac:dyDescent="0.25">
      <c r="A91" s="88"/>
      <c r="B91" s="83"/>
      <c r="C91" s="48"/>
      <c r="D91" s="48"/>
      <c r="E91" s="48">
        <f>IF(D91&gt;0,VLOOKUP(D91,'List of drugs'!$A$1:$G$301,2,0),0)</f>
        <v>0</v>
      </c>
      <c r="F91" s="48">
        <f>IF(D91&gt;0,VLOOKUP(D91,'List of drugs'!$A$1:$G$301,3,0),0)</f>
        <v>0</v>
      </c>
      <c r="G91" s="48">
        <f>IF(D91&gt;0,VLOOKUP(D91,'List of drugs'!$A$1:$G$301,4,0),0)</f>
        <v>0</v>
      </c>
      <c r="H91" s="64">
        <f>IF(D91&gt;0,VLOOKUP(D91,'List of drugs'!$A$1:$G$301,5,0),0)</f>
        <v>0</v>
      </c>
      <c r="I91" s="64"/>
      <c r="J91" s="64"/>
      <c r="K91" s="48"/>
      <c r="L91" s="48"/>
      <c r="M91" s="48">
        <f t="shared" si="1"/>
        <v>0</v>
      </c>
      <c r="N91" s="48"/>
      <c r="O91" s="48"/>
      <c r="P91" s="49"/>
    </row>
    <row r="92" spans="1:16" x14ac:dyDescent="0.25">
      <c r="A92" s="88"/>
      <c r="B92" s="83"/>
      <c r="C92" s="48"/>
      <c r="D92" s="48"/>
      <c r="E92" s="48">
        <f>IF(D92&gt;0,VLOOKUP(D92,'List of drugs'!$A$1:$G$301,2,0),0)</f>
        <v>0</v>
      </c>
      <c r="F92" s="48">
        <f>IF(D92&gt;0,VLOOKUP(D92,'List of drugs'!$A$1:$G$301,3,0),0)</f>
        <v>0</v>
      </c>
      <c r="G92" s="48">
        <f>IF(D92&gt;0,VLOOKUP(D92,'List of drugs'!$A$1:$G$301,4,0),0)</f>
        <v>0</v>
      </c>
      <c r="H92" s="64">
        <f>IF(D92&gt;0,VLOOKUP(D92,'List of drugs'!$A$1:$G$301,5,0),0)</f>
        <v>0</v>
      </c>
      <c r="I92" s="64"/>
      <c r="J92" s="64"/>
      <c r="K92" s="48"/>
      <c r="L92" s="48"/>
      <c r="M92" s="48">
        <f t="shared" si="1"/>
        <v>0</v>
      </c>
      <c r="N92" s="48"/>
      <c r="O92" s="48"/>
      <c r="P92" s="49"/>
    </row>
    <row r="93" spans="1:16" x14ac:dyDescent="0.25">
      <c r="A93" s="88"/>
      <c r="B93" s="83"/>
      <c r="C93" s="48"/>
      <c r="D93" s="48"/>
      <c r="E93" s="48">
        <f>IF(D93&gt;0,VLOOKUP(D93,'List of drugs'!$A$1:$G$301,2,0),0)</f>
        <v>0</v>
      </c>
      <c r="F93" s="48">
        <f>IF(D93&gt;0,VLOOKUP(D93,'List of drugs'!$A$1:$G$301,3,0),0)</f>
        <v>0</v>
      </c>
      <c r="G93" s="48">
        <f>IF(D93&gt;0,VLOOKUP(D93,'List of drugs'!$A$1:$G$301,4,0),0)</f>
        <v>0</v>
      </c>
      <c r="H93" s="64">
        <f>IF(D93&gt;0,VLOOKUP(D93,'List of drugs'!$A$1:$G$301,5,0),0)</f>
        <v>0</v>
      </c>
      <c r="I93" s="64"/>
      <c r="J93" s="64"/>
      <c r="K93" s="48"/>
      <c r="L93" s="48"/>
      <c r="M93" s="48">
        <f t="shared" si="1"/>
        <v>0</v>
      </c>
      <c r="N93" s="48"/>
      <c r="O93" s="48"/>
      <c r="P93" s="49"/>
    </row>
    <row r="94" spans="1:16" x14ac:dyDescent="0.25">
      <c r="A94" s="88"/>
      <c r="B94" s="83"/>
      <c r="C94" s="48"/>
      <c r="D94" s="48"/>
      <c r="E94" s="48">
        <f>IF(D94&gt;0,VLOOKUP(D94,'List of drugs'!$A$1:$G$301,2,0),0)</f>
        <v>0</v>
      </c>
      <c r="F94" s="48">
        <f>IF(D94&gt;0,VLOOKUP(D94,'List of drugs'!$A$1:$G$301,3,0),0)</f>
        <v>0</v>
      </c>
      <c r="G94" s="48">
        <f>IF(D94&gt;0,VLOOKUP(D94,'List of drugs'!$A$1:$G$301,4,0),0)</f>
        <v>0</v>
      </c>
      <c r="H94" s="64">
        <f>IF(D94&gt;0,VLOOKUP(D94,'List of drugs'!$A$1:$G$301,5,0),0)</f>
        <v>0</v>
      </c>
      <c r="I94" s="64"/>
      <c r="J94" s="64"/>
      <c r="K94" s="48"/>
      <c r="L94" s="48"/>
      <c r="M94" s="48">
        <f t="shared" si="1"/>
        <v>0</v>
      </c>
      <c r="N94" s="48"/>
      <c r="O94" s="48"/>
      <c r="P94" s="49"/>
    </row>
    <row r="95" spans="1:16" x14ac:dyDescent="0.25">
      <c r="A95" s="88"/>
      <c r="B95" s="83"/>
      <c r="C95" s="48"/>
      <c r="D95" s="48"/>
      <c r="E95" s="48">
        <f>IF(D95&gt;0,VLOOKUP(D95,'List of drugs'!$A$1:$G$301,2,0),0)</f>
        <v>0</v>
      </c>
      <c r="F95" s="48">
        <f>IF(D95&gt;0,VLOOKUP(D95,'List of drugs'!$A$1:$G$301,3,0),0)</f>
        <v>0</v>
      </c>
      <c r="G95" s="48">
        <f>IF(D95&gt;0,VLOOKUP(D95,'List of drugs'!$A$1:$G$301,4,0),0)</f>
        <v>0</v>
      </c>
      <c r="H95" s="64">
        <f>IF(D95&gt;0,VLOOKUP(D95,'List of drugs'!$A$1:$G$301,5,0),0)</f>
        <v>0</v>
      </c>
      <c r="I95" s="64"/>
      <c r="J95" s="64"/>
      <c r="K95" s="48"/>
      <c r="L95" s="48"/>
      <c r="M95" s="48">
        <f t="shared" si="1"/>
        <v>0</v>
      </c>
      <c r="N95" s="48"/>
      <c r="O95" s="48"/>
      <c r="P95" s="49"/>
    </row>
    <row r="96" spans="1:16" x14ac:dyDescent="0.25">
      <c r="A96" s="88"/>
      <c r="B96" s="83"/>
      <c r="C96" s="48"/>
      <c r="D96" s="48"/>
      <c r="E96" s="48">
        <f>IF(D96&gt;0,VLOOKUP(D96,'List of drugs'!$A$1:$G$301,2,0),0)</f>
        <v>0</v>
      </c>
      <c r="F96" s="48">
        <f>IF(D96&gt;0,VLOOKUP(D96,'List of drugs'!$A$1:$G$301,3,0),0)</f>
        <v>0</v>
      </c>
      <c r="G96" s="48">
        <f>IF(D96&gt;0,VLOOKUP(D96,'List of drugs'!$A$1:$G$301,4,0),0)</f>
        <v>0</v>
      </c>
      <c r="H96" s="64">
        <f>IF(D96&gt;0,VLOOKUP(D96,'List of drugs'!$A$1:$G$301,5,0),0)</f>
        <v>0</v>
      </c>
      <c r="I96" s="64"/>
      <c r="J96" s="64"/>
      <c r="K96" s="48"/>
      <c r="L96" s="48"/>
      <c r="M96" s="48">
        <f t="shared" si="1"/>
        <v>0</v>
      </c>
      <c r="N96" s="48"/>
      <c r="O96" s="48"/>
      <c r="P96" s="49"/>
    </row>
    <row r="97" spans="1:16" x14ac:dyDescent="0.25">
      <c r="A97" s="88"/>
      <c r="B97" s="83"/>
      <c r="C97" s="48"/>
      <c r="D97" s="48"/>
      <c r="E97" s="48">
        <f>IF(D97&gt;0,VLOOKUP(D97,'List of drugs'!$A$1:$G$301,2,0),0)</f>
        <v>0</v>
      </c>
      <c r="F97" s="48">
        <f>IF(D97&gt;0,VLOOKUP(D97,'List of drugs'!$A$1:$G$301,3,0),0)</f>
        <v>0</v>
      </c>
      <c r="G97" s="48">
        <f>IF(D97&gt;0,VLOOKUP(D97,'List of drugs'!$A$1:$G$301,4,0),0)</f>
        <v>0</v>
      </c>
      <c r="H97" s="64">
        <f>IF(D97&gt;0,VLOOKUP(D97,'List of drugs'!$A$1:$G$301,5,0),0)</f>
        <v>0</v>
      </c>
      <c r="I97" s="64"/>
      <c r="J97" s="64"/>
      <c r="K97" s="48"/>
      <c r="L97" s="48"/>
      <c r="M97" s="48">
        <f t="shared" si="1"/>
        <v>0</v>
      </c>
      <c r="N97" s="48"/>
      <c r="O97" s="48"/>
      <c r="P97" s="49"/>
    </row>
    <row r="98" spans="1:16" x14ac:dyDescent="0.25">
      <c r="A98" s="88"/>
      <c r="B98" s="83"/>
      <c r="C98" s="48"/>
      <c r="D98" s="48"/>
      <c r="E98" s="48">
        <f>IF(D98&gt;0,VLOOKUP(D98,'List of drugs'!$A$1:$G$301,2,0),0)</f>
        <v>0</v>
      </c>
      <c r="F98" s="48">
        <f>IF(D98&gt;0,VLOOKUP(D98,'List of drugs'!$A$1:$G$301,3,0),0)</f>
        <v>0</v>
      </c>
      <c r="G98" s="48">
        <f>IF(D98&gt;0,VLOOKUP(D98,'List of drugs'!$A$1:$G$301,4,0),0)</f>
        <v>0</v>
      </c>
      <c r="H98" s="64">
        <f>IF(D98&gt;0,VLOOKUP(D98,'List of drugs'!$A$1:$G$301,5,0),0)</f>
        <v>0</v>
      </c>
      <c r="I98" s="64"/>
      <c r="J98" s="64"/>
      <c r="K98" s="48"/>
      <c r="L98" s="48"/>
      <c r="M98" s="48">
        <f t="shared" si="1"/>
        <v>0</v>
      </c>
      <c r="N98" s="48"/>
      <c r="O98" s="48"/>
      <c r="P98" s="49"/>
    </row>
    <row r="99" spans="1:16" x14ac:dyDescent="0.25">
      <c r="A99" s="88"/>
      <c r="B99" s="83"/>
      <c r="C99" s="48"/>
      <c r="D99" s="48"/>
      <c r="E99" s="48">
        <f>IF(D99&gt;0,VLOOKUP(D99,'List of drugs'!$A$1:$G$301,2,0),0)</f>
        <v>0</v>
      </c>
      <c r="F99" s="48">
        <f>IF(D99&gt;0,VLOOKUP(D99,'List of drugs'!$A$1:$G$301,3,0),0)</f>
        <v>0</v>
      </c>
      <c r="G99" s="48">
        <f>IF(D99&gt;0,VLOOKUP(D99,'List of drugs'!$A$1:$G$301,4,0),0)</f>
        <v>0</v>
      </c>
      <c r="H99" s="64">
        <f>IF(D99&gt;0,VLOOKUP(D99,'List of drugs'!$A$1:$G$301,5,0),0)</f>
        <v>0</v>
      </c>
      <c r="I99" s="64"/>
      <c r="J99" s="64"/>
      <c r="K99" s="48"/>
      <c r="L99" s="48"/>
      <c r="M99" s="48">
        <f t="shared" si="1"/>
        <v>0</v>
      </c>
      <c r="N99" s="48"/>
      <c r="O99" s="48"/>
      <c r="P99" s="49"/>
    </row>
    <row r="100" spans="1:16" x14ac:dyDescent="0.25">
      <c r="A100" s="88"/>
      <c r="B100" s="83"/>
      <c r="C100" s="48"/>
      <c r="D100" s="48"/>
      <c r="E100" s="48">
        <f>IF(D100&gt;0,VLOOKUP(D100,'List of drugs'!$A$1:$G$301,2,0),0)</f>
        <v>0</v>
      </c>
      <c r="F100" s="48">
        <f>IF(D100&gt;0,VLOOKUP(D100,'List of drugs'!$A$1:$G$301,3,0),0)</f>
        <v>0</v>
      </c>
      <c r="G100" s="48">
        <f>IF(D100&gt;0,VLOOKUP(D100,'List of drugs'!$A$1:$G$301,4,0),0)</f>
        <v>0</v>
      </c>
      <c r="H100" s="64">
        <f>IF(D100&gt;0,VLOOKUP(D100,'List of drugs'!$A$1:$G$301,5,0),0)</f>
        <v>0</v>
      </c>
      <c r="I100" s="64"/>
      <c r="J100" s="64"/>
      <c r="K100" s="48"/>
      <c r="L100" s="48"/>
      <c r="M100" s="48">
        <f t="shared" si="1"/>
        <v>0</v>
      </c>
      <c r="N100" s="48"/>
      <c r="O100" s="48"/>
      <c r="P100" s="49"/>
    </row>
    <row r="101" spans="1:16" x14ac:dyDescent="0.25">
      <c r="A101" s="88"/>
      <c r="B101" s="83"/>
      <c r="C101" s="48"/>
      <c r="D101" s="48"/>
      <c r="E101" s="48">
        <f>IF(D101&gt;0,VLOOKUP(D101,'List of drugs'!$A$1:$G$301,2,0),0)</f>
        <v>0</v>
      </c>
      <c r="F101" s="48">
        <f>IF(D101&gt;0,VLOOKUP(D101,'List of drugs'!$A$1:$G$301,3,0),0)</f>
        <v>0</v>
      </c>
      <c r="G101" s="48">
        <f>IF(D101&gt;0,VLOOKUP(D101,'List of drugs'!$A$1:$G$301,4,0),0)</f>
        <v>0</v>
      </c>
      <c r="H101" s="64">
        <f>IF(D101&gt;0,VLOOKUP(D101,'List of drugs'!$A$1:$G$301,5,0),0)</f>
        <v>0</v>
      </c>
      <c r="I101" s="64"/>
      <c r="J101" s="64"/>
      <c r="K101" s="48"/>
      <c r="L101" s="48"/>
      <c r="M101" s="48">
        <f t="shared" si="1"/>
        <v>0</v>
      </c>
      <c r="N101" s="48"/>
      <c r="O101" s="48"/>
      <c r="P101" s="49"/>
    </row>
    <row r="102" spans="1:16" x14ac:dyDescent="0.25">
      <c r="A102" s="88"/>
      <c r="B102" s="83"/>
      <c r="C102" s="48"/>
      <c r="D102" s="48"/>
      <c r="E102" s="48">
        <f>IF(D102&gt;0,VLOOKUP(D102,'List of drugs'!$A$1:$G$301,2,0),0)</f>
        <v>0</v>
      </c>
      <c r="F102" s="48">
        <f>IF(D102&gt;0,VLOOKUP(D102,'List of drugs'!$A$1:$G$301,3,0),0)</f>
        <v>0</v>
      </c>
      <c r="G102" s="48">
        <f>IF(D102&gt;0,VLOOKUP(D102,'List of drugs'!$A$1:$G$301,4,0),0)</f>
        <v>0</v>
      </c>
      <c r="H102" s="64">
        <f>IF(D102&gt;0,VLOOKUP(D102,'List of drugs'!$A$1:$G$301,5,0),0)</f>
        <v>0</v>
      </c>
      <c r="I102" s="64"/>
      <c r="J102" s="64"/>
      <c r="K102" s="48"/>
      <c r="L102" s="48"/>
      <c r="M102" s="48">
        <f t="shared" si="1"/>
        <v>0</v>
      </c>
      <c r="N102" s="48"/>
      <c r="O102" s="48"/>
      <c r="P102" s="49"/>
    </row>
    <row r="103" spans="1:16" x14ac:dyDescent="0.25">
      <c r="A103" s="88"/>
      <c r="B103" s="83"/>
      <c r="C103" s="48"/>
      <c r="D103" s="48"/>
      <c r="E103" s="48">
        <f>IF(D103&gt;0,VLOOKUP(D103,'List of drugs'!$A$1:$G$301,2,0),0)</f>
        <v>0</v>
      </c>
      <c r="F103" s="48">
        <f>IF(D103&gt;0,VLOOKUP(D103,'List of drugs'!$A$1:$G$301,3,0),0)</f>
        <v>0</v>
      </c>
      <c r="G103" s="48">
        <f>IF(D103&gt;0,VLOOKUP(D103,'List of drugs'!$A$1:$G$301,4,0),0)</f>
        <v>0</v>
      </c>
      <c r="H103" s="64">
        <f>IF(D103&gt;0,VLOOKUP(D103,'List of drugs'!$A$1:$G$301,5,0),0)</f>
        <v>0</v>
      </c>
      <c r="I103" s="64"/>
      <c r="J103" s="64"/>
      <c r="K103" s="48"/>
      <c r="L103" s="48"/>
      <c r="M103" s="48">
        <f t="shared" si="1"/>
        <v>0</v>
      </c>
      <c r="N103" s="48"/>
      <c r="O103" s="48"/>
      <c r="P103" s="49"/>
    </row>
    <row r="104" spans="1:16" x14ac:dyDescent="0.25">
      <c r="A104" s="88"/>
      <c r="B104" s="83"/>
      <c r="C104" s="48"/>
      <c r="D104" s="48"/>
      <c r="E104" s="48">
        <f>IF(D104&gt;0,VLOOKUP(D104,'List of drugs'!$A$1:$G$301,2,0),0)</f>
        <v>0</v>
      </c>
      <c r="F104" s="48">
        <f>IF(D104&gt;0,VLOOKUP(D104,'List of drugs'!$A$1:$G$301,3,0),0)</f>
        <v>0</v>
      </c>
      <c r="G104" s="48">
        <f>IF(D104&gt;0,VLOOKUP(D104,'List of drugs'!$A$1:$G$301,4,0),0)</f>
        <v>0</v>
      </c>
      <c r="H104" s="64">
        <f>IF(D104&gt;0,VLOOKUP(D104,'List of drugs'!$A$1:$G$301,5,0),0)</f>
        <v>0</v>
      </c>
      <c r="I104" s="64"/>
      <c r="J104" s="64"/>
      <c r="K104" s="48"/>
      <c r="L104" s="48"/>
      <c r="M104" s="48">
        <f t="shared" si="1"/>
        <v>0</v>
      </c>
      <c r="N104" s="48"/>
      <c r="O104" s="48"/>
      <c r="P104" s="49"/>
    </row>
    <row r="105" spans="1:16" x14ac:dyDescent="0.25">
      <c r="A105" s="88"/>
      <c r="B105" s="83"/>
      <c r="C105" s="48"/>
      <c r="D105" s="48"/>
      <c r="E105" s="48">
        <f>IF(D105&gt;0,VLOOKUP(D105,'List of drugs'!$A$1:$G$301,2,0),0)</f>
        <v>0</v>
      </c>
      <c r="F105" s="48">
        <f>IF(D105&gt;0,VLOOKUP(D105,'List of drugs'!$A$1:$G$301,3,0),0)</f>
        <v>0</v>
      </c>
      <c r="G105" s="48">
        <f>IF(D105&gt;0,VLOOKUP(D105,'List of drugs'!$A$1:$G$301,4,0),0)</f>
        <v>0</v>
      </c>
      <c r="H105" s="64">
        <f>IF(D105&gt;0,VLOOKUP(D105,'List of drugs'!$A$1:$G$301,5,0),0)</f>
        <v>0</v>
      </c>
      <c r="I105" s="64"/>
      <c r="J105" s="64"/>
      <c r="K105" s="48"/>
      <c r="L105" s="48"/>
      <c r="M105" s="48">
        <f t="shared" si="1"/>
        <v>0</v>
      </c>
      <c r="N105" s="48"/>
      <c r="O105" s="48"/>
      <c r="P105" s="49"/>
    </row>
    <row r="106" spans="1:16" x14ac:dyDescent="0.25">
      <c r="A106" s="88"/>
      <c r="B106" s="83"/>
      <c r="C106" s="48"/>
      <c r="D106" s="48"/>
      <c r="E106" s="48">
        <f>IF(D106&gt;0,VLOOKUP(D106,'List of drugs'!$A$1:$G$301,2,0),0)</f>
        <v>0</v>
      </c>
      <c r="F106" s="48">
        <f>IF(D106&gt;0,VLOOKUP(D106,'List of drugs'!$A$1:$G$301,3,0),0)</f>
        <v>0</v>
      </c>
      <c r="G106" s="48">
        <f>IF(D106&gt;0,VLOOKUP(D106,'List of drugs'!$A$1:$G$301,4,0),0)</f>
        <v>0</v>
      </c>
      <c r="H106" s="64">
        <f>IF(D106&gt;0,VLOOKUP(D106,'List of drugs'!$A$1:$G$301,5,0),0)</f>
        <v>0</v>
      </c>
      <c r="I106" s="64"/>
      <c r="J106" s="64"/>
      <c r="K106" s="48"/>
      <c r="L106" s="48"/>
      <c r="M106" s="48">
        <f t="shared" si="1"/>
        <v>0</v>
      </c>
      <c r="N106" s="48"/>
      <c r="O106" s="48"/>
      <c r="P106" s="49"/>
    </row>
    <row r="107" spans="1:16" x14ac:dyDescent="0.25">
      <c r="A107" s="88"/>
      <c r="B107" s="83"/>
      <c r="C107" s="48"/>
      <c r="D107" s="48"/>
      <c r="E107" s="48">
        <f>IF(D107&gt;0,VLOOKUP(D107,'List of drugs'!$A$1:$G$301,2,0),0)</f>
        <v>0</v>
      </c>
      <c r="F107" s="48">
        <f>IF(D107&gt;0,VLOOKUP(D107,'List of drugs'!$A$1:$G$301,3,0),0)</f>
        <v>0</v>
      </c>
      <c r="G107" s="48">
        <f>IF(D107&gt;0,VLOOKUP(D107,'List of drugs'!$A$1:$G$301,4,0),0)</f>
        <v>0</v>
      </c>
      <c r="H107" s="64">
        <f>IF(D107&gt;0,VLOOKUP(D107,'List of drugs'!$A$1:$G$301,5,0),0)</f>
        <v>0</v>
      </c>
      <c r="I107" s="64"/>
      <c r="J107" s="64"/>
      <c r="K107" s="48"/>
      <c r="L107" s="48"/>
      <c r="M107" s="48">
        <f t="shared" si="1"/>
        <v>0</v>
      </c>
      <c r="N107" s="48"/>
      <c r="O107" s="48"/>
      <c r="P107" s="49"/>
    </row>
    <row r="108" spans="1:16" x14ac:dyDescent="0.25">
      <c r="A108" s="88"/>
      <c r="B108" s="83"/>
      <c r="C108" s="48"/>
      <c r="D108" s="48"/>
      <c r="E108" s="48">
        <f>IF(D108&gt;0,VLOOKUP(D108,'List of drugs'!$A$1:$G$301,2,0),0)</f>
        <v>0</v>
      </c>
      <c r="F108" s="48">
        <f>IF(D108&gt;0,VLOOKUP(D108,'List of drugs'!$A$1:$G$301,3,0),0)</f>
        <v>0</v>
      </c>
      <c r="G108" s="48">
        <f>IF(D108&gt;0,VLOOKUP(D108,'List of drugs'!$A$1:$G$301,4,0),0)</f>
        <v>0</v>
      </c>
      <c r="H108" s="64">
        <f>IF(D108&gt;0,VLOOKUP(D108,'List of drugs'!$A$1:$G$301,5,0),0)</f>
        <v>0</v>
      </c>
      <c r="I108" s="64"/>
      <c r="J108" s="64"/>
      <c r="K108" s="48"/>
      <c r="L108" s="48"/>
      <c r="M108" s="48">
        <f t="shared" si="1"/>
        <v>0</v>
      </c>
      <c r="N108" s="48"/>
      <c r="O108" s="48"/>
      <c r="P108" s="49"/>
    </row>
    <row r="109" spans="1:16" x14ac:dyDescent="0.25">
      <c r="A109" s="88"/>
      <c r="B109" s="83"/>
      <c r="C109" s="48"/>
      <c r="D109" s="48"/>
      <c r="E109" s="48">
        <f>IF(D109&gt;0,VLOOKUP(D109,'List of drugs'!$A$1:$G$301,2,0),0)</f>
        <v>0</v>
      </c>
      <c r="F109" s="48">
        <f>IF(D109&gt;0,VLOOKUP(D109,'List of drugs'!$A$1:$G$301,3,0),0)</f>
        <v>0</v>
      </c>
      <c r="G109" s="48">
        <f>IF(D109&gt;0,VLOOKUP(D109,'List of drugs'!$A$1:$G$301,4,0),0)</f>
        <v>0</v>
      </c>
      <c r="H109" s="64">
        <f>IF(D109&gt;0,VLOOKUP(D109,'List of drugs'!$A$1:$G$301,5,0),0)</f>
        <v>0</v>
      </c>
      <c r="I109" s="64"/>
      <c r="J109" s="64"/>
      <c r="K109" s="48"/>
      <c r="L109" s="48"/>
      <c r="M109" s="48">
        <f t="shared" si="1"/>
        <v>0</v>
      </c>
      <c r="N109" s="48"/>
      <c r="O109" s="48"/>
      <c r="P109" s="49"/>
    </row>
    <row r="110" spans="1:16" x14ac:dyDescent="0.25">
      <c r="A110" s="88"/>
      <c r="B110" s="83"/>
      <c r="C110" s="48"/>
      <c r="D110" s="48"/>
      <c r="E110" s="48">
        <f>IF(D110&gt;0,VLOOKUP(D110,'List of drugs'!$A$1:$G$301,2,0),0)</f>
        <v>0</v>
      </c>
      <c r="F110" s="48">
        <f>IF(D110&gt;0,VLOOKUP(D110,'List of drugs'!$A$1:$G$301,3,0),0)</f>
        <v>0</v>
      </c>
      <c r="G110" s="48">
        <f>IF(D110&gt;0,VLOOKUP(D110,'List of drugs'!$A$1:$G$301,4,0),0)</f>
        <v>0</v>
      </c>
      <c r="H110" s="64">
        <f>IF(D110&gt;0,VLOOKUP(D110,'List of drugs'!$A$1:$G$301,5,0),0)</f>
        <v>0</v>
      </c>
      <c r="I110" s="64"/>
      <c r="J110" s="64"/>
      <c r="K110" s="48"/>
      <c r="L110" s="48"/>
      <c r="M110" s="48">
        <f t="shared" si="1"/>
        <v>0</v>
      </c>
      <c r="N110" s="48"/>
      <c r="O110" s="48"/>
      <c r="P110" s="49"/>
    </row>
    <row r="111" spans="1:16" x14ac:dyDescent="0.25">
      <c r="A111" s="88"/>
      <c r="B111" s="83"/>
      <c r="C111" s="48"/>
      <c r="D111" s="48"/>
      <c r="E111" s="48">
        <f>IF(D111&gt;0,VLOOKUP(D111,'List of drugs'!$A$1:$G$301,2,0),0)</f>
        <v>0</v>
      </c>
      <c r="F111" s="48">
        <f>IF(D111&gt;0,VLOOKUP(D111,'List of drugs'!$A$1:$G$301,3,0),0)</f>
        <v>0</v>
      </c>
      <c r="G111" s="48">
        <f>IF(D111&gt;0,VLOOKUP(D111,'List of drugs'!$A$1:$G$301,4,0),0)</f>
        <v>0</v>
      </c>
      <c r="H111" s="64">
        <f>IF(D111&gt;0,VLOOKUP(D111,'List of drugs'!$A$1:$G$301,5,0),0)</f>
        <v>0</v>
      </c>
      <c r="I111" s="64"/>
      <c r="J111" s="64"/>
      <c r="K111" s="48"/>
      <c r="L111" s="48"/>
      <c r="M111" s="48">
        <f t="shared" si="1"/>
        <v>0</v>
      </c>
      <c r="N111" s="48"/>
      <c r="O111" s="48"/>
      <c r="P111" s="49"/>
    </row>
    <row r="112" spans="1:16" x14ac:dyDescent="0.25">
      <c r="A112" s="88"/>
      <c r="B112" s="83"/>
      <c r="C112" s="48"/>
      <c r="D112" s="48"/>
      <c r="E112" s="48">
        <f>IF(D112&gt;0,VLOOKUP(D112,'List of drugs'!$A$1:$G$301,2,0),0)</f>
        <v>0</v>
      </c>
      <c r="F112" s="48">
        <f>IF(D112&gt;0,VLOOKUP(D112,'List of drugs'!$A$1:$G$301,3,0),0)</f>
        <v>0</v>
      </c>
      <c r="G112" s="48">
        <f>IF(D112&gt;0,VLOOKUP(D112,'List of drugs'!$A$1:$G$301,4,0),0)</f>
        <v>0</v>
      </c>
      <c r="H112" s="64">
        <f>IF(D112&gt;0,VLOOKUP(D112,'List of drugs'!$A$1:$G$301,5,0),0)</f>
        <v>0</v>
      </c>
      <c r="I112" s="64"/>
      <c r="J112" s="64"/>
      <c r="K112" s="48"/>
      <c r="L112" s="48"/>
      <c r="M112" s="48">
        <f t="shared" si="1"/>
        <v>0</v>
      </c>
      <c r="N112" s="48"/>
      <c r="O112" s="48"/>
      <c r="P112" s="49"/>
    </row>
    <row r="113" spans="1:16" x14ac:dyDescent="0.25">
      <c r="A113" s="88"/>
      <c r="B113" s="83"/>
      <c r="C113" s="48"/>
      <c r="D113" s="48"/>
      <c r="E113" s="48">
        <f>IF(D113&gt;0,VLOOKUP(D113,'List of drugs'!$A$1:$G$301,2,0),0)</f>
        <v>0</v>
      </c>
      <c r="F113" s="48">
        <f>IF(D113&gt;0,VLOOKUP(D113,'List of drugs'!$A$1:$G$301,3,0),0)</f>
        <v>0</v>
      </c>
      <c r="G113" s="48">
        <f>IF(D113&gt;0,VLOOKUP(D113,'List of drugs'!$A$1:$G$301,4,0),0)</f>
        <v>0</v>
      </c>
      <c r="H113" s="64">
        <f>IF(D113&gt;0,VLOOKUP(D113,'List of drugs'!$A$1:$G$301,5,0),0)</f>
        <v>0</v>
      </c>
      <c r="I113" s="64"/>
      <c r="J113" s="64"/>
      <c r="K113" s="48"/>
      <c r="L113" s="48"/>
      <c r="M113" s="48">
        <f t="shared" si="1"/>
        <v>0</v>
      </c>
      <c r="N113" s="48"/>
      <c r="O113" s="48"/>
      <c r="P113" s="49"/>
    </row>
    <row r="114" spans="1:16" x14ac:dyDescent="0.25">
      <c r="A114" s="88"/>
      <c r="B114" s="83"/>
      <c r="C114" s="48"/>
      <c r="D114" s="48"/>
      <c r="E114" s="48">
        <f>IF(D114&gt;0,VLOOKUP(D114,'List of drugs'!$A$1:$G$301,2,0),0)</f>
        <v>0</v>
      </c>
      <c r="F114" s="48">
        <f>IF(D114&gt;0,VLOOKUP(D114,'List of drugs'!$A$1:$G$301,3,0),0)</f>
        <v>0</v>
      </c>
      <c r="G114" s="48">
        <f>IF(D114&gt;0,VLOOKUP(D114,'List of drugs'!$A$1:$G$301,4,0),0)</f>
        <v>0</v>
      </c>
      <c r="H114" s="64">
        <f>IF(D114&gt;0,VLOOKUP(D114,'List of drugs'!$A$1:$G$301,5,0),0)</f>
        <v>0</v>
      </c>
      <c r="I114" s="64"/>
      <c r="J114" s="64"/>
      <c r="K114" s="48"/>
      <c r="L114" s="48"/>
      <c r="M114" s="48">
        <f t="shared" si="1"/>
        <v>0</v>
      </c>
      <c r="N114" s="48"/>
      <c r="O114" s="48"/>
      <c r="P114" s="49"/>
    </row>
    <row r="115" spans="1:16" x14ac:dyDescent="0.25">
      <c r="A115" s="88"/>
      <c r="B115" s="83"/>
      <c r="C115" s="48"/>
      <c r="D115" s="48"/>
      <c r="E115" s="48">
        <f>IF(D115&gt;0,VLOOKUP(D115,'List of drugs'!$A$1:$G$301,2,0),0)</f>
        <v>0</v>
      </c>
      <c r="F115" s="48">
        <f>IF(D115&gt;0,VLOOKUP(D115,'List of drugs'!$A$1:$G$301,3,0),0)</f>
        <v>0</v>
      </c>
      <c r="G115" s="48">
        <f>IF(D115&gt;0,VLOOKUP(D115,'List of drugs'!$A$1:$G$301,4,0),0)</f>
        <v>0</v>
      </c>
      <c r="H115" s="64">
        <f>IF(D115&gt;0,VLOOKUP(D115,'List of drugs'!$A$1:$G$301,5,0),0)</f>
        <v>0</v>
      </c>
      <c r="I115" s="64"/>
      <c r="J115" s="64"/>
      <c r="K115" s="48"/>
      <c r="L115" s="48"/>
      <c r="M115" s="48">
        <f t="shared" si="1"/>
        <v>0</v>
      </c>
      <c r="N115" s="48"/>
      <c r="O115" s="48"/>
      <c r="P115" s="49"/>
    </row>
    <row r="116" spans="1:16" x14ac:dyDescent="0.25">
      <c r="A116" s="88"/>
      <c r="B116" s="83"/>
      <c r="C116" s="48"/>
      <c r="D116" s="48"/>
      <c r="E116" s="48">
        <f>IF(D116&gt;0,VLOOKUP(D116,'List of drugs'!$A$1:$G$301,2,0),0)</f>
        <v>0</v>
      </c>
      <c r="F116" s="48">
        <f>IF(D116&gt;0,VLOOKUP(D116,'List of drugs'!$A$1:$G$301,3,0),0)</f>
        <v>0</v>
      </c>
      <c r="G116" s="48">
        <f>IF(D116&gt;0,VLOOKUP(D116,'List of drugs'!$A$1:$G$301,4,0),0)</f>
        <v>0</v>
      </c>
      <c r="H116" s="64">
        <f>IF(D116&gt;0,VLOOKUP(D116,'List of drugs'!$A$1:$G$301,5,0),0)</f>
        <v>0</v>
      </c>
      <c r="I116" s="64"/>
      <c r="J116" s="64"/>
      <c r="K116" s="48"/>
      <c r="L116" s="48"/>
      <c r="M116" s="48">
        <f t="shared" si="1"/>
        <v>0</v>
      </c>
      <c r="N116" s="48"/>
      <c r="O116" s="48"/>
      <c r="P116" s="49"/>
    </row>
    <row r="117" spans="1:16" x14ac:dyDescent="0.25">
      <c r="A117" s="88"/>
      <c r="B117" s="83"/>
      <c r="C117" s="48"/>
      <c r="D117" s="48"/>
      <c r="E117" s="48">
        <f>IF(D117&gt;0,VLOOKUP(D117,'List of drugs'!$A$1:$G$301,2,0),0)</f>
        <v>0</v>
      </c>
      <c r="F117" s="48">
        <f>IF(D117&gt;0,VLOOKUP(D117,'List of drugs'!$A$1:$G$301,3,0),0)</f>
        <v>0</v>
      </c>
      <c r="G117" s="48">
        <f>IF(D117&gt;0,VLOOKUP(D117,'List of drugs'!$A$1:$G$301,4,0),0)</f>
        <v>0</v>
      </c>
      <c r="H117" s="64">
        <f>IF(D117&gt;0,VLOOKUP(D117,'List of drugs'!$A$1:$G$301,5,0),0)</f>
        <v>0</v>
      </c>
      <c r="I117" s="64"/>
      <c r="J117" s="64"/>
      <c r="K117" s="48"/>
      <c r="L117" s="48"/>
      <c r="M117" s="48">
        <f t="shared" si="1"/>
        <v>0</v>
      </c>
      <c r="N117" s="48"/>
      <c r="O117" s="48"/>
      <c r="P117" s="49"/>
    </row>
    <row r="118" spans="1:16" x14ac:dyDescent="0.25">
      <c r="A118" s="88"/>
      <c r="B118" s="83"/>
      <c r="C118" s="48"/>
      <c r="D118" s="48"/>
      <c r="E118" s="48">
        <f>IF(D118&gt;0,VLOOKUP(D118,'List of drugs'!$A$1:$G$301,2,0),0)</f>
        <v>0</v>
      </c>
      <c r="F118" s="48">
        <f>IF(D118&gt;0,VLOOKUP(D118,'List of drugs'!$A$1:$G$301,3,0),0)</f>
        <v>0</v>
      </c>
      <c r="G118" s="48">
        <f>IF(D118&gt;0,VLOOKUP(D118,'List of drugs'!$A$1:$G$301,4,0),0)</f>
        <v>0</v>
      </c>
      <c r="H118" s="64">
        <f>IF(D118&gt;0,VLOOKUP(D118,'List of drugs'!$A$1:$G$301,5,0),0)</f>
        <v>0</v>
      </c>
      <c r="I118" s="64"/>
      <c r="J118" s="64"/>
      <c r="K118" s="48"/>
      <c r="L118" s="48"/>
      <c r="M118" s="48">
        <f t="shared" si="1"/>
        <v>0</v>
      </c>
      <c r="N118" s="48"/>
      <c r="O118" s="48"/>
      <c r="P118" s="49"/>
    </row>
    <row r="119" spans="1:16" x14ac:dyDescent="0.25">
      <c r="A119" s="88"/>
      <c r="B119" s="83"/>
      <c r="C119" s="48"/>
      <c r="D119" s="48"/>
      <c r="E119" s="48">
        <f>IF(D119&gt;0,VLOOKUP(D119,'List of drugs'!$A$1:$G$301,2,0),0)</f>
        <v>0</v>
      </c>
      <c r="F119" s="48">
        <f>IF(D119&gt;0,VLOOKUP(D119,'List of drugs'!$A$1:$G$301,3,0),0)</f>
        <v>0</v>
      </c>
      <c r="G119" s="48">
        <f>IF(D119&gt;0,VLOOKUP(D119,'List of drugs'!$A$1:$G$301,4,0),0)</f>
        <v>0</v>
      </c>
      <c r="H119" s="64">
        <f>IF(D119&gt;0,VLOOKUP(D119,'List of drugs'!$A$1:$G$301,5,0),0)</f>
        <v>0</v>
      </c>
      <c r="I119" s="64"/>
      <c r="J119" s="64"/>
      <c r="K119" s="48"/>
      <c r="L119" s="48"/>
      <c r="M119" s="48">
        <f t="shared" si="1"/>
        <v>0</v>
      </c>
      <c r="N119" s="48"/>
      <c r="O119" s="48"/>
      <c r="P119" s="49"/>
    </row>
    <row r="120" spans="1:16" x14ac:dyDescent="0.25">
      <c r="A120" s="88"/>
      <c r="B120" s="83"/>
      <c r="C120" s="48"/>
      <c r="D120" s="48"/>
      <c r="E120" s="48">
        <f>IF(D120&gt;0,VLOOKUP(D120,'List of drugs'!$A$1:$G$301,2,0),0)</f>
        <v>0</v>
      </c>
      <c r="F120" s="48">
        <f>IF(D120&gt;0,VLOOKUP(D120,'List of drugs'!$A$1:$G$301,3,0),0)</f>
        <v>0</v>
      </c>
      <c r="G120" s="48">
        <f>IF(D120&gt;0,VLOOKUP(D120,'List of drugs'!$A$1:$G$301,4,0),0)</f>
        <v>0</v>
      </c>
      <c r="H120" s="64">
        <f>IF(D120&gt;0,VLOOKUP(D120,'List of drugs'!$A$1:$G$301,5,0),0)</f>
        <v>0</v>
      </c>
      <c r="I120" s="64"/>
      <c r="J120" s="64"/>
      <c r="K120" s="48"/>
      <c r="L120" s="48"/>
      <c r="M120" s="48">
        <f t="shared" si="1"/>
        <v>0</v>
      </c>
      <c r="N120" s="48"/>
      <c r="O120" s="48"/>
      <c r="P120" s="49"/>
    </row>
    <row r="121" spans="1:16" x14ac:dyDescent="0.25">
      <c r="A121" s="88"/>
      <c r="B121" s="83"/>
      <c r="C121" s="48"/>
      <c r="D121" s="48"/>
      <c r="E121" s="48">
        <f>IF(D121&gt;0,VLOOKUP(D121,'List of drugs'!$A$1:$G$301,2,0),0)</f>
        <v>0</v>
      </c>
      <c r="F121" s="48">
        <f>IF(D121&gt;0,VLOOKUP(D121,'List of drugs'!$A$1:$G$301,3,0),0)</f>
        <v>0</v>
      </c>
      <c r="G121" s="48">
        <f>IF(D121&gt;0,VLOOKUP(D121,'List of drugs'!$A$1:$G$301,4,0),0)</f>
        <v>0</v>
      </c>
      <c r="H121" s="64">
        <f>IF(D121&gt;0,VLOOKUP(D121,'List of drugs'!$A$1:$G$301,5,0),0)</f>
        <v>0</v>
      </c>
      <c r="I121" s="64"/>
      <c r="J121" s="64"/>
      <c r="K121" s="48"/>
      <c r="L121" s="48"/>
      <c r="M121" s="48">
        <f t="shared" si="1"/>
        <v>0</v>
      </c>
      <c r="N121" s="48"/>
      <c r="O121" s="48"/>
      <c r="P121" s="49"/>
    </row>
    <row r="122" spans="1:16" x14ac:dyDescent="0.25">
      <c r="A122" s="88"/>
      <c r="B122" s="83"/>
      <c r="C122" s="48"/>
      <c r="D122" s="48"/>
      <c r="E122" s="48">
        <f>IF(D122&gt;0,VLOOKUP(D122,'List of drugs'!$A$1:$G$301,2,0),0)</f>
        <v>0</v>
      </c>
      <c r="F122" s="48">
        <f>IF(D122&gt;0,VLOOKUP(D122,'List of drugs'!$A$1:$G$301,3,0),0)</f>
        <v>0</v>
      </c>
      <c r="G122" s="48">
        <f>IF(D122&gt;0,VLOOKUP(D122,'List of drugs'!$A$1:$G$301,4,0),0)</f>
        <v>0</v>
      </c>
      <c r="H122" s="64">
        <f>IF(D122&gt;0,VLOOKUP(D122,'List of drugs'!$A$1:$G$301,5,0),0)</f>
        <v>0</v>
      </c>
      <c r="I122" s="64"/>
      <c r="J122" s="64"/>
      <c r="K122" s="48"/>
      <c r="L122" s="48"/>
      <c r="M122" s="48">
        <f t="shared" si="1"/>
        <v>0</v>
      </c>
      <c r="N122" s="48"/>
      <c r="O122" s="48"/>
      <c r="P122" s="49"/>
    </row>
    <row r="123" spans="1:16" x14ac:dyDescent="0.25">
      <c r="A123" s="88"/>
      <c r="B123" s="83"/>
      <c r="C123" s="48"/>
      <c r="D123" s="48"/>
      <c r="E123" s="48">
        <f>IF(D123&gt;0,VLOOKUP(D123,'List of drugs'!$A$1:$G$301,2,0),0)</f>
        <v>0</v>
      </c>
      <c r="F123" s="48">
        <f>IF(D123&gt;0,VLOOKUP(D123,'List of drugs'!$A$1:$G$301,3,0),0)</f>
        <v>0</v>
      </c>
      <c r="G123" s="48">
        <f>IF(D123&gt;0,VLOOKUP(D123,'List of drugs'!$A$1:$G$301,4,0),0)</f>
        <v>0</v>
      </c>
      <c r="H123" s="64">
        <f>IF(D123&gt;0,VLOOKUP(D123,'List of drugs'!$A$1:$G$301,5,0),0)</f>
        <v>0</v>
      </c>
      <c r="I123" s="64"/>
      <c r="J123" s="64"/>
      <c r="K123" s="48"/>
      <c r="L123" s="48"/>
      <c r="M123" s="48">
        <f t="shared" si="1"/>
        <v>0</v>
      </c>
      <c r="N123" s="48"/>
      <c r="O123" s="48"/>
      <c r="P123" s="49"/>
    </row>
    <row r="124" spans="1:16" x14ac:dyDescent="0.25">
      <c r="A124" s="88"/>
      <c r="B124" s="83"/>
      <c r="C124" s="48"/>
      <c r="D124" s="48"/>
      <c r="E124" s="48">
        <f>IF(D124&gt;0,VLOOKUP(D124,'List of drugs'!$A$1:$G$301,2,0),0)</f>
        <v>0</v>
      </c>
      <c r="F124" s="48">
        <f>IF(D124&gt;0,VLOOKUP(D124,'List of drugs'!$A$1:$G$301,3,0),0)</f>
        <v>0</v>
      </c>
      <c r="G124" s="48">
        <f>IF(D124&gt;0,VLOOKUP(D124,'List of drugs'!$A$1:$G$301,4,0),0)</f>
        <v>0</v>
      </c>
      <c r="H124" s="64">
        <f>IF(D124&gt;0,VLOOKUP(D124,'List of drugs'!$A$1:$G$301,5,0),0)</f>
        <v>0</v>
      </c>
      <c r="I124" s="64"/>
      <c r="J124" s="64"/>
      <c r="K124" s="48"/>
      <c r="L124" s="48"/>
      <c r="M124" s="48">
        <f t="shared" si="1"/>
        <v>0</v>
      </c>
      <c r="N124" s="48"/>
      <c r="O124" s="48"/>
      <c r="P124" s="49"/>
    </row>
    <row r="125" spans="1:16" x14ac:dyDescent="0.25">
      <c r="A125" s="88"/>
      <c r="B125" s="83"/>
      <c r="C125" s="48"/>
      <c r="D125" s="48"/>
      <c r="E125" s="48">
        <f>IF(D125&gt;0,VLOOKUP(D125,'List of drugs'!$A$1:$G$301,2,0),0)</f>
        <v>0</v>
      </c>
      <c r="F125" s="48">
        <f>IF(D125&gt;0,VLOOKUP(D125,'List of drugs'!$A$1:$G$301,3,0),0)</f>
        <v>0</v>
      </c>
      <c r="G125" s="48">
        <f>IF(D125&gt;0,VLOOKUP(D125,'List of drugs'!$A$1:$G$301,4,0),0)</f>
        <v>0</v>
      </c>
      <c r="H125" s="64">
        <f>IF(D125&gt;0,VLOOKUP(D125,'List of drugs'!$A$1:$G$301,5,0),0)</f>
        <v>0</v>
      </c>
      <c r="I125" s="64"/>
      <c r="J125" s="64"/>
      <c r="K125" s="48"/>
      <c r="L125" s="48"/>
      <c r="M125" s="48">
        <f t="shared" si="1"/>
        <v>0</v>
      </c>
      <c r="N125" s="48"/>
      <c r="O125" s="48"/>
      <c r="P125" s="49"/>
    </row>
    <row r="126" spans="1:16" x14ac:dyDescent="0.25">
      <c r="A126" s="88"/>
      <c r="B126" s="83"/>
      <c r="C126" s="48"/>
      <c r="D126" s="48"/>
      <c r="E126" s="48">
        <f>IF(D126&gt;0,VLOOKUP(D126,'List of drugs'!$A$1:$G$301,2,0),0)</f>
        <v>0</v>
      </c>
      <c r="F126" s="48">
        <f>IF(D126&gt;0,VLOOKUP(D126,'List of drugs'!$A$1:$G$301,3,0),0)</f>
        <v>0</v>
      </c>
      <c r="G126" s="48">
        <f>IF(D126&gt;0,VLOOKUP(D126,'List of drugs'!$A$1:$G$301,4,0),0)</f>
        <v>0</v>
      </c>
      <c r="H126" s="64">
        <f>IF(D126&gt;0,VLOOKUP(D126,'List of drugs'!$A$1:$G$301,5,0),0)</f>
        <v>0</v>
      </c>
      <c r="I126" s="64"/>
      <c r="J126" s="64"/>
      <c r="K126" s="48"/>
      <c r="L126" s="48"/>
      <c r="M126" s="48">
        <f t="shared" si="1"/>
        <v>0</v>
      </c>
      <c r="N126" s="48"/>
      <c r="O126" s="48"/>
      <c r="P126" s="49"/>
    </row>
    <row r="127" spans="1:16" x14ac:dyDescent="0.25">
      <c r="A127" s="88"/>
      <c r="B127" s="83"/>
      <c r="C127" s="48"/>
      <c r="D127" s="48"/>
      <c r="E127" s="48">
        <f>IF(D127&gt;0,VLOOKUP(D127,'List of drugs'!$A$1:$G$301,2,0),0)</f>
        <v>0</v>
      </c>
      <c r="F127" s="48">
        <f>IF(D127&gt;0,VLOOKUP(D127,'List of drugs'!$A$1:$G$301,3,0),0)</f>
        <v>0</v>
      </c>
      <c r="G127" s="48">
        <f>IF(D127&gt;0,VLOOKUP(D127,'List of drugs'!$A$1:$G$301,4,0),0)</f>
        <v>0</v>
      </c>
      <c r="H127" s="64">
        <f>IF(D127&gt;0,VLOOKUP(D127,'List of drugs'!$A$1:$G$301,5,0),0)</f>
        <v>0</v>
      </c>
      <c r="I127" s="64"/>
      <c r="J127" s="64"/>
      <c r="K127" s="48"/>
      <c r="L127" s="48"/>
      <c r="M127" s="48">
        <f t="shared" si="1"/>
        <v>0</v>
      </c>
      <c r="N127" s="48"/>
      <c r="O127" s="48"/>
      <c r="P127" s="49"/>
    </row>
    <row r="128" spans="1:16" x14ac:dyDescent="0.25">
      <c r="A128" s="88"/>
      <c r="B128" s="83"/>
      <c r="C128" s="48"/>
      <c r="D128" s="48"/>
      <c r="E128" s="48">
        <f>IF(D128&gt;0,VLOOKUP(D128,'List of drugs'!$A$1:$G$301,2,0),0)</f>
        <v>0</v>
      </c>
      <c r="F128" s="48">
        <f>IF(D128&gt;0,VLOOKUP(D128,'List of drugs'!$A$1:$G$301,3,0),0)</f>
        <v>0</v>
      </c>
      <c r="G128" s="48">
        <f>IF(D128&gt;0,VLOOKUP(D128,'List of drugs'!$A$1:$G$301,4,0),0)</f>
        <v>0</v>
      </c>
      <c r="H128" s="64">
        <f>IF(D128&gt;0,VLOOKUP(D128,'List of drugs'!$A$1:$G$301,5,0),0)</f>
        <v>0</v>
      </c>
      <c r="I128" s="64"/>
      <c r="J128" s="64"/>
      <c r="K128" s="48"/>
      <c r="L128" s="48"/>
      <c r="M128" s="48">
        <f t="shared" si="1"/>
        <v>0</v>
      </c>
      <c r="N128" s="48"/>
      <c r="O128" s="48"/>
      <c r="P128" s="49"/>
    </row>
    <row r="129" spans="1:16" x14ac:dyDescent="0.25">
      <c r="A129" s="88"/>
      <c r="B129" s="83"/>
      <c r="C129" s="48"/>
      <c r="D129" s="48"/>
      <c r="E129" s="48">
        <f>IF(D129&gt;0,VLOOKUP(D129,'List of drugs'!$A$1:$G$301,2,0),0)</f>
        <v>0</v>
      </c>
      <c r="F129" s="48">
        <f>IF(D129&gt;0,VLOOKUP(D129,'List of drugs'!$A$1:$G$301,3,0),0)</f>
        <v>0</v>
      </c>
      <c r="G129" s="48">
        <f>IF(D129&gt;0,VLOOKUP(D129,'List of drugs'!$A$1:$G$301,4,0),0)</f>
        <v>0</v>
      </c>
      <c r="H129" s="64">
        <f>IF(D129&gt;0,VLOOKUP(D129,'List of drugs'!$A$1:$G$301,5,0),0)</f>
        <v>0</v>
      </c>
      <c r="I129" s="64"/>
      <c r="J129" s="64"/>
      <c r="K129" s="48"/>
      <c r="L129" s="48"/>
      <c r="M129" s="48">
        <f t="shared" si="1"/>
        <v>0</v>
      </c>
      <c r="N129" s="48"/>
      <c r="O129" s="48"/>
      <c r="P129" s="49"/>
    </row>
    <row r="130" spans="1:16" x14ac:dyDescent="0.25">
      <c r="A130" s="88"/>
      <c r="B130" s="83"/>
      <c r="C130" s="48"/>
      <c r="D130" s="48"/>
      <c r="E130" s="48">
        <f>IF(D130&gt;0,VLOOKUP(D130,'List of drugs'!$A$1:$G$301,2,0),0)</f>
        <v>0</v>
      </c>
      <c r="F130" s="48">
        <f>IF(D130&gt;0,VLOOKUP(D130,'List of drugs'!$A$1:$G$301,3,0),0)</f>
        <v>0</v>
      </c>
      <c r="G130" s="48">
        <f>IF(D130&gt;0,VLOOKUP(D130,'List of drugs'!$A$1:$G$301,4,0),0)</f>
        <v>0</v>
      </c>
      <c r="H130" s="64">
        <f>IF(D130&gt;0,VLOOKUP(D130,'List of drugs'!$A$1:$G$301,5,0),0)</f>
        <v>0</v>
      </c>
      <c r="I130" s="64"/>
      <c r="J130" s="64"/>
      <c r="K130" s="48"/>
      <c r="L130" s="48"/>
      <c r="M130" s="48">
        <f t="shared" si="1"/>
        <v>0</v>
      </c>
      <c r="N130" s="48"/>
      <c r="O130" s="48"/>
      <c r="P130" s="49"/>
    </row>
    <row r="131" spans="1:16" x14ac:dyDescent="0.25">
      <c r="A131" s="88"/>
      <c r="B131" s="83"/>
      <c r="C131" s="48"/>
      <c r="D131" s="48"/>
      <c r="E131" s="48">
        <f>IF(D131&gt;0,VLOOKUP(D131,'List of drugs'!$A$1:$G$301,2,0),0)</f>
        <v>0</v>
      </c>
      <c r="F131" s="48">
        <f>IF(D131&gt;0,VLOOKUP(D131,'List of drugs'!$A$1:$G$301,3,0),0)</f>
        <v>0</v>
      </c>
      <c r="G131" s="48">
        <f>IF(D131&gt;0,VLOOKUP(D131,'List of drugs'!$A$1:$G$301,4,0),0)</f>
        <v>0</v>
      </c>
      <c r="H131" s="64">
        <f>IF(D131&gt;0,VLOOKUP(D131,'List of drugs'!$A$1:$G$301,5,0),0)</f>
        <v>0</v>
      </c>
      <c r="I131" s="64"/>
      <c r="J131" s="64"/>
      <c r="K131" s="48"/>
      <c r="L131" s="48"/>
      <c r="M131" s="48">
        <f t="shared" si="1"/>
        <v>0</v>
      </c>
      <c r="N131" s="48"/>
      <c r="O131" s="48"/>
      <c r="P131" s="49"/>
    </row>
    <row r="132" spans="1:16" x14ac:dyDescent="0.25">
      <c r="A132" s="88"/>
      <c r="B132" s="83"/>
      <c r="C132" s="48"/>
      <c r="D132" s="48"/>
      <c r="E132" s="48">
        <f>IF(D132&gt;0,VLOOKUP(D132,'List of drugs'!$A$1:$G$301,2,0),0)</f>
        <v>0</v>
      </c>
      <c r="F132" s="48">
        <f>IF(D132&gt;0,VLOOKUP(D132,'List of drugs'!$A$1:$G$301,3,0),0)</f>
        <v>0</v>
      </c>
      <c r="G132" s="48">
        <f>IF(D132&gt;0,VLOOKUP(D132,'List of drugs'!$A$1:$G$301,4,0),0)</f>
        <v>0</v>
      </c>
      <c r="H132" s="64">
        <f>IF(D132&gt;0,VLOOKUP(D132,'List of drugs'!$A$1:$G$301,5,0),0)</f>
        <v>0</v>
      </c>
      <c r="I132" s="64"/>
      <c r="J132" s="64"/>
      <c r="K132" s="48"/>
      <c r="L132" s="48"/>
      <c r="M132" s="48">
        <f t="shared" si="1"/>
        <v>0</v>
      </c>
      <c r="N132" s="48"/>
      <c r="O132" s="48"/>
      <c r="P132" s="49"/>
    </row>
    <row r="133" spans="1:16" x14ac:dyDescent="0.25">
      <c r="A133" s="88"/>
      <c r="B133" s="83"/>
      <c r="C133" s="48"/>
      <c r="D133" s="48"/>
      <c r="E133" s="48">
        <f>IF(D133&gt;0,VLOOKUP(D133,'List of drugs'!$A$1:$G$301,2,0),0)</f>
        <v>0</v>
      </c>
      <c r="F133" s="48">
        <f>IF(D133&gt;0,VLOOKUP(D133,'List of drugs'!$A$1:$G$301,3,0),0)</f>
        <v>0</v>
      </c>
      <c r="G133" s="48">
        <f>IF(D133&gt;0,VLOOKUP(D133,'List of drugs'!$A$1:$G$301,4,0),0)</f>
        <v>0</v>
      </c>
      <c r="H133" s="64">
        <f>IF(D133&gt;0,VLOOKUP(D133,'List of drugs'!$A$1:$G$301,5,0),0)</f>
        <v>0</v>
      </c>
      <c r="I133" s="64"/>
      <c r="J133" s="64"/>
      <c r="K133" s="48"/>
      <c r="L133" s="48"/>
      <c r="M133" s="48">
        <f t="shared" si="1"/>
        <v>0</v>
      </c>
      <c r="N133" s="48"/>
      <c r="O133" s="48"/>
      <c r="P133" s="49"/>
    </row>
    <row r="134" spans="1:16" x14ac:dyDescent="0.25">
      <c r="A134" s="88"/>
      <c r="B134" s="83"/>
      <c r="C134" s="48"/>
      <c r="D134" s="48"/>
      <c r="E134" s="48">
        <f>IF(D134&gt;0,VLOOKUP(D134,'List of drugs'!$A$1:$G$301,2,0),0)</f>
        <v>0</v>
      </c>
      <c r="F134" s="48">
        <f>IF(D134&gt;0,VLOOKUP(D134,'List of drugs'!$A$1:$G$301,3,0),0)</f>
        <v>0</v>
      </c>
      <c r="G134" s="48">
        <f>IF(D134&gt;0,VLOOKUP(D134,'List of drugs'!$A$1:$G$301,4,0),0)</f>
        <v>0</v>
      </c>
      <c r="H134" s="64">
        <f>IF(D134&gt;0,VLOOKUP(D134,'List of drugs'!$A$1:$G$301,5,0),0)</f>
        <v>0</v>
      </c>
      <c r="I134" s="64"/>
      <c r="J134" s="64"/>
      <c r="K134" s="48"/>
      <c r="L134" s="48"/>
      <c r="M134" s="48">
        <f t="shared" si="1"/>
        <v>0</v>
      </c>
      <c r="N134" s="48"/>
      <c r="O134" s="48"/>
      <c r="P134" s="49"/>
    </row>
    <row r="135" spans="1:16" x14ac:dyDescent="0.25">
      <c r="A135" s="88"/>
      <c r="B135" s="83"/>
      <c r="C135" s="48"/>
      <c r="D135" s="48"/>
      <c r="E135" s="48">
        <f>IF(D135&gt;0,VLOOKUP(D135,'List of drugs'!$A$1:$G$301,2,0),0)</f>
        <v>0</v>
      </c>
      <c r="F135" s="48">
        <f>IF(D135&gt;0,VLOOKUP(D135,'List of drugs'!$A$1:$G$301,3,0),0)</f>
        <v>0</v>
      </c>
      <c r="G135" s="48">
        <f>IF(D135&gt;0,VLOOKUP(D135,'List of drugs'!$A$1:$G$301,4,0),0)</f>
        <v>0</v>
      </c>
      <c r="H135" s="64">
        <f>IF(D135&gt;0,VLOOKUP(D135,'List of drugs'!$A$1:$G$301,5,0),0)</f>
        <v>0</v>
      </c>
      <c r="I135" s="64"/>
      <c r="J135" s="64"/>
      <c r="K135" s="48"/>
      <c r="L135" s="48"/>
      <c r="M135" s="48">
        <f t="shared" ref="M135:M198" si="2">L135-K135</f>
        <v>0</v>
      </c>
      <c r="N135" s="48"/>
      <c r="O135" s="48"/>
      <c r="P135" s="49"/>
    </row>
    <row r="136" spans="1:16" x14ac:dyDescent="0.25">
      <c r="A136" s="88"/>
      <c r="B136" s="83"/>
      <c r="C136" s="48"/>
      <c r="D136" s="48"/>
      <c r="E136" s="48">
        <f>IF(D136&gt;0,VLOOKUP(D136,'List of drugs'!$A$1:$G$301,2,0),0)</f>
        <v>0</v>
      </c>
      <c r="F136" s="48">
        <f>IF(D136&gt;0,VLOOKUP(D136,'List of drugs'!$A$1:$G$301,3,0),0)</f>
        <v>0</v>
      </c>
      <c r="G136" s="48">
        <f>IF(D136&gt;0,VLOOKUP(D136,'List of drugs'!$A$1:$G$301,4,0),0)</f>
        <v>0</v>
      </c>
      <c r="H136" s="64">
        <f>IF(D136&gt;0,VLOOKUP(D136,'List of drugs'!$A$1:$G$301,5,0),0)</f>
        <v>0</v>
      </c>
      <c r="I136" s="64"/>
      <c r="J136" s="64"/>
      <c r="K136" s="48"/>
      <c r="L136" s="48"/>
      <c r="M136" s="48">
        <f t="shared" si="2"/>
        <v>0</v>
      </c>
      <c r="N136" s="48"/>
      <c r="O136" s="48"/>
      <c r="P136" s="49"/>
    </row>
    <row r="137" spans="1:16" x14ac:dyDescent="0.25">
      <c r="A137" s="88"/>
      <c r="B137" s="83"/>
      <c r="C137" s="48"/>
      <c r="D137" s="48"/>
      <c r="E137" s="48">
        <f>IF(D137&gt;0,VLOOKUP(D137,'List of drugs'!$A$1:$G$301,2,0),0)</f>
        <v>0</v>
      </c>
      <c r="F137" s="48">
        <f>IF(D137&gt;0,VLOOKUP(D137,'List of drugs'!$A$1:$G$301,3,0),0)</f>
        <v>0</v>
      </c>
      <c r="G137" s="48">
        <f>IF(D137&gt;0,VLOOKUP(D137,'List of drugs'!$A$1:$G$301,4,0),0)</f>
        <v>0</v>
      </c>
      <c r="H137" s="64">
        <f>IF(D137&gt;0,VLOOKUP(D137,'List of drugs'!$A$1:$G$301,5,0),0)</f>
        <v>0</v>
      </c>
      <c r="I137" s="64"/>
      <c r="J137" s="64"/>
      <c r="K137" s="48"/>
      <c r="L137" s="48"/>
      <c r="M137" s="48">
        <f t="shared" si="2"/>
        <v>0</v>
      </c>
      <c r="N137" s="48"/>
      <c r="O137" s="48"/>
      <c r="P137" s="49"/>
    </row>
    <row r="138" spans="1:16" x14ac:dyDescent="0.25">
      <c r="A138" s="88"/>
      <c r="B138" s="83"/>
      <c r="C138" s="48"/>
      <c r="D138" s="48"/>
      <c r="E138" s="48">
        <f>IF(D138&gt;0,VLOOKUP(D138,'List of drugs'!$A$1:$G$301,2,0),0)</f>
        <v>0</v>
      </c>
      <c r="F138" s="48">
        <f>IF(D138&gt;0,VLOOKUP(D138,'List of drugs'!$A$1:$G$301,3,0),0)</f>
        <v>0</v>
      </c>
      <c r="G138" s="48">
        <f>IF(D138&gt;0,VLOOKUP(D138,'List of drugs'!$A$1:$G$301,4,0),0)</f>
        <v>0</v>
      </c>
      <c r="H138" s="64">
        <f>IF(D138&gt;0,VLOOKUP(D138,'List of drugs'!$A$1:$G$301,5,0),0)</f>
        <v>0</v>
      </c>
      <c r="I138" s="64"/>
      <c r="J138" s="64"/>
      <c r="K138" s="48"/>
      <c r="L138" s="48"/>
      <c r="M138" s="48">
        <f t="shared" si="2"/>
        <v>0</v>
      </c>
      <c r="N138" s="48"/>
      <c r="O138" s="48"/>
      <c r="P138" s="49"/>
    </row>
    <row r="139" spans="1:16" x14ac:dyDescent="0.25">
      <c r="A139" s="88"/>
      <c r="B139" s="83"/>
      <c r="C139" s="48"/>
      <c r="D139" s="48"/>
      <c r="E139" s="48">
        <f>IF(D139&gt;0,VLOOKUP(D139,'List of drugs'!$A$1:$G$301,2,0),0)</f>
        <v>0</v>
      </c>
      <c r="F139" s="48">
        <f>IF(D139&gt;0,VLOOKUP(D139,'List of drugs'!$A$1:$G$301,3,0),0)</f>
        <v>0</v>
      </c>
      <c r="G139" s="48">
        <f>IF(D139&gt;0,VLOOKUP(D139,'List of drugs'!$A$1:$G$301,4,0),0)</f>
        <v>0</v>
      </c>
      <c r="H139" s="64">
        <f>IF(D139&gt;0,VLOOKUP(D139,'List of drugs'!$A$1:$G$301,5,0),0)</f>
        <v>0</v>
      </c>
      <c r="I139" s="64"/>
      <c r="J139" s="64"/>
      <c r="K139" s="48"/>
      <c r="L139" s="48"/>
      <c r="M139" s="48">
        <f t="shared" si="2"/>
        <v>0</v>
      </c>
      <c r="N139" s="48"/>
      <c r="O139" s="48"/>
      <c r="P139" s="49"/>
    </row>
    <row r="140" spans="1:16" x14ac:dyDescent="0.25">
      <c r="A140" s="88"/>
      <c r="B140" s="83"/>
      <c r="C140" s="48"/>
      <c r="D140" s="48"/>
      <c r="E140" s="48">
        <f>IF(D140&gt;0,VLOOKUP(D140,'List of drugs'!$A$1:$G$301,2,0),0)</f>
        <v>0</v>
      </c>
      <c r="F140" s="48">
        <f>IF(D140&gt;0,VLOOKUP(D140,'List of drugs'!$A$1:$G$301,3,0),0)</f>
        <v>0</v>
      </c>
      <c r="G140" s="48">
        <f>IF(D140&gt;0,VLOOKUP(D140,'List of drugs'!$A$1:$G$301,4,0),0)</f>
        <v>0</v>
      </c>
      <c r="H140" s="64">
        <f>IF(D140&gt;0,VLOOKUP(D140,'List of drugs'!$A$1:$G$301,5,0),0)</f>
        <v>0</v>
      </c>
      <c r="I140" s="64"/>
      <c r="J140" s="64"/>
      <c r="K140" s="48"/>
      <c r="L140" s="48"/>
      <c r="M140" s="48">
        <f t="shared" si="2"/>
        <v>0</v>
      </c>
      <c r="N140" s="48"/>
      <c r="O140" s="48"/>
      <c r="P140" s="49"/>
    </row>
    <row r="141" spans="1:16" x14ac:dyDescent="0.25">
      <c r="A141" s="88"/>
      <c r="B141" s="83"/>
      <c r="C141" s="48"/>
      <c r="D141" s="48"/>
      <c r="E141" s="48">
        <f>IF(D141&gt;0,VLOOKUP(D141,'List of drugs'!$A$1:$G$301,2,0),0)</f>
        <v>0</v>
      </c>
      <c r="F141" s="48">
        <f>IF(D141&gt;0,VLOOKUP(D141,'List of drugs'!$A$1:$G$301,3,0),0)</f>
        <v>0</v>
      </c>
      <c r="G141" s="48">
        <f>IF(D141&gt;0,VLOOKUP(D141,'List of drugs'!$A$1:$G$301,4,0),0)</f>
        <v>0</v>
      </c>
      <c r="H141" s="64">
        <f>IF(D141&gt;0,VLOOKUP(D141,'List of drugs'!$A$1:$G$301,5,0),0)</f>
        <v>0</v>
      </c>
      <c r="I141" s="64"/>
      <c r="J141" s="64"/>
      <c r="K141" s="48"/>
      <c r="L141" s="48"/>
      <c r="M141" s="48">
        <f t="shared" si="2"/>
        <v>0</v>
      </c>
      <c r="N141" s="48"/>
      <c r="O141" s="48"/>
      <c r="P141" s="49"/>
    </row>
    <row r="142" spans="1:16" x14ac:dyDescent="0.25">
      <c r="A142" s="88"/>
      <c r="B142" s="83"/>
      <c r="C142" s="48"/>
      <c r="D142" s="48"/>
      <c r="E142" s="48">
        <f>IF(D142&gt;0,VLOOKUP(D142,'List of drugs'!$A$1:$G$301,2,0),0)</f>
        <v>0</v>
      </c>
      <c r="F142" s="48">
        <f>IF(D142&gt;0,VLOOKUP(D142,'List of drugs'!$A$1:$G$301,3,0),0)</f>
        <v>0</v>
      </c>
      <c r="G142" s="48">
        <f>IF(D142&gt;0,VLOOKUP(D142,'List of drugs'!$A$1:$G$301,4,0),0)</f>
        <v>0</v>
      </c>
      <c r="H142" s="64">
        <f>IF(D142&gt;0,VLOOKUP(D142,'List of drugs'!$A$1:$G$301,5,0),0)</f>
        <v>0</v>
      </c>
      <c r="I142" s="64"/>
      <c r="J142" s="64"/>
      <c r="K142" s="48"/>
      <c r="L142" s="48"/>
      <c r="M142" s="48">
        <f t="shared" si="2"/>
        <v>0</v>
      </c>
      <c r="N142" s="48"/>
      <c r="O142" s="48"/>
      <c r="P142" s="49"/>
    </row>
    <row r="143" spans="1:16" x14ac:dyDescent="0.25">
      <c r="A143" s="88"/>
      <c r="B143" s="83"/>
      <c r="C143" s="48"/>
      <c r="D143" s="48"/>
      <c r="E143" s="48">
        <f>IF(D143&gt;0,VLOOKUP(D143,'List of drugs'!$A$1:$G$301,2,0),0)</f>
        <v>0</v>
      </c>
      <c r="F143" s="48">
        <f>IF(D143&gt;0,VLOOKUP(D143,'List of drugs'!$A$1:$G$301,3,0),0)</f>
        <v>0</v>
      </c>
      <c r="G143" s="48">
        <f>IF(D143&gt;0,VLOOKUP(D143,'List of drugs'!$A$1:$G$301,4,0),0)</f>
        <v>0</v>
      </c>
      <c r="H143" s="64">
        <f>IF(D143&gt;0,VLOOKUP(D143,'List of drugs'!$A$1:$G$301,5,0),0)</f>
        <v>0</v>
      </c>
      <c r="I143" s="64"/>
      <c r="J143" s="64"/>
      <c r="K143" s="48"/>
      <c r="L143" s="48"/>
      <c r="M143" s="48">
        <f t="shared" si="2"/>
        <v>0</v>
      </c>
      <c r="N143" s="48"/>
      <c r="O143" s="48"/>
      <c r="P143" s="49"/>
    </row>
    <row r="144" spans="1:16" x14ac:dyDescent="0.25">
      <c r="A144" s="88"/>
      <c r="B144" s="83"/>
      <c r="C144" s="48"/>
      <c r="D144" s="48"/>
      <c r="E144" s="48">
        <f>IF(D144&gt;0,VLOOKUP(D144,'List of drugs'!$A$1:$G$301,2,0),0)</f>
        <v>0</v>
      </c>
      <c r="F144" s="48">
        <f>IF(D144&gt;0,VLOOKUP(D144,'List of drugs'!$A$1:$G$301,3,0),0)</f>
        <v>0</v>
      </c>
      <c r="G144" s="48">
        <f>IF(D144&gt;0,VLOOKUP(D144,'List of drugs'!$A$1:$G$301,4,0),0)</f>
        <v>0</v>
      </c>
      <c r="H144" s="64">
        <f>IF(D144&gt;0,VLOOKUP(D144,'List of drugs'!$A$1:$G$301,5,0),0)</f>
        <v>0</v>
      </c>
      <c r="I144" s="64"/>
      <c r="J144" s="64"/>
      <c r="K144" s="48"/>
      <c r="L144" s="48"/>
      <c r="M144" s="48">
        <f t="shared" si="2"/>
        <v>0</v>
      </c>
      <c r="N144" s="48"/>
      <c r="O144" s="48"/>
      <c r="P144" s="49"/>
    </row>
    <row r="145" spans="1:16" x14ac:dyDescent="0.25">
      <c r="A145" s="88"/>
      <c r="B145" s="83"/>
      <c r="C145" s="48"/>
      <c r="D145" s="48"/>
      <c r="E145" s="48">
        <f>IF(D145&gt;0,VLOOKUP(D145,'List of drugs'!$A$1:$G$301,2,0),0)</f>
        <v>0</v>
      </c>
      <c r="F145" s="48">
        <f>IF(D145&gt;0,VLOOKUP(D145,'List of drugs'!$A$1:$G$301,3,0),0)</f>
        <v>0</v>
      </c>
      <c r="G145" s="48">
        <f>IF(D145&gt;0,VLOOKUP(D145,'List of drugs'!$A$1:$G$301,4,0),0)</f>
        <v>0</v>
      </c>
      <c r="H145" s="64">
        <f>IF(D145&gt;0,VLOOKUP(D145,'List of drugs'!$A$1:$G$301,5,0),0)</f>
        <v>0</v>
      </c>
      <c r="I145" s="64"/>
      <c r="J145" s="64"/>
      <c r="K145" s="48"/>
      <c r="L145" s="48"/>
      <c r="M145" s="48">
        <f t="shared" si="2"/>
        <v>0</v>
      </c>
      <c r="N145" s="48"/>
      <c r="O145" s="48"/>
      <c r="P145" s="49"/>
    </row>
    <row r="146" spans="1:16" x14ac:dyDescent="0.25">
      <c r="A146" s="88"/>
      <c r="B146" s="83"/>
      <c r="C146" s="48"/>
      <c r="D146" s="48"/>
      <c r="E146" s="48">
        <f>IF(D146&gt;0,VLOOKUP(D146,'List of drugs'!$A$1:$G$301,2,0),0)</f>
        <v>0</v>
      </c>
      <c r="F146" s="48">
        <f>IF(D146&gt;0,VLOOKUP(D146,'List of drugs'!$A$1:$G$301,3,0),0)</f>
        <v>0</v>
      </c>
      <c r="G146" s="48">
        <f>IF(D146&gt;0,VLOOKUP(D146,'List of drugs'!$A$1:$G$301,4,0),0)</f>
        <v>0</v>
      </c>
      <c r="H146" s="64">
        <f>IF(D146&gt;0,VLOOKUP(D146,'List of drugs'!$A$1:$G$301,5,0),0)</f>
        <v>0</v>
      </c>
      <c r="I146" s="64"/>
      <c r="J146" s="64"/>
      <c r="K146" s="48"/>
      <c r="L146" s="48"/>
      <c r="M146" s="48">
        <f t="shared" si="2"/>
        <v>0</v>
      </c>
      <c r="N146" s="48"/>
      <c r="O146" s="48"/>
      <c r="P146" s="49"/>
    </row>
    <row r="147" spans="1:16" x14ac:dyDescent="0.25">
      <c r="A147" s="88"/>
      <c r="B147" s="83"/>
      <c r="C147" s="48"/>
      <c r="D147" s="48"/>
      <c r="E147" s="48">
        <f>IF(D147&gt;0,VLOOKUP(D147,'List of drugs'!$A$1:$G$301,2,0),0)</f>
        <v>0</v>
      </c>
      <c r="F147" s="48">
        <f>IF(D147&gt;0,VLOOKUP(D147,'List of drugs'!$A$1:$G$301,3,0),0)</f>
        <v>0</v>
      </c>
      <c r="G147" s="48">
        <f>IF(D147&gt;0,VLOOKUP(D147,'List of drugs'!$A$1:$G$301,4,0),0)</f>
        <v>0</v>
      </c>
      <c r="H147" s="64">
        <f>IF(D147&gt;0,VLOOKUP(D147,'List of drugs'!$A$1:$G$301,5,0),0)</f>
        <v>0</v>
      </c>
      <c r="I147" s="64"/>
      <c r="J147" s="64"/>
      <c r="K147" s="48"/>
      <c r="L147" s="48"/>
      <c r="M147" s="48">
        <f t="shared" si="2"/>
        <v>0</v>
      </c>
      <c r="N147" s="48"/>
      <c r="O147" s="48"/>
      <c r="P147" s="49"/>
    </row>
    <row r="148" spans="1:16" x14ac:dyDescent="0.25">
      <c r="A148" s="88"/>
      <c r="B148" s="83"/>
      <c r="C148" s="48"/>
      <c r="D148" s="48"/>
      <c r="E148" s="48">
        <f>IF(D148&gt;0,VLOOKUP(D148,'List of drugs'!$A$1:$G$301,2,0),0)</f>
        <v>0</v>
      </c>
      <c r="F148" s="48">
        <f>IF(D148&gt;0,VLOOKUP(D148,'List of drugs'!$A$1:$G$301,3,0),0)</f>
        <v>0</v>
      </c>
      <c r="G148" s="48">
        <f>IF(D148&gt;0,VLOOKUP(D148,'List of drugs'!$A$1:$G$301,4,0),0)</f>
        <v>0</v>
      </c>
      <c r="H148" s="64">
        <f>IF(D148&gt;0,VLOOKUP(D148,'List of drugs'!$A$1:$G$301,5,0),0)</f>
        <v>0</v>
      </c>
      <c r="I148" s="64"/>
      <c r="J148" s="64"/>
      <c r="K148" s="48"/>
      <c r="L148" s="48"/>
      <c r="M148" s="48">
        <f t="shared" si="2"/>
        <v>0</v>
      </c>
      <c r="N148" s="48"/>
      <c r="O148" s="48"/>
      <c r="P148" s="49"/>
    </row>
    <row r="149" spans="1:16" x14ac:dyDescent="0.25">
      <c r="A149" s="88"/>
      <c r="B149" s="83"/>
      <c r="C149" s="48"/>
      <c r="D149" s="48"/>
      <c r="E149" s="48">
        <f>IF(D149&gt;0,VLOOKUP(D149,'List of drugs'!$A$1:$G$301,2,0),0)</f>
        <v>0</v>
      </c>
      <c r="F149" s="48">
        <f>IF(D149&gt;0,VLOOKUP(D149,'List of drugs'!$A$1:$G$301,3,0),0)</f>
        <v>0</v>
      </c>
      <c r="G149" s="48">
        <f>IF(D149&gt;0,VLOOKUP(D149,'List of drugs'!$A$1:$G$301,4,0),0)</f>
        <v>0</v>
      </c>
      <c r="H149" s="64">
        <f>IF(D149&gt;0,VLOOKUP(D149,'List of drugs'!$A$1:$G$301,5,0),0)</f>
        <v>0</v>
      </c>
      <c r="I149" s="64"/>
      <c r="J149" s="64"/>
      <c r="K149" s="48"/>
      <c r="L149" s="48"/>
      <c r="M149" s="48">
        <f t="shared" si="2"/>
        <v>0</v>
      </c>
      <c r="N149" s="48"/>
      <c r="O149" s="48"/>
      <c r="P149" s="49"/>
    </row>
    <row r="150" spans="1:16" x14ac:dyDescent="0.25">
      <c r="A150" s="88"/>
      <c r="B150" s="83"/>
      <c r="C150" s="48"/>
      <c r="D150" s="48"/>
      <c r="E150" s="48">
        <f>IF(D150&gt;0,VLOOKUP(D150,'List of drugs'!$A$1:$G$301,2,0),0)</f>
        <v>0</v>
      </c>
      <c r="F150" s="48">
        <f>IF(D150&gt;0,VLOOKUP(D150,'List of drugs'!$A$1:$G$301,3,0),0)</f>
        <v>0</v>
      </c>
      <c r="G150" s="48">
        <f>IF(D150&gt;0,VLOOKUP(D150,'List of drugs'!$A$1:$G$301,4,0),0)</f>
        <v>0</v>
      </c>
      <c r="H150" s="64">
        <f>IF(D150&gt;0,VLOOKUP(D150,'List of drugs'!$A$1:$G$301,5,0),0)</f>
        <v>0</v>
      </c>
      <c r="I150" s="64"/>
      <c r="J150" s="64"/>
      <c r="K150" s="48"/>
      <c r="L150" s="48"/>
      <c r="M150" s="48">
        <f t="shared" si="2"/>
        <v>0</v>
      </c>
      <c r="N150" s="48"/>
      <c r="O150" s="48"/>
      <c r="P150" s="49"/>
    </row>
    <row r="151" spans="1:16" x14ac:dyDescent="0.25">
      <c r="A151" s="88"/>
      <c r="B151" s="83"/>
      <c r="C151" s="48"/>
      <c r="D151" s="48"/>
      <c r="E151" s="48">
        <f>IF(D151&gt;0,VLOOKUP(D151,'List of drugs'!$A$1:$G$301,2,0),0)</f>
        <v>0</v>
      </c>
      <c r="F151" s="48">
        <f>IF(D151&gt;0,VLOOKUP(D151,'List of drugs'!$A$1:$G$301,3,0),0)</f>
        <v>0</v>
      </c>
      <c r="G151" s="48">
        <f>IF(D151&gt;0,VLOOKUP(D151,'List of drugs'!$A$1:$G$301,4,0),0)</f>
        <v>0</v>
      </c>
      <c r="H151" s="64">
        <f>IF(D151&gt;0,VLOOKUP(D151,'List of drugs'!$A$1:$G$301,5,0),0)</f>
        <v>0</v>
      </c>
      <c r="I151" s="64"/>
      <c r="J151" s="64"/>
      <c r="K151" s="48"/>
      <c r="L151" s="48"/>
      <c r="M151" s="48">
        <f t="shared" si="2"/>
        <v>0</v>
      </c>
      <c r="N151" s="48"/>
      <c r="O151" s="48"/>
      <c r="P151" s="49"/>
    </row>
    <row r="152" spans="1:16" x14ac:dyDescent="0.25">
      <c r="A152" s="88"/>
      <c r="B152" s="83"/>
      <c r="C152" s="48"/>
      <c r="D152" s="48"/>
      <c r="E152" s="48">
        <f>IF(D152&gt;0,VLOOKUP(D152,'List of drugs'!$A$1:$G$301,2,0),0)</f>
        <v>0</v>
      </c>
      <c r="F152" s="48">
        <f>IF(D152&gt;0,VLOOKUP(D152,'List of drugs'!$A$1:$G$301,3,0),0)</f>
        <v>0</v>
      </c>
      <c r="G152" s="48">
        <f>IF(D152&gt;0,VLOOKUP(D152,'List of drugs'!$A$1:$G$301,4,0),0)</f>
        <v>0</v>
      </c>
      <c r="H152" s="64">
        <f>IF(D152&gt;0,VLOOKUP(D152,'List of drugs'!$A$1:$G$301,5,0),0)</f>
        <v>0</v>
      </c>
      <c r="I152" s="64"/>
      <c r="J152" s="64"/>
      <c r="K152" s="48"/>
      <c r="L152" s="48"/>
      <c r="M152" s="48">
        <f t="shared" si="2"/>
        <v>0</v>
      </c>
      <c r="N152" s="48"/>
      <c r="O152" s="48"/>
      <c r="P152" s="49"/>
    </row>
    <row r="153" spans="1:16" x14ac:dyDescent="0.25">
      <c r="A153" s="88"/>
      <c r="B153" s="83"/>
      <c r="C153" s="48"/>
      <c r="D153" s="48"/>
      <c r="E153" s="48">
        <f>IF(D153&gt;0,VLOOKUP(D153,'List of drugs'!$A$1:$G$301,2,0),0)</f>
        <v>0</v>
      </c>
      <c r="F153" s="48">
        <f>IF(D153&gt;0,VLOOKUP(D153,'List of drugs'!$A$1:$G$301,3,0),0)</f>
        <v>0</v>
      </c>
      <c r="G153" s="48">
        <f>IF(D153&gt;0,VLOOKUP(D153,'List of drugs'!$A$1:$G$301,4,0),0)</f>
        <v>0</v>
      </c>
      <c r="H153" s="64">
        <f>IF(D153&gt;0,VLOOKUP(D153,'List of drugs'!$A$1:$G$301,5,0),0)</f>
        <v>0</v>
      </c>
      <c r="I153" s="64"/>
      <c r="J153" s="64"/>
      <c r="K153" s="48"/>
      <c r="L153" s="48"/>
      <c r="M153" s="48">
        <f t="shared" si="2"/>
        <v>0</v>
      </c>
      <c r="N153" s="48"/>
      <c r="O153" s="48"/>
      <c r="P153" s="49"/>
    </row>
    <row r="154" spans="1:16" x14ac:dyDescent="0.25">
      <c r="A154" s="88"/>
      <c r="B154" s="83"/>
      <c r="C154" s="48"/>
      <c r="D154" s="48"/>
      <c r="E154" s="48">
        <f>IF(D154&gt;0,VLOOKUP(D154,'List of drugs'!$A$1:$G$301,2,0),0)</f>
        <v>0</v>
      </c>
      <c r="F154" s="48">
        <f>IF(D154&gt;0,VLOOKUP(D154,'List of drugs'!$A$1:$G$301,3,0),0)</f>
        <v>0</v>
      </c>
      <c r="G154" s="48">
        <f>IF(D154&gt;0,VLOOKUP(D154,'List of drugs'!$A$1:$G$301,4,0),0)</f>
        <v>0</v>
      </c>
      <c r="H154" s="64">
        <f>IF(D154&gt;0,VLOOKUP(D154,'List of drugs'!$A$1:$G$301,5,0),0)</f>
        <v>0</v>
      </c>
      <c r="I154" s="64"/>
      <c r="J154" s="64"/>
      <c r="K154" s="48"/>
      <c r="L154" s="48"/>
      <c r="M154" s="48">
        <f t="shared" si="2"/>
        <v>0</v>
      </c>
      <c r="N154" s="48"/>
      <c r="O154" s="48"/>
      <c r="P154" s="49"/>
    </row>
    <row r="155" spans="1:16" x14ac:dyDescent="0.25">
      <c r="A155" s="88"/>
      <c r="B155" s="83"/>
      <c r="C155" s="48"/>
      <c r="D155" s="48"/>
      <c r="E155" s="48">
        <f>IF(D155&gt;0,VLOOKUP(D155,'List of drugs'!$A$1:$G$301,2,0),0)</f>
        <v>0</v>
      </c>
      <c r="F155" s="48">
        <f>IF(D155&gt;0,VLOOKUP(D155,'List of drugs'!$A$1:$G$301,3,0),0)</f>
        <v>0</v>
      </c>
      <c r="G155" s="48">
        <f>IF(D155&gt;0,VLOOKUP(D155,'List of drugs'!$A$1:$G$301,4,0),0)</f>
        <v>0</v>
      </c>
      <c r="H155" s="64">
        <f>IF(D155&gt;0,VLOOKUP(D155,'List of drugs'!$A$1:$G$301,5,0),0)</f>
        <v>0</v>
      </c>
      <c r="I155" s="64"/>
      <c r="J155" s="64"/>
      <c r="K155" s="48"/>
      <c r="L155" s="48"/>
      <c r="M155" s="48">
        <f t="shared" si="2"/>
        <v>0</v>
      </c>
      <c r="N155" s="48"/>
      <c r="O155" s="48"/>
      <c r="P155" s="49"/>
    </row>
    <row r="156" spans="1:16" x14ac:dyDescent="0.25">
      <c r="A156" s="88"/>
      <c r="B156" s="83"/>
      <c r="C156" s="48"/>
      <c r="D156" s="48"/>
      <c r="E156" s="48">
        <f>IF(D156&gt;0,VLOOKUP(D156,'List of drugs'!$A$1:$G$301,2,0),0)</f>
        <v>0</v>
      </c>
      <c r="F156" s="48">
        <f>IF(D156&gt;0,VLOOKUP(D156,'List of drugs'!$A$1:$G$301,3,0),0)</f>
        <v>0</v>
      </c>
      <c r="G156" s="48">
        <f>IF(D156&gt;0,VLOOKUP(D156,'List of drugs'!$A$1:$G$301,4,0),0)</f>
        <v>0</v>
      </c>
      <c r="H156" s="64">
        <f>IF(D156&gt;0,VLOOKUP(D156,'List of drugs'!$A$1:$G$301,5,0),0)</f>
        <v>0</v>
      </c>
      <c r="I156" s="64"/>
      <c r="J156" s="64"/>
      <c r="K156" s="48"/>
      <c r="L156" s="48"/>
      <c r="M156" s="48">
        <f t="shared" si="2"/>
        <v>0</v>
      </c>
      <c r="N156" s="48"/>
      <c r="O156" s="48"/>
      <c r="P156" s="49"/>
    </row>
    <row r="157" spans="1:16" x14ac:dyDescent="0.25">
      <c r="A157" s="88"/>
      <c r="B157" s="83"/>
      <c r="C157" s="48"/>
      <c r="D157" s="48"/>
      <c r="E157" s="48">
        <f>IF(D157&gt;0,VLOOKUP(D157,'List of drugs'!$A$1:$G$301,2,0),0)</f>
        <v>0</v>
      </c>
      <c r="F157" s="48">
        <f>IF(D157&gt;0,VLOOKUP(D157,'List of drugs'!$A$1:$G$301,3,0),0)</f>
        <v>0</v>
      </c>
      <c r="G157" s="48">
        <f>IF(D157&gt;0,VLOOKUP(D157,'List of drugs'!$A$1:$G$301,4,0),0)</f>
        <v>0</v>
      </c>
      <c r="H157" s="64">
        <f>IF(D157&gt;0,VLOOKUP(D157,'List of drugs'!$A$1:$G$301,5,0),0)</f>
        <v>0</v>
      </c>
      <c r="I157" s="64"/>
      <c r="J157" s="64"/>
      <c r="K157" s="48"/>
      <c r="L157" s="48"/>
      <c r="M157" s="48">
        <f t="shared" si="2"/>
        <v>0</v>
      </c>
      <c r="N157" s="48"/>
      <c r="O157" s="48"/>
      <c r="P157" s="49"/>
    </row>
    <row r="158" spans="1:16" x14ac:dyDescent="0.25">
      <c r="A158" s="88"/>
      <c r="B158" s="83"/>
      <c r="C158" s="48"/>
      <c r="D158" s="48"/>
      <c r="E158" s="48">
        <f>IF(D158&gt;0,VLOOKUP(D158,'List of drugs'!$A$1:$G$301,2,0),0)</f>
        <v>0</v>
      </c>
      <c r="F158" s="48">
        <f>IF(D158&gt;0,VLOOKUP(D158,'List of drugs'!$A$1:$G$301,3,0),0)</f>
        <v>0</v>
      </c>
      <c r="G158" s="48">
        <f>IF(D158&gt;0,VLOOKUP(D158,'List of drugs'!$A$1:$G$301,4,0),0)</f>
        <v>0</v>
      </c>
      <c r="H158" s="64">
        <f>IF(D158&gt;0,VLOOKUP(D158,'List of drugs'!$A$1:$G$301,5,0),0)</f>
        <v>0</v>
      </c>
      <c r="I158" s="64"/>
      <c r="J158" s="64"/>
      <c r="K158" s="48"/>
      <c r="L158" s="48"/>
      <c r="M158" s="48">
        <f t="shared" si="2"/>
        <v>0</v>
      </c>
      <c r="N158" s="48"/>
      <c r="O158" s="48"/>
      <c r="P158" s="49"/>
    </row>
    <row r="159" spans="1:16" x14ac:dyDescent="0.25">
      <c r="A159" s="88"/>
      <c r="B159" s="83"/>
      <c r="C159" s="48"/>
      <c r="D159" s="48"/>
      <c r="E159" s="48">
        <f>IF(D159&gt;0,VLOOKUP(D159,'List of drugs'!$A$1:$G$301,2,0),0)</f>
        <v>0</v>
      </c>
      <c r="F159" s="48">
        <f>IF(D159&gt;0,VLOOKUP(D159,'List of drugs'!$A$1:$G$301,3,0),0)</f>
        <v>0</v>
      </c>
      <c r="G159" s="48">
        <f>IF(D159&gt;0,VLOOKUP(D159,'List of drugs'!$A$1:$G$301,4,0),0)</f>
        <v>0</v>
      </c>
      <c r="H159" s="64">
        <f>IF(D159&gt;0,VLOOKUP(D159,'List of drugs'!$A$1:$G$301,5,0),0)</f>
        <v>0</v>
      </c>
      <c r="I159" s="64"/>
      <c r="J159" s="64"/>
      <c r="K159" s="48"/>
      <c r="L159" s="48"/>
      <c r="M159" s="48">
        <f t="shared" si="2"/>
        <v>0</v>
      </c>
      <c r="N159" s="48"/>
      <c r="O159" s="48"/>
      <c r="P159" s="49"/>
    </row>
    <row r="160" spans="1:16" x14ac:dyDescent="0.25">
      <c r="A160" s="88"/>
      <c r="B160" s="83"/>
      <c r="C160" s="48"/>
      <c r="D160" s="48"/>
      <c r="E160" s="48">
        <f>IF(D160&gt;0,VLOOKUP(D160,'List of drugs'!$A$1:$G$301,2,0),0)</f>
        <v>0</v>
      </c>
      <c r="F160" s="48">
        <f>IF(D160&gt;0,VLOOKUP(D160,'List of drugs'!$A$1:$G$301,3,0),0)</f>
        <v>0</v>
      </c>
      <c r="G160" s="48">
        <f>IF(D160&gt;0,VLOOKUP(D160,'List of drugs'!$A$1:$G$301,4,0),0)</f>
        <v>0</v>
      </c>
      <c r="H160" s="64">
        <f>IF(D160&gt;0,VLOOKUP(D160,'List of drugs'!$A$1:$G$301,5,0),0)</f>
        <v>0</v>
      </c>
      <c r="I160" s="64"/>
      <c r="J160" s="64"/>
      <c r="K160" s="48"/>
      <c r="L160" s="48"/>
      <c r="M160" s="48">
        <f t="shared" si="2"/>
        <v>0</v>
      </c>
      <c r="N160" s="48"/>
      <c r="O160" s="48"/>
      <c r="P160" s="49"/>
    </row>
    <row r="161" spans="1:16" x14ac:dyDescent="0.25">
      <c r="A161" s="88"/>
      <c r="B161" s="83"/>
      <c r="C161" s="48"/>
      <c r="D161" s="48"/>
      <c r="E161" s="48">
        <f>IF(D161&gt;0,VLOOKUP(D161,'List of drugs'!$A$1:$G$301,2,0),0)</f>
        <v>0</v>
      </c>
      <c r="F161" s="48">
        <f>IF(D161&gt;0,VLOOKUP(D161,'List of drugs'!$A$1:$G$301,3,0),0)</f>
        <v>0</v>
      </c>
      <c r="G161" s="48">
        <f>IF(D161&gt;0,VLOOKUP(D161,'List of drugs'!$A$1:$G$301,4,0),0)</f>
        <v>0</v>
      </c>
      <c r="H161" s="64">
        <f>IF(D161&gt;0,VLOOKUP(D161,'List of drugs'!$A$1:$G$301,5,0),0)</f>
        <v>0</v>
      </c>
      <c r="I161" s="64"/>
      <c r="J161" s="64"/>
      <c r="K161" s="48"/>
      <c r="L161" s="48"/>
      <c r="M161" s="48">
        <f t="shared" si="2"/>
        <v>0</v>
      </c>
      <c r="N161" s="48"/>
      <c r="O161" s="48"/>
      <c r="P161" s="49"/>
    </row>
    <row r="162" spans="1:16" x14ac:dyDescent="0.25">
      <c r="A162" s="88"/>
      <c r="B162" s="83"/>
      <c r="C162" s="48"/>
      <c r="D162" s="48"/>
      <c r="E162" s="48">
        <f>IF(D162&gt;0,VLOOKUP(D162,'List of drugs'!$A$1:$G$301,2,0),0)</f>
        <v>0</v>
      </c>
      <c r="F162" s="48">
        <f>IF(D162&gt;0,VLOOKUP(D162,'List of drugs'!$A$1:$G$301,3,0),0)</f>
        <v>0</v>
      </c>
      <c r="G162" s="48">
        <f>IF(D162&gt;0,VLOOKUP(D162,'List of drugs'!$A$1:$G$301,4,0),0)</f>
        <v>0</v>
      </c>
      <c r="H162" s="64">
        <f>IF(D162&gt;0,VLOOKUP(D162,'List of drugs'!$A$1:$G$301,5,0),0)</f>
        <v>0</v>
      </c>
      <c r="I162" s="64"/>
      <c r="J162" s="64"/>
      <c r="K162" s="48"/>
      <c r="L162" s="48"/>
      <c r="M162" s="48">
        <f t="shared" si="2"/>
        <v>0</v>
      </c>
      <c r="N162" s="48"/>
      <c r="O162" s="48"/>
      <c r="P162" s="49"/>
    </row>
    <row r="163" spans="1:16" x14ac:dyDescent="0.25">
      <c r="A163" s="88"/>
      <c r="B163" s="83"/>
      <c r="C163" s="48"/>
      <c r="D163" s="48"/>
      <c r="E163" s="48">
        <f>IF(D163&gt;0,VLOOKUP(D163,'List of drugs'!$A$1:$G$301,2,0),0)</f>
        <v>0</v>
      </c>
      <c r="F163" s="48">
        <f>IF(D163&gt;0,VLOOKUP(D163,'List of drugs'!$A$1:$G$301,3,0),0)</f>
        <v>0</v>
      </c>
      <c r="G163" s="48">
        <f>IF(D163&gt;0,VLOOKUP(D163,'List of drugs'!$A$1:$G$301,4,0),0)</f>
        <v>0</v>
      </c>
      <c r="H163" s="64">
        <f>IF(D163&gt;0,VLOOKUP(D163,'List of drugs'!$A$1:$G$301,5,0),0)</f>
        <v>0</v>
      </c>
      <c r="I163" s="64"/>
      <c r="J163" s="64"/>
      <c r="K163" s="48"/>
      <c r="L163" s="48"/>
      <c r="M163" s="48">
        <f t="shared" si="2"/>
        <v>0</v>
      </c>
      <c r="N163" s="48"/>
      <c r="O163" s="48"/>
      <c r="P163" s="49"/>
    </row>
    <row r="164" spans="1:16" x14ac:dyDescent="0.25">
      <c r="A164" s="88"/>
      <c r="B164" s="83"/>
      <c r="C164" s="48"/>
      <c r="D164" s="48"/>
      <c r="E164" s="48">
        <f>IF(D164&gt;0,VLOOKUP(D164,'List of drugs'!$A$1:$G$301,2,0),0)</f>
        <v>0</v>
      </c>
      <c r="F164" s="48">
        <f>IF(D164&gt;0,VLOOKUP(D164,'List of drugs'!$A$1:$G$301,3,0),0)</f>
        <v>0</v>
      </c>
      <c r="G164" s="48">
        <f>IF(D164&gt;0,VLOOKUP(D164,'List of drugs'!$A$1:$G$301,4,0),0)</f>
        <v>0</v>
      </c>
      <c r="H164" s="64">
        <f>IF(D164&gt;0,VLOOKUP(D164,'List of drugs'!$A$1:$G$301,5,0),0)</f>
        <v>0</v>
      </c>
      <c r="I164" s="64"/>
      <c r="J164" s="64"/>
      <c r="K164" s="48"/>
      <c r="L164" s="48"/>
      <c r="M164" s="48">
        <f t="shared" si="2"/>
        <v>0</v>
      </c>
      <c r="N164" s="48"/>
      <c r="O164" s="48"/>
      <c r="P164" s="49"/>
    </row>
    <row r="165" spans="1:16" x14ac:dyDescent="0.25">
      <c r="A165" s="88"/>
      <c r="B165" s="83"/>
      <c r="C165" s="48"/>
      <c r="D165" s="48"/>
      <c r="E165" s="48">
        <f>IF(D165&gt;0,VLOOKUP(D165,'List of drugs'!$A$1:$G$301,2,0),0)</f>
        <v>0</v>
      </c>
      <c r="F165" s="48">
        <f>IF(D165&gt;0,VLOOKUP(D165,'List of drugs'!$A$1:$G$301,3,0),0)</f>
        <v>0</v>
      </c>
      <c r="G165" s="48">
        <f>IF(D165&gt;0,VLOOKUP(D165,'List of drugs'!$A$1:$G$301,4,0),0)</f>
        <v>0</v>
      </c>
      <c r="H165" s="64">
        <f>IF(D165&gt;0,VLOOKUP(D165,'List of drugs'!$A$1:$G$301,5,0),0)</f>
        <v>0</v>
      </c>
      <c r="I165" s="64"/>
      <c r="J165" s="64"/>
      <c r="K165" s="48"/>
      <c r="L165" s="48"/>
      <c r="M165" s="48">
        <f t="shared" si="2"/>
        <v>0</v>
      </c>
      <c r="N165" s="48"/>
      <c r="O165" s="48"/>
      <c r="P165" s="49"/>
    </row>
    <row r="166" spans="1:16" x14ac:dyDescent="0.25">
      <c r="A166" s="88"/>
      <c r="B166" s="83"/>
      <c r="C166" s="48"/>
      <c r="D166" s="48"/>
      <c r="E166" s="48">
        <f>IF(D166&gt;0,VLOOKUP(D166,'List of drugs'!$A$1:$G$301,2,0),0)</f>
        <v>0</v>
      </c>
      <c r="F166" s="48">
        <f>IF(D166&gt;0,VLOOKUP(D166,'List of drugs'!$A$1:$G$301,3,0),0)</f>
        <v>0</v>
      </c>
      <c r="G166" s="48">
        <f>IF(D166&gt;0,VLOOKUP(D166,'List of drugs'!$A$1:$G$301,4,0),0)</f>
        <v>0</v>
      </c>
      <c r="H166" s="64">
        <f>IF(D166&gt;0,VLOOKUP(D166,'List of drugs'!$A$1:$G$301,5,0),0)</f>
        <v>0</v>
      </c>
      <c r="I166" s="64"/>
      <c r="J166" s="64"/>
      <c r="K166" s="48"/>
      <c r="L166" s="48"/>
      <c r="M166" s="48">
        <f t="shared" si="2"/>
        <v>0</v>
      </c>
      <c r="N166" s="48"/>
      <c r="O166" s="48"/>
      <c r="P166" s="49"/>
    </row>
    <row r="167" spans="1:16" x14ac:dyDescent="0.25">
      <c r="A167" s="88"/>
      <c r="B167" s="83"/>
      <c r="C167" s="48"/>
      <c r="D167" s="48"/>
      <c r="E167" s="48">
        <f>IF(D167&gt;0,VLOOKUP(D167,'List of drugs'!$A$1:$G$301,2,0),0)</f>
        <v>0</v>
      </c>
      <c r="F167" s="48">
        <f>IF(D167&gt;0,VLOOKUP(D167,'List of drugs'!$A$1:$G$301,3,0),0)</f>
        <v>0</v>
      </c>
      <c r="G167" s="48">
        <f>IF(D167&gt;0,VLOOKUP(D167,'List of drugs'!$A$1:$G$301,4,0),0)</f>
        <v>0</v>
      </c>
      <c r="H167" s="64">
        <f>IF(D167&gt;0,VLOOKUP(D167,'List of drugs'!$A$1:$G$301,5,0),0)</f>
        <v>0</v>
      </c>
      <c r="I167" s="64"/>
      <c r="J167" s="64"/>
      <c r="K167" s="48"/>
      <c r="L167" s="48"/>
      <c r="M167" s="48">
        <f t="shared" si="2"/>
        <v>0</v>
      </c>
      <c r="N167" s="48"/>
      <c r="O167" s="48"/>
      <c r="P167" s="49"/>
    </row>
    <row r="168" spans="1:16" x14ac:dyDescent="0.25">
      <c r="A168" s="88"/>
      <c r="B168" s="83"/>
      <c r="C168" s="48"/>
      <c r="D168" s="48"/>
      <c r="E168" s="48">
        <f>IF(D168&gt;0,VLOOKUP(D168,'List of drugs'!$A$1:$G$301,2,0),0)</f>
        <v>0</v>
      </c>
      <c r="F168" s="48">
        <f>IF(D168&gt;0,VLOOKUP(D168,'List of drugs'!$A$1:$G$301,3,0),0)</f>
        <v>0</v>
      </c>
      <c r="G168" s="48">
        <f>IF(D168&gt;0,VLOOKUP(D168,'List of drugs'!$A$1:$G$301,4,0),0)</f>
        <v>0</v>
      </c>
      <c r="H168" s="64">
        <f>IF(D168&gt;0,VLOOKUP(D168,'List of drugs'!$A$1:$G$301,5,0),0)</f>
        <v>0</v>
      </c>
      <c r="I168" s="64"/>
      <c r="J168" s="64"/>
      <c r="K168" s="48"/>
      <c r="L168" s="48"/>
      <c r="M168" s="48">
        <f t="shared" si="2"/>
        <v>0</v>
      </c>
      <c r="N168" s="48"/>
      <c r="O168" s="48"/>
      <c r="P168" s="49"/>
    </row>
    <row r="169" spans="1:16" x14ac:dyDescent="0.25">
      <c r="A169" s="88"/>
      <c r="B169" s="83"/>
      <c r="C169" s="48"/>
      <c r="D169" s="48"/>
      <c r="E169" s="48">
        <f>IF(D169&gt;0,VLOOKUP(D169,'List of drugs'!$A$1:$G$301,2,0),0)</f>
        <v>0</v>
      </c>
      <c r="F169" s="48">
        <f>IF(D169&gt;0,VLOOKUP(D169,'List of drugs'!$A$1:$G$301,3,0),0)</f>
        <v>0</v>
      </c>
      <c r="G169" s="48">
        <f>IF(D169&gt;0,VLOOKUP(D169,'List of drugs'!$A$1:$G$301,4,0),0)</f>
        <v>0</v>
      </c>
      <c r="H169" s="64">
        <f>IF(D169&gt;0,VLOOKUP(D169,'List of drugs'!$A$1:$G$301,5,0),0)</f>
        <v>0</v>
      </c>
      <c r="I169" s="64"/>
      <c r="J169" s="64"/>
      <c r="K169" s="48"/>
      <c r="L169" s="48"/>
      <c r="M169" s="48">
        <f t="shared" si="2"/>
        <v>0</v>
      </c>
      <c r="N169" s="48"/>
      <c r="O169" s="48"/>
      <c r="P169" s="49"/>
    </row>
    <row r="170" spans="1:16" x14ac:dyDescent="0.25">
      <c r="A170" s="88"/>
      <c r="B170" s="83"/>
      <c r="C170" s="48"/>
      <c r="D170" s="48"/>
      <c r="E170" s="48">
        <f>IF(D170&gt;0,VLOOKUP(D170,'List of drugs'!$A$1:$G$301,2,0),0)</f>
        <v>0</v>
      </c>
      <c r="F170" s="48">
        <f>IF(D170&gt;0,VLOOKUP(D170,'List of drugs'!$A$1:$G$301,3,0),0)</f>
        <v>0</v>
      </c>
      <c r="G170" s="48">
        <f>IF(D170&gt;0,VLOOKUP(D170,'List of drugs'!$A$1:$G$301,4,0),0)</f>
        <v>0</v>
      </c>
      <c r="H170" s="64">
        <f>IF(D170&gt;0,VLOOKUP(D170,'List of drugs'!$A$1:$G$301,5,0),0)</f>
        <v>0</v>
      </c>
      <c r="I170" s="64"/>
      <c r="J170" s="64"/>
      <c r="K170" s="48"/>
      <c r="L170" s="48"/>
      <c r="M170" s="48">
        <f t="shared" si="2"/>
        <v>0</v>
      </c>
      <c r="N170" s="48"/>
      <c r="O170" s="48"/>
      <c r="P170" s="49"/>
    </row>
    <row r="171" spans="1:16" x14ac:dyDescent="0.25">
      <c r="A171" s="88"/>
      <c r="B171" s="83"/>
      <c r="C171" s="48"/>
      <c r="D171" s="48"/>
      <c r="E171" s="48">
        <f>IF(D171&gt;0,VLOOKUP(D171,'List of drugs'!$A$1:$G$301,2,0),0)</f>
        <v>0</v>
      </c>
      <c r="F171" s="48">
        <f>IF(D171&gt;0,VLOOKUP(D171,'List of drugs'!$A$1:$G$301,3,0),0)</f>
        <v>0</v>
      </c>
      <c r="G171" s="48">
        <f>IF(D171&gt;0,VLOOKUP(D171,'List of drugs'!$A$1:$G$301,4,0),0)</f>
        <v>0</v>
      </c>
      <c r="H171" s="64">
        <f>IF(D171&gt;0,VLOOKUP(D171,'List of drugs'!$A$1:$G$301,5,0),0)</f>
        <v>0</v>
      </c>
      <c r="I171" s="64"/>
      <c r="J171" s="64"/>
      <c r="K171" s="48"/>
      <c r="L171" s="48"/>
      <c r="M171" s="48">
        <f t="shared" si="2"/>
        <v>0</v>
      </c>
      <c r="N171" s="48"/>
      <c r="O171" s="48"/>
      <c r="P171" s="49"/>
    </row>
    <row r="172" spans="1:16" x14ac:dyDescent="0.25">
      <c r="A172" s="88"/>
      <c r="B172" s="83"/>
      <c r="C172" s="48"/>
      <c r="D172" s="48"/>
      <c r="E172" s="48">
        <f>IF(D172&gt;0,VLOOKUP(D172,'List of drugs'!$A$1:$G$301,2,0),0)</f>
        <v>0</v>
      </c>
      <c r="F172" s="48">
        <f>IF(D172&gt;0,VLOOKUP(D172,'List of drugs'!$A$1:$G$301,3,0),0)</f>
        <v>0</v>
      </c>
      <c r="G172" s="48">
        <f>IF(D172&gt;0,VLOOKUP(D172,'List of drugs'!$A$1:$G$301,4,0),0)</f>
        <v>0</v>
      </c>
      <c r="H172" s="64">
        <f>IF(D172&gt;0,VLOOKUP(D172,'List of drugs'!$A$1:$G$301,5,0),0)</f>
        <v>0</v>
      </c>
      <c r="I172" s="64"/>
      <c r="J172" s="64"/>
      <c r="K172" s="48"/>
      <c r="L172" s="48"/>
      <c r="M172" s="48">
        <f t="shared" si="2"/>
        <v>0</v>
      </c>
      <c r="N172" s="48"/>
      <c r="O172" s="48"/>
      <c r="P172" s="49"/>
    </row>
    <row r="173" spans="1:16" x14ac:dyDescent="0.25">
      <c r="A173" s="88"/>
      <c r="B173" s="83"/>
      <c r="C173" s="48"/>
      <c r="D173" s="48"/>
      <c r="E173" s="48">
        <f>IF(D173&gt;0,VLOOKUP(D173,'List of drugs'!$A$1:$G$301,2,0),0)</f>
        <v>0</v>
      </c>
      <c r="F173" s="48">
        <f>IF(D173&gt;0,VLOOKUP(D173,'List of drugs'!$A$1:$G$301,3,0),0)</f>
        <v>0</v>
      </c>
      <c r="G173" s="48">
        <f>IF(D173&gt;0,VLOOKUP(D173,'List of drugs'!$A$1:$G$301,4,0),0)</f>
        <v>0</v>
      </c>
      <c r="H173" s="64">
        <f>IF(D173&gt;0,VLOOKUP(D173,'List of drugs'!$A$1:$G$301,5,0),0)</f>
        <v>0</v>
      </c>
      <c r="I173" s="64"/>
      <c r="J173" s="64"/>
      <c r="K173" s="48"/>
      <c r="L173" s="48"/>
      <c r="M173" s="48">
        <f t="shared" si="2"/>
        <v>0</v>
      </c>
      <c r="N173" s="48"/>
      <c r="O173" s="48"/>
      <c r="P173" s="49"/>
    </row>
    <row r="174" spans="1:16" x14ac:dyDescent="0.25">
      <c r="A174" s="88"/>
      <c r="B174" s="83"/>
      <c r="C174" s="48"/>
      <c r="D174" s="48"/>
      <c r="E174" s="48">
        <f>IF(D174&gt;0,VLOOKUP(D174,'List of drugs'!$A$1:$G$301,2,0),0)</f>
        <v>0</v>
      </c>
      <c r="F174" s="48">
        <f>IF(D174&gt;0,VLOOKUP(D174,'List of drugs'!$A$1:$G$301,3,0),0)</f>
        <v>0</v>
      </c>
      <c r="G174" s="48">
        <f>IF(D174&gt;0,VLOOKUP(D174,'List of drugs'!$A$1:$G$301,4,0),0)</f>
        <v>0</v>
      </c>
      <c r="H174" s="64">
        <f>IF(D174&gt;0,VLOOKUP(D174,'List of drugs'!$A$1:$G$301,5,0),0)</f>
        <v>0</v>
      </c>
      <c r="I174" s="64"/>
      <c r="J174" s="64"/>
      <c r="K174" s="48"/>
      <c r="L174" s="48"/>
      <c r="M174" s="48">
        <f t="shared" si="2"/>
        <v>0</v>
      </c>
      <c r="N174" s="48"/>
      <c r="O174" s="48"/>
      <c r="P174" s="49"/>
    </row>
    <row r="175" spans="1:16" x14ac:dyDescent="0.25">
      <c r="A175" s="88"/>
      <c r="B175" s="83"/>
      <c r="C175" s="48"/>
      <c r="D175" s="48"/>
      <c r="E175" s="48">
        <f>IF(D175&gt;0,VLOOKUP(D175,'List of drugs'!$A$1:$G$301,2,0),0)</f>
        <v>0</v>
      </c>
      <c r="F175" s="48">
        <f>IF(D175&gt;0,VLOOKUP(D175,'List of drugs'!$A$1:$G$301,3,0),0)</f>
        <v>0</v>
      </c>
      <c r="G175" s="48">
        <f>IF(D175&gt;0,VLOOKUP(D175,'List of drugs'!$A$1:$G$301,4,0),0)</f>
        <v>0</v>
      </c>
      <c r="H175" s="64">
        <f>IF(D175&gt;0,VLOOKUP(D175,'List of drugs'!$A$1:$G$301,5,0),0)</f>
        <v>0</v>
      </c>
      <c r="I175" s="64"/>
      <c r="J175" s="64"/>
      <c r="K175" s="48"/>
      <c r="L175" s="48"/>
      <c r="M175" s="48">
        <f t="shared" si="2"/>
        <v>0</v>
      </c>
      <c r="N175" s="48"/>
      <c r="O175" s="48"/>
      <c r="P175" s="49"/>
    </row>
    <row r="176" spans="1:16" x14ac:dyDescent="0.25">
      <c r="A176" s="88"/>
      <c r="B176" s="83"/>
      <c r="C176" s="48"/>
      <c r="D176" s="48"/>
      <c r="E176" s="48">
        <f>IF(D176&gt;0,VLOOKUP(D176,'List of drugs'!$A$1:$G$301,2,0),0)</f>
        <v>0</v>
      </c>
      <c r="F176" s="48">
        <f>IF(D176&gt;0,VLOOKUP(D176,'List of drugs'!$A$1:$G$301,3,0),0)</f>
        <v>0</v>
      </c>
      <c r="G176" s="48">
        <f>IF(D176&gt;0,VLOOKUP(D176,'List of drugs'!$A$1:$G$301,4,0),0)</f>
        <v>0</v>
      </c>
      <c r="H176" s="64">
        <f>IF(D176&gt;0,VLOOKUP(D176,'List of drugs'!$A$1:$G$301,5,0),0)</f>
        <v>0</v>
      </c>
      <c r="I176" s="64"/>
      <c r="J176" s="64"/>
      <c r="K176" s="48"/>
      <c r="L176" s="48"/>
      <c r="M176" s="48">
        <f t="shared" si="2"/>
        <v>0</v>
      </c>
      <c r="N176" s="48"/>
      <c r="O176" s="48"/>
      <c r="P176" s="49"/>
    </row>
    <row r="177" spans="1:16" x14ac:dyDescent="0.25">
      <c r="A177" s="88"/>
      <c r="B177" s="83"/>
      <c r="C177" s="48"/>
      <c r="D177" s="48"/>
      <c r="E177" s="48">
        <f>IF(D177&gt;0,VLOOKUP(D177,'List of drugs'!$A$1:$G$301,2,0),0)</f>
        <v>0</v>
      </c>
      <c r="F177" s="48">
        <f>IF(D177&gt;0,VLOOKUP(D177,'List of drugs'!$A$1:$G$301,3,0),0)</f>
        <v>0</v>
      </c>
      <c r="G177" s="48">
        <f>IF(D177&gt;0,VLOOKUP(D177,'List of drugs'!$A$1:$G$301,4,0),0)</f>
        <v>0</v>
      </c>
      <c r="H177" s="64">
        <f>IF(D177&gt;0,VLOOKUP(D177,'List of drugs'!$A$1:$G$301,5,0),0)</f>
        <v>0</v>
      </c>
      <c r="I177" s="64"/>
      <c r="J177" s="64"/>
      <c r="K177" s="48"/>
      <c r="L177" s="48"/>
      <c r="M177" s="48">
        <f t="shared" si="2"/>
        <v>0</v>
      </c>
      <c r="N177" s="48"/>
      <c r="O177" s="48"/>
      <c r="P177" s="49"/>
    </row>
    <row r="178" spans="1:16" x14ac:dyDescent="0.25">
      <c r="A178" s="88"/>
      <c r="B178" s="83"/>
      <c r="C178" s="48"/>
      <c r="D178" s="48"/>
      <c r="E178" s="48">
        <f>IF(D178&gt;0,VLOOKUP(D178,'List of drugs'!$A$1:$G$301,2,0),0)</f>
        <v>0</v>
      </c>
      <c r="F178" s="48">
        <f>IF(D178&gt;0,VLOOKUP(D178,'List of drugs'!$A$1:$G$301,3,0),0)</f>
        <v>0</v>
      </c>
      <c r="G178" s="48">
        <f>IF(D178&gt;0,VLOOKUP(D178,'List of drugs'!$A$1:$G$301,4,0),0)</f>
        <v>0</v>
      </c>
      <c r="H178" s="64">
        <f>IF(D178&gt;0,VLOOKUP(D178,'List of drugs'!$A$1:$G$301,5,0),0)</f>
        <v>0</v>
      </c>
      <c r="I178" s="64"/>
      <c r="J178" s="64"/>
      <c r="K178" s="48"/>
      <c r="L178" s="48"/>
      <c r="M178" s="48">
        <f t="shared" si="2"/>
        <v>0</v>
      </c>
      <c r="N178" s="48"/>
      <c r="O178" s="48"/>
      <c r="P178" s="49"/>
    </row>
    <row r="179" spans="1:16" x14ac:dyDescent="0.25">
      <c r="A179" s="88"/>
      <c r="B179" s="83"/>
      <c r="C179" s="48"/>
      <c r="D179" s="48"/>
      <c r="E179" s="48">
        <f>IF(D179&gt;0,VLOOKUP(D179,'List of drugs'!$A$1:$G$301,2,0),0)</f>
        <v>0</v>
      </c>
      <c r="F179" s="48">
        <f>IF(D179&gt;0,VLOOKUP(D179,'List of drugs'!$A$1:$G$301,3,0),0)</f>
        <v>0</v>
      </c>
      <c r="G179" s="48">
        <f>IF(D179&gt;0,VLOOKUP(D179,'List of drugs'!$A$1:$G$301,4,0),0)</f>
        <v>0</v>
      </c>
      <c r="H179" s="64">
        <f>IF(D179&gt;0,VLOOKUP(D179,'List of drugs'!$A$1:$G$301,5,0),0)</f>
        <v>0</v>
      </c>
      <c r="I179" s="64"/>
      <c r="J179" s="64"/>
      <c r="K179" s="48"/>
      <c r="L179" s="48"/>
      <c r="M179" s="48">
        <f t="shared" si="2"/>
        <v>0</v>
      </c>
      <c r="N179" s="48"/>
      <c r="O179" s="48"/>
      <c r="P179" s="49"/>
    </row>
    <row r="180" spans="1:16" x14ac:dyDescent="0.25">
      <c r="A180" s="88"/>
      <c r="B180" s="83"/>
      <c r="C180" s="48"/>
      <c r="D180" s="48"/>
      <c r="E180" s="48">
        <f>IF(D180&gt;0,VLOOKUP(D180,'List of drugs'!$A$1:$G$301,2,0),0)</f>
        <v>0</v>
      </c>
      <c r="F180" s="48">
        <f>IF(D180&gt;0,VLOOKUP(D180,'List of drugs'!$A$1:$G$301,3,0),0)</f>
        <v>0</v>
      </c>
      <c r="G180" s="48">
        <f>IF(D180&gt;0,VLOOKUP(D180,'List of drugs'!$A$1:$G$301,4,0),0)</f>
        <v>0</v>
      </c>
      <c r="H180" s="64">
        <f>IF(D180&gt;0,VLOOKUP(D180,'List of drugs'!$A$1:$G$301,5,0),0)</f>
        <v>0</v>
      </c>
      <c r="I180" s="64"/>
      <c r="J180" s="64"/>
      <c r="K180" s="48"/>
      <c r="L180" s="48"/>
      <c r="M180" s="48">
        <f t="shared" si="2"/>
        <v>0</v>
      </c>
      <c r="N180" s="48"/>
      <c r="O180" s="48"/>
      <c r="P180" s="49"/>
    </row>
    <row r="181" spans="1:16" x14ac:dyDescent="0.25">
      <c r="A181" s="88"/>
      <c r="B181" s="83"/>
      <c r="C181" s="48"/>
      <c r="D181" s="48"/>
      <c r="E181" s="48">
        <f>IF(D181&gt;0,VLOOKUP(D181,'List of drugs'!$A$1:$G$301,2,0),0)</f>
        <v>0</v>
      </c>
      <c r="F181" s="48">
        <f>IF(D181&gt;0,VLOOKUP(D181,'List of drugs'!$A$1:$G$301,3,0),0)</f>
        <v>0</v>
      </c>
      <c r="G181" s="48">
        <f>IF(D181&gt;0,VLOOKUP(D181,'List of drugs'!$A$1:$G$301,4,0),0)</f>
        <v>0</v>
      </c>
      <c r="H181" s="64">
        <f>IF(D181&gt;0,VLOOKUP(D181,'List of drugs'!$A$1:$G$301,5,0),0)</f>
        <v>0</v>
      </c>
      <c r="I181" s="64"/>
      <c r="J181" s="64"/>
      <c r="K181" s="48"/>
      <c r="L181" s="48"/>
      <c r="M181" s="48">
        <f t="shared" si="2"/>
        <v>0</v>
      </c>
      <c r="N181" s="48"/>
      <c r="O181" s="48"/>
      <c r="P181" s="49"/>
    </row>
    <row r="182" spans="1:16" x14ac:dyDescent="0.25">
      <c r="A182" s="88"/>
      <c r="B182" s="83"/>
      <c r="C182" s="48"/>
      <c r="D182" s="48"/>
      <c r="E182" s="48">
        <f>IF(D182&gt;0,VLOOKUP(D182,'List of drugs'!$A$1:$G$301,2,0),0)</f>
        <v>0</v>
      </c>
      <c r="F182" s="48">
        <f>IF(D182&gt;0,VLOOKUP(D182,'List of drugs'!$A$1:$G$301,3,0),0)</f>
        <v>0</v>
      </c>
      <c r="G182" s="48">
        <f>IF(D182&gt;0,VLOOKUP(D182,'List of drugs'!$A$1:$G$301,4,0),0)</f>
        <v>0</v>
      </c>
      <c r="H182" s="64">
        <f>IF(D182&gt;0,VLOOKUP(D182,'List of drugs'!$A$1:$G$301,5,0),0)</f>
        <v>0</v>
      </c>
      <c r="I182" s="64"/>
      <c r="J182" s="64"/>
      <c r="K182" s="48"/>
      <c r="L182" s="48"/>
      <c r="M182" s="48">
        <f t="shared" si="2"/>
        <v>0</v>
      </c>
      <c r="N182" s="48"/>
      <c r="O182" s="48"/>
      <c r="P182" s="49"/>
    </row>
    <row r="183" spans="1:16" x14ac:dyDescent="0.25">
      <c r="A183" s="88"/>
      <c r="B183" s="83"/>
      <c r="C183" s="48"/>
      <c r="D183" s="48"/>
      <c r="E183" s="48">
        <f>IF(D183&gt;0,VLOOKUP(D183,'List of drugs'!$A$1:$G$301,2,0),0)</f>
        <v>0</v>
      </c>
      <c r="F183" s="48">
        <f>IF(D183&gt;0,VLOOKUP(D183,'List of drugs'!$A$1:$G$301,3,0),0)</f>
        <v>0</v>
      </c>
      <c r="G183" s="48">
        <f>IF(D183&gt;0,VLOOKUP(D183,'List of drugs'!$A$1:$G$301,4,0),0)</f>
        <v>0</v>
      </c>
      <c r="H183" s="64">
        <f>IF(D183&gt;0,VLOOKUP(D183,'List of drugs'!$A$1:$G$301,5,0),0)</f>
        <v>0</v>
      </c>
      <c r="I183" s="64"/>
      <c r="J183" s="64"/>
      <c r="K183" s="48"/>
      <c r="L183" s="48"/>
      <c r="M183" s="48">
        <f t="shared" si="2"/>
        <v>0</v>
      </c>
      <c r="N183" s="48"/>
      <c r="O183" s="48"/>
      <c r="P183" s="49"/>
    </row>
    <row r="184" spans="1:16" x14ac:dyDescent="0.25">
      <c r="A184" s="88"/>
      <c r="B184" s="83"/>
      <c r="C184" s="48"/>
      <c r="D184" s="48"/>
      <c r="E184" s="48">
        <f>IF(D184&gt;0,VLOOKUP(D184,'List of drugs'!$A$1:$G$301,2,0),0)</f>
        <v>0</v>
      </c>
      <c r="F184" s="48">
        <f>IF(D184&gt;0,VLOOKUP(D184,'List of drugs'!$A$1:$G$301,3,0),0)</f>
        <v>0</v>
      </c>
      <c r="G184" s="48">
        <f>IF(D184&gt;0,VLOOKUP(D184,'List of drugs'!$A$1:$G$301,4,0),0)</f>
        <v>0</v>
      </c>
      <c r="H184" s="64">
        <f>IF(D184&gt;0,VLOOKUP(D184,'List of drugs'!$A$1:$G$301,5,0),0)</f>
        <v>0</v>
      </c>
      <c r="I184" s="64"/>
      <c r="J184" s="64"/>
      <c r="K184" s="48"/>
      <c r="L184" s="48"/>
      <c r="M184" s="48">
        <f t="shared" si="2"/>
        <v>0</v>
      </c>
      <c r="N184" s="48"/>
      <c r="O184" s="48"/>
      <c r="P184" s="49"/>
    </row>
    <row r="185" spans="1:16" x14ac:dyDescent="0.25">
      <c r="A185" s="88"/>
      <c r="B185" s="83"/>
      <c r="C185" s="48"/>
      <c r="D185" s="48"/>
      <c r="E185" s="48">
        <f>IF(D185&gt;0,VLOOKUP(D185,'List of drugs'!$A$1:$G$301,2,0),0)</f>
        <v>0</v>
      </c>
      <c r="F185" s="48">
        <f>IF(D185&gt;0,VLOOKUP(D185,'List of drugs'!$A$1:$G$301,3,0),0)</f>
        <v>0</v>
      </c>
      <c r="G185" s="48">
        <f>IF(D185&gt;0,VLOOKUP(D185,'List of drugs'!$A$1:$G$301,4,0),0)</f>
        <v>0</v>
      </c>
      <c r="H185" s="64">
        <f>IF(D185&gt;0,VLOOKUP(D185,'List of drugs'!$A$1:$G$301,5,0),0)</f>
        <v>0</v>
      </c>
      <c r="I185" s="64"/>
      <c r="J185" s="64"/>
      <c r="K185" s="48"/>
      <c r="L185" s="48"/>
      <c r="M185" s="48">
        <f t="shared" si="2"/>
        <v>0</v>
      </c>
      <c r="N185" s="48"/>
      <c r="O185" s="48"/>
      <c r="P185" s="49"/>
    </row>
    <row r="186" spans="1:16" x14ac:dyDescent="0.25">
      <c r="A186" s="88"/>
      <c r="B186" s="83"/>
      <c r="C186" s="48"/>
      <c r="D186" s="48"/>
      <c r="E186" s="48">
        <f>IF(D186&gt;0,VLOOKUP(D186,'List of drugs'!$A$1:$G$301,2,0),0)</f>
        <v>0</v>
      </c>
      <c r="F186" s="48">
        <f>IF(D186&gt;0,VLOOKUP(D186,'List of drugs'!$A$1:$G$301,3,0),0)</f>
        <v>0</v>
      </c>
      <c r="G186" s="48">
        <f>IF(D186&gt;0,VLOOKUP(D186,'List of drugs'!$A$1:$G$301,4,0),0)</f>
        <v>0</v>
      </c>
      <c r="H186" s="64">
        <f>IF(D186&gt;0,VLOOKUP(D186,'List of drugs'!$A$1:$G$301,5,0),0)</f>
        <v>0</v>
      </c>
      <c r="I186" s="64"/>
      <c r="J186" s="64"/>
      <c r="K186" s="48"/>
      <c r="L186" s="48"/>
      <c r="M186" s="48">
        <f t="shared" si="2"/>
        <v>0</v>
      </c>
      <c r="N186" s="48"/>
      <c r="O186" s="48"/>
      <c r="P186" s="49"/>
    </row>
    <row r="187" spans="1:16" x14ac:dyDescent="0.25">
      <c r="A187" s="88"/>
      <c r="B187" s="83"/>
      <c r="C187" s="48"/>
      <c r="D187" s="48"/>
      <c r="E187" s="48">
        <f>IF(D187&gt;0,VLOOKUP(D187,'List of drugs'!$A$1:$G$301,2,0),0)</f>
        <v>0</v>
      </c>
      <c r="F187" s="48">
        <f>IF(D187&gt;0,VLOOKUP(D187,'List of drugs'!$A$1:$G$301,3,0),0)</f>
        <v>0</v>
      </c>
      <c r="G187" s="48">
        <f>IF(D187&gt;0,VLOOKUP(D187,'List of drugs'!$A$1:$G$301,4,0),0)</f>
        <v>0</v>
      </c>
      <c r="H187" s="64">
        <f>IF(D187&gt;0,VLOOKUP(D187,'List of drugs'!$A$1:$G$301,5,0),0)</f>
        <v>0</v>
      </c>
      <c r="I187" s="64"/>
      <c r="J187" s="64"/>
      <c r="K187" s="48"/>
      <c r="L187" s="48"/>
      <c r="M187" s="48">
        <f t="shared" si="2"/>
        <v>0</v>
      </c>
      <c r="N187" s="48"/>
      <c r="O187" s="48"/>
      <c r="P187" s="49"/>
    </row>
    <row r="188" spans="1:16" x14ac:dyDescent="0.25">
      <c r="A188" s="88"/>
      <c r="B188" s="83"/>
      <c r="C188" s="48"/>
      <c r="D188" s="48"/>
      <c r="E188" s="48">
        <f>IF(D188&gt;0,VLOOKUP(D188,'List of drugs'!$A$1:$G$301,2,0),0)</f>
        <v>0</v>
      </c>
      <c r="F188" s="48">
        <f>IF(D188&gt;0,VLOOKUP(D188,'List of drugs'!$A$1:$G$301,3,0),0)</f>
        <v>0</v>
      </c>
      <c r="G188" s="48">
        <f>IF(D188&gt;0,VLOOKUP(D188,'List of drugs'!$A$1:$G$301,4,0),0)</f>
        <v>0</v>
      </c>
      <c r="H188" s="64">
        <f>IF(D188&gt;0,VLOOKUP(D188,'List of drugs'!$A$1:$G$301,5,0),0)</f>
        <v>0</v>
      </c>
      <c r="I188" s="64"/>
      <c r="J188" s="64"/>
      <c r="K188" s="48"/>
      <c r="L188" s="48"/>
      <c r="M188" s="48">
        <f t="shared" si="2"/>
        <v>0</v>
      </c>
      <c r="N188" s="48"/>
      <c r="O188" s="48"/>
      <c r="P188" s="49"/>
    </row>
    <row r="189" spans="1:16" x14ac:dyDescent="0.25">
      <c r="A189" s="88"/>
      <c r="B189" s="83"/>
      <c r="C189" s="48"/>
      <c r="D189" s="48"/>
      <c r="E189" s="48">
        <f>IF(D189&gt;0,VLOOKUP(D189,'List of drugs'!$A$1:$G$301,2,0),0)</f>
        <v>0</v>
      </c>
      <c r="F189" s="48">
        <f>IF(D189&gt;0,VLOOKUP(D189,'List of drugs'!$A$1:$G$301,3,0),0)</f>
        <v>0</v>
      </c>
      <c r="G189" s="48">
        <f>IF(D189&gt;0,VLOOKUP(D189,'List of drugs'!$A$1:$G$301,4,0),0)</f>
        <v>0</v>
      </c>
      <c r="H189" s="64">
        <f>IF(D189&gt;0,VLOOKUP(D189,'List of drugs'!$A$1:$G$301,5,0),0)</f>
        <v>0</v>
      </c>
      <c r="I189" s="64"/>
      <c r="J189" s="64"/>
      <c r="K189" s="48"/>
      <c r="L189" s="48"/>
      <c r="M189" s="48">
        <f t="shared" si="2"/>
        <v>0</v>
      </c>
      <c r="N189" s="48"/>
      <c r="O189" s="48"/>
      <c r="P189" s="49"/>
    </row>
    <row r="190" spans="1:16" x14ac:dyDescent="0.25">
      <c r="A190" s="88"/>
      <c r="B190" s="83"/>
      <c r="C190" s="48"/>
      <c r="D190" s="48"/>
      <c r="E190" s="48">
        <f>IF(D190&gt;0,VLOOKUP(D190,'List of drugs'!$A$1:$G$301,2,0),0)</f>
        <v>0</v>
      </c>
      <c r="F190" s="48">
        <f>IF(D190&gt;0,VLOOKUP(D190,'List of drugs'!$A$1:$G$301,3,0),0)</f>
        <v>0</v>
      </c>
      <c r="G190" s="48">
        <f>IF(D190&gt;0,VLOOKUP(D190,'List of drugs'!$A$1:$G$301,4,0),0)</f>
        <v>0</v>
      </c>
      <c r="H190" s="64">
        <f>IF(D190&gt;0,VLOOKUP(D190,'List of drugs'!$A$1:$G$301,5,0),0)</f>
        <v>0</v>
      </c>
      <c r="I190" s="64"/>
      <c r="J190" s="64"/>
      <c r="K190" s="48"/>
      <c r="L190" s="48"/>
      <c r="M190" s="48">
        <f t="shared" si="2"/>
        <v>0</v>
      </c>
      <c r="N190" s="48"/>
      <c r="O190" s="48"/>
      <c r="P190" s="49"/>
    </row>
    <row r="191" spans="1:16" x14ac:dyDescent="0.25">
      <c r="A191" s="88"/>
      <c r="B191" s="83"/>
      <c r="C191" s="48"/>
      <c r="D191" s="48"/>
      <c r="E191" s="48">
        <f>IF(D191&gt;0,VLOOKUP(D191,'List of drugs'!$A$1:$G$301,2,0),0)</f>
        <v>0</v>
      </c>
      <c r="F191" s="48">
        <f>IF(D191&gt;0,VLOOKUP(D191,'List of drugs'!$A$1:$G$301,3,0),0)</f>
        <v>0</v>
      </c>
      <c r="G191" s="48">
        <f>IF(D191&gt;0,VLOOKUP(D191,'List of drugs'!$A$1:$G$301,4,0),0)</f>
        <v>0</v>
      </c>
      <c r="H191" s="64">
        <f>IF(D191&gt;0,VLOOKUP(D191,'List of drugs'!$A$1:$G$301,5,0),0)</f>
        <v>0</v>
      </c>
      <c r="I191" s="64"/>
      <c r="J191" s="64"/>
      <c r="K191" s="48"/>
      <c r="L191" s="48"/>
      <c r="M191" s="48">
        <f t="shared" si="2"/>
        <v>0</v>
      </c>
      <c r="N191" s="48"/>
      <c r="O191" s="48"/>
      <c r="P191" s="49"/>
    </row>
    <row r="192" spans="1:16" x14ac:dyDescent="0.25">
      <c r="A192" s="88"/>
      <c r="B192" s="83"/>
      <c r="C192" s="48"/>
      <c r="D192" s="48"/>
      <c r="E192" s="48">
        <f>IF(D192&gt;0,VLOOKUP(D192,'List of drugs'!$A$1:$G$301,2,0),0)</f>
        <v>0</v>
      </c>
      <c r="F192" s="48">
        <f>IF(D192&gt;0,VLOOKUP(D192,'List of drugs'!$A$1:$G$301,3,0),0)</f>
        <v>0</v>
      </c>
      <c r="G192" s="48">
        <f>IF(D192&gt;0,VLOOKUP(D192,'List of drugs'!$A$1:$G$301,4,0),0)</f>
        <v>0</v>
      </c>
      <c r="H192" s="64">
        <f>IF(D192&gt;0,VLOOKUP(D192,'List of drugs'!$A$1:$G$301,5,0),0)</f>
        <v>0</v>
      </c>
      <c r="I192" s="64"/>
      <c r="J192" s="64"/>
      <c r="K192" s="48"/>
      <c r="L192" s="48"/>
      <c r="M192" s="48">
        <f t="shared" si="2"/>
        <v>0</v>
      </c>
      <c r="N192" s="48"/>
      <c r="O192" s="48"/>
      <c r="P192" s="49"/>
    </row>
    <row r="193" spans="1:16" x14ac:dyDescent="0.25">
      <c r="A193" s="88"/>
      <c r="B193" s="83"/>
      <c r="C193" s="48"/>
      <c r="D193" s="48"/>
      <c r="E193" s="48">
        <f>IF(D193&gt;0,VLOOKUP(D193,'List of drugs'!$A$1:$G$301,2,0),0)</f>
        <v>0</v>
      </c>
      <c r="F193" s="48">
        <f>IF(D193&gt;0,VLOOKUP(D193,'List of drugs'!$A$1:$G$301,3,0),0)</f>
        <v>0</v>
      </c>
      <c r="G193" s="48">
        <f>IF(D193&gt;0,VLOOKUP(D193,'List of drugs'!$A$1:$G$301,4,0),0)</f>
        <v>0</v>
      </c>
      <c r="H193" s="64">
        <f>IF(D193&gt;0,VLOOKUP(D193,'List of drugs'!$A$1:$G$301,5,0),0)</f>
        <v>0</v>
      </c>
      <c r="I193" s="64"/>
      <c r="J193" s="64"/>
      <c r="K193" s="48"/>
      <c r="L193" s="48"/>
      <c r="M193" s="48">
        <f t="shared" si="2"/>
        <v>0</v>
      </c>
      <c r="N193" s="48"/>
      <c r="O193" s="48"/>
      <c r="P193" s="49"/>
    </row>
    <row r="194" spans="1:16" x14ac:dyDescent="0.25">
      <c r="A194" s="88"/>
      <c r="B194" s="83"/>
      <c r="C194" s="48"/>
      <c r="D194" s="48"/>
      <c r="E194" s="48">
        <f>IF(D194&gt;0,VLOOKUP(D194,'List of drugs'!$A$1:$G$301,2,0),0)</f>
        <v>0</v>
      </c>
      <c r="F194" s="48">
        <f>IF(D194&gt;0,VLOOKUP(D194,'List of drugs'!$A$1:$G$301,3,0),0)</f>
        <v>0</v>
      </c>
      <c r="G194" s="48">
        <f>IF(D194&gt;0,VLOOKUP(D194,'List of drugs'!$A$1:$G$301,4,0),0)</f>
        <v>0</v>
      </c>
      <c r="H194" s="64">
        <f>IF(D194&gt;0,VLOOKUP(D194,'List of drugs'!$A$1:$G$301,5,0),0)</f>
        <v>0</v>
      </c>
      <c r="I194" s="64"/>
      <c r="J194" s="64"/>
      <c r="K194" s="48"/>
      <c r="L194" s="48"/>
      <c r="M194" s="48">
        <f t="shared" si="2"/>
        <v>0</v>
      </c>
      <c r="N194" s="48"/>
      <c r="O194" s="48"/>
      <c r="P194" s="49"/>
    </row>
    <row r="195" spans="1:16" x14ac:dyDescent="0.25">
      <c r="A195" s="88"/>
      <c r="B195" s="83"/>
      <c r="C195" s="48"/>
      <c r="D195" s="48"/>
      <c r="E195" s="48">
        <f>IF(D195&gt;0,VLOOKUP(D195,'List of drugs'!$A$1:$G$301,2,0),0)</f>
        <v>0</v>
      </c>
      <c r="F195" s="48">
        <f>IF(D195&gt;0,VLOOKUP(D195,'List of drugs'!$A$1:$G$301,3,0),0)</f>
        <v>0</v>
      </c>
      <c r="G195" s="48">
        <f>IF(D195&gt;0,VLOOKUP(D195,'List of drugs'!$A$1:$G$301,4,0),0)</f>
        <v>0</v>
      </c>
      <c r="H195" s="64">
        <f>IF(D195&gt;0,VLOOKUP(D195,'List of drugs'!$A$1:$G$301,5,0),0)</f>
        <v>0</v>
      </c>
      <c r="I195" s="64"/>
      <c r="J195" s="64"/>
      <c r="K195" s="48"/>
      <c r="L195" s="48"/>
      <c r="M195" s="48">
        <f t="shared" si="2"/>
        <v>0</v>
      </c>
      <c r="N195" s="48"/>
      <c r="O195" s="48"/>
      <c r="P195" s="49"/>
    </row>
    <row r="196" spans="1:16" x14ac:dyDescent="0.25">
      <c r="A196" s="88"/>
      <c r="B196" s="83"/>
      <c r="C196" s="48"/>
      <c r="D196" s="48"/>
      <c r="E196" s="48">
        <f>IF(D196&gt;0,VLOOKUP(D196,'List of drugs'!$A$1:$G$301,2,0),0)</f>
        <v>0</v>
      </c>
      <c r="F196" s="48">
        <f>IF(D196&gt;0,VLOOKUP(D196,'List of drugs'!$A$1:$G$301,3,0),0)</f>
        <v>0</v>
      </c>
      <c r="G196" s="48">
        <f>IF(D196&gt;0,VLOOKUP(D196,'List of drugs'!$A$1:$G$301,4,0),0)</f>
        <v>0</v>
      </c>
      <c r="H196" s="64">
        <f>IF(D196&gt;0,VLOOKUP(D196,'List of drugs'!$A$1:$G$301,5,0),0)</f>
        <v>0</v>
      </c>
      <c r="I196" s="64"/>
      <c r="J196" s="64"/>
      <c r="K196" s="48"/>
      <c r="L196" s="48"/>
      <c r="M196" s="48">
        <f t="shared" si="2"/>
        <v>0</v>
      </c>
      <c r="N196" s="48"/>
      <c r="O196" s="48"/>
      <c r="P196" s="49"/>
    </row>
    <row r="197" spans="1:16" x14ac:dyDescent="0.25">
      <c r="A197" s="88"/>
      <c r="B197" s="83"/>
      <c r="C197" s="48"/>
      <c r="D197" s="48"/>
      <c r="E197" s="48">
        <f>IF(D197&gt;0,VLOOKUP(D197,'List of drugs'!$A$1:$G$301,2,0),0)</f>
        <v>0</v>
      </c>
      <c r="F197" s="48">
        <f>IF(D197&gt;0,VLOOKUP(D197,'List of drugs'!$A$1:$G$301,3,0),0)</f>
        <v>0</v>
      </c>
      <c r="G197" s="48">
        <f>IF(D197&gt;0,VLOOKUP(D197,'List of drugs'!$A$1:$G$301,4,0),0)</f>
        <v>0</v>
      </c>
      <c r="H197" s="64">
        <f>IF(D197&gt;0,VLOOKUP(D197,'List of drugs'!$A$1:$G$301,5,0),0)</f>
        <v>0</v>
      </c>
      <c r="I197" s="64"/>
      <c r="J197" s="64"/>
      <c r="K197" s="48"/>
      <c r="L197" s="48"/>
      <c r="M197" s="48">
        <f t="shared" si="2"/>
        <v>0</v>
      </c>
      <c r="N197" s="48"/>
      <c r="O197" s="48"/>
      <c r="P197" s="49"/>
    </row>
    <row r="198" spans="1:16" x14ac:dyDescent="0.25">
      <c r="A198" s="88"/>
      <c r="B198" s="83"/>
      <c r="C198" s="48"/>
      <c r="D198" s="48"/>
      <c r="E198" s="48">
        <f>IF(D198&gt;0,VLOOKUP(D198,'List of drugs'!$A$1:$G$301,2,0),0)</f>
        <v>0</v>
      </c>
      <c r="F198" s="48">
        <f>IF(D198&gt;0,VLOOKUP(D198,'List of drugs'!$A$1:$G$301,3,0),0)</f>
        <v>0</v>
      </c>
      <c r="G198" s="48">
        <f>IF(D198&gt;0,VLOOKUP(D198,'List of drugs'!$A$1:$G$301,4,0),0)</f>
        <v>0</v>
      </c>
      <c r="H198" s="64">
        <f>IF(D198&gt;0,VLOOKUP(D198,'List of drugs'!$A$1:$G$301,5,0),0)</f>
        <v>0</v>
      </c>
      <c r="I198" s="64"/>
      <c r="J198" s="64"/>
      <c r="K198" s="48"/>
      <c r="L198" s="48"/>
      <c r="M198" s="48">
        <f t="shared" si="2"/>
        <v>0</v>
      </c>
      <c r="N198" s="48"/>
      <c r="O198" s="48"/>
      <c r="P198" s="49"/>
    </row>
    <row r="199" spans="1:16" x14ac:dyDescent="0.25">
      <c r="A199" s="88"/>
      <c r="B199" s="83"/>
      <c r="C199" s="48"/>
      <c r="D199" s="48"/>
      <c r="E199" s="48">
        <f>IF(D199&gt;0,VLOOKUP(D199,'List of drugs'!$A$1:$G$301,2,0),0)</f>
        <v>0</v>
      </c>
      <c r="F199" s="48">
        <f>IF(D199&gt;0,VLOOKUP(D199,'List of drugs'!$A$1:$G$301,3,0),0)</f>
        <v>0</v>
      </c>
      <c r="G199" s="48">
        <f>IF(D199&gt;0,VLOOKUP(D199,'List of drugs'!$A$1:$G$301,4,0),0)</f>
        <v>0</v>
      </c>
      <c r="H199" s="64">
        <f>IF(D199&gt;0,VLOOKUP(D199,'List of drugs'!$A$1:$G$301,5,0),0)</f>
        <v>0</v>
      </c>
      <c r="I199" s="64"/>
      <c r="J199" s="64"/>
      <c r="K199" s="48"/>
      <c r="L199" s="48"/>
      <c r="M199" s="48">
        <f t="shared" ref="M199:M262" si="3">L199-K199</f>
        <v>0</v>
      </c>
      <c r="N199" s="48"/>
      <c r="O199" s="48"/>
      <c r="P199" s="49"/>
    </row>
    <row r="200" spans="1:16" x14ac:dyDescent="0.25">
      <c r="A200" s="88"/>
      <c r="B200" s="83"/>
      <c r="C200" s="48"/>
      <c r="D200" s="48"/>
      <c r="E200" s="48">
        <f>IF(D200&gt;0,VLOOKUP(D200,'List of drugs'!$A$1:$G$301,2,0),0)</f>
        <v>0</v>
      </c>
      <c r="F200" s="48">
        <f>IF(D200&gt;0,VLOOKUP(D200,'List of drugs'!$A$1:$G$301,3,0),0)</f>
        <v>0</v>
      </c>
      <c r="G200" s="48">
        <f>IF(D200&gt;0,VLOOKUP(D200,'List of drugs'!$A$1:$G$301,4,0),0)</f>
        <v>0</v>
      </c>
      <c r="H200" s="64">
        <f>IF(D200&gt;0,VLOOKUP(D200,'List of drugs'!$A$1:$G$301,5,0),0)</f>
        <v>0</v>
      </c>
      <c r="I200" s="64"/>
      <c r="J200" s="64"/>
      <c r="K200" s="48"/>
      <c r="L200" s="48"/>
      <c r="M200" s="48">
        <f t="shared" si="3"/>
        <v>0</v>
      </c>
      <c r="N200" s="48"/>
      <c r="O200" s="48"/>
      <c r="P200" s="49"/>
    </row>
    <row r="201" spans="1:16" x14ac:dyDescent="0.25">
      <c r="A201" s="88"/>
      <c r="B201" s="83"/>
      <c r="C201" s="48"/>
      <c r="D201" s="48"/>
      <c r="E201" s="48">
        <f>IF(D201&gt;0,VLOOKUP(D201,'List of drugs'!$A$1:$G$301,2,0),0)</f>
        <v>0</v>
      </c>
      <c r="F201" s="48">
        <f>IF(D201&gt;0,VLOOKUP(D201,'List of drugs'!$A$1:$G$301,3,0),0)</f>
        <v>0</v>
      </c>
      <c r="G201" s="48">
        <f>IF(D201&gt;0,VLOOKUP(D201,'List of drugs'!$A$1:$G$301,4,0),0)</f>
        <v>0</v>
      </c>
      <c r="H201" s="64">
        <f>IF(D201&gt;0,VLOOKUP(D201,'List of drugs'!$A$1:$G$301,5,0),0)</f>
        <v>0</v>
      </c>
      <c r="I201" s="64"/>
      <c r="J201" s="64"/>
      <c r="K201" s="48"/>
      <c r="L201" s="48"/>
      <c r="M201" s="48">
        <f t="shared" si="3"/>
        <v>0</v>
      </c>
      <c r="N201" s="48"/>
      <c r="O201" s="48"/>
      <c r="P201" s="49"/>
    </row>
    <row r="202" spans="1:16" x14ac:dyDescent="0.25">
      <c r="A202" s="88"/>
      <c r="B202" s="83"/>
      <c r="C202" s="48"/>
      <c r="D202" s="48"/>
      <c r="E202" s="48">
        <f>IF(D202&gt;0,VLOOKUP(D202,'List of drugs'!$A$1:$G$301,2,0),0)</f>
        <v>0</v>
      </c>
      <c r="F202" s="48">
        <f>IF(D202&gt;0,VLOOKUP(D202,'List of drugs'!$A$1:$G$301,3,0),0)</f>
        <v>0</v>
      </c>
      <c r="G202" s="48">
        <f>IF(D202&gt;0,VLOOKUP(D202,'List of drugs'!$A$1:$G$301,4,0),0)</f>
        <v>0</v>
      </c>
      <c r="H202" s="64">
        <f>IF(D202&gt;0,VLOOKUP(D202,'List of drugs'!$A$1:$G$301,5,0),0)</f>
        <v>0</v>
      </c>
      <c r="I202" s="64"/>
      <c r="J202" s="64"/>
      <c r="K202" s="48"/>
      <c r="L202" s="48"/>
      <c r="M202" s="48">
        <f t="shared" si="3"/>
        <v>0</v>
      </c>
      <c r="N202" s="48"/>
      <c r="O202" s="48"/>
      <c r="P202" s="49"/>
    </row>
    <row r="203" spans="1:16" x14ac:dyDescent="0.25">
      <c r="A203" s="88"/>
      <c r="B203" s="83"/>
      <c r="C203" s="48"/>
      <c r="D203" s="48"/>
      <c r="E203" s="48">
        <f>IF(D203&gt;0,VLOOKUP(D203,'List of drugs'!$A$1:$G$301,2,0),0)</f>
        <v>0</v>
      </c>
      <c r="F203" s="48">
        <f>IF(D203&gt;0,VLOOKUP(D203,'List of drugs'!$A$1:$G$301,3,0),0)</f>
        <v>0</v>
      </c>
      <c r="G203" s="48">
        <f>IF(D203&gt;0,VLOOKUP(D203,'List of drugs'!$A$1:$G$301,4,0),0)</f>
        <v>0</v>
      </c>
      <c r="H203" s="64">
        <f>IF(D203&gt;0,VLOOKUP(D203,'List of drugs'!$A$1:$G$301,5,0),0)</f>
        <v>0</v>
      </c>
      <c r="I203" s="64"/>
      <c r="J203" s="64"/>
      <c r="K203" s="48"/>
      <c r="L203" s="48"/>
      <c r="M203" s="48">
        <f t="shared" si="3"/>
        <v>0</v>
      </c>
      <c r="N203" s="48"/>
      <c r="O203" s="48"/>
      <c r="P203" s="49"/>
    </row>
    <row r="204" spans="1:16" x14ac:dyDescent="0.25">
      <c r="A204" s="88"/>
      <c r="B204" s="83"/>
      <c r="C204" s="48"/>
      <c r="D204" s="48"/>
      <c r="E204" s="48">
        <f>IF(D204&gt;0,VLOOKUP(D204,'List of drugs'!$A$1:$G$301,2,0),0)</f>
        <v>0</v>
      </c>
      <c r="F204" s="48">
        <f>IF(D204&gt;0,VLOOKUP(D204,'List of drugs'!$A$1:$G$301,3,0),0)</f>
        <v>0</v>
      </c>
      <c r="G204" s="48">
        <f>IF(D204&gt;0,VLOOKUP(D204,'List of drugs'!$A$1:$G$301,4,0),0)</f>
        <v>0</v>
      </c>
      <c r="H204" s="64">
        <f>IF(D204&gt;0,VLOOKUP(D204,'List of drugs'!$A$1:$G$301,5,0),0)</f>
        <v>0</v>
      </c>
      <c r="I204" s="64"/>
      <c r="J204" s="64"/>
      <c r="K204" s="48"/>
      <c r="L204" s="48"/>
      <c r="M204" s="48">
        <f t="shared" si="3"/>
        <v>0</v>
      </c>
      <c r="N204" s="48"/>
      <c r="O204" s="48"/>
      <c r="P204" s="49"/>
    </row>
    <row r="205" spans="1:16" x14ac:dyDescent="0.25">
      <c r="A205" s="88"/>
      <c r="B205" s="83"/>
      <c r="C205" s="48"/>
      <c r="D205" s="48"/>
      <c r="E205" s="48">
        <f>IF(D205&gt;0,VLOOKUP(D205,'List of drugs'!$A$1:$G$301,2,0),0)</f>
        <v>0</v>
      </c>
      <c r="F205" s="48">
        <f>IF(D205&gt;0,VLOOKUP(D205,'List of drugs'!$A$1:$G$301,3,0),0)</f>
        <v>0</v>
      </c>
      <c r="G205" s="48">
        <f>IF(D205&gt;0,VLOOKUP(D205,'List of drugs'!$A$1:$G$301,4,0),0)</f>
        <v>0</v>
      </c>
      <c r="H205" s="64">
        <f>IF(D205&gt;0,VLOOKUP(D205,'List of drugs'!$A$1:$G$301,5,0),0)</f>
        <v>0</v>
      </c>
      <c r="I205" s="64"/>
      <c r="J205" s="64"/>
      <c r="K205" s="48"/>
      <c r="L205" s="48"/>
      <c r="M205" s="48">
        <f t="shared" si="3"/>
        <v>0</v>
      </c>
      <c r="N205" s="48"/>
      <c r="O205" s="48"/>
      <c r="P205" s="49"/>
    </row>
    <row r="206" spans="1:16" x14ac:dyDescent="0.25">
      <c r="A206" s="88"/>
      <c r="B206" s="83"/>
      <c r="C206" s="48"/>
      <c r="D206" s="48"/>
      <c r="E206" s="48">
        <f>IF(D206&gt;0,VLOOKUP(D206,'List of drugs'!$A$1:$G$301,2,0),0)</f>
        <v>0</v>
      </c>
      <c r="F206" s="48">
        <f>IF(D206&gt;0,VLOOKUP(D206,'List of drugs'!$A$1:$G$301,3,0),0)</f>
        <v>0</v>
      </c>
      <c r="G206" s="48">
        <f>IF(D206&gt;0,VLOOKUP(D206,'List of drugs'!$A$1:$G$301,4,0),0)</f>
        <v>0</v>
      </c>
      <c r="H206" s="64">
        <f>IF(D206&gt;0,VLOOKUP(D206,'List of drugs'!$A$1:$G$301,5,0),0)</f>
        <v>0</v>
      </c>
      <c r="I206" s="64"/>
      <c r="J206" s="64"/>
      <c r="K206" s="48"/>
      <c r="L206" s="48"/>
      <c r="M206" s="48">
        <f t="shared" si="3"/>
        <v>0</v>
      </c>
      <c r="N206" s="48"/>
      <c r="O206" s="48"/>
      <c r="P206" s="49"/>
    </row>
    <row r="207" spans="1:16" x14ac:dyDescent="0.25">
      <c r="A207" s="88"/>
      <c r="B207" s="83"/>
      <c r="C207" s="48"/>
      <c r="D207" s="48"/>
      <c r="E207" s="48">
        <f>IF(D207&gt;0,VLOOKUP(D207,'List of drugs'!$A$1:$G$301,2,0),0)</f>
        <v>0</v>
      </c>
      <c r="F207" s="48">
        <f>IF(D207&gt;0,VLOOKUP(D207,'List of drugs'!$A$1:$G$301,3,0),0)</f>
        <v>0</v>
      </c>
      <c r="G207" s="48">
        <f>IF(D207&gt;0,VLOOKUP(D207,'List of drugs'!$A$1:$G$301,4,0),0)</f>
        <v>0</v>
      </c>
      <c r="H207" s="64">
        <f>IF(D207&gt;0,VLOOKUP(D207,'List of drugs'!$A$1:$G$301,5,0),0)</f>
        <v>0</v>
      </c>
      <c r="I207" s="64"/>
      <c r="J207" s="64"/>
      <c r="K207" s="48"/>
      <c r="L207" s="48"/>
      <c r="M207" s="48">
        <f t="shared" si="3"/>
        <v>0</v>
      </c>
      <c r="N207" s="48"/>
      <c r="O207" s="48"/>
      <c r="P207" s="49"/>
    </row>
    <row r="208" spans="1:16" x14ac:dyDescent="0.25">
      <c r="A208" s="88"/>
      <c r="B208" s="83"/>
      <c r="C208" s="48"/>
      <c r="D208" s="48"/>
      <c r="E208" s="48">
        <f>IF(D208&gt;0,VLOOKUP(D208,'List of drugs'!$A$1:$G$301,2,0),0)</f>
        <v>0</v>
      </c>
      <c r="F208" s="48">
        <f>IF(D208&gt;0,VLOOKUP(D208,'List of drugs'!$A$1:$G$301,3,0),0)</f>
        <v>0</v>
      </c>
      <c r="G208" s="48">
        <f>IF(D208&gt;0,VLOOKUP(D208,'List of drugs'!$A$1:$G$301,4,0),0)</f>
        <v>0</v>
      </c>
      <c r="H208" s="64">
        <f>IF(D208&gt;0,VLOOKUP(D208,'List of drugs'!$A$1:$G$301,5,0),0)</f>
        <v>0</v>
      </c>
      <c r="I208" s="64"/>
      <c r="J208" s="64"/>
      <c r="K208" s="48"/>
      <c r="L208" s="48"/>
      <c r="M208" s="48">
        <f t="shared" si="3"/>
        <v>0</v>
      </c>
      <c r="N208" s="48"/>
      <c r="O208" s="48"/>
      <c r="P208" s="49"/>
    </row>
    <row r="209" spans="1:16" x14ac:dyDescent="0.25">
      <c r="A209" s="88"/>
      <c r="B209" s="83"/>
      <c r="C209" s="48"/>
      <c r="D209" s="48"/>
      <c r="E209" s="48">
        <f>IF(D209&gt;0,VLOOKUP(D209,'List of drugs'!$A$1:$G$301,2,0),0)</f>
        <v>0</v>
      </c>
      <c r="F209" s="48">
        <f>IF(D209&gt;0,VLOOKUP(D209,'List of drugs'!$A$1:$G$301,3,0),0)</f>
        <v>0</v>
      </c>
      <c r="G209" s="48">
        <f>IF(D209&gt;0,VLOOKUP(D209,'List of drugs'!$A$1:$G$301,4,0),0)</f>
        <v>0</v>
      </c>
      <c r="H209" s="64">
        <f>IF(D209&gt;0,VLOOKUP(D209,'List of drugs'!$A$1:$G$301,5,0),0)</f>
        <v>0</v>
      </c>
      <c r="I209" s="64"/>
      <c r="J209" s="64"/>
      <c r="K209" s="48"/>
      <c r="L209" s="48"/>
      <c r="M209" s="48">
        <f t="shared" si="3"/>
        <v>0</v>
      </c>
      <c r="N209" s="48"/>
      <c r="O209" s="48"/>
      <c r="P209" s="49"/>
    </row>
    <row r="210" spans="1:16" x14ac:dyDescent="0.25">
      <c r="A210" s="88"/>
      <c r="B210" s="83"/>
      <c r="C210" s="48"/>
      <c r="D210" s="48"/>
      <c r="E210" s="48">
        <f>IF(D210&gt;0,VLOOKUP(D210,'List of drugs'!$A$1:$G$301,2,0),0)</f>
        <v>0</v>
      </c>
      <c r="F210" s="48">
        <f>IF(D210&gt;0,VLOOKUP(D210,'List of drugs'!$A$1:$G$301,3,0),0)</f>
        <v>0</v>
      </c>
      <c r="G210" s="48">
        <f>IF(D210&gt;0,VLOOKUP(D210,'List of drugs'!$A$1:$G$301,4,0),0)</f>
        <v>0</v>
      </c>
      <c r="H210" s="64">
        <f>IF(D210&gt;0,VLOOKUP(D210,'List of drugs'!$A$1:$G$301,5,0),0)</f>
        <v>0</v>
      </c>
      <c r="I210" s="64"/>
      <c r="J210" s="64"/>
      <c r="K210" s="48"/>
      <c r="L210" s="48"/>
      <c r="M210" s="48">
        <f t="shared" si="3"/>
        <v>0</v>
      </c>
      <c r="N210" s="48"/>
      <c r="O210" s="48"/>
      <c r="P210" s="49"/>
    </row>
    <row r="211" spans="1:16" x14ac:dyDescent="0.25">
      <c r="A211" s="88"/>
      <c r="B211" s="83"/>
      <c r="C211" s="48"/>
      <c r="D211" s="48"/>
      <c r="E211" s="48">
        <f>IF(D211&gt;0,VLOOKUP(D211,'List of drugs'!$A$1:$G$301,2,0),0)</f>
        <v>0</v>
      </c>
      <c r="F211" s="48">
        <f>IF(D211&gt;0,VLOOKUP(D211,'List of drugs'!$A$1:$G$301,3,0),0)</f>
        <v>0</v>
      </c>
      <c r="G211" s="48">
        <f>IF(D211&gt;0,VLOOKUP(D211,'List of drugs'!$A$1:$G$301,4,0),0)</f>
        <v>0</v>
      </c>
      <c r="H211" s="64">
        <f>IF(D211&gt;0,VLOOKUP(D211,'List of drugs'!$A$1:$G$301,5,0),0)</f>
        <v>0</v>
      </c>
      <c r="I211" s="64"/>
      <c r="J211" s="64"/>
      <c r="K211" s="48"/>
      <c r="L211" s="48"/>
      <c r="M211" s="48">
        <f t="shared" si="3"/>
        <v>0</v>
      </c>
      <c r="N211" s="48"/>
      <c r="O211" s="48"/>
      <c r="P211" s="49"/>
    </row>
    <row r="212" spans="1:16" x14ac:dyDescent="0.25">
      <c r="A212" s="88"/>
      <c r="B212" s="83"/>
      <c r="C212" s="48"/>
      <c r="D212" s="48"/>
      <c r="E212" s="48">
        <f>IF(D212&gt;0,VLOOKUP(D212,'List of drugs'!$A$1:$G$301,2,0),0)</f>
        <v>0</v>
      </c>
      <c r="F212" s="48">
        <f>IF(D212&gt;0,VLOOKUP(D212,'List of drugs'!$A$1:$G$301,3,0),0)</f>
        <v>0</v>
      </c>
      <c r="G212" s="48">
        <f>IF(D212&gt;0,VLOOKUP(D212,'List of drugs'!$A$1:$G$301,4,0),0)</f>
        <v>0</v>
      </c>
      <c r="H212" s="64">
        <f>IF(D212&gt;0,VLOOKUP(D212,'List of drugs'!$A$1:$G$301,5,0),0)</f>
        <v>0</v>
      </c>
      <c r="I212" s="64"/>
      <c r="J212" s="64"/>
      <c r="K212" s="48"/>
      <c r="L212" s="48"/>
      <c r="M212" s="48">
        <f t="shared" si="3"/>
        <v>0</v>
      </c>
      <c r="N212" s="48"/>
      <c r="O212" s="48"/>
      <c r="P212" s="49"/>
    </row>
    <row r="213" spans="1:16" x14ac:dyDescent="0.25">
      <c r="A213" s="88"/>
      <c r="B213" s="83"/>
      <c r="C213" s="48"/>
      <c r="D213" s="48"/>
      <c r="E213" s="48">
        <f>IF(D213&gt;0,VLOOKUP(D213,'List of drugs'!$A$1:$G$301,2,0),0)</f>
        <v>0</v>
      </c>
      <c r="F213" s="48">
        <f>IF(D213&gt;0,VLOOKUP(D213,'List of drugs'!$A$1:$G$301,3,0),0)</f>
        <v>0</v>
      </c>
      <c r="G213" s="48">
        <f>IF(D213&gt;0,VLOOKUP(D213,'List of drugs'!$A$1:$G$301,4,0),0)</f>
        <v>0</v>
      </c>
      <c r="H213" s="64">
        <f>IF(D213&gt;0,VLOOKUP(D213,'List of drugs'!$A$1:$G$301,5,0),0)</f>
        <v>0</v>
      </c>
      <c r="I213" s="64"/>
      <c r="J213" s="64"/>
      <c r="K213" s="48"/>
      <c r="L213" s="48"/>
      <c r="M213" s="48">
        <f t="shared" si="3"/>
        <v>0</v>
      </c>
      <c r="N213" s="48"/>
      <c r="O213" s="48"/>
      <c r="P213" s="49"/>
    </row>
    <row r="214" spans="1:16" x14ac:dyDescent="0.25">
      <c r="A214" s="88"/>
      <c r="B214" s="83"/>
      <c r="C214" s="48"/>
      <c r="D214" s="48"/>
      <c r="E214" s="48">
        <f>IF(D214&gt;0,VLOOKUP(D214,'List of drugs'!$A$1:$G$301,2,0),0)</f>
        <v>0</v>
      </c>
      <c r="F214" s="48">
        <f>IF(D214&gt;0,VLOOKUP(D214,'List of drugs'!$A$1:$G$301,3,0),0)</f>
        <v>0</v>
      </c>
      <c r="G214" s="48">
        <f>IF(D214&gt;0,VLOOKUP(D214,'List of drugs'!$A$1:$G$301,4,0),0)</f>
        <v>0</v>
      </c>
      <c r="H214" s="64">
        <f>IF(D214&gt;0,VLOOKUP(D214,'List of drugs'!$A$1:$G$301,5,0),0)</f>
        <v>0</v>
      </c>
      <c r="I214" s="64"/>
      <c r="J214" s="64"/>
      <c r="K214" s="48"/>
      <c r="L214" s="48"/>
      <c r="M214" s="48">
        <f t="shared" si="3"/>
        <v>0</v>
      </c>
      <c r="N214" s="48"/>
      <c r="O214" s="48"/>
      <c r="P214" s="49"/>
    </row>
    <row r="215" spans="1:16" x14ac:dyDescent="0.25">
      <c r="A215" s="88"/>
      <c r="B215" s="83"/>
      <c r="C215" s="48"/>
      <c r="D215" s="48"/>
      <c r="E215" s="48">
        <f>IF(D215&gt;0,VLOOKUP(D215,'List of drugs'!$A$1:$G$301,2,0),0)</f>
        <v>0</v>
      </c>
      <c r="F215" s="48">
        <f>IF(D215&gt;0,VLOOKUP(D215,'List of drugs'!$A$1:$G$301,3,0),0)</f>
        <v>0</v>
      </c>
      <c r="G215" s="48">
        <f>IF(D215&gt;0,VLOOKUP(D215,'List of drugs'!$A$1:$G$301,4,0),0)</f>
        <v>0</v>
      </c>
      <c r="H215" s="64">
        <f>IF(D215&gt;0,VLOOKUP(D215,'List of drugs'!$A$1:$G$301,5,0),0)</f>
        <v>0</v>
      </c>
      <c r="I215" s="64"/>
      <c r="J215" s="64"/>
      <c r="K215" s="48"/>
      <c r="L215" s="48"/>
      <c r="M215" s="48">
        <f t="shared" si="3"/>
        <v>0</v>
      </c>
      <c r="N215" s="48"/>
      <c r="O215" s="48"/>
      <c r="P215" s="49"/>
    </row>
    <row r="216" spans="1:16" x14ac:dyDescent="0.25">
      <c r="A216" s="88"/>
      <c r="B216" s="83"/>
      <c r="C216" s="48"/>
      <c r="D216" s="48"/>
      <c r="E216" s="48">
        <f>IF(D216&gt;0,VLOOKUP(D216,'List of drugs'!$A$1:$G$301,2,0),0)</f>
        <v>0</v>
      </c>
      <c r="F216" s="48">
        <f>IF(D216&gt;0,VLOOKUP(D216,'List of drugs'!$A$1:$G$301,3,0),0)</f>
        <v>0</v>
      </c>
      <c r="G216" s="48">
        <f>IF(D216&gt;0,VLOOKUP(D216,'List of drugs'!$A$1:$G$301,4,0),0)</f>
        <v>0</v>
      </c>
      <c r="H216" s="64">
        <f>IF(D216&gt;0,VLOOKUP(D216,'List of drugs'!$A$1:$G$301,5,0),0)</f>
        <v>0</v>
      </c>
      <c r="I216" s="64"/>
      <c r="J216" s="64"/>
      <c r="K216" s="48"/>
      <c r="L216" s="48"/>
      <c r="M216" s="48">
        <f t="shared" si="3"/>
        <v>0</v>
      </c>
      <c r="N216" s="48"/>
      <c r="O216" s="48"/>
      <c r="P216" s="49"/>
    </row>
    <row r="217" spans="1:16" x14ac:dyDescent="0.25">
      <c r="A217" s="88"/>
      <c r="B217" s="83"/>
      <c r="C217" s="48"/>
      <c r="D217" s="48"/>
      <c r="E217" s="48">
        <f>IF(D217&gt;0,VLOOKUP(D217,'List of drugs'!$A$1:$G$301,2,0),0)</f>
        <v>0</v>
      </c>
      <c r="F217" s="48">
        <f>IF(D217&gt;0,VLOOKUP(D217,'List of drugs'!$A$1:$G$301,3,0),0)</f>
        <v>0</v>
      </c>
      <c r="G217" s="48">
        <f>IF(D217&gt;0,VLOOKUP(D217,'List of drugs'!$A$1:$G$301,4,0),0)</f>
        <v>0</v>
      </c>
      <c r="H217" s="64">
        <f>IF(D217&gt;0,VLOOKUP(D217,'List of drugs'!$A$1:$G$301,5,0),0)</f>
        <v>0</v>
      </c>
      <c r="I217" s="64"/>
      <c r="J217" s="64"/>
      <c r="K217" s="48"/>
      <c r="L217" s="48"/>
      <c r="M217" s="48">
        <f t="shared" si="3"/>
        <v>0</v>
      </c>
      <c r="N217" s="48"/>
      <c r="O217" s="48"/>
      <c r="P217" s="49"/>
    </row>
    <row r="218" spans="1:16" x14ac:dyDescent="0.25">
      <c r="A218" s="88"/>
      <c r="B218" s="83"/>
      <c r="C218" s="48"/>
      <c r="D218" s="48"/>
      <c r="E218" s="48">
        <f>IF(D218&gt;0,VLOOKUP(D218,'List of drugs'!$A$1:$G$301,2,0),0)</f>
        <v>0</v>
      </c>
      <c r="F218" s="48">
        <f>IF(D218&gt;0,VLOOKUP(D218,'List of drugs'!$A$1:$G$301,3,0),0)</f>
        <v>0</v>
      </c>
      <c r="G218" s="48">
        <f>IF(D218&gt;0,VLOOKUP(D218,'List of drugs'!$A$1:$G$301,4,0),0)</f>
        <v>0</v>
      </c>
      <c r="H218" s="64">
        <f>IF(D218&gt;0,VLOOKUP(D218,'List of drugs'!$A$1:$G$301,5,0),0)</f>
        <v>0</v>
      </c>
      <c r="I218" s="64"/>
      <c r="J218" s="64"/>
      <c r="K218" s="48"/>
      <c r="L218" s="48"/>
      <c r="M218" s="48">
        <f t="shared" si="3"/>
        <v>0</v>
      </c>
      <c r="N218" s="48"/>
      <c r="O218" s="48"/>
      <c r="P218" s="49"/>
    </row>
    <row r="219" spans="1:16" x14ac:dyDescent="0.25">
      <c r="A219" s="88"/>
      <c r="B219" s="83"/>
      <c r="C219" s="48"/>
      <c r="D219" s="48"/>
      <c r="E219" s="48">
        <f>IF(D219&gt;0,VLOOKUP(D219,'List of drugs'!$A$1:$G$301,2,0),0)</f>
        <v>0</v>
      </c>
      <c r="F219" s="48">
        <f>IF(D219&gt;0,VLOOKUP(D219,'List of drugs'!$A$1:$G$301,3,0),0)</f>
        <v>0</v>
      </c>
      <c r="G219" s="48">
        <f>IF(D219&gt;0,VLOOKUP(D219,'List of drugs'!$A$1:$G$301,4,0),0)</f>
        <v>0</v>
      </c>
      <c r="H219" s="64">
        <f>IF(D219&gt;0,VLOOKUP(D219,'List of drugs'!$A$1:$G$301,5,0),0)</f>
        <v>0</v>
      </c>
      <c r="I219" s="64"/>
      <c r="J219" s="64"/>
      <c r="K219" s="48"/>
      <c r="L219" s="48"/>
      <c r="M219" s="48">
        <f t="shared" si="3"/>
        <v>0</v>
      </c>
      <c r="N219" s="48"/>
      <c r="O219" s="48"/>
      <c r="P219" s="49"/>
    </row>
    <row r="220" spans="1:16" x14ac:dyDescent="0.25">
      <c r="A220" s="88"/>
      <c r="B220" s="83"/>
      <c r="C220" s="48"/>
      <c r="D220" s="48"/>
      <c r="E220" s="48">
        <f>IF(D220&gt;0,VLOOKUP(D220,'List of drugs'!$A$1:$G$301,2,0),0)</f>
        <v>0</v>
      </c>
      <c r="F220" s="48">
        <f>IF(D220&gt;0,VLOOKUP(D220,'List of drugs'!$A$1:$G$301,3,0),0)</f>
        <v>0</v>
      </c>
      <c r="G220" s="48">
        <f>IF(D220&gt;0,VLOOKUP(D220,'List of drugs'!$A$1:$G$301,4,0),0)</f>
        <v>0</v>
      </c>
      <c r="H220" s="64">
        <f>IF(D220&gt;0,VLOOKUP(D220,'List of drugs'!$A$1:$G$301,5,0),0)</f>
        <v>0</v>
      </c>
      <c r="I220" s="64"/>
      <c r="J220" s="64"/>
      <c r="K220" s="48"/>
      <c r="L220" s="48"/>
      <c r="M220" s="48">
        <f t="shared" si="3"/>
        <v>0</v>
      </c>
      <c r="N220" s="48"/>
      <c r="O220" s="48"/>
      <c r="P220" s="49"/>
    </row>
    <row r="221" spans="1:16" x14ac:dyDescent="0.25">
      <c r="A221" s="88"/>
      <c r="B221" s="83"/>
      <c r="C221" s="48"/>
      <c r="D221" s="48"/>
      <c r="E221" s="48">
        <f>IF(D221&gt;0,VLOOKUP(D221,'List of drugs'!$A$1:$G$301,2,0),0)</f>
        <v>0</v>
      </c>
      <c r="F221" s="48">
        <f>IF(D221&gt;0,VLOOKUP(D221,'List of drugs'!$A$1:$G$301,3,0),0)</f>
        <v>0</v>
      </c>
      <c r="G221" s="48">
        <f>IF(D221&gt;0,VLOOKUP(D221,'List of drugs'!$A$1:$G$301,4,0),0)</f>
        <v>0</v>
      </c>
      <c r="H221" s="64">
        <f>IF(D221&gt;0,VLOOKUP(D221,'List of drugs'!$A$1:$G$301,5,0),0)</f>
        <v>0</v>
      </c>
      <c r="I221" s="64"/>
      <c r="J221" s="64"/>
      <c r="K221" s="48"/>
      <c r="L221" s="48"/>
      <c r="M221" s="48">
        <f t="shared" si="3"/>
        <v>0</v>
      </c>
      <c r="N221" s="48"/>
      <c r="O221" s="48"/>
      <c r="P221" s="49"/>
    </row>
    <row r="222" spans="1:16" x14ac:dyDescent="0.25">
      <c r="A222" s="88"/>
      <c r="B222" s="83"/>
      <c r="C222" s="48"/>
      <c r="D222" s="48"/>
      <c r="E222" s="48">
        <f>IF(D222&gt;0,VLOOKUP(D222,'List of drugs'!$A$1:$G$301,2,0),0)</f>
        <v>0</v>
      </c>
      <c r="F222" s="48">
        <f>IF(D222&gt;0,VLOOKUP(D222,'List of drugs'!$A$1:$G$301,3,0),0)</f>
        <v>0</v>
      </c>
      <c r="G222" s="48">
        <f>IF(D222&gt;0,VLOOKUP(D222,'List of drugs'!$A$1:$G$301,4,0),0)</f>
        <v>0</v>
      </c>
      <c r="H222" s="64">
        <f>IF(D222&gt;0,VLOOKUP(D222,'List of drugs'!$A$1:$G$301,5,0),0)</f>
        <v>0</v>
      </c>
      <c r="I222" s="64"/>
      <c r="J222" s="64"/>
      <c r="K222" s="48"/>
      <c r="L222" s="48"/>
      <c r="M222" s="48">
        <f t="shared" si="3"/>
        <v>0</v>
      </c>
      <c r="N222" s="48"/>
      <c r="O222" s="48"/>
      <c r="P222" s="49"/>
    </row>
    <row r="223" spans="1:16" x14ac:dyDescent="0.25">
      <c r="A223" s="88"/>
      <c r="B223" s="83"/>
      <c r="C223" s="48"/>
      <c r="D223" s="48"/>
      <c r="E223" s="48">
        <f>IF(D223&gt;0,VLOOKUP(D223,'List of drugs'!$A$1:$G$301,2,0),0)</f>
        <v>0</v>
      </c>
      <c r="F223" s="48">
        <f>IF(D223&gt;0,VLOOKUP(D223,'List of drugs'!$A$1:$G$301,3,0),0)</f>
        <v>0</v>
      </c>
      <c r="G223" s="48">
        <f>IF(D223&gt;0,VLOOKUP(D223,'List of drugs'!$A$1:$G$301,4,0),0)</f>
        <v>0</v>
      </c>
      <c r="H223" s="64">
        <f>IF(D223&gt;0,VLOOKUP(D223,'List of drugs'!$A$1:$G$301,5,0),0)</f>
        <v>0</v>
      </c>
      <c r="I223" s="64"/>
      <c r="J223" s="64"/>
      <c r="K223" s="48"/>
      <c r="L223" s="48"/>
      <c r="M223" s="48">
        <f t="shared" si="3"/>
        <v>0</v>
      </c>
      <c r="N223" s="48"/>
      <c r="O223" s="48"/>
      <c r="P223" s="49"/>
    </row>
    <row r="224" spans="1:16" x14ac:dyDescent="0.25">
      <c r="A224" s="88"/>
      <c r="B224" s="83"/>
      <c r="C224" s="48"/>
      <c r="D224" s="48"/>
      <c r="E224" s="48">
        <f>IF(D224&gt;0,VLOOKUP(D224,'List of drugs'!$A$1:$G$301,2,0),0)</f>
        <v>0</v>
      </c>
      <c r="F224" s="48">
        <f>IF(D224&gt;0,VLOOKUP(D224,'List of drugs'!$A$1:$G$301,3,0),0)</f>
        <v>0</v>
      </c>
      <c r="G224" s="48">
        <f>IF(D224&gt;0,VLOOKUP(D224,'List of drugs'!$A$1:$G$301,4,0),0)</f>
        <v>0</v>
      </c>
      <c r="H224" s="64">
        <f>IF(D224&gt;0,VLOOKUP(D224,'List of drugs'!$A$1:$G$301,5,0),0)</f>
        <v>0</v>
      </c>
      <c r="I224" s="64"/>
      <c r="J224" s="64"/>
      <c r="K224" s="48"/>
      <c r="L224" s="48"/>
      <c r="M224" s="48">
        <f t="shared" si="3"/>
        <v>0</v>
      </c>
      <c r="N224" s="48"/>
      <c r="O224" s="48"/>
      <c r="P224" s="49"/>
    </row>
    <row r="225" spans="1:16" x14ac:dyDescent="0.25">
      <c r="A225" s="88"/>
      <c r="B225" s="83"/>
      <c r="C225" s="48"/>
      <c r="D225" s="48"/>
      <c r="E225" s="48">
        <f>IF(D225&gt;0,VLOOKUP(D225,'List of drugs'!$A$1:$G$301,2,0),0)</f>
        <v>0</v>
      </c>
      <c r="F225" s="48">
        <f>IF(D225&gt;0,VLOOKUP(D225,'List of drugs'!$A$1:$G$301,3,0),0)</f>
        <v>0</v>
      </c>
      <c r="G225" s="48">
        <f>IF(D225&gt;0,VLOOKUP(D225,'List of drugs'!$A$1:$G$301,4,0),0)</f>
        <v>0</v>
      </c>
      <c r="H225" s="64">
        <f>IF(D225&gt;0,VLOOKUP(D225,'List of drugs'!$A$1:$G$301,5,0),0)</f>
        <v>0</v>
      </c>
      <c r="I225" s="64"/>
      <c r="J225" s="64"/>
      <c r="K225" s="48"/>
      <c r="L225" s="48"/>
      <c r="M225" s="48">
        <f t="shared" si="3"/>
        <v>0</v>
      </c>
      <c r="N225" s="48"/>
      <c r="O225" s="48"/>
      <c r="P225" s="49"/>
    </row>
    <row r="226" spans="1:16" x14ac:dyDescent="0.25">
      <c r="A226" s="88"/>
      <c r="B226" s="83"/>
      <c r="C226" s="48"/>
      <c r="D226" s="48"/>
      <c r="E226" s="48">
        <f>IF(D226&gt;0,VLOOKUP(D226,'List of drugs'!$A$1:$G$301,2,0),0)</f>
        <v>0</v>
      </c>
      <c r="F226" s="48">
        <f>IF(D226&gt;0,VLOOKUP(D226,'List of drugs'!$A$1:$G$301,3,0),0)</f>
        <v>0</v>
      </c>
      <c r="G226" s="48">
        <f>IF(D226&gt;0,VLOOKUP(D226,'List of drugs'!$A$1:$G$301,4,0),0)</f>
        <v>0</v>
      </c>
      <c r="H226" s="64">
        <f>IF(D226&gt;0,VLOOKUP(D226,'List of drugs'!$A$1:$G$301,5,0),0)</f>
        <v>0</v>
      </c>
      <c r="I226" s="64"/>
      <c r="J226" s="64"/>
      <c r="K226" s="48"/>
      <c r="L226" s="48"/>
      <c r="M226" s="48">
        <f t="shared" si="3"/>
        <v>0</v>
      </c>
      <c r="N226" s="48"/>
      <c r="O226" s="48"/>
      <c r="P226" s="49"/>
    </row>
    <row r="227" spans="1:16" x14ac:dyDescent="0.25">
      <c r="A227" s="88"/>
      <c r="B227" s="83"/>
      <c r="C227" s="48"/>
      <c r="D227" s="48"/>
      <c r="E227" s="48">
        <f>IF(D227&gt;0,VLOOKUP(D227,'List of drugs'!$A$1:$G$301,2,0),0)</f>
        <v>0</v>
      </c>
      <c r="F227" s="48">
        <f>IF(D227&gt;0,VLOOKUP(D227,'List of drugs'!$A$1:$G$301,3,0),0)</f>
        <v>0</v>
      </c>
      <c r="G227" s="48">
        <f>IF(D227&gt;0,VLOOKUP(D227,'List of drugs'!$A$1:$G$301,4,0),0)</f>
        <v>0</v>
      </c>
      <c r="H227" s="64">
        <f>IF(D227&gt;0,VLOOKUP(D227,'List of drugs'!$A$1:$G$301,5,0),0)</f>
        <v>0</v>
      </c>
      <c r="I227" s="64"/>
      <c r="J227" s="64"/>
      <c r="K227" s="48"/>
      <c r="L227" s="48"/>
      <c r="M227" s="48">
        <f t="shared" si="3"/>
        <v>0</v>
      </c>
      <c r="N227" s="48"/>
      <c r="O227" s="48"/>
      <c r="P227" s="49"/>
    </row>
    <row r="228" spans="1:16" x14ac:dyDescent="0.25">
      <c r="A228" s="88"/>
      <c r="B228" s="83"/>
      <c r="C228" s="48"/>
      <c r="D228" s="48"/>
      <c r="E228" s="48">
        <f>IF(D228&gt;0,VLOOKUP(D228,'List of drugs'!$A$1:$G$301,2,0),0)</f>
        <v>0</v>
      </c>
      <c r="F228" s="48">
        <f>IF(D228&gt;0,VLOOKUP(D228,'List of drugs'!$A$1:$G$301,3,0),0)</f>
        <v>0</v>
      </c>
      <c r="G228" s="48">
        <f>IF(D228&gt;0,VLOOKUP(D228,'List of drugs'!$A$1:$G$301,4,0),0)</f>
        <v>0</v>
      </c>
      <c r="H228" s="64">
        <f>IF(D228&gt;0,VLOOKUP(D228,'List of drugs'!$A$1:$G$301,5,0),0)</f>
        <v>0</v>
      </c>
      <c r="I228" s="64"/>
      <c r="J228" s="64"/>
      <c r="K228" s="48"/>
      <c r="L228" s="48"/>
      <c r="M228" s="48">
        <f t="shared" si="3"/>
        <v>0</v>
      </c>
      <c r="N228" s="48"/>
      <c r="O228" s="48"/>
      <c r="P228" s="49"/>
    </row>
    <row r="229" spans="1:16" x14ac:dyDescent="0.25">
      <c r="A229" s="88"/>
      <c r="B229" s="83"/>
      <c r="C229" s="48"/>
      <c r="D229" s="48"/>
      <c r="E229" s="48">
        <f>IF(D229&gt;0,VLOOKUP(D229,'List of drugs'!$A$1:$G$301,2,0),0)</f>
        <v>0</v>
      </c>
      <c r="F229" s="48">
        <f>IF(D229&gt;0,VLOOKUP(D229,'List of drugs'!$A$1:$G$301,3,0),0)</f>
        <v>0</v>
      </c>
      <c r="G229" s="48">
        <f>IF(D229&gt;0,VLOOKUP(D229,'List of drugs'!$A$1:$G$301,4,0),0)</f>
        <v>0</v>
      </c>
      <c r="H229" s="64">
        <f>IF(D229&gt;0,VLOOKUP(D229,'List of drugs'!$A$1:$G$301,5,0),0)</f>
        <v>0</v>
      </c>
      <c r="I229" s="64"/>
      <c r="J229" s="64"/>
      <c r="K229" s="48"/>
      <c r="L229" s="48"/>
      <c r="M229" s="48">
        <f t="shared" si="3"/>
        <v>0</v>
      </c>
      <c r="N229" s="48"/>
      <c r="O229" s="48"/>
      <c r="P229" s="49"/>
    </row>
    <row r="230" spans="1:16" x14ac:dyDescent="0.25">
      <c r="A230" s="88"/>
      <c r="B230" s="83"/>
      <c r="C230" s="48"/>
      <c r="D230" s="48"/>
      <c r="E230" s="48">
        <f>IF(D230&gt;0,VLOOKUP(D230,'List of drugs'!$A$1:$G$301,2,0),0)</f>
        <v>0</v>
      </c>
      <c r="F230" s="48">
        <f>IF(D230&gt;0,VLOOKUP(D230,'List of drugs'!$A$1:$G$301,3,0),0)</f>
        <v>0</v>
      </c>
      <c r="G230" s="48">
        <f>IF(D230&gt;0,VLOOKUP(D230,'List of drugs'!$A$1:$G$301,4,0),0)</f>
        <v>0</v>
      </c>
      <c r="H230" s="64">
        <f>IF(D230&gt;0,VLOOKUP(D230,'List of drugs'!$A$1:$G$301,5,0),0)</f>
        <v>0</v>
      </c>
      <c r="I230" s="64"/>
      <c r="J230" s="64"/>
      <c r="K230" s="48"/>
      <c r="L230" s="48"/>
      <c r="M230" s="48">
        <f t="shared" si="3"/>
        <v>0</v>
      </c>
      <c r="N230" s="48"/>
      <c r="O230" s="48"/>
      <c r="P230" s="49"/>
    </row>
    <row r="231" spans="1:16" x14ac:dyDescent="0.25">
      <c r="A231" s="88"/>
      <c r="B231" s="83"/>
      <c r="C231" s="48"/>
      <c r="D231" s="48"/>
      <c r="E231" s="48">
        <f>IF(D231&gt;0,VLOOKUP(D231,'List of drugs'!$A$1:$G$301,2,0),0)</f>
        <v>0</v>
      </c>
      <c r="F231" s="48">
        <f>IF(D231&gt;0,VLOOKUP(D231,'List of drugs'!$A$1:$G$301,3,0),0)</f>
        <v>0</v>
      </c>
      <c r="G231" s="48">
        <f>IF(D231&gt;0,VLOOKUP(D231,'List of drugs'!$A$1:$G$301,4,0),0)</f>
        <v>0</v>
      </c>
      <c r="H231" s="64">
        <f>IF(D231&gt;0,VLOOKUP(D231,'List of drugs'!$A$1:$G$301,5,0),0)</f>
        <v>0</v>
      </c>
      <c r="I231" s="64"/>
      <c r="J231" s="64"/>
      <c r="K231" s="48"/>
      <c r="L231" s="48"/>
      <c r="M231" s="48">
        <f t="shared" si="3"/>
        <v>0</v>
      </c>
      <c r="N231" s="48"/>
      <c r="O231" s="48"/>
      <c r="P231" s="49"/>
    </row>
    <row r="232" spans="1:16" x14ac:dyDescent="0.25">
      <c r="A232" s="88"/>
      <c r="B232" s="83"/>
      <c r="C232" s="48"/>
      <c r="D232" s="48"/>
      <c r="E232" s="48">
        <f>IF(D232&gt;0,VLOOKUP(D232,'List of drugs'!$A$1:$G$301,2,0),0)</f>
        <v>0</v>
      </c>
      <c r="F232" s="48">
        <f>IF(D232&gt;0,VLOOKUP(D232,'List of drugs'!$A$1:$G$301,3,0),0)</f>
        <v>0</v>
      </c>
      <c r="G232" s="48">
        <f>IF(D232&gt;0,VLOOKUP(D232,'List of drugs'!$A$1:$G$301,4,0),0)</f>
        <v>0</v>
      </c>
      <c r="H232" s="64">
        <f>IF(D232&gt;0,VLOOKUP(D232,'List of drugs'!$A$1:$G$301,5,0),0)</f>
        <v>0</v>
      </c>
      <c r="I232" s="64"/>
      <c r="J232" s="64"/>
      <c r="K232" s="48"/>
      <c r="L232" s="48"/>
      <c r="M232" s="48">
        <f t="shared" si="3"/>
        <v>0</v>
      </c>
      <c r="N232" s="48"/>
      <c r="O232" s="48"/>
      <c r="P232" s="49"/>
    </row>
    <row r="233" spans="1:16" x14ac:dyDescent="0.25">
      <c r="A233" s="88"/>
      <c r="B233" s="83"/>
      <c r="C233" s="48"/>
      <c r="D233" s="48"/>
      <c r="E233" s="48">
        <f>IF(D233&gt;0,VLOOKUP(D233,'List of drugs'!$A$1:$G$301,2,0),0)</f>
        <v>0</v>
      </c>
      <c r="F233" s="48">
        <f>IF(D233&gt;0,VLOOKUP(D233,'List of drugs'!$A$1:$G$301,3,0),0)</f>
        <v>0</v>
      </c>
      <c r="G233" s="48">
        <f>IF(D233&gt;0,VLOOKUP(D233,'List of drugs'!$A$1:$G$301,4,0),0)</f>
        <v>0</v>
      </c>
      <c r="H233" s="64">
        <f>IF(D233&gt;0,VLOOKUP(D233,'List of drugs'!$A$1:$G$301,5,0),0)</f>
        <v>0</v>
      </c>
      <c r="I233" s="64"/>
      <c r="J233" s="64"/>
      <c r="K233" s="48"/>
      <c r="L233" s="48"/>
      <c r="M233" s="48">
        <f t="shared" si="3"/>
        <v>0</v>
      </c>
      <c r="N233" s="48"/>
      <c r="O233" s="48"/>
      <c r="P233" s="49"/>
    </row>
    <row r="234" spans="1:16" x14ac:dyDescent="0.25">
      <c r="A234" s="88"/>
      <c r="B234" s="83"/>
      <c r="C234" s="48"/>
      <c r="D234" s="48"/>
      <c r="E234" s="48">
        <f>IF(D234&gt;0,VLOOKUP(D234,'List of drugs'!$A$1:$G$301,2,0),0)</f>
        <v>0</v>
      </c>
      <c r="F234" s="48">
        <f>IF(D234&gt;0,VLOOKUP(D234,'List of drugs'!$A$1:$G$301,3,0),0)</f>
        <v>0</v>
      </c>
      <c r="G234" s="48">
        <f>IF(D234&gt;0,VLOOKUP(D234,'List of drugs'!$A$1:$G$301,4,0),0)</f>
        <v>0</v>
      </c>
      <c r="H234" s="64">
        <f>IF(D234&gt;0,VLOOKUP(D234,'List of drugs'!$A$1:$G$301,5,0),0)</f>
        <v>0</v>
      </c>
      <c r="I234" s="64"/>
      <c r="J234" s="64"/>
      <c r="K234" s="48"/>
      <c r="L234" s="48"/>
      <c r="M234" s="48">
        <f t="shared" si="3"/>
        <v>0</v>
      </c>
      <c r="N234" s="48"/>
      <c r="O234" s="48"/>
      <c r="P234" s="49"/>
    </row>
    <row r="235" spans="1:16" x14ac:dyDescent="0.25">
      <c r="A235" s="88"/>
      <c r="B235" s="83"/>
      <c r="C235" s="48"/>
      <c r="D235" s="48"/>
      <c r="E235" s="48">
        <f>IF(D235&gt;0,VLOOKUP(D235,'List of drugs'!$A$1:$G$301,2,0),0)</f>
        <v>0</v>
      </c>
      <c r="F235" s="48">
        <f>IF(D235&gt;0,VLOOKUP(D235,'List of drugs'!$A$1:$G$301,3,0),0)</f>
        <v>0</v>
      </c>
      <c r="G235" s="48">
        <f>IF(D235&gt;0,VLOOKUP(D235,'List of drugs'!$A$1:$G$301,4,0),0)</f>
        <v>0</v>
      </c>
      <c r="H235" s="64">
        <f>IF(D235&gt;0,VLOOKUP(D235,'List of drugs'!$A$1:$G$301,5,0),0)</f>
        <v>0</v>
      </c>
      <c r="I235" s="64"/>
      <c r="J235" s="64"/>
      <c r="K235" s="48"/>
      <c r="L235" s="48"/>
      <c r="M235" s="48">
        <f t="shared" si="3"/>
        <v>0</v>
      </c>
      <c r="N235" s="48"/>
      <c r="O235" s="48"/>
      <c r="P235" s="49"/>
    </row>
    <row r="236" spans="1:16" x14ac:dyDescent="0.25">
      <c r="A236" s="88"/>
      <c r="B236" s="83"/>
      <c r="C236" s="48"/>
      <c r="D236" s="48"/>
      <c r="E236" s="48">
        <f>IF(D236&gt;0,VLOOKUP(D236,'List of drugs'!$A$1:$G$301,2,0),0)</f>
        <v>0</v>
      </c>
      <c r="F236" s="48">
        <f>IF(D236&gt;0,VLOOKUP(D236,'List of drugs'!$A$1:$G$301,3,0),0)</f>
        <v>0</v>
      </c>
      <c r="G236" s="48">
        <f>IF(D236&gt;0,VLOOKUP(D236,'List of drugs'!$A$1:$G$301,4,0),0)</f>
        <v>0</v>
      </c>
      <c r="H236" s="64">
        <f>IF(D236&gt;0,VLOOKUP(D236,'List of drugs'!$A$1:$G$301,5,0),0)</f>
        <v>0</v>
      </c>
      <c r="I236" s="64"/>
      <c r="J236" s="64"/>
      <c r="K236" s="48"/>
      <c r="L236" s="48"/>
      <c r="M236" s="48">
        <f t="shared" si="3"/>
        <v>0</v>
      </c>
      <c r="N236" s="48"/>
      <c r="O236" s="48"/>
      <c r="P236" s="49"/>
    </row>
    <row r="237" spans="1:16" x14ac:dyDescent="0.25">
      <c r="A237" s="88"/>
      <c r="B237" s="83"/>
      <c r="C237" s="48"/>
      <c r="D237" s="48"/>
      <c r="E237" s="48">
        <f>IF(D237&gt;0,VLOOKUP(D237,'List of drugs'!$A$1:$G$301,2,0),0)</f>
        <v>0</v>
      </c>
      <c r="F237" s="48">
        <f>IF(D237&gt;0,VLOOKUP(D237,'List of drugs'!$A$1:$G$301,3,0),0)</f>
        <v>0</v>
      </c>
      <c r="G237" s="48">
        <f>IF(D237&gt;0,VLOOKUP(D237,'List of drugs'!$A$1:$G$301,4,0),0)</f>
        <v>0</v>
      </c>
      <c r="H237" s="64">
        <f>IF(D237&gt;0,VLOOKUP(D237,'List of drugs'!$A$1:$G$301,5,0),0)</f>
        <v>0</v>
      </c>
      <c r="I237" s="64"/>
      <c r="J237" s="64"/>
      <c r="K237" s="48"/>
      <c r="L237" s="48"/>
      <c r="M237" s="48">
        <f t="shared" si="3"/>
        <v>0</v>
      </c>
      <c r="N237" s="48"/>
      <c r="O237" s="48"/>
      <c r="P237" s="49"/>
    </row>
    <row r="238" spans="1:16" x14ac:dyDescent="0.25">
      <c r="A238" s="88"/>
      <c r="B238" s="83"/>
      <c r="C238" s="48"/>
      <c r="D238" s="48"/>
      <c r="E238" s="48">
        <f>IF(D238&gt;0,VLOOKUP(D238,'List of drugs'!$A$1:$G$301,2,0),0)</f>
        <v>0</v>
      </c>
      <c r="F238" s="48">
        <f>IF(D238&gt;0,VLOOKUP(D238,'List of drugs'!$A$1:$G$301,3,0),0)</f>
        <v>0</v>
      </c>
      <c r="G238" s="48">
        <f>IF(D238&gt;0,VLOOKUP(D238,'List of drugs'!$A$1:$G$301,4,0),0)</f>
        <v>0</v>
      </c>
      <c r="H238" s="64">
        <f>IF(D238&gt;0,VLOOKUP(D238,'List of drugs'!$A$1:$G$301,5,0),0)</f>
        <v>0</v>
      </c>
      <c r="I238" s="64"/>
      <c r="J238" s="64"/>
      <c r="K238" s="48"/>
      <c r="L238" s="48"/>
      <c r="M238" s="48">
        <f t="shared" si="3"/>
        <v>0</v>
      </c>
      <c r="N238" s="48"/>
      <c r="O238" s="48"/>
      <c r="P238" s="49"/>
    </row>
    <row r="239" spans="1:16" x14ac:dyDescent="0.25">
      <c r="A239" s="88"/>
      <c r="B239" s="83"/>
      <c r="C239" s="48"/>
      <c r="D239" s="48"/>
      <c r="E239" s="48">
        <f>IF(D239&gt;0,VLOOKUP(D239,'List of drugs'!$A$1:$G$301,2,0),0)</f>
        <v>0</v>
      </c>
      <c r="F239" s="48">
        <f>IF(D239&gt;0,VLOOKUP(D239,'List of drugs'!$A$1:$G$301,3,0),0)</f>
        <v>0</v>
      </c>
      <c r="G239" s="48">
        <f>IF(D239&gt;0,VLOOKUP(D239,'List of drugs'!$A$1:$G$301,4,0),0)</f>
        <v>0</v>
      </c>
      <c r="H239" s="64">
        <f>IF(D239&gt;0,VLOOKUP(D239,'List of drugs'!$A$1:$G$301,5,0),0)</f>
        <v>0</v>
      </c>
      <c r="I239" s="64"/>
      <c r="J239" s="64"/>
      <c r="K239" s="48"/>
      <c r="L239" s="48"/>
      <c r="M239" s="48">
        <f t="shared" si="3"/>
        <v>0</v>
      </c>
      <c r="N239" s="48"/>
      <c r="O239" s="48"/>
      <c r="P239" s="49"/>
    </row>
    <row r="240" spans="1:16" x14ac:dyDescent="0.25">
      <c r="A240" s="88"/>
      <c r="B240" s="83"/>
      <c r="C240" s="48"/>
      <c r="D240" s="48"/>
      <c r="E240" s="48">
        <f>IF(D240&gt;0,VLOOKUP(D240,'List of drugs'!$A$1:$G$301,2,0),0)</f>
        <v>0</v>
      </c>
      <c r="F240" s="48">
        <f>IF(D240&gt;0,VLOOKUP(D240,'List of drugs'!$A$1:$G$301,3,0),0)</f>
        <v>0</v>
      </c>
      <c r="G240" s="48">
        <f>IF(D240&gt;0,VLOOKUP(D240,'List of drugs'!$A$1:$G$301,4,0),0)</f>
        <v>0</v>
      </c>
      <c r="H240" s="64">
        <f>IF(D240&gt;0,VLOOKUP(D240,'List of drugs'!$A$1:$G$301,5,0),0)</f>
        <v>0</v>
      </c>
      <c r="I240" s="64"/>
      <c r="J240" s="64"/>
      <c r="K240" s="48"/>
      <c r="L240" s="48"/>
      <c r="M240" s="48">
        <f t="shared" si="3"/>
        <v>0</v>
      </c>
      <c r="N240" s="48"/>
      <c r="O240" s="48"/>
      <c r="P240" s="49"/>
    </row>
    <row r="241" spans="1:16" x14ac:dyDescent="0.25">
      <c r="A241" s="88"/>
      <c r="B241" s="83"/>
      <c r="C241" s="48"/>
      <c r="D241" s="48"/>
      <c r="E241" s="48">
        <f>IF(D241&gt;0,VLOOKUP(D241,'List of drugs'!$A$1:$G$301,2,0),0)</f>
        <v>0</v>
      </c>
      <c r="F241" s="48">
        <f>IF(D241&gt;0,VLOOKUP(D241,'List of drugs'!$A$1:$G$301,3,0),0)</f>
        <v>0</v>
      </c>
      <c r="G241" s="48">
        <f>IF(D241&gt;0,VLOOKUP(D241,'List of drugs'!$A$1:$G$301,4,0),0)</f>
        <v>0</v>
      </c>
      <c r="H241" s="64">
        <f>IF(D241&gt;0,VLOOKUP(D241,'List of drugs'!$A$1:$G$301,5,0),0)</f>
        <v>0</v>
      </c>
      <c r="I241" s="64"/>
      <c r="J241" s="64"/>
      <c r="K241" s="48"/>
      <c r="L241" s="48"/>
      <c r="M241" s="48">
        <f t="shared" si="3"/>
        <v>0</v>
      </c>
      <c r="N241" s="48"/>
      <c r="O241" s="48"/>
      <c r="P241" s="49"/>
    </row>
    <row r="242" spans="1:16" x14ac:dyDescent="0.25">
      <c r="A242" s="88"/>
      <c r="B242" s="83"/>
      <c r="C242" s="48"/>
      <c r="D242" s="48"/>
      <c r="E242" s="48">
        <f>IF(D242&gt;0,VLOOKUP(D242,'List of drugs'!$A$1:$G$301,2,0),0)</f>
        <v>0</v>
      </c>
      <c r="F242" s="48">
        <f>IF(D242&gt;0,VLOOKUP(D242,'List of drugs'!$A$1:$G$301,3,0),0)</f>
        <v>0</v>
      </c>
      <c r="G242" s="48">
        <f>IF(D242&gt;0,VLOOKUP(D242,'List of drugs'!$A$1:$G$301,4,0),0)</f>
        <v>0</v>
      </c>
      <c r="H242" s="64">
        <f>IF(D242&gt;0,VLOOKUP(D242,'List of drugs'!$A$1:$G$301,5,0),0)</f>
        <v>0</v>
      </c>
      <c r="I242" s="64"/>
      <c r="J242" s="64"/>
      <c r="K242" s="48"/>
      <c r="L242" s="48"/>
      <c r="M242" s="48">
        <f t="shared" si="3"/>
        <v>0</v>
      </c>
      <c r="N242" s="48"/>
      <c r="O242" s="48"/>
      <c r="P242" s="49"/>
    </row>
    <row r="243" spans="1:16" x14ac:dyDescent="0.25">
      <c r="A243" s="88"/>
      <c r="B243" s="83"/>
      <c r="C243" s="48"/>
      <c r="D243" s="48"/>
      <c r="E243" s="48">
        <f>IF(D243&gt;0,VLOOKUP(D243,'List of drugs'!$A$1:$G$301,2,0),0)</f>
        <v>0</v>
      </c>
      <c r="F243" s="48">
        <f>IF(D243&gt;0,VLOOKUP(D243,'List of drugs'!$A$1:$G$301,3,0),0)</f>
        <v>0</v>
      </c>
      <c r="G243" s="48">
        <f>IF(D243&gt;0,VLOOKUP(D243,'List of drugs'!$A$1:$G$301,4,0),0)</f>
        <v>0</v>
      </c>
      <c r="H243" s="64">
        <f>IF(D243&gt;0,VLOOKUP(D243,'List of drugs'!$A$1:$G$301,5,0),0)</f>
        <v>0</v>
      </c>
      <c r="I243" s="64"/>
      <c r="J243" s="64"/>
      <c r="K243" s="48"/>
      <c r="L243" s="48"/>
      <c r="M243" s="48">
        <f t="shared" si="3"/>
        <v>0</v>
      </c>
      <c r="N243" s="48"/>
      <c r="O243" s="48"/>
      <c r="P243" s="49"/>
    </row>
    <row r="244" spans="1:16" x14ac:dyDescent="0.25">
      <c r="A244" s="88"/>
      <c r="B244" s="83"/>
      <c r="C244" s="48"/>
      <c r="D244" s="48"/>
      <c r="E244" s="48">
        <f>IF(D244&gt;0,VLOOKUP(D244,'List of drugs'!$A$1:$G$301,2,0),0)</f>
        <v>0</v>
      </c>
      <c r="F244" s="48">
        <f>IF(D244&gt;0,VLOOKUP(D244,'List of drugs'!$A$1:$G$301,3,0),0)</f>
        <v>0</v>
      </c>
      <c r="G244" s="48">
        <f>IF(D244&gt;0,VLOOKUP(D244,'List of drugs'!$A$1:$G$301,4,0),0)</f>
        <v>0</v>
      </c>
      <c r="H244" s="64">
        <f>IF(D244&gt;0,VLOOKUP(D244,'List of drugs'!$A$1:$G$301,5,0),0)</f>
        <v>0</v>
      </c>
      <c r="I244" s="64"/>
      <c r="J244" s="64"/>
      <c r="K244" s="48"/>
      <c r="L244" s="48"/>
      <c r="M244" s="48">
        <f t="shared" si="3"/>
        <v>0</v>
      </c>
      <c r="N244" s="48"/>
      <c r="O244" s="48"/>
      <c r="P244" s="49"/>
    </row>
    <row r="245" spans="1:16" x14ac:dyDescent="0.25">
      <c r="A245" s="88"/>
      <c r="B245" s="83"/>
      <c r="C245" s="48"/>
      <c r="D245" s="48"/>
      <c r="E245" s="48">
        <f>IF(D245&gt;0,VLOOKUP(D245,'List of drugs'!$A$1:$G$301,2,0),0)</f>
        <v>0</v>
      </c>
      <c r="F245" s="48">
        <f>IF(D245&gt;0,VLOOKUP(D245,'List of drugs'!$A$1:$G$301,3,0),0)</f>
        <v>0</v>
      </c>
      <c r="G245" s="48">
        <f>IF(D245&gt;0,VLOOKUP(D245,'List of drugs'!$A$1:$G$301,4,0),0)</f>
        <v>0</v>
      </c>
      <c r="H245" s="64">
        <f>IF(D245&gt;0,VLOOKUP(D245,'List of drugs'!$A$1:$G$301,5,0),0)</f>
        <v>0</v>
      </c>
      <c r="I245" s="64"/>
      <c r="J245" s="64"/>
      <c r="K245" s="48"/>
      <c r="L245" s="48"/>
      <c r="M245" s="48">
        <f t="shared" si="3"/>
        <v>0</v>
      </c>
      <c r="N245" s="48"/>
      <c r="O245" s="48"/>
      <c r="P245" s="49"/>
    </row>
    <row r="246" spans="1:16" x14ac:dyDescent="0.25">
      <c r="A246" s="88"/>
      <c r="B246" s="83"/>
      <c r="C246" s="48"/>
      <c r="D246" s="48"/>
      <c r="E246" s="48">
        <f>IF(D246&gt;0,VLOOKUP(D246,'List of drugs'!$A$1:$G$301,2,0),0)</f>
        <v>0</v>
      </c>
      <c r="F246" s="48">
        <f>IF(D246&gt;0,VLOOKUP(D246,'List of drugs'!$A$1:$G$301,3,0),0)</f>
        <v>0</v>
      </c>
      <c r="G246" s="48">
        <f>IF(D246&gt;0,VLOOKUP(D246,'List of drugs'!$A$1:$G$301,4,0),0)</f>
        <v>0</v>
      </c>
      <c r="H246" s="64">
        <f>IF(D246&gt;0,VLOOKUP(D246,'List of drugs'!$A$1:$G$301,5,0),0)</f>
        <v>0</v>
      </c>
      <c r="I246" s="64"/>
      <c r="J246" s="64"/>
      <c r="K246" s="48"/>
      <c r="L246" s="48"/>
      <c r="M246" s="48">
        <f t="shared" si="3"/>
        <v>0</v>
      </c>
      <c r="N246" s="48"/>
      <c r="O246" s="48"/>
      <c r="P246" s="49"/>
    </row>
    <row r="247" spans="1:16" x14ac:dyDescent="0.25">
      <c r="A247" s="88"/>
      <c r="B247" s="83"/>
      <c r="C247" s="48"/>
      <c r="D247" s="48"/>
      <c r="E247" s="48">
        <f>IF(D247&gt;0,VLOOKUP(D247,'List of drugs'!$A$1:$G$301,2,0),0)</f>
        <v>0</v>
      </c>
      <c r="F247" s="48">
        <f>IF(D247&gt;0,VLOOKUP(D247,'List of drugs'!$A$1:$G$301,3,0),0)</f>
        <v>0</v>
      </c>
      <c r="G247" s="48">
        <f>IF(D247&gt;0,VLOOKUP(D247,'List of drugs'!$A$1:$G$301,4,0),0)</f>
        <v>0</v>
      </c>
      <c r="H247" s="64">
        <f>IF(D247&gt;0,VLOOKUP(D247,'List of drugs'!$A$1:$G$301,5,0),0)</f>
        <v>0</v>
      </c>
      <c r="I247" s="64"/>
      <c r="J247" s="64"/>
      <c r="K247" s="48"/>
      <c r="L247" s="48"/>
      <c r="M247" s="48">
        <f t="shared" si="3"/>
        <v>0</v>
      </c>
      <c r="N247" s="48"/>
      <c r="O247" s="48"/>
      <c r="P247" s="49"/>
    </row>
    <row r="248" spans="1:16" x14ac:dyDescent="0.25">
      <c r="A248" s="88"/>
      <c r="B248" s="83"/>
      <c r="C248" s="48"/>
      <c r="D248" s="48"/>
      <c r="E248" s="48">
        <f>IF(D248&gt;0,VLOOKUP(D248,'List of drugs'!$A$1:$G$301,2,0),0)</f>
        <v>0</v>
      </c>
      <c r="F248" s="48">
        <f>IF(D248&gt;0,VLOOKUP(D248,'List of drugs'!$A$1:$G$301,3,0),0)</f>
        <v>0</v>
      </c>
      <c r="G248" s="48">
        <f>IF(D248&gt;0,VLOOKUP(D248,'List of drugs'!$A$1:$G$301,4,0),0)</f>
        <v>0</v>
      </c>
      <c r="H248" s="64">
        <f>IF(D248&gt;0,VLOOKUP(D248,'List of drugs'!$A$1:$G$301,5,0),0)</f>
        <v>0</v>
      </c>
      <c r="I248" s="64"/>
      <c r="J248" s="64"/>
      <c r="K248" s="48"/>
      <c r="L248" s="48"/>
      <c r="M248" s="48">
        <f t="shared" si="3"/>
        <v>0</v>
      </c>
      <c r="N248" s="48"/>
      <c r="O248" s="48"/>
      <c r="P248" s="49"/>
    </row>
    <row r="249" spans="1:16" x14ac:dyDescent="0.25">
      <c r="A249" s="88"/>
      <c r="B249" s="83"/>
      <c r="C249" s="48"/>
      <c r="D249" s="48"/>
      <c r="E249" s="48">
        <f>IF(D249&gt;0,VLOOKUP(D249,'List of drugs'!$A$1:$G$301,2,0),0)</f>
        <v>0</v>
      </c>
      <c r="F249" s="48">
        <f>IF(D249&gt;0,VLOOKUP(D249,'List of drugs'!$A$1:$G$301,3,0),0)</f>
        <v>0</v>
      </c>
      <c r="G249" s="48">
        <f>IF(D249&gt;0,VLOOKUP(D249,'List of drugs'!$A$1:$G$301,4,0),0)</f>
        <v>0</v>
      </c>
      <c r="H249" s="64">
        <f>IF(D249&gt;0,VLOOKUP(D249,'List of drugs'!$A$1:$G$301,5,0),0)</f>
        <v>0</v>
      </c>
      <c r="I249" s="64"/>
      <c r="J249" s="64"/>
      <c r="K249" s="48"/>
      <c r="L249" s="48"/>
      <c r="M249" s="48">
        <f t="shared" si="3"/>
        <v>0</v>
      </c>
      <c r="N249" s="48"/>
      <c r="O249" s="48"/>
      <c r="P249" s="49"/>
    </row>
    <row r="250" spans="1:16" x14ac:dyDescent="0.25">
      <c r="A250" s="88"/>
      <c r="B250" s="83"/>
      <c r="C250" s="48"/>
      <c r="D250" s="48"/>
      <c r="E250" s="48">
        <f>IF(D250&gt;0,VLOOKUP(D250,'List of drugs'!$A$1:$G$301,2,0),0)</f>
        <v>0</v>
      </c>
      <c r="F250" s="48">
        <f>IF(D250&gt;0,VLOOKUP(D250,'List of drugs'!$A$1:$G$301,3,0),0)</f>
        <v>0</v>
      </c>
      <c r="G250" s="48">
        <f>IF(D250&gt;0,VLOOKUP(D250,'List of drugs'!$A$1:$G$301,4,0),0)</f>
        <v>0</v>
      </c>
      <c r="H250" s="64">
        <f>IF(D250&gt;0,VLOOKUP(D250,'List of drugs'!$A$1:$G$301,5,0),0)</f>
        <v>0</v>
      </c>
      <c r="I250" s="64"/>
      <c r="J250" s="64"/>
      <c r="K250" s="48"/>
      <c r="L250" s="48"/>
      <c r="M250" s="48">
        <f t="shared" si="3"/>
        <v>0</v>
      </c>
      <c r="N250" s="48"/>
      <c r="O250" s="48"/>
      <c r="P250" s="49"/>
    </row>
    <row r="251" spans="1:16" x14ac:dyDescent="0.25">
      <c r="A251" s="88"/>
      <c r="B251" s="83"/>
      <c r="C251" s="48"/>
      <c r="D251" s="48"/>
      <c r="E251" s="48">
        <f>IF(D251&gt;0,VLOOKUP(D251,'List of drugs'!$A$1:$G$301,2,0),0)</f>
        <v>0</v>
      </c>
      <c r="F251" s="48">
        <f>IF(D251&gt;0,VLOOKUP(D251,'List of drugs'!$A$1:$G$301,3,0),0)</f>
        <v>0</v>
      </c>
      <c r="G251" s="48">
        <f>IF(D251&gt;0,VLOOKUP(D251,'List of drugs'!$A$1:$G$301,4,0),0)</f>
        <v>0</v>
      </c>
      <c r="H251" s="64">
        <f>IF(D251&gt;0,VLOOKUP(D251,'List of drugs'!$A$1:$G$301,5,0),0)</f>
        <v>0</v>
      </c>
      <c r="I251" s="64"/>
      <c r="J251" s="64"/>
      <c r="K251" s="48"/>
      <c r="L251" s="48"/>
      <c r="M251" s="48">
        <f t="shared" si="3"/>
        <v>0</v>
      </c>
      <c r="N251" s="48"/>
      <c r="O251" s="48"/>
      <c r="P251" s="49"/>
    </row>
    <row r="252" spans="1:16" x14ac:dyDescent="0.25">
      <c r="A252" s="88"/>
      <c r="B252" s="83"/>
      <c r="C252" s="48"/>
      <c r="D252" s="48"/>
      <c r="E252" s="48">
        <f>IF(D252&gt;0,VLOOKUP(D252,'List of drugs'!$A$1:$G$301,2,0),0)</f>
        <v>0</v>
      </c>
      <c r="F252" s="48">
        <f>IF(D252&gt;0,VLOOKUP(D252,'List of drugs'!$A$1:$G$301,3,0),0)</f>
        <v>0</v>
      </c>
      <c r="G252" s="48">
        <f>IF(D252&gt;0,VLOOKUP(D252,'List of drugs'!$A$1:$G$301,4,0),0)</f>
        <v>0</v>
      </c>
      <c r="H252" s="64">
        <f>IF(D252&gt;0,VLOOKUP(D252,'List of drugs'!$A$1:$G$301,5,0),0)</f>
        <v>0</v>
      </c>
      <c r="I252" s="64"/>
      <c r="J252" s="64"/>
      <c r="K252" s="48"/>
      <c r="L252" s="48"/>
      <c r="M252" s="48">
        <f t="shared" si="3"/>
        <v>0</v>
      </c>
      <c r="N252" s="48"/>
      <c r="O252" s="48"/>
      <c r="P252" s="49"/>
    </row>
    <row r="253" spans="1:16" x14ac:dyDescent="0.25">
      <c r="A253" s="88"/>
      <c r="B253" s="83"/>
      <c r="C253" s="48"/>
      <c r="D253" s="48"/>
      <c r="E253" s="48">
        <f>IF(D253&gt;0,VLOOKUP(D253,'List of drugs'!$A$1:$G$301,2,0),0)</f>
        <v>0</v>
      </c>
      <c r="F253" s="48">
        <f>IF(D253&gt;0,VLOOKUP(D253,'List of drugs'!$A$1:$G$301,3,0),0)</f>
        <v>0</v>
      </c>
      <c r="G253" s="48">
        <f>IF(D253&gt;0,VLOOKUP(D253,'List of drugs'!$A$1:$G$301,4,0),0)</f>
        <v>0</v>
      </c>
      <c r="H253" s="64">
        <f>IF(D253&gt;0,VLOOKUP(D253,'List of drugs'!$A$1:$G$301,5,0),0)</f>
        <v>0</v>
      </c>
      <c r="I253" s="64"/>
      <c r="J253" s="64"/>
      <c r="K253" s="48"/>
      <c r="L253" s="48"/>
      <c r="M253" s="48">
        <f t="shared" si="3"/>
        <v>0</v>
      </c>
      <c r="N253" s="48"/>
      <c r="O253" s="48"/>
      <c r="P253" s="49"/>
    </row>
    <row r="254" spans="1:16" x14ac:dyDescent="0.25">
      <c r="A254" s="88"/>
      <c r="B254" s="83"/>
      <c r="C254" s="48"/>
      <c r="D254" s="48"/>
      <c r="E254" s="48">
        <f>IF(D254&gt;0,VLOOKUP(D254,'List of drugs'!$A$1:$G$301,2,0),0)</f>
        <v>0</v>
      </c>
      <c r="F254" s="48">
        <f>IF(D254&gt;0,VLOOKUP(D254,'List of drugs'!$A$1:$G$301,3,0),0)</f>
        <v>0</v>
      </c>
      <c r="G254" s="48">
        <f>IF(D254&gt;0,VLOOKUP(D254,'List of drugs'!$A$1:$G$301,4,0),0)</f>
        <v>0</v>
      </c>
      <c r="H254" s="64">
        <f>IF(D254&gt;0,VLOOKUP(D254,'List of drugs'!$A$1:$G$301,5,0),0)</f>
        <v>0</v>
      </c>
      <c r="I254" s="64"/>
      <c r="J254" s="64"/>
      <c r="K254" s="48"/>
      <c r="L254" s="48"/>
      <c r="M254" s="48">
        <f t="shared" si="3"/>
        <v>0</v>
      </c>
      <c r="N254" s="48"/>
      <c r="O254" s="48"/>
      <c r="P254" s="49"/>
    </row>
    <row r="255" spans="1:16" x14ac:dyDescent="0.25">
      <c r="A255" s="88"/>
      <c r="B255" s="83"/>
      <c r="C255" s="48"/>
      <c r="D255" s="48"/>
      <c r="E255" s="48">
        <f>IF(D255&gt;0,VLOOKUP(D255,'List of drugs'!$A$1:$G$301,2,0),0)</f>
        <v>0</v>
      </c>
      <c r="F255" s="48">
        <f>IF(D255&gt;0,VLOOKUP(D255,'List of drugs'!$A$1:$G$301,3,0),0)</f>
        <v>0</v>
      </c>
      <c r="G255" s="48">
        <f>IF(D255&gt;0,VLOOKUP(D255,'List of drugs'!$A$1:$G$301,4,0),0)</f>
        <v>0</v>
      </c>
      <c r="H255" s="64">
        <f>IF(D255&gt;0,VLOOKUP(D255,'List of drugs'!$A$1:$G$301,5,0),0)</f>
        <v>0</v>
      </c>
      <c r="I255" s="64"/>
      <c r="J255" s="64"/>
      <c r="K255" s="48"/>
      <c r="L255" s="48"/>
      <c r="M255" s="48">
        <f t="shared" si="3"/>
        <v>0</v>
      </c>
      <c r="N255" s="48"/>
      <c r="O255" s="48"/>
      <c r="P255" s="49"/>
    </row>
    <row r="256" spans="1:16" x14ac:dyDescent="0.25">
      <c r="A256" s="88"/>
      <c r="B256" s="83"/>
      <c r="C256" s="48"/>
      <c r="D256" s="48"/>
      <c r="E256" s="48">
        <f>IF(D256&gt;0,VLOOKUP(D256,'List of drugs'!$A$1:$G$301,2,0),0)</f>
        <v>0</v>
      </c>
      <c r="F256" s="48">
        <f>IF(D256&gt;0,VLOOKUP(D256,'List of drugs'!$A$1:$G$301,3,0),0)</f>
        <v>0</v>
      </c>
      <c r="G256" s="48">
        <f>IF(D256&gt;0,VLOOKUP(D256,'List of drugs'!$A$1:$G$301,4,0),0)</f>
        <v>0</v>
      </c>
      <c r="H256" s="64">
        <f>IF(D256&gt;0,VLOOKUP(D256,'List of drugs'!$A$1:$G$301,5,0),0)</f>
        <v>0</v>
      </c>
      <c r="I256" s="64"/>
      <c r="J256" s="64"/>
      <c r="K256" s="48"/>
      <c r="L256" s="48"/>
      <c r="M256" s="48">
        <f t="shared" si="3"/>
        <v>0</v>
      </c>
      <c r="N256" s="48"/>
      <c r="O256" s="48"/>
      <c r="P256" s="49"/>
    </row>
    <row r="257" spans="1:16" x14ac:dyDescent="0.25">
      <c r="A257" s="88"/>
      <c r="B257" s="83"/>
      <c r="C257" s="48"/>
      <c r="D257" s="48"/>
      <c r="E257" s="48">
        <f>IF(D257&gt;0,VLOOKUP(D257,'List of drugs'!$A$1:$G$301,2,0),0)</f>
        <v>0</v>
      </c>
      <c r="F257" s="48">
        <f>IF(D257&gt;0,VLOOKUP(D257,'List of drugs'!$A$1:$G$301,3,0),0)</f>
        <v>0</v>
      </c>
      <c r="G257" s="48">
        <f>IF(D257&gt;0,VLOOKUP(D257,'List of drugs'!$A$1:$G$301,4,0),0)</f>
        <v>0</v>
      </c>
      <c r="H257" s="64">
        <f>IF(D257&gt;0,VLOOKUP(D257,'List of drugs'!$A$1:$G$301,5,0),0)</f>
        <v>0</v>
      </c>
      <c r="I257" s="64"/>
      <c r="J257" s="64"/>
      <c r="K257" s="48"/>
      <c r="L257" s="48"/>
      <c r="M257" s="48">
        <f t="shared" si="3"/>
        <v>0</v>
      </c>
      <c r="N257" s="48"/>
      <c r="O257" s="48"/>
      <c r="P257" s="49"/>
    </row>
    <row r="258" spans="1:16" x14ac:dyDescent="0.25">
      <c r="A258" s="88"/>
      <c r="B258" s="83"/>
      <c r="C258" s="48"/>
      <c r="D258" s="48"/>
      <c r="E258" s="48">
        <f>IF(D258&gt;0,VLOOKUP(D258,'List of drugs'!$A$1:$G$301,2,0),0)</f>
        <v>0</v>
      </c>
      <c r="F258" s="48">
        <f>IF(D258&gt;0,VLOOKUP(D258,'List of drugs'!$A$1:$G$301,3,0),0)</f>
        <v>0</v>
      </c>
      <c r="G258" s="48">
        <f>IF(D258&gt;0,VLOOKUP(D258,'List of drugs'!$A$1:$G$301,4,0),0)</f>
        <v>0</v>
      </c>
      <c r="H258" s="64">
        <f>IF(D258&gt;0,VLOOKUP(D258,'List of drugs'!$A$1:$G$301,5,0),0)</f>
        <v>0</v>
      </c>
      <c r="I258" s="64"/>
      <c r="J258" s="64"/>
      <c r="K258" s="48"/>
      <c r="L258" s="48"/>
      <c r="M258" s="48">
        <f t="shared" si="3"/>
        <v>0</v>
      </c>
      <c r="N258" s="48"/>
      <c r="O258" s="48"/>
      <c r="P258" s="49"/>
    </row>
    <row r="259" spans="1:16" x14ac:dyDescent="0.25">
      <c r="A259" s="88"/>
      <c r="B259" s="83"/>
      <c r="C259" s="48"/>
      <c r="D259" s="48"/>
      <c r="E259" s="48">
        <f>IF(D259&gt;0,VLOOKUP(D259,'List of drugs'!$A$1:$G$301,2,0),0)</f>
        <v>0</v>
      </c>
      <c r="F259" s="48">
        <f>IF(D259&gt;0,VLOOKUP(D259,'List of drugs'!$A$1:$G$301,3,0),0)</f>
        <v>0</v>
      </c>
      <c r="G259" s="48">
        <f>IF(D259&gt;0,VLOOKUP(D259,'List of drugs'!$A$1:$G$301,4,0),0)</f>
        <v>0</v>
      </c>
      <c r="H259" s="64">
        <f>IF(D259&gt;0,VLOOKUP(D259,'List of drugs'!$A$1:$G$301,5,0),0)</f>
        <v>0</v>
      </c>
      <c r="I259" s="64"/>
      <c r="J259" s="64"/>
      <c r="K259" s="48"/>
      <c r="L259" s="48"/>
      <c r="M259" s="48">
        <f t="shared" si="3"/>
        <v>0</v>
      </c>
      <c r="N259" s="48"/>
      <c r="O259" s="48"/>
      <c r="P259" s="49"/>
    </row>
    <row r="260" spans="1:16" x14ac:dyDescent="0.25">
      <c r="A260" s="88"/>
      <c r="B260" s="83"/>
      <c r="C260" s="48"/>
      <c r="D260" s="48"/>
      <c r="E260" s="48">
        <f>IF(D260&gt;0,VLOOKUP(D260,'List of drugs'!$A$1:$G$301,2,0),0)</f>
        <v>0</v>
      </c>
      <c r="F260" s="48">
        <f>IF(D260&gt;0,VLOOKUP(D260,'List of drugs'!$A$1:$G$301,3,0),0)</f>
        <v>0</v>
      </c>
      <c r="G260" s="48">
        <f>IF(D260&gt;0,VLOOKUP(D260,'List of drugs'!$A$1:$G$301,4,0),0)</f>
        <v>0</v>
      </c>
      <c r="H260" s="64">
        <f>IF(D260&gt;0,VLOOKUP(D260,'List of drugs'!$A$1:$G$301,5,0),0)</f>
        <v>0</v>
      </c>
      <c r="I260" s="64"/>
      <c r="J260" s="64"/>
      <c r="K260" s="48"/>
      <c r="L260" s="48"/>
      <c r="M260" s="48">
        <f t="shared" si="3"/>
        <v>0</v>
      </c>
      <c r="N260" s="48"/>
      <c r="O260" s="48"/>
      <c r="P260" s="49"/>
    </row>
    <row r="261" spans="1:16" x14ac:dyDescent="0.25">
      <c r="A261" s="88"/>
      <c r="B261" s="83"/>
      <c r="C261" s="48"/>
      <c r="D261" s="48"/>
      <c r="E261" s="48">
        <f>IF(D261&gt;0,VLOOKUP(D261,'List of drugs'!$A$1:$G$301,2,0),0)</f>
        <v>0</v>
      </c>
      <c r="F261" s="48">
        <f>IF(D261&gt;0,VLOOKUP(D261,'List of drugs'!$A$1:$G$301,3,0),0)</f>
        <v>0</v>
      </c>
      <c r="G261" s="48">
        <f>IF(D261&gt;0,VLOOKUP(D261,'List of drugs'!$A$1:$G$301,4,0),0)</f>
        <v>0</v>
      </c>
      <c r="H261" s="64">
        <f>IF(D261&gt;0,VLOOKUP(D261,'List of drugs'!$A$1:$G$301,5,0),0)</f>
        <v>0</v>
      </c>
      <c r="I261" s="64"/>
      <c r="J261" s="64"/>
      <c r="K261" s="48"/>
      <c r="L261" s="48"/>
      <c r="M261" s="48">
        <f t="shared" si="3"/>
        <v>0</v>
      </c>
      <c r="N261" s="48"/>
      <c r="O261" s="48"/>
      <c r="P261" s="49"/>
    </row>
    <row r="262" spans="1:16" x14ac:dyDescent="0.25">
      <c r="A262" s="88"/>
      <c r="B262" s="83"/>
      <c r="C262" s="48"/>
      <c r="D262" s="48"/>
      <c r="E262" s="48">
        <f>IF(D262&gt;0,VLOOKUP(D262,'List of drugs'!$A$1:$G$301,2,0),0)</f>
        <v>0</v>
      </c>
      <c r="F262" s="48">
        <f>IF(D262&gt;0,VLOOKUP(D262,'List of drugs'!$A$1:$G$301,3,0),0)</f>
        <v>0</v>
      </c>
      <c r="G262" s="48">
        <f>IF(D262&gt;0,VLOOKUP(D262,'List of drugs'!$A$1:$G$301,4,0),0)</f>
        <v>0</v>
      </c>
      <c r="H262" s="64">
        <f>IF(D262&gt;0,VLOOKUP(D262,'List of drugs'!$A$1:$G$301,5,0),0)</f>
        <v>0</v>
      </c>
      <c r="I262" s="64"/>
      <c r="J262" s="64"/>
      <c r="K262" s="48"/>
      <c r="L262" s="48"/>
      <c r="M262" s="48">
        <f t="shared" si="3"/>
        <v>0</v>
      </c>
      <c r="N262" s="48"/>
      <c r="O262" s="48"/>
      <c r="P262" s="49"/>
    </row>
    <row r="263" spans="1:16" x14ac:dyDescent="0.25">
      <c r="A263" s="88"/>
      <c r="B263" s="83"/>
      <c r="C263" s="48"/>
      <c r="D263" s="48"/>
      <c r="E263" s="48">
        <f>IF(D263&gt;0,VLOOKUP(D263,'List of drugs'!$A$1:$G$301,2,0),0)</f>
        <v>0</v>
      </c>
      <c r="F263" s="48">
        <f>IF(D263&gt;0,VLOOKUP(D263,'List of drugs'!$A$1:$G$301,3,0),0)</f>
        <v>0</v>
      </c>
      <c r="G263" s="48">
        <f>IF(D263&gt;0,VLOOKUP(D263,'List of drugs'!$A$1:$G$301,4,0),0)</f>
        <v>0</v>
      </c>
      <c r="H263" s="64">
        <f>IF(D263&gt;0,VLOOKUP(D263,'List of drugs'!$A$1:$G$301,5,0),0)</f>
        <v>0</v>
      </c>
      <c r="I263" s="64"/>
      <c r="J263" s="64"/>
      <c r="K263" s="48"/>
      <c r="L263" s="48"/>
      <c r="M263" s="48">
        <f t="shared" ref="M263:M326" si="4">L263-K263</f>
        <v>0</v>
      </c>
      <c r="N263" s="48"/>
      <c r="O263" s="48"/>
      <c r="P263" s="49"/>
    </row>
    <row r="264" spans="1:16" x14ac:dyDescent="0.25">
      <c r="A264" s="88"/>
      <c r="B264" s="83"/>
      <c r="C264" s="48"/>
      <c r="D264" s="48"/>
      <c r="E264" s="48">
        <f>IF(D264&gt;0,VLOOKUP(D264,'List of drugs'!$A$1:$G$301,2,0),0)</f>
        <v>0</v>
      </c>
      <c r="F264" s="48">
        <f>IF(D264&gt;0,VLOOKUP(D264,'List of drugs'!$A$1:$G$301,3,0),0)</f>
        <v>0</v>
      </c>
      <c r="G264" s="48">
        <f>IF(D264&gt;0,VLOOKUP(D264,'List of drugs'!$A$1:$G$301,4,0),0)</f>
        <v>0</v>
      </c>
      <c r="H264" s="64">
        <f>IF(D264&gt;0,VLOOKUP(D264,'List of drugs'!$A$1:$G$301,5,0),0)</f>
        <v>0</v>
      </c>
      <c r="I264" s="64"/>
      <c r="J264" s="64"/>
      <c r="K264" s="48"/>
      <c r="L264" s="48"/>
      <c r="M264" s="48">
        <f t="shared" si="4"/>
        <v>0</v>
      </c>
      <c r="N264" s="48"/>
      <c r="O264" s="48"/>
      <c r="P264" s="49"/>
    </row>
    <row r="265" spans="1:16" x14ac:dyDescent="0.25">
      <c r="A265" s="88"/>
      <c r="B265" s="83"/>
      <c r="C265" s="48"/>
      <c r="D265" s="48"/>
      <c r="E265" s="48">
        <f>IF(D265&gt;0,VLOOKUP(D265,'List of drugs'!$A$1:$G$301,2,0),0)</f>
        <v>0</v>
      </c>
      <c r="F265" s="48">
        <f>IF(D265&gt;0,VLOOKUP(D265,'List of drugs'!$A$1:$G$301,3,0),0)</f>
        <v>0</v>
      </c>
      <c r="G265" s="48">
        <f>IF(D265&gt;0,VLOOKUP(D265,'List of drugs'!$A$1:$G$301,4,0),0)</f>
        <v>0</v>
      </c>
      <c r="H265" s="64">
        <f>IF(D265&gt;0,VLOOKUP(D265,'List of drugs'!$A$1:$G$301,5,0),0)</f>
        <v>0</v>
      </c>
      <c r="I265" s="64"/>
      <c r="J265" s="64"/>
      <c r="K265" s="48"/>
      <c r="L265" s="48"/>
      <c r="M265" s="48">
        <f t="shared" si="4"/>
        <v>0</v>
      </c>
      <c r="N265" s="48"/>
      <c r="O265" s="48"/>
      <c r="P265" s="49"/>
    </row>
    <row r="266" spans="1:16" x14ac:dyDescent="0.25">
      <c r="A266" s="88"/>
      <c r="B266" s="83"/>
      <c r="C266" s="48"/>
      <c r="D266" s="48"/>
      <c r="E266" s="48">
        <f>IF(D266&gt;0,VLOOKUP(D266,'List of drugs'!$A$1:$G$301,2,0),0)</f>
        <v>0</v>
      </c>
      <c r="F266" s="48">
        <f>IF(D266&gt;0,VLOOKUP(D266,'List of drugs'!$A$1:$G$301,3,0),0)</f>
        <v>0</v>
      </c>
      <c r="G266" s="48">
        <f>IF(D266&gt;0,VLOOKUP(D266,'List of drugs'!$A$1:$G$301,4,0),0)</f>
        <v>0</v>
      </c>
      <c r="H266" s="64">
        <f>IF(D266&gt;0,VLOOKUP(D266,'List of drugs'!$A$1:$G$301,5,0),0)</f>
        <v>0</v>
      </c>
      <c r="I266" s="64"/>
      <c r="J266" s="64"/>
      <c r="K266" s="48"/>
      <c r="L266" s="48"/>
      <c r="M266" s="48">
        <f t="shared" si="4"/>
        <v>0</v>
      </c>
      <c r="N266" s="48"/>
      <c r="O266" s="48"/>
      <c r="P266" s="49"/>
    </row>
    <row r="267" spans="1:16" x14ac:dyDescent="0.25">
      <c r="A267" s="88"/>
      <c r="B267" s="83"/>
      <c r="C267" s="48"/>
      <c r="D267" s="48"/>
      <c r="E267" s="48">
        <f>IF(D267&gt;0,VLOOKUP(D267,'List of drugs'!$A$1:$G$301,2,0),0)</f>
        <v>0</v>
      </c>
      <c r="F267" s="48">
        <f>IF(D267&gt;0,VLOOKUP(D267,'List of drugs'!$A$1:$G$301,3,0),0)</f>
        <v>0</v>
      </c>
      <c r="G267" s="48">
        <f>IF(D267&gt;0,VLOOKUP(D267,'List of drugs'!$A$1:$G$301,4,0),0)</f>
        <v>0</v>
      </c>
      <c r="H267" s="64">
        <f>IF(D267&gt;0,VLOOKUP(D267,'List of drugs'!$A$1:$G$301,5,0),0)</f>
        <v>0</v>
      </c>
      <c r="I267" s="64"/>
      <c r="J267" s="64"/>
      <c r="K267" s="48"/>
      <c r="L267" s="48"/>
      <c r="M267" s="48">
        <f t="shared" si="4"/>
        <v>0</v>
      </c>
      <c r="N267" s="48"/>
      <c r="O267" s="48"/>
      <c r="P267" s="49"/>
    </row>
    <row r="268" spans="1:16" x14ac:dyDescent="0.25">
      <c r="A268" s="88"/>
      <c r="B268" s="83"/>
      <c r="C268" s="48"/>
      <c r="D268" s="48"/>
      <c r="E268" s="48">
        <f>IF(D268&gt;0,VLOOKUP(D268,'List of drugs'!$A$1:$G$301,2,0),0)</f>
        <v>0</v>
      </c>
      <c r="F268" s="48">
        <f>IF(D268&gt;0,VLOOKUP(D268,'List of drugs'!$A$1:$G$301,3,0),0)</f>
        <v>0</v>
      </c>
      <c r="G268" s="48">
        <f>IF(D268&gt;0,VLOOKUP(D268,'List of drugs'!$A$1:$G$301,4,0),0)</f>
        <v>0</v>
      </c>
      <c r="H268" s="64">
        <f>IF(D268&gt;0,VLOOKUP(D268,'List of drugs'!$A$1:$G$301,5,0),0)</f>
        <v>0</v>
      </c>
      <c r="I268" s="64"/>
      <c r="J268" s="64"/>
      <c r="K268" s="48"/>
      <c r="L268" s="48"/>
      <c r="M268" s="48">
        <f t="shared" si="4"/>
        <v>0</v>
      </c>
      <c r="N268" s="48"/>
      <c r="O268" s="48"/>
      <c r="P268" s="49"/>
    </row>
    <row r="269" spans="1:16" x14ac:dyDescent="0.25">
      <c r="A269" s="88"/>
      <c r="B269" s="83"/>
      <c r="C269" s="48"/>
      <c r="D269" s="48"/>
      <c r="E269" s="48">
        <f>IF(D269&gt;0,VLOOKUP(D269,'List of drugs'!$A$1:$G$301,2,0),0)</f>
        <v>0</v>
      </c>
      <c r="F269" s="48">
        <f>IF(D269&gt;0,VLOOKUP(D269,'List of drugs'!$A$1:$G$301,3,0),0)</f>
        <v>0</v>
      </c>
      <c r="G269" s="48">
        <f>IF(D269&gt;0,VLOOKUP(D269,'List of drugs'!$A$1:$G$301,4,0),0)</f>
        <v>0</v>
      </c>
      <c r="H269" s="64">
        <f>IF(D269&gt;0,VLOOKUP(D269,'List of drugs'!$A$1:$G$301,5,0),0)</f>
        <v>0</v>
      </c>
      <c r="I269" s="64"/>
      <c r="J269" s="64"/>
      <c r="K269" s="48"/>
      <c r="L269" s="48"/>
      <c r="M269" s="48">
        <f t="shared" si="4"/>
        <v>0</v>
      </c>
      <c r="N269" s="48"/>
      <c r="O269" s="48"/>
      <c r="P269" s="49"/>
    </row>
    <row r="270" spans="1:16" x14ac:dyDescent="0.25">
      <c r="A270" s="88"/>
      <c r="B270" s="83"/>
      <c r="C270" s="48"/>
      <c r="D270" s="48"/>
      <c r="E270" s="48">
        <f>IF(D270&gt;0,VLOOKUP(D270,'List of drugs'!$A$1:$G$301,2,0),0)</f>
        <v>0</v>
      </c>
      <c r="F270" s="48">
        <f>IF(D270&gt;0,VLOOKUP(D270,'List of drugs'!$A$1:$G$301,3,0),0)</f>
        <v>0</v>
      </c>
      <c r="G270" s="48">
        <f>IF(D270&gt;0,VLOOKUP(D270,'List of drugs'!$A$1:$G$301,4,0),0)</f>
        <v>0</v>
      </c>
      <c r="H270" s="64">
        <f>IF(D270&gt;0,VLOOKUP(D270,'List of drugs'!$A$1:$G$301,5,0),0)</f>
        <v>0</v>
      </c>
      <c r="I270" s="64"/>
      <c r="J270" s="64"/>
      <c r="K270" s="48"/>
      <c r="L270" s="48"/>
      <c r="M270" s="48">
        <f t="shared" si="4"/>
        <v>0</v>
      </c>
      <c r="N270" s="48"/>
      <c r="O270" s="48"/>
      <c r="P270" s="49"/>
    </row>
    <row r="271" spans="1:16" x14ac:dyDescent="0.25">
      <c r="A271" s="88"/>
      <c r="B271" s="83"/>
      <c r="C271" s="48"/>
      <c r="D271" s="48"/>
      <c r="E271" s="48">
        <f>IF(D271&gt;0,VLOOKUP(D271,'List of drugs'!$A$1:$G$301,2,0),0)</f>
        <v>0</v>
      </c>
      <c r="F271" s="48">
        <f>IF(D271&gt;0,VLOOKUP(D271,'List of drugs'!$A$1:$G$301,3,0),0)</f>
        <v>0</v>
      </c>
      <c r="G271" s="48">
        <f>IF(D271&gt;0,VLOOKUP(D271,'List of drugs'!$A$1:$G$301,4,0),0)</f>
        <v>0</v>
      </c>
      <c r="H271" s="64">
        <f>IF(D271&gt;0,VLOOKUP(D271,'List of drugs'!$A$1:$G$301,5,0),0)</f>
        <v>0</v>
      </c>
      <c r="I271" s="64"/>
      <c r="J271" s="64"/>
      <c r="K271" s="48"/>
      <c r="L271" s="48"/>
      <c r="M271" s="48">
        <f t="shared" si="4"/>
        <v>0</v>
      </c>
      <c r="N271" s="48"/>
      <c r="O271" s="48"/>
      <c r="P271" s="49"/>
    </row>
    <row r="272" spans="1:16" x14ac:dyDescent="0.25">
      <c r="A272" s="88"/>
      <c r="B272" s="83"/>
      <c r="C272" s="48"/>
      <c r="D272" s="48"/>
      <c r="E272" s="48">
        <f>IF(D272&gt;0,VLOOKUP(D272,'List of drugs'!$A$1:$G$301,2,0),0)</f>
        <v>0</v>
      </c>
      <c r="F272" s="48">
        <f>IF(D272&gt;0,VLOOKUP(D272,'List of drugs'!$A$1:$G$301,3,0),0)</f>
        <v>0</v>
      </c>
      <c r="G272" s="48">
        <f>IF(D272&gt;0,VLOOKUP(D272,'List of drugs'!$A$1:$G$301,4,0),0)</f>
        <v>0</v>
      </c>
      <c r="H272" s="64">
        <f>IF(D272&gt;0,VLOOKUP(D272,'List of drugs'!$A$1:$G$301,5,0),0)</f>
        <v>0</v>
      </c>
      <c r="I272" s="64"/>
      <c r="J272" s="64"/>
      <c r="K272" s="48"/>
      <c r="L272" s="48"/>
      <c r="M272" s="48">
        <f t="shared" si="4"/>
        <v>0</v>
      </c>
      <c r="N272" s="48"/>
      <c r="O272" s="48"/>
      <c r="P272" s="49"/>
    </row>
    <row r="273" spans="1:16" x14ac:dyDescent="0.25">
      <c r="A273" s="88"/>
      <c r="B273" s="83"/>
      <c r="C273" s="48"/>
      <c r="D273" s="48"/>
      <c r="E273" s="48">
        <f>IF(D273&gt;0,VLOOKUP(D273,'List of drugs'!$A$1:$G$301,2,0),0)</f>
        <v>0</v>
      </c>
      <c r="F273" s="48">
        <f>IF(D273&gt;0,VLOOKUP(D273,'List of drugs'!$A$1:$G$301,3,0),0)</f>
        <v>0</v>
      </c>
      <c r="G273" s="48">
        <f>IF(D273&gt;0,VLOOKUP(D273,'List of drugs'!$A$1:$G$301,4,0),0)</f>
        <v>0</v>
      </c>
      <c r="H273" s="64">
        <f>IF(D273&gt;0,VLOOKUP(D273,'List of drugs'!$A$1:$G$301,5,0),0)</f>
        <v>0</v>
      </c>
      <c r="I273" s="64"/>
      <c r="J273" s="64"/>
      <c r="K273" s="48"/>
      <c r="L273" s="48"/>
      <c r="M273" s="48">
        <f t="shared" si="4"/>
        <v>0</v>
      </c>
      <c r="N273" s="48"/>
      <c r="O273" s="48"/>
      <c r="P273" s="49"/>
    </row>
    <row r="274" spans="1:16" x14ac:dyDescent="0.25">
      <c r="A274" s="88"/>
      <c r="B274" s="83"/>
      <c r="C274" s="48"/>
      <c r="D274" s="48"/>
      <c r="E274" s="48">
        <f>IF(D274&gt;0,VLOOKUP(D274,'List of drugs'!$A$1:$G$301,2,0),0)</f>
        <v>0</v>
      </c>
      <c r="F274" s="48">
        <f>IF(D274&gt;0,VLOOKUP(D274,'List of drugs'!$A$1:$G$301,3,0),0)</f>
        <v>0</v>
      </c>
      <c r="G274" s="48">
        <f>IF(D274&gt;0,VLOOKUP(D274,'List of drugs'!$A$1:$G$301,4,0),0)</f>
        <v>0</v>
      </c>
      <c r="H274" s="64">
        <f>IF(D274&gt;0,VLOOKUP(D274,'List of drugs'!$A$1:$G$301,5,0),0)</f>
        <v>0</v>
      </c>
      <c r="I274" s="64"/>
      <c r="J274" s="64"/>
      <c r="K274" s="48"/>
      <c r="L274" s="48"/>
      <c r="M274" s="48">
        <f t="shared" si="4"/>
        <v>0</v>
      </c>
      <c r="N274" s="48"/>
      <c r="O274" s="48"/>
      <c r="P274" s="49"/>
    </row>
    <row r="275" spans="1:16" x14ac:dyDescent="0.25">
      <c r="A275" s="88"/>
      <c r="B275" s="83"/>
      <c r="C275" s="48"/>
      <c r="D275" s="48"/>
      <c r="E275" s="48">
        <f>IF(D275&gt;0,VLOOKUP(D275,'List of drugs'!$A$1:$G$301,2,0),0)</f>
        <v>0</v>
      </c>
      <c r="F275" s="48">
        <f>IF(D275&gt;0,VLOOKUP(D275,'List of drugs'!$A$1:$G$301,3,0),0)</f>
        <v>0</v>
      </c>
      <c r="G275" s="48">
        <f>IF(D275&gt;0,VLOOKUP(D275,'List of drugs'!$A$1:$G$301,4,0),0)</f>
        <v>0</v>
      </c>
      <c r="H275" s="64">
        <f>IF(D275&gt;0,VLOOKUP(D275,'List of drugs'!$A$1:$G$301,5,0),0)</f>
        <v>0</v>
      </c>
      <c r="I275" s="64"/>
      <c r="J275" s="64"/>
      <c r="K275" s="48"/>
      <c r="L275" s="48"/>
      <c r="M275" s="48">
        <f t="shared" si="4"/>
        <v>0</v>
      </c>
      <c r="N275" s="48"/>
      <c r="O275" s="48"/>
      <c r="P275" s="49"/>
    </row>
    <row r="276" spans="1:16" x14ac:dyDescent="0.25">
      <c r="A276" s="88"/>
      <c r="B276" s="83"/>
      <c r="C276" s="48"/>
      <c r="D276" s="48"/>
      <c r="E276" s="48">
        <f>IF(D276&gt;0,VLOOKUP(D276,'List of drugs'!$A$1:$G$301,2,0),0)</f>
        <v>0</v>
      </c>
      <c r="F276" s="48">
        <f>IF(D276&gt;0,VLOOKUP(D276,'List of drugs'!$A$1:$G$301,3,0),0)</f>
        <v>0</v>
      </c>
      <c r="G276" s="48">
        <f>IF(D276&gt;0,VLOOKUP(D276,'List of drugs'!$A$1:$G$301,4,0),0)</f>
        <v>0</v>
      </c>
      <c r="H276" s="64">
        <f>IF(D276&gt;0,VLOOKUP(D276,'List of drugs'!$A$1:$G$301,5,0),0)</f>
        <v>0</v>
      </c>
      <c r="I276" s="64"/>
      <c r="J276" s="64"/>
      <c r="K276" s="48"/>
      <c r="L276" s="48"/>
      <c r="M276" s="48">
        <f t="shared" si="4"/>
        <v>0</v>
      </c>
      <c r="N276" s="48"/>
      <c r="O276" s="48"/>
      <c r="P276" s="49"/>
    </row>
    <row r="277" spans="1:16" x14ac:dyDescent="0.25">
      <c r="A277" s="88"/>
      <c r="B277" s="83"/>
      <c r="C277" s="48"/>
      <c r="D277" s="48"/>
      <c r="E277" s="48">
        <f>IF(D277&gt;0,VLOOKUP(D277,'List of drugs'!$A$1:$G$301,2,0),0)</f>
        <v>0</v>
      </c>
      <c r="F277" s="48">
        <f>IF(D277&gt;0,VLOOKUP(D277,'List of drugs'!$A$1:$G$301,3,0),0)</f>
        <v>0</v>
      </c>
      <c r="G277" s="48">
        <f>IF(D277&gt;0,VLOOKUP(D277,'List of drugs'!$A$1:$G$301,4,0),0)</f>
        <v>0</v>
      </c>
      <c r="H277" s="64">
        <f>IF(D277&gt;0,VLOOKUP(D277,'List of drugs'!$A$1:$G$301,5,0),0)</f>
        <v>0</v>
      </c>
      <c r="I277" s="64"/>
      <c r="J277" s="64"/>
      <c r="K277" s="48"/>
      <c r="L277" s="48"/>
      <c r="M277" s="48">
        <f t="shared" si="4"/>
        <v>0</v>
      </c>
      <c r="N277" s="48"/>
      <c r="O277" s="48"/>
      <c r="P277" s="49"/>
    </row>
    <row r="278" spans="1:16" x14ac:dyDescent="0.25">
      <c r="A278" s="88"/>
      <c r="B278" s="83"/>
      <c r="C278" s="48"/>
      <c r="D278" s="48"/>
      <c r="E278" s="48">
        <f>IF(D278&gt;0,VLOOKUP(D278,'List of drugs'!$A$1:$G$301,2,0),0)</f>
        <v>0</v>
      </c>
      <c r="F278" s="48">
        <f>IF(D278&gt;0,VLOOKUP(D278,'List of drugs'!$A$1:$G$301,3,0),0)</f>
        <v>0</v>
      </c>
      <c r="G278" s="48">
        <f>IF(D278&gt;0,VLOOKUP(D278,'List of drugs'!$A$1:$G$301,4,0),0)</f>
        <v>0</v>
      </c>
      <c r="H278" s="64">
        <f>IF(D278&gt;0,VLOOKUP(D278,'List of drugs'!$A$1:$G$301,5,0),0)</f>
        <v>0</v>
      </c>
      <c r="I278" s="64"/>
      <c r="J278" s="64"/>
      <c r="K278" s="48"/>
      <c r="L278" s="48"/>
      <c r="M278" s="48">
        <f t="shared" si="4"/>
        <v>0</v>
      </c>
      <c r="N278" s="48"/>
      <c r="O278" s="48"/>
      <c r="P278" s="49"/>
    </row>
    <row r="279" spans="1:16" x14ac:dyDescent="0.25">
      <c r="A279" s="88"/>
      <c r="B279" s="83"/>
      <c r="C279" s="48"/>
      <c r="D279" s="48"/>
      <c r="E279" s="48">
        <f>IF(D279&gt;0,VLOOKUP(D279,'List of drugs'!$A$1:$G$301,2,0),0)</f>
        <v>0</v>
      </c>
      <c r="F279" s="48">
        <f>IF(D279&gt;0,VLOOKUP(D279,'List of drugs'!$A$1:$G$301,3,0),0)</f>
        <v>0</v>
      </c>
      <c r="G279" s="48">
        <f>IF(D279&gt;0,VLOOKUP(D279,'List of drugs'!$A$1:$G$301,4,0),0)</f>
        <v>0</v>
      </c>
      <c r="H279" s="64">
        <f>IF(D279&gt;0,VLOOKUP(D279,'List of drugs'!$A$1:$G$301,5,0),0)</f>
        <v>0</v>
      </c>
      <c r="I279" s="64"/>
      <c r="J279" s="64"/>
      <c r="K279" s="48"/>
      <c r="L279" s="48"/>
      <c r="M279" s="48">
        <f t="shared" si="4"/>
        <v>0</v>
      </c>
      <c r="N279" s="48"/>
      <c r="O279" s="48"/>
      <c r="P279" s="49"/>
    </row>
    <row r="280" spans="1:16" x14ac:dyDescent="0.25">
      <c r="A280" s="88"/>
      <c r="B280" s="83"/>
      <c r="C280" s="48"/>
      <c r="D280" s="48"/>
      <c r="E280" s="48">
        <f>IF(D280&gt;0,VLOOKUP(D280,'List of drugs'!$A$1:$G$301,2,0),0)</f>
        <v>0</v>
      </c>
      <c r="F280" s="48">
        <f>IF(D280&gt;0,VLOOKUP(D280,'List of drugs'!$A$1:$G$301,3,0),0)</f>
        <v>0</v>
      </c>
      <c r="G280" s="48">
        <f>IF(D280&gt;0,VLOOKUP(D280,'List of drugs'!$A$1:$G$301,4,0),0)</f>
        <v>0</v>
      </c>
      <c r="H280" s="64">
        <f>IF(D280&gt;0,VLOOKUP(D280,'List of drugs'!$A$1:$G$301,5,0),0)</f>
        <v>0</v>
      </c>
      <c r="I280" s="64"/>
      <c r="J280" s="64"/>
      <c r="K280" s="48"/>
      <c r="L280" s="48"/>
      <c r="M280" s="48">
        <f t="shared" si="4"/>
        <v>0</v>
      </c>
      <c r="N280" s="48"/>
      <c r="O280" s="48"/>
      <c r="P280" s="49"/>
    </row>
    <row r="281" spans="1:16" x14ac:dyDescent="0.25">
      <c r="A281" s="88"/>
      <c r="B281" s="83"/>
      <c r="C281" s="48"/>
      <c r="D281" s="48"/>
      <c r="E281" s="48">
        <f>IF(D281&gt;0,VLOOKUP(D281,'List of drugs'!$A$1:$G$301,2,0),0)</f>
        <v>0</v>
      </c>
      <c r="F281" s="48">
        <f>IF(D281&gt;0,VLOOKUP(D281,'List of drugs'!$A$1:$G$301,3,0),0)</f>
        <v>0</v>
      </c>
      <c r="G281" s="48">
        <f>IF(D281&gt;0,VLOOKUP(D281,'List of drugs'!$A$1:$G$301,4,0),0)</f>
        <v>0</v>
      </c>
      <c r="H281" s="64">
        <f>IF(D281&gt;0,VLOOKUP(D281,'List of drugs'!$A$1:$G$301,5,0),0)</f>
        <v>0</v>
      </c>
      <c r="I281" s="64"/>
      <c r="J281" s="64"/>
      <c r="K281" s="48"/>
      <c r="L281" s="48"/>
      <c r="M281" s="48">
        <f t="shared" si="4"/>
        <v>0</v>
      </c>
      <c r="N281" s="48"/>
      <c r="O281" s="48"/>
      <c r="P281" s="49"/>
    </row>
    <row r="282" spans="1:16" x14ac:dyDescent="0.25">
      <c r="A282" s="88"/>
      <c r="B282" s="83"/>
      <c r="C282" s="48"/>
      <c r="D282" s="48"/>
      <c r="E282" s="48">
        <f>IF(D282&gt;0,VLOOKUP(D282,'List of drugs'!$A$1:$G$301,2,0),0)</f>
        <v>0</v>
      </c>
      <c r="F282" s="48">
        <f>IF(D282&gt;0,VLOOKUP(D282,'List of drugs'!$A$1:$G$301,3,0),0)</f>
        <v>0</v>
      </c>
      <c r="G282" s="48">
        <f>IF(D282&gt;0,VLOOKUP(D282,'List of drugs'!$A$1:$G$301,4,0),0)</f>
        <v>0</v>
      </c>
      <c r="H282" s="64">
        <f>IF(D282&gt;0,VLOOKUP(D282,'List of drugs'!$A$1:$G$301,5,0),0)</f>
        <v>0</v>
      </c>
      <c r="I282" s="64"/>
      <c r="J282" s="64"/>
      <c r="K282" s="48"/>
      <c r="L282" s="48"/>
      <c r="M282" s="48">
        <f t="shared" si="4"/>
        <v>0</v>
      </c>
      <c r="N282" s="48"/>
      <c r="O282" s="48"/>
      <c r="P282" s="49"/>
    </row>
    <row r="283" spans="1:16" x14ac:dyDescent="0.25">
      <c r="A283" s="88"/>
      <c r="B283" s="83"/>
      <c r="C283" s="48"/>
      <c r="D283" s="48"/>
      <c r="E283" s="48">
        <f>IF(D283&gt;0,VLOOKUP(D283,'List of drugs'!$A$1:$G$301,2,0),0)</f>
        <v>0</v>
      </c>
      <c r="F283" s="48">
        <f>IF(D283&gt;0,VLOOKUP(D283,'List of drugs'!$A$1:$G$301,3,0),0)</f>
        <v>0</v>
      </c>
      <c r="G283" s="48">
        <f>IF(D283&gt;0,VLOOKUP(D283,'List of drugs'!$A$1:$G$301,4,0),0)</f>
        <v>0</v>
      </c>
      <c r="H283" s="64">
        <f>IF(D283&gt;0,VLOOKUP(D283,'List of drugs'!$A$1:$G$301,5,0),0)</f>
        <v>0</v>
      </c>
      <c r="I283" s="64"/>
      <c r="J283" s="64"/>
      <c r="K283" s="48"/>
      <c r="L283" s="48"/>
      <c r="M283" s="48">
        <f t="shared" si="4"/>
        <v>0</v>
      </c>
      <c r="N283" s="48"/>
      <c r="O283" s="48"/>
      <c r="P283" s="49"/>
    </row>
    <row r="284" spans="1:16" x14ac:dyDescent="0.25">
      <c r="A284" s="88"/>
      <c r="B284" s="83"/>
      <c r="C284" s="48"/>
      <c r="D284" s="48"/>
      <c r="E284" s="48">
        <f>IF(D284&gt;0,VLOOKUP(D284,'List of drugs'!$A$1:$G$301,2,0),0)</f>
        <v>0</v>
      </c>
      <c r="F284" s="48">
        <f>IF(D284&gt;0,VLOOKUP(D284,'List of drugs'!$A$1:$G$301,3,0),0)</f>
        <v>0</v>
      </c>
      <c r="G284" s="48">
        <f>IF(D284&gt;0,VLOOKUP(D284,'List of drugs'!$A$1:$G$301,4,0),0)</f>
        <v>0</v>
      </c>
      <c r="H284" s="64">
        <f>IF(D284&gt;0,VLOOKUP(D284,'List of drugs'!$A$1:$G$301,5,0),0)</f>
        <v>0</v>
      </c>
      <c r="I284" s="64"/>
      <c r="J284" s="64"/>
      <c r="K284" s="48"/>
      <c r="L284" s="48"/>
      <c r="M284" s="48">
        <f t="shared" si="4"/>
        <v>0</v>
      </c>
      <c r="N284" s="48"/>
      <c r="O284" s="48"/>
      <c r="P284" s="49"/>
    </row>
    <row r="285" spans="1:16" x14ac:dyDescent="0.25">
      <c r="A285" s="88"/>
      <c r="B285" s="83"/>
      <c r="C285" s="48"/>
      <c r="D285" s="48"/>
      <c r="E285" s="48">
        <f>IF(D285&gt;0,VLOOKUP(D285,'List of drugs'!$A$1:$G$301,2,0),0)</f>
        <v>0</v>
      </c>
      <c r="F285" s="48">
        <f>IF(D285&gt;0,VLOOKUP(D285,'List of drugs'!$A$1:$G$301,3,0),0)</f>
        <v>0</v>
      </c>
      <c r="G285" s="48">
        <f>IF(D285&gt;0,VLOOKUP(D285,'List of drugs'!$A$1:$G$301,4,0),0)</f>
        <v>0</v>
      </c>
      <c r="H285" s="64">
        <f>IF(D285&gt;0,VLOOKUP(D285,'List of drugs'!$A$1:$G$301,5,0),0)</f>
        <v>0</v>
      </c>
      <c r="I285" s="64"/>
      <c r="J285" s="64"/>
      <c r="K285" s="48"/>
      <c r="L285" s="48"/>
      <c r="M285" s="48">
        <f t="shared" si="4"/>
        <v>0</v>
      </c>
      <c r="N285" s="48"/>
      <c r="O285" s="48"/>
      <c r="P285" s="49"/>
    </row>
    <row r="286" spans="1:16" x14ac:dyDescent="0.25">
      <c r="A286" s="88"/>
      <c r="B286" s="83"/>
      <c r="C286" s="48"/>
      <c r="D286" s="48"/>
      <c r="E286" s="48">
        <f>IF(D286&gt;0,VLOOKUP(D286,'List of drugs'!$A$1:$G$301,2,0),0)</f>
        <v>0</v>
      </c>
      <c r="F286" s="48">
        <f>IF(D286&gt;0,VLOOKUP(D286,'List of drugs'!$A$1:$G$301,3,0),0)</f>
        <v>0</v>
      </c>
      <c r="G286" s="48">
        <f>IF(D286&gt;0,VLOOKUP(D286,'List of drugs'!$A$1:$G$301,4,0),0)</f>
        <v>0</v>
      </c>
      <c r="H286" s="64">
        <f>IF(D286&gt;0,VLOOKUP(D286,'List of drugs'!$A$1:$G$301,5,0),0)</f>
        <v>0</v>
      </c>
      <c r="I286" s="64"/>
      <c r="J286" s="64"/>
      <c r="K286" s="48"/>
      <c r="L286" s="48"/>
      <c r="M286" s="48">
        <f t="shared" si="4"/>
        <v>0</v>
      </c>
      <c r="N286" s="48"/>
      <c r="O286" s="48"/>
      <c r="P286" s="49"/>
    </row>
    <row r="287" spans="1:16" x14ac:dyDescent="0.25">
      <c r="A287" s="88"/>
      <c r="B287" s="83"/>
      <c r="C287" s="48"/>
      <c r="D287" s="48"/>
      <c r="E287" s="48">
        <f>IF(D287&gt;0,VLOOKUP(D287,'List of drugs'!$A$1:$G$301,2,0),0)</f>
        <v>0</v>
      </c>
      <c r="F287" s="48">
        <f>IF(D287&gt;0,VLOOKUP(D287,'List of drugs'!$A$1:$G$301,3,0),0)</f>
        <v>0</v>
      </c>
      <c r="G287" s="48">
        <f>IF(D287&gt;0,VLOOKUP(D287,'List of drugs'!$A$1:$G$301,4,0),0)</f>
        <v>0</v>
      </c>
      <c r="H287" s="64">
        <f>IF(D287&gt;0,VLOOKUP(D287,'List of drugs'!$A$1:$G$301,5,0),0)</f>
        <v>0</v>
      </c>
      <c r="I287" s="64"/>
      <c r="J287" s="64"/>
      <c r="K287" s="48"/>
      <c r="L287" s="48"/>
      <c r="M287" s="48">
        <f t="shared" si="4"/>
        <v>0</v>
      </c>
      <c r="N287" s="48"/>
      <c r="O287" s="48"/>
      <c r="P287" s="49"/>
    </row>
    <row r="288" spans="1:16" x14ac:dyDescent="0.25">
      <c r="A288" s="88"/>
      <c r="B288" s="83"/>
      <c r="C288" s="48"/>
      <c r="D288" s="48"/>
      <c r="E288" s="48">
        <f>IF(D288&gt;0,VLOOKUP(D288,'List of drugs'!$A$1:$G$301,2,0),0)</f>
        <v>0</v>
      </c>
      <c r="F288" s="48">
        <f>IF(D288&gt;0,VLOOKUP(D288,'List of drugs'!$A$1:$G$301,3,0),0)</f>
        <v>0</v>
      </c>
      <c r="G288" s="48">
        <f>IF(D288&gt;0,VLOOKUP(D288,'List of drugs'!$A$1:$G$301,4,0),0)</f>
        <v>0</v>
      </c>
      <c r="H288" s="64">
        <f>IF(D288&gt;0,VLOOKUP(D288,'List of drugs'!$A$1:$G$301,5,0),0)</f>
        <v>0</v>
      </c>
      <c r="I288" s="64"/>
      <c r="J288" s="64"/>
      <c r="K288" s="48"/>
      <c r="L288" s="48"/>
      <c r="M288" s="48">
        <f t="shared" si="4"/>
        <v>0</v>
      </c>
      <c r="N288" s="48"/>
      <c r="O288" s="48"/>
      <c r="P288" s="49"/>
    </row>
    <row r="289" spans="1:16" x14ac:dyDescent="0.25">
      <c r="A289" s="88"/>
      <c r="B289" s="83"/>
      <c r="C289" s="48"/>
      <c r="D289" s="48"/>
      <c r="E289" s="48">
        <f>IF(D289&gt;0,VLOOKUP(D289,'List of drugs'!$A$1:$G$301,2,0),0)</f>
        <v>0</v>
      </c>
      <c r="F289" s="48">
        <f>IF(D289&gt;0,VLOOKUP(D289,'List of drugs'!$A$1:$G$301,3,0),0)</f>
        <v>0</v>
      </c>
      <c r="G289" s="48">
        <f>IF(D289&gt;0,VLOOKUP(D289,'List of drugs'!$A$1:$G$301,4,0),0)</f>
        <v>0</v>
      </c>
      <c r="H289" s="64">
        <f>IF(D289&gt;0,VLOOKUP(D289,'List of drugs'!$A$1:$G$301,5,0),0)</f>
        <v>0</v>
      </c>
      <c r="I289" s="64"/>
      <c r="J289" s="64"/>
      <c r="K289" s="48"/>
      <c r="L289" s="48"/>
      <c r="M289" s="48">
        <f t="shared" si="4"/>
        <v>0</v>
      </c>
      <c r="N289" s="48"/>
      <c r="O289" s="48"/>
      <c r="P289" s="49"/>
    </row>
    <row r="290" spans="1:16" x14ac:dyDescent="0.25">
      <c r="A290" s="88"/>
      <c r="B290" s="83"/>
      <c r="C290" s="48"/>
      <c r="D290" s="48"/>
      <c r="E290" s="48">
        <f>IF(D290&gt;0,VLOOKUP(D290,'List of drugs'!$A$1:$G$301,2,0),0)</f>
        <v>0</v>
      </c>
      <c r="F290" s="48">
        <f>IF(D290&gt;0,VLOOKUP(D290,'List of drugs'!$A$1:$G$301,3,0),0)</f>
        <v>0</v>
      </c>
      <c r="G290" s="48">
        <f>IF(D290&gt;0,VLOOKUP(D290,'List of drugs'!$A$1:$G$301,4,0),0)</f>
        <v>0</v>
      </c>
      <c r="H290" s="64">
        <f>IF(D290&gt;0,VLOOKUP(D290,'List of drugs'!$A$1:$G$301,5,0),0)</f>
        <v>0</v>
      </c>
      <c r="I290" s="64"/>
      <c r="J290" s="64"/>
      <c r="K290" s="48"/>
      <c r="L290" s="48"/>
      <c r="M290" s="48">
        <f t="shared" si="4"/>
        <v>0</v>
      </c>
      <c r="N290" s="48"/>
      <c r="O290" s="48"/>
      <c r="P290" s="49"/>
    </row>
    <row r="291" spans="1:16" x14ac:dyDescent="0.25">
      <c r="A291" s="88"/>
      <c r="B291" s="83"/>
      <c r="C291" s="48"/>
      <c r="D291" s="48"/>
      <c r="E291" s="48">
        <f>IF(D291&gt;0,VLOOKUP(D291,'List of drugs'!$A$1:$G$301,2,0),0)</f>
        <v>0</v>
      </c>
      <c r="F291" s="48">
        <f>IF(D291&gt;0,VLOOKUP(D291,'List of drugs'!$A$1:$G$301,3,0),0)</f>
        <v>0</v>
      </c>
      <c r="G291" s="48">
        <f>IF(D291&gt;0,VLOOKUP(D291,'List of drugs'!$A$1:$G$301,4,0),0)</f>
        <v>0</v>
      </c>
      <c r="H291" s="64">
        <f>IF(D291&gt;0,VLOOKUP(D291,'List of drugs'!$A$1:$G$301,5,0),0)</f>
        <v>0</v>
      </c>
      <c r="I291" s="64"/>
      <c r="J291" s="64"/>
      <c r="K291" s="48"/>
      <c r="L291" s="48"/>
      <c r="M291" s="48">
        <f t="shared" si="4"/>
        <v>0</v>
      </c>
      <c r="N291" s="48"/>
      <c r="O291" s="48"/>
      <c r="P291" s="49"/>
    </row>
    <row r="292" spans="1:16" x14ac:dyDescent="0.25">
      <c r="A292" s="88"/>
      <c r="B292" s="83"/>
      <c r="C292" s="48"/>
      <c r="D292" s="48"/>
      <c r="E292" s="48">
        <f>IF(D292&gt;0,VLOOKUP(D292,'List of drugs'!$A$1:$G$301,2,0),0)</f>
        <v>0</v>
      </c>
      <c r="F292" s="48">
        <f>IF(D292&gt;0,VLOOKUP(D292,'List of drugs'!$A$1:$G$301,3,0),0)</f>
        <v>0</v>
      </c>
      <c r="G292" s="48">
        <f>IF(D292&gt;0,VLOOKUP(D292,'List of drugs'!$A$1:$G$301,4,0),0)</f>
        <v>0</v>
      </c>
      <c r="H292" s="64">
        <f>IF(D292&gt;0,VLOOKUP(D292,'List of drugs'!$A$1:$G$301,5,0),0)</f>
        <v>0</v>
      </c>
      <c r="I292" s="64"/>
      <c r="J292" s="64"/>
      <c r="K292" s="48"/>
      <c r="L292" s="48"/>
      <c r="M292" s="48">
        <f t="shared" si="4"/>
        <v>0</v>
      </c>
      <c r="N292" s="48"/>
      <c r="O292" s="48"/>
      <c r="P292" s="49"/>
    </row>
    <row r="293" spans="1:16" x14ac:dyDescent="0.25">
      <c r="A293" s="88"/>
      <c r="B293" s="83"/>
      <c r="C293" s="48"/>
      <c r="D293" s="48"/>
      <c r="E293" s="48">
        <f>IF(D293&gt;0,VLOOKUP(D293,'List of drugs'!$A$1:$G$301,2,0),0)</f>
        <v>0</v>
      </c>
      <c r="F293" s="48">
        <f>IF(D293&gt;0,VLOOKUP(D293,'List of drugs'!$A$1:$G$301,3,0),0)</f>
        <v>0</v>
      </c>
      <c r="G293" s="48">
        <f>IF(D293&gt;0,VLOOKUP(D293,'List of drugs'!$A$1:$G$301,4,0),0)</f>
        <v>0</v>
      </c>
      <c r="H293" s="64">
        <f>IF(D293&gt;0,VLOOKUP(D293,'List of drugs'!$A$1:$G$301,5,0),0)</f>
        <v>0</v>
      </c>
      <c r="I293" s="64"/>
      <c r="J293" s="64"/>
      <c r="K293" s="48"/>
      <c r="L293" s="48"/>
      <c r="M293" s="48">
        <f t="shared" si="4"/>
        <v>0</v>
      </c>
      <c r="N293" s="48"/>
      <c r="O293" s="48"/>
      <c r="P293" s="49"/>
    </row>
    <row r="294" spans="1:16" x14ac:dyDescent="0.25">
      <c r="A294" s="88"/>
      <c r="B294" s="83"/>
      <c r="C294" s="48"/>
      <c r="D294" s="48"/>
      <c r="E294" s="48">
        <f>IF(D294&gt;0,VLOOKUP(D294,'List of drugs'!$A$1:$G$301,2,0),0)</f>
        <v>0</v>
      </c>
      <c r="F294" s="48">
        <f>IF(D294&gt;0,VLOOKUP(D294,'List of drugs'!$A$1:$G$301,3,0),0)</f>
        <v>0</v>
      </c>
      <c r="G294" s="48">
        <f>IF(D294&gt;0,VLOOKUP(D294,'List of drugs'!$A$1:$G$301,4,0),0)</f>
        <v>0</v>
      </c>
      <c r="H294" s="64">
        <f>IF(D294&gt;0,VLOOKUP(D294,'List of drugs'!$A$1:$G$301,5,0),0)</f>
        <v>0</v>
      </c>
      <c r="I294" s="64"/>
      <c r="J294" s="64"/>
      <c r="K294" s="48"/>
      <c r="L294" s="48"/>
      <c r="M294" s="48">
        <f t="shared" si="4"/>
        <v>0</v>
      </c>
      <c r="N294" s="48"/>
      <c r="O294" s="48"/>
      <c r="P294" s="49"/>
    </row>
    <row r="295" spans="1:16" x14ac:dyDescent="0.25">
      <c r="A295" s="88"/>
      <c r="B295" s="83"/>
      <c r="C295" s="48"/>
      <c r="D295" s="48"/>
      <c r="E295" s="48">
        <f>IF(D295&gt;0,VLOOKUP(D295,'List of drugs'!$A$1:$G$301,2,0),0)</f>
        <v>0</v>
      </c>
      <c r="F295" s="48">
        <f>IF(D295&gt;0,VLOOKUP(D295,'List of drugs'!$A$1:$G$301,3,0),0)</f>
        <v>0</v>
      </c>
      <c r="G295" s="48">
        <f>IF(D295&gt;0,VLOOKUP(D295,'List of drugs'!$A$1:$G$301,4,0),0)</f>
        <v>0</v>
      </c>
      <c r="H295" s="64">
        <f>IF(D295&gt;0,VLOOKUP(D295,'List of drugs'!$A$1:$G$301,5,0),0)</f>
        <v>0</v>
      </c>
      <c r="I295" s="64"/>
      <c r="J295" s="64"/>
      <c r="K295" s="48"/>
      <c r="L295" s="48"/>
      <c r="M295" s="48">
        <f t="shared" si="4"/>
        <v>0</v>
      </c>
      <c r="N295" s="48"/>
      <c r="O295" s="48"/>
      <c r="P295" s="49"/>
    </row>
    <row r="296" spans="1:16" x14ac:dyDescent="0.25">
      <c r="A296" s="88"/>
      <c r="B296" s="83"/>
      <c r="C296" s="48"/>
      <c r="D296" s="48"/>
      <c r="E296" s="48">
        <f>IF(D296&gt;0,VLOOKUP(D296,'List of drugs'!$A$1:$G$301,2,0),0)</f>
        <v>0</v>
      </c>
      <c r="F296" s="48">
        <f>IF(D296&gt;0,VLOOKUP(D296,'List of drugs'!$A$1:$G$301,3,0),0)</f>
        <v>0</v>
      </c>
      <c r="G296" s="48">
        <f>IF(D296&gt;0,VLOOKUP(D296,'List of drugs'!$A$1:$G$301,4,0),0)</f>
        <v>0</v>
      </c>
      <c r="H296" s="64">
        <f>IF(D296&gt;0,VLOOKUP(D296,'List of drugs'!$A$1:$G$301,5,0),0)</f>
        <v>0</v>
      </c>
      <c r="I296" s="64"/>
      <c r="J296" s="64"/>
      <c r="K296" s="48"/>
      <c r="L296" s="48"/>
      <c r="M296" s="48">
        <f t="shared" si="4"/>
        <v>0</v>
      </c>
      <c r="N296" s="48"/>
      <c r="O296" s="48"/>
      <c r="P296" s="49"/>
    </row>
    <row r="297" spans="1:16" x14ac:dyDescent="0.25">
      <c r="A297" s="88"/>
      <c r="B297" s="83"/>
      <c r="C297" s="48"/>
      <c r="D297" s="48"/>
      <c r="E297" s="48">
        <f>IF(D297&gt;0,VLOOKUP(D297,'List of drugs'!$A$1:$G$301,2,0),0)</f>
        <v>0</v>
      </c>
      <c r="F297" s="48">
        <f>IF(D297&gt;0,VLOOKUP(D297,'List of drugs'!$A$1:$G$301,3,0),0)</f>
        <v>0</v>
      </c>
      <c r="G297" s="48">
        <f>IF(D297&gt;0,VLOOKUP(D297,'List of drugs'!$A$1:$G$301,4,0),0)</f>
        <v>0</v>
      </c>
      <c r="H297" s="64">
        <f>IF(D297&gt;0,VLOOKUP(D297,'List of drugs'!$A$1:$G$301,5,0),0)</f>
        <v>0</v>
      </c>
      <c r="I297" s="64"/>
      <c r="J297" s="64"/>
      <c r="K297" s="48"/>
      <c r="L297" s="48"/>
      <c r="M297" s="48">
        <f t="shared" si="4"/>
        <v>0</v>
      </c>
      <c r="N297" s="48"/>
      <c r="O297" s="48"/>
      <c r="P297" s="49"/>
    </row>
    <row r="298" spans="1:16" x14ac:dyDescent="0.25">
      <c r="A298" s="88"/>
      <c r="B298" s="83"/>
      <c r="C298" s="48"/>
      <c r="D298" s="48"/>
      <c r="E298" s="48">
        <f>IF(D298&gt;0,VLOOKUP(D298,'List of drugs'!$A$1:$G$301,2,0),0)</f>
        <v>0</v>
      </c>
      <c r="F298" s="48">
        <f>IF(D298&gt;0,VLOOKUP(D298,'List of drugs'!$A$1:$G$301,3,0),0)</f>
        <v>0</v>
      </c>
      <c r="G298" s="48">
        <f>IF(D298&gt;0,VLOOKUP(D298,'List of drugs'!$A$1:$G$301,4,0),0)</f>
        <v>0</v>
      </c>
      <c r="H298" s="64">
        <f>IF(D298&gt;0,VLOOKUP(D298,'List of drugs'!$A$1:$G$301,5,0),0)</f>
        <v>0</v>
      </c>
      <c r="I298" s="64"/>
      <c r="J298" s="64"/>
      <c r="K298" s="48"/>
      <c r="L298" s="48"/>
      <c r="M298" s="48">
        <f t="shared" si="4"/>
        <v>0</v>
      </c>
      <c r="N298" s="48"/>
      <c r="O298" s="48"/>
      <c r="P298" s="49"/>
    </row>
    <row r="299" spans="1:16" x14ac:dyDescent="0.25">
      <c r="A299" s="88"/>
      <c r="B299" s="83"/>
      <c r="C299" s="48"/>
      <c r="D299" s="48"/>
      <c r="E299" s="48">
        <f>IF(D299&gt;0,VLOOKUP(D299,'List of drugs'!$A$1:$G$301,2,0),0)</f>
        <v>0</v>
      </c>
      <c r="F299" s="48">
        <f>IF(D299&gt;0,VLOOKUP(D299,'List of drugs'!$A$1:$G$301,3,0),0)</f>
        <v>0</v>
      </c>
      <c r="G299" s="48">
        <f>IF(D299&gt;0,VLOOKUP(D299,'List of drugs'!$A$1:$G$301,4,0),0)</f>
        <v>0</v>
      </c>
      <c r="H299" s="64">
        <f>IF(D299&gt;0,VLOOKUP(D299,'List of drugs'!$A$1:$G$301,5,0),0)</f>
        <v>0</v>
      </c>
      <c r="I299" s="64"/>
      <c r="J299" s="64"/>
      <c r="K299" s="48"/>
      <c r="L299" s="48"/>
      <c r="M299" s="48">
        <f t="shared" si="4"/>
        <v>0</v>
      </c>
      <c r="N299" s="48"/>
      <c r="O299" s="48"/>
      <c r="P299" s="49"/>
    </row>
    <row r="300" spans="1:16" x14ac:dyDescent="0.25">
      <c r="A300" s="88"/>
      <c r="B300" s="83"/>
      <c r="C300" s="48"/>
      <c r="D300" s="48"/>
      <c r="E300" s="48">
        <f>IF(D300&gt;0,VLOOKUP(D300,'List of drugs'!$A$1:$G$301,2,0),0)</f>
        <v>0</v>
      </c>
      <c r="F300" s="48">
        <f>IF(D300&gt;0,VLOOKUP(D300,'List of drugs'!$A$1:$G$301,3,0),0)</f>
        <v>0</v>
      </c>
      <c r="G300" s="48">
        <f>IF(D300&gt;0,VLOOKUP(D300,'List of drugs'!$A$1:$G$301,4,0),0)</f>
        <v>0</v>
      </c>
      <c r="H300" s="64">
        <f>IF(D300&gt;0,VLOOKUP(D300,'List of drugs'!$A$1:$G$301,5,0),0)</f>
        <v>0</v>
      </c>
      <c r="I300" s="64"/>
      <c r="J300" s="64"/>
      <c r="K300" s="48"/>
      <c r="L300" s="48"/>
      <c r="M300" s="48">
        <f t="shared" si="4"/>
        <v>0</v>
      </c>
      <c r="N300" s="48"/>
      <c r="O300" s="48"/>
      <c r="P300" s="49"/>
    </row>
    <row r="301" spans="1:16" x14ac:dyDescent="0.25">
      <c r="A301" s="88"/>
      <c r="B301" s="83"/>
      <c r="C301" s="48"/>
      <c r="D301" s="48"/>
      <c r="E301" s="48">
        <f>IF(D301&gt;0,VLOOKUP(D301,'List of drugs'!$A$1:$G$301,2,0),0)</f>
        <v>0</v>
      </c>
      <c r="F301" s="48">
        <f>IF(D301&gt;0,VLOOKUP(D301,'List of drugs'!$A$1:$G$301,3,0),0)</f>
        <v>0</v>
      </c>
      <c r="G301" s="48">
        <f>IF(D301&gt;0,VLOOKUP(D301,'List of drugs'!$A$1:$G$301,4,0),0)</f>
        <v>0</v>
      </c>
      <c r="H301" s="64">
        <f>IF(D301&gt;0,VLOOKUP(D301,'List of drugs'!$A$1:$G$301,5,0),0)</f>
        <v>0</v>
      </c>
      <c r="I301" s="64"/>
      <c r="J301" s="64"/>
      <c r="K301" s="48"/>
      <c r="L301" s="48"/>
      <c r="M301" s="48">
        <f t="shared" si="4"/>
        <v>0</v>
      </c>
      <c r="N301" s="48"/>
      <c r="O301" s="48"/>
      <c r="P301" s="49"/>
    </row>
    <row r="302" spans="1:16" x14ac:dyDescent="0.25">
      <c r="A302" s="88"/>
      <c r="B302" s="83"/>
      <c r="C302" s="48"/>
      <c r="D302" s="48"/>
      <c r="E302" s="48">
        <f>IF(D302&gt;0,VLOOKUP(D302,'List of drugs'!$A$1:$G$301,2,0),0)</f>
        <v>0</v>
      </c>
      <c r="F302" s="48">
        <f>IF(D302&gt;0,VLOOKUP(D302,'List of drugs'!$A$1:$G$301,3,0),0)</f>
        <v>0</v>
      </c>
      <c r="G302" s="48">
        <f>IF(D302&gt;0,VLOOKUP(D302,'List of drugs'!$A$1:$G$301,4,0),0)</f>
        <v>0</v>
      </c>
      <c r="H302" s="64">
        <f>IF(D302&gt;0,VLOOKUP(D302,'List of drugs'!$A$1:$G$301,5,0),0)</f>
        <v>0</v>
      </c>
      <c r="I302" s="64"/>
      <c r="J302" s="64"/>
      <c r="K302" s="48"/>
      <c r="L302" s="48"/>
      <c r="M302" s="48">
        <f t="shared" si="4"/>
        <v>0</v>
      </c>
      <c r="N302" s="48"/>
      <c r="O302" s="48"/>
      <c r="P302" s="49"/>
    </row>
    <row r="303" spans="1:16" x14ac:dyDescent="0.25">
      <c r="A303" s="88"/>
      <c r="B303" s="83"/>
      <c r="C303" s="48"/>
      <c r="D303" s="48"/>
      <c r="E303" s="48">
        <f>IF(D303&gt;0,VLOOKUP(D303,'List of drugs'!$A$1:$G$301,2,0),0)</f>
        <v>0</v>
      </c>
      <c r="F303" s="48">
        <f>IF(D303&gt;0,VLOOKUP(D303,'List of drugs'!$A$1:$G$301,3,0),0)</f>
        <v>0</v>
      </c>
      <c r="G303" s="48">
        <f>IF(D303&gt;0,VLOOKUP(D303,'List of drugs'!$A$1:$G$301,4,0),0)</f>
        <v>0</v>
      </c>
      <c r="H303" s="64">
        <f>IF(D303&gt;0,VLOOKUP(D303,'List of drugs'!$A$1:$G$301,5,0),0)</f>
        <v>0</v>
      </c>
      <c r="I303" s="64"/>
      <c r="J303" s="64"/>
      <c r="K303" s="48"/>
      <c r="L303" s="48"/>
      <c r="M303" s="48">
        <f t="shared" si="4"/>
        <v>0</v>
      </c>
      <c r="N303" s="48"/>
      <c r="O303" s="48"/>
      <c r="P303" s="49"/>
    </row>
    <row r="304" spans="1:16" x14ac:dyDescent="0.25">
      <c r="A304" s="88"/>
      <c r="B304" s="83"/>
      <c r="C304" s="48"/>
      <c r="D304" s="48"/>
      <c r="E304" s="48">
        <f>IF(D304&gt;0,VLOOKUP(D304,'List of drugs'!$A$1:$G$301,2,0),0)</f>
        <v>0</v>
      </c>
      <c r="F304" s="48">
        <f>IF(D304&gt;0,VLOOKUP(D304,'List of drugs'!$A$1:$G$301,3,0),0)</f>
        <v>0</v>
      </c>
      <c r="G304" s="48">
        <f>IF(D304&gt;0,VLOOKUP(D304,'List of drugs'!$A$1:$G$301,4,0),0)</f>
        <v>0</v>
      </c>
      <c r="H304" s="64">
        <f>IF(D304&gt;0,VLOOKUP(D304,'List of drugs'!$A$1:$G$301,5,0),0)</f>
        <v>0</v>
      </c>
      <c r="I304" s="64"/>
      <c r="J304" s="64"/>
      <c r="K304" s="48"/>
      <c r="L304" s="48"/>
      <c r="M304" s="48">
        <f t="shared" si="4"/>
        <v>0</v>
      </c>
      <c r="N304" s="48"/>
      <c r="O304" s="48"/>
      <c r="P304" s="49"/>
    </row>
    <row r="305" spans="1:16" x14ac:dyDescent="0.25">
      <c r="A305" s="88"/>
      <c r="B305" s="83"/>
      <c r="C305" s="48"/>
      <c r="D305" s="48"/>
      <c r="E305" s="48">
        <f>IF(D305&gt;0,VLOOKUP(D305,'List of drugs'!$A$1:$G$301,2,0),0)</f>
        <v>0</v>
      </c>
      <c r="F305" s="48">
        <f>IF(D305&gt;0,VLOOKUP(D305,'List of drugs'!$A$1:$G$301,3,0),0)</f>
        <v>0</v>
      </c>
      <c r="G305" s="48">
        <f>IF(D305&gt;0,VLOOKUP(D305,'List of drugs'!$A$1:$G$301,4,0),0)</f>
        <v>0</v>
      </c>
      <c r="H305" s="64">
        <f>IF(D305&gt;0,VLOOKUP(D305,'List of drugs'!$A$1:$G$301,5,0),0)</f>
        <v>0</v>
      </c>
      <c r="I305" s="64"/>
      <c r="J305" s="64"/>
      <c r="K305" s="48"/>
      <c r="L305" s="48"/>
      <c r="M305" s="48">
        <f t="shared" si="4"/>
        <v>0</v>
      </c>
      <c r="N305" s="48"/>
      <c r="O305" s="48"/>
      <c r="P305" s="49"/>
    </row>
    <row r="306" spans="1:16" x14ac:dyDescent="0.25">
      <c r="A306" s="88"/>
      <c r="B306" s="83"/>
      <c r="C306" s="48"/>
      <c r="D306" s="48"/>
      <c r="E306" s="48">
        <f>IF(D306&gt;0,VLOOKUP(D306,'List of drugs'!$A$1:$G$301,2,0),0)</f>
        <v>0</v>
      </c>
      <c r="F306" s="48">
        <f>IF(D306&gt;0,VLOOKUP(D306,'List of drugs'!$A$1:$G$301,3,0),0)</f>
        <v>0</v>
      </c>
      <c r="G306" s="48">
        <f>IF(D306&gt;0,VLOOKUP(D306,'List of drugs'!$A$1:$G$301,4,0),0)</f>
        <v>0</v>
      </c>
      <c r="H306" s="64">
        <f>IF(D306&gt;0,VLOOKUP(D306,'List of drugs'!$A$1:$G$301,5,0),0)</f>
        <v>0</v>
      </c>
      <c r="I306" s="64"/>
      <c r="J306" s="64"/>
      <c r="K306" s="48"/>
      <c r="L306" s="48"/>
      <c r="M306" s="48">
        <f t="shared" si="4"/>
        <v>0</v>
      </c>
      <c r="N306" s="48"/>
      <c r="O306" s="48"/>
      <c r="P306" s="49"/>
    </row>
    <row r="307" spans="1:16" x14ac:dyDescent="0.25">
      <c r="A307" s="88"/>
      <c r="B307" s="83"/>
      <c r="C307" s="48"/>
      <c r="D307" s="48"/>
      <c r="E307" s="48">
        <f>IF(D307&gt;0,VLOOKUP(D307,'List of drugs'!$A$1:$G$301,2,0),0)</f>
        <v>0</v>
      </c>
      <c r="F307" s="48">
        <f>IF(D307&gt;0,VLOOKUP(D307,'List of drugs'!$A$1:$G$301,3,0),0)</f>
        <v>0</v>
      </c>
      <c r="G307" s="48">
        <f>IF(D307&gt;0,VLOOKUP(D307,'List of drugs'!$A$1:$G$301,4,0),0)</f>
        <v>0</v>
      </c>
      <c r="H307" s="64">
        <f>IF(D307&gt;0,VLOOKUP(D307,'List of drugs'!$A$1:$G$301,5,0),0)</f>
        <v>0</v>
      </c>
      <c r="I307" s="64"/>
      <c r="J307" s="64"/>
      <c r="K307" s="48"/>
      <c r="L307" s="48"/>
      <c r="M307" s="48">
        <f t="shared" si="4"/>
        <v>0</v>
      </c>
      <c r="N307" s="48"/>
      <c r="O307" s="48"/>
      <c r="P307" s="49"/>
    </row>
    <row r="308" spans="1:16" x14ac:dyDescent="0.25">
      <c r="A308" s="88"/>
      <c r="B308" s="83"/>
      <c r="C308" s="48"/>
      <c r="D308" s="48"/>
      <c r="E308" s="48">
        <f>IF(D308&gt;0,VLOOKUP(D308,'List of drugs'!$A$1:$G$301,2,0),0)</f>
        <v>0</v>
      </c>
      <c r="F308" s="48">
        <f>IF(D308&gt;0,VLOOKUP(D308,'List of drugs'!$A$1:$G$301,3,0),0)</f>
        <v>0</v>
      </c>
      <c r="G308" s="48">
        <f>IF(D308&gt;0,VLOOKUP(D308,'List of drugs'!$A$1:$G$301,4,0),0)</f>
        <v>0</v>
      </c>
      <c r="H308" s="64">
        <f>IF(D308&gt;0,VLOOKUP(D308,'List of drugs'!$A$1:$G$301,5,0),0)</f>
        <v>0</v>
      </c>
      <c r="I308" s="64"/>
      <c r="J308" s="64"/>
      <c r="K308" s="48"/>
      <c r="L308" s="48"/>
      <c r="M308" s="48">
        <f t="shared" si="4"/>
        <v>0</v>
      </c>
      <c r="N308" s="48"/>
      <c r="O308" s="48"/>
      <c r="P308" s="49"/>
    </row>
    <row r="309" spans="1:16" x14ac:dyDescent="0.25">
      <c r="A309" s="88"/>
      <c r="B309" s="83"/>
      <c r="C309" s="48"/>
      <c r="D309" s="48"/>
      <c r="E309" s="48">
        <f>IF(D309&gt;0,VLOOKUP(D309,'List of drugs'!$A$1:$G$301,2,0),0)</f>
        <v>0</v>
      </c>
      <c r="F309" s="48">
        <f>IF(D309&gt;0,VLOOKUP(D309,'List of drugs'!$A$1:$G$301,3,0),0)</f>
        <v>0</v>
      </c>
      <c r="G309" s="48">
        <f>IF(D309&gt;0,VLOOKUP(D309,'List of drugs'!$A$1:$G$301,4,0),0)</f>
        <v>0</v>
      </c>
      <c r="H309" s="64">
        <f>IF(D309&gt;0,VLOOKUP(D309,'List of drugs'!$A$1:$G$301,5,0),0)</f>
        <v>0</v>
      </c>
      <c r="I309" s="64"/>
      <c r="J309" s="64"/>
      <c r="K309" s="48"/>
      <c r="L309" s="48"/>
      <c r="M309" s="48">
        <f t="shared" si="4"/>
        <v>0</v>
      </c>
      <c r="N309" s="48"/>
      <c r="O309" s="48"/>
      <c r="P309" s="49"/>
    </row>
    <row r="310" spans="1:16" x14ac:dyDescent="0.25">
      <c r="A310" s="88"/>
      <c r="B310" s="83"/>
      <c r="C310" s="48"/>
      <c r="D310" s="48"/>
      <c r="E310" s="48">
        <f>IF(D310&gt;0,VLOOKUP(D310,'List of drugs'!$A$1:$G$301,2,0),0)</f>
        <v>0</v>
      </c>
      <c r="F310" s="48">
        <f>IF(D310&gt;0,VLOOKUP(D310,'List of drugs'!$A$1:$G$301,3,0),0)</f>
        <v>0</v>
      </c>
      <c r="G310" s="48">
        <f>IF(D310&gt;0,VLOOKUP(D310,'List of drugs'!$A$1:$G$301,4,0),0)</f>
        <v>0</v>
      </c>
      <c r="H310" s="64">
        <f>IF(D310&gt;0,VLOOKUP(D310,'List of drugs'!$A$1:$G$301,5,0),0)</f>
        <v>0</v>
      </c>
      <c r="I310" s="64"/>
      <c r="J310" s="64"/>
      <c r="K310" s="48"/>
      <c r="L310" s="48"/>
      <c r="M310" s="48">
        <f t="shared" si="4"/>
        <v>0</v>
      </c>
      <c r="N310" s="48"/>
      <c r="O310" s="48"/>
      <c r="P310" s="49"/>
    </row>
    <row r="311" spans="1:16" x14ac:dyDescent="0.25">
      <c r="A311" s="88"/>
      <c r="B311" s="83"/>
      <c r="C311" s="48"/>
      <c r="D311" s="48"/>
      <c r="E311" s="48">
        <f>IF(D311&gt;0,VLOOKUP(D311,'List of drugs'!$A$1:$G$301,2,0),0)</f>
        <v>0</v>
      </c>
      <c r="F311" s="48">
        <f>IF(D311&gt;0,VLOOKUP(D311,'List of drugs'!$A$1:$G$301,3,0),0)</f>
        <v>0</v>
      </c>
      <c r="G311" s="48">
        <f>IF(D311&gt;0,VLOOKUP(D311,'List of drugs'!$A$1:$G$301,4,0),0)</f>
        <v>0</v>
      </c>
      <c r="H311" s="64">
        <f>IF(D311&gt;0,VLOOKUP(D311,'List of drugs'!$A$1:$G$301,5,0),0)</f>
        <v>0</v>
      </c>
      <c r="I311" s="64"/>
      <c r="J311" s="64"/>
      <c r="K311" s="48"/>
      <c r="L311" s="48"/>
      <c r="M311" s="48">
        <f t="shared" si="4"/>
        <v>0</v>
      </c>
      <c r="N311" s="48"/>
      <c r="O311" s="48"/>
      <c r="P311" s="49"/>
    </row>
    <row r="312" spans="1:16" x14ac:dyDescent="0.25">
      <c r="A312" s="88"/>
      <c r="B312" s="83"/>
      <c r="C312" s="48"/>
      <c r="D312" s="48"/>
      <c r="E312" s="48">
        <f>IF(D312&gt;0,VLOOKUP(D312,'List of drugs'!$A$1:$G$301,2,0),0)</f>
        <v>0</v>
      </c>
      <c r="F312" s="48">
        <f>IF(D312&gt;0,VLOOKUP(D312,'List of drugs'!$A$1:$G$301,3,0),0)</f>
        <v>0</v>
      </c>
      <c r="G312" s="48">
        <f>IF(D312&gt;0,VLOOKUP(D312,'List of drugs'!$A$1:$G$301,4,0),0)</f>
        <v>0</v>
      </c>
      <c r="H312" s="64">
        <f>IF(D312&gt;0,VLOOKUP(D312,'List of drugs'!$A$1:$G$301,5,0),0)</f>
        <v>0</v>
      </c>
      <c r="I312" s="64"/>
      <c r="J312" s="64"/>
      <c r="K312" s="48"/>
      <c r="L312" s="48"/>
      <c r="M312" s="48">
        <f t="shared" si="4"/>
        <v>0</v>
      </c>
      <c r="N312" s="48"/>
      <c r="O312" s="48"/>
      <c r="P312" s="49"/>
    </row>
    <row r="313" spans="1:16" x14ac:dyDescent="0.25">
      <c r="A313" s="88"/>
      <c r="B313" s="83"/>
      <c r="C313" s="48"/>
      <c r="D313" s="48"/>
      <c r="E313" s="48">
        <f>IF(D313&gt;0,VLOOKUP(D313,'List of drugs'!$A$1:$G$301,2,0),0)</f>
        <v>0</v>
      </c>
      <c r="F313" s="48">
        <f>IF(D313&gt;0,VLOOKUP(D313,'List of drugs'!$A$1:$G$301,3,0),0)</f>
        <v>0</v>
      </c>
      <c r="G313" s="48">
        <f>IF(D313&gt;0,VLOOKUP(D313,'List of drugs'!$A$1:$G$301,4,0),0)</f>
        <v>0</v>
      </c>
      <c r="H313" s="64">
        <f>IF(D313&gt;0,VLOOKUP(D313,'List of drugs'!$A$1:$G$301,5,0),0)</f>
        <v>0</v>
      </c>
      <c r="I313" s="64"/>
      <c r="J313" s="64"/>
      <c r="K313" s="48"/>
      <c r="L313" s="48"/>
      <c r="M313" s="48">
        <f t="shared" si="4"/>
        <v>0</v>
      </c>
      <c r="N313" s="48"/>
      <c r="O313" s="48"/>
      <c r="P313" s="49"/>
    </row>
    <row r="314" spans="1:16" x14ac:dyDescent="0.25">
      <c r="A314" s="88"/>
      <c r="B314" s="83"/>
      <c r="C314" s="48"/>
      <c r="D314" s="48"/>
      <c r="E314" s="48">
        <f>IF(D314&gt;0,VLOOKUP(D314,'List of drugs'!$A$1:$G$301,2,0),0)</f>
        <v>0</v>
      </c>
      <c r="F314" s="48">
        <f>IF(D314&gt;0,VLOOKUP(D314,'List of drugs'!$A$1:$G$301,3,0),0)</f>
        <v>0</v>
      </c>
      <c r="G314" s="48">
        <f>IF(D314&gt;0,VLOOKUP(D314,'List of drugs'!$A$1:$G$301,4,0),0)</f>
        <v>0</v>
      </c>
      <c r="H314" s="64">
        <f>IF(D314&gt;0,VLOOKUP(D314,'List of drugs'!$A$1:$G$301,5,0),0)</f>
        <v>0</v>
      </c>
      <c r="I314" s="64"/>
      <c r="J314" s="64"/>
      <c r="K314" s="48"/>
      <c r="L314" s="48"/>
      <c r="M314" s="48">
        <f t="shared" si="4"/>
        <v>0</v>
      </c>
      <c r="N314" s="48"/>
      <c r="O314" s="48"/>
      <c r="P314" s="49"/>
    </row>
    <row r="315" spans="1:16" x14ac:dyDescent="0.25">
      <c r="A315" s="88"/>
      <c r="B315" s="83"/>
      <c r="C315" s="48"/>
      <c r="D315" s="48"/>
      <c r="E315" s="48">
        <f>IF(D315&gt;0,VLOOKUP(D315,'List of drugs'!$A$1:$G$301,2,0),0)</f>
        <v>0</v>
      </c>
      <c r="F315" s="48">
        <f>IF(D315&gt;0,VLOOKUP(D315,'List of drugs'!$A$1:$G$301,3,0),0)</f>
        <v>0</v>
      </c>
      <c r="G315" s="48">
        <f>IF(D315&gt;0,VLOOKUP(D315,'List of drugs'!$A$1:$G$301,4,0),0)</f>
        <v>0</v>
      </c>
      <c r="H315" s="64">
        <f>IF(D315&gt;0,VLOOKUP(D315,'List of drugs'!$A$1:$G$301,5,0),0)</f>
        <v>0</v>
      </c>
      <c r="I315" s="64"/>
      <c r="J315" s="64"/>
      <c r="K315" s="48"/>
      <c r="L315" s="48"/>
      <c r="M315" s="48">
        <f t="shared" si="4"/>
        <v>0</v>
      </c>
      <c r="N315" s="48"/>
      <c r="O315" s="48"/>
      <c r="P315" s="49"/>
    </row>
    <row r="316" spans="1:16" x14ac:dyDescent="0.25">
      <c r="A316" s="88"/>
      <c r="B316" s="83"/>
      <c r="C316" s="48"/>
      <c r="D316" s="48"/>
      <c r="E316" s="48">
        <f>IF(D316&gt;0,VLOOKUP(D316,'List of drugs'!$A$1:$G$301,2,0),0)</f>
        <v>0</v>
      </c>
      <c r="F316" s="48">
        <f>IF(D316&gt;0,VLOOKUP(D316,'List of drugs'!$A$1:$G$301,3,0),0)</f>
        <v>0</v>
      </c>
      <c r="G316" s="48">
        <f>IF(D316&gt;0,VLOOKUP(D316,'List of drugs'!$A$1:$G$301,4,0),0)</f>
        <v>0</v>
      </c>
      <c r="H316" s="64">
        <f>IF(D316&gt;0,VLOOKUP(D316,'List of drugs'!$A$1:$G$301,5,0),0)</f>
        <v>0</v>
      </c>
      <c r="I316" s="64"/>
      <c r="J316" s="64"/>
      <c r="K316" s="48"/>
      <c r="L316" s="48"/>
      <c r="M316" s="48">
        <f t="shared" si="4"/>
        <v>0</v>
      </c>
      <c r="N316" s="48"/>
      <c r="O316" s="48"/>
      <c r="P316" s="49"/>
    </row>
    <row r="317" spans="1:16" x14ac:dyDescent="0.25">
      <c r="A317" s="88"/>
      <c r="B317" s="83"/>
      <c r="C317" s="48"/>
      <c r="D317" s="48"/>
      <c r="E317" s="48">
        <f>IF(D317&gt;0,VLOOKUP(D317,'List of drugs'!$A$1:$G$301,2,0),0)</f>
        <v>0</v>
      </c>
      <c r="F317" s="48">
        <f>IF(D317&gt;0,VLOOKUP(D317,'List of drugs'!$A$1:$G$301,3,0),0)</f>
        <v>0</v>
      </c>
      <c r="G317" s="48">
        <f>IF(D317&gt;0,VLOOKUP(D317,'List of drugs'!$A$1:$G$301,4,0),0)</f>
        <v>0</v>
      </c>
      <c r="H317" s="64">
        <f>IF(D317&gt;0,VLOOKUP(D317,'List of drugs'!$A$1:$G$301,5,0),0)</f>
        <v>0</v>
      </c>
      <c r="I317" s="64"/>
      <c r="J317" s="64"/>
      <c r="K317" s="48"/>
      <c r="L317" s="48"/>
      <c r="M317" s="48">
        <f t="shared" si="4"/>
        <v>0</v>
      </c>
      <c r="N317" s="48"/>
      <c r="O317" s="48"/>
      <c r="P317" s="49"/>
    </row>
    <row r="318" spans="1:16" x14ac:dyDescent="0.25">
      <c r="A318" s="88"/>
      <c r="B318" s="83"/>
      <c r="C318" s="48"/>
      <c r="D318" s="48"/>
      <c r="E318" s="48">
        <f>IF(D318&gt;0,VLOOKUP(D318,'List of drugs'!$A$1:$G$301,2,0),0)</f>
        <v>0</v>
      </c>
      <c r="F318" s="48">
        <f>IF(D318&gt;0,VLOOKUP(D318,'List of drugs'!$A$1:$G$301,3,0),0)</f>
        <v>0</v>
      </c>
      <c r="G318" s="48">
        <f>IF(D318&gt;0,VLOOKUP(D318,'List of drugs'!$A$1:$G$301,4,0),0)</f>
        <v>0</v>
      </c>
      <c r="H318" s="64">
        <f>IF(D318&gt;0,VLOOKUP(D318,'List of drugs'!$A$1:$G$301,5,0),0)</f>
        <v>0</v>
      </c>
      <c r="I318" s="64"/>
      <c r="J318" s="64"/>
      <c r="K318" s="48"/>
      <c r="L318" s="48"/>
      <c r="M318" s="48">
        <f t="shared" si="4"/>
        <v>0</v>
      </c>
      <c r="N318" s="48"/>
      <c r="O318" s="48"/>
      <c r="P318" s="49"/>
    </row>
    <row r="319" spans="1:16" x14ac:dyDescent="0.25">
      <c r="A319" s="88"/>
      <c r="B319" s="83"/>
      <c r="C319" s="48"/>
      <c r="D319" s="48"/>
      <c r="E319" s="48">
        <f>IF(D319&gt;0,VLOOKUP(D319,'List of drugs'!$A$1:$G$301,2,0),0)</f>
        <v>0</v>
      </c>
      <c r="F319" s="48">
        <f>IF(D319&gt;0,VLOOKUP(D319,'List of drugs'!$A$1:$G$301,3,0),0)</f>
        <v>0</v>
      </c>
      <c r="G319" s="48">
        <f>IF(D319&gt;0,VLOOKUP(D319,'List of drugs'!$A$1:$G$301,4,0),0)</f>
        <v>0</v>
      </c>
      <c r="H319" s="64">
        <f>IF(D319&gt;0,VLOOKUP(D319,'List of drugs'!$A$1:$G$301,5,0),0)</f>
        <v>0</v>
      </c>
      <c r="I319" s="64"/>
      <c r="J319" s="64"/>
      <c r="K319" s="48"/>
      <c r="L319" s="48"/>
      <c r="M319" s="48">
        <f t="shared" si="4"/>
        <v>0</v>
      </c>
      <c r="N319" s="48"/>
      <c r="O319" s="48"/>
      <c r="P319" s="49"/>
    </row>
    <row r="320" spans="1:16" x14ac:dyDescent="0.25">
      <c r="A320" s="88"/>
      <c r="B320" s="83"/>
      <c r="C320" s="48"/>
      <c r="D320" s="48"/>
      <c r="E320" s="48">
        <f>IF(D320&gt;0,VLOOKUP(D320,'List of drugs'!$A$1:$G$301,2,0),0)</f>
        <v>0</v>
      </c>
      <c r="F320" s="48">
        <f>IF(D320&gt;0,VLOOKUP(D320,'List of drugs'!$A$1:$G$301,3,0),0)</f>
        <v>0</v>
      </c>
      <c r="G320" s="48">
        <f>IF(D320&gt;0,VLOOKUP(D320,'List of drugs'!$A$1:$G$301,4,0),0)</f>
        <v>0</v>
      </c>
      <c r="H320" s="64">
        <f>IF(D320&gt;0,VLOOKUP(D320,'List of drugs'!$A$1:$G$301,5,0),0)</f>
        <v>0</v>
      </c>
      <c r="I320" s="64"/>
      <c r="J320" s="64"/>
      <c r="K320" s="48"/>
      <c r="L320" s="48"/>
      <c r="M320" s="48">
        <f t="shared" si="4"/>
        <v>0</v>
      </c>
      <c r="N320" s="48"/>
      <c r="O320" s="48"/>
      <c r="P320" s="49"/>
    </row>
    <row r="321" spans="1:16" x14ac:dyDescent="0.25">
      <c r="A321" s="88"/>
      <c r="B321" s="83"/>
      <c r="C321" s="48"/>
      <c r="D321" s="48"/>
      <c r="E321" s="48">
        <f>IF(D321&gt;0,VLOOKUP(D321,'List of drugs'!$A$1:$G$301,2,0),0)</f>
        <v>0</v>
      </c>
      <c r="F321" s="48">
        <f>IF(D321&gt;0,VLOOKUP(D321,'List of drugs'!$A$1:$G$301,3,0),0)</f>
        <v>0</v>
      </c>
      <c r="G321" s="48">
        <f>IF(D321&gt;0,VLOOKUP(D321,'List of drugs'!$A$1:$G$301,4,0),0)</f>
        <v>0</v>
      </c>
      <c r="H321" s="64">
        <f>IF(D321&gt;0,VLOOKUP(D321,'List of drugs'!$A$1:$G$301,5,0),0)</f>
        <v>0</v>
      </c>
      <c r="I321" s="64"/>
      <c r="J321" s="64"/>
      <c r="K321" s="48"/>
      <c r="L321" s="48"/>
      <c r="M321" s="48">
        <f t="shared" si="4"/>
        <v>0</v>
      </c>
      <c r="N321" s="48"/>
      <c r="O321" s="48"/>
      <c r="P321" s="49"/>
    </row>
    <row r="322" spans="1:16" x14ac:dyDescent="0.25">
      <c r="A322" s="88"/>
      <c r="B322" s="83"/>
      <c r="C322" s="48"/>
      <c r="D322" s="48"/>
      <c r="E322" s="48">
        <f>IF(D322&gt;0,VLOOKUP(D322,'List of drugs'!$A$1:$G$301,2,0),0)</f>
        <v>0</v>
      </c>
      <c r="F322" s="48">
        <f>IF(D322&gt;0,VLOOKUP(D322,'List of drugs'!$A$1:$G$301,3,0),0)</f>
        <v>0</v>
      </c>
      <c r="G322" s="48">
        <f>IF(D322&gt;0,VLOOKUP(D322,'List of drugs'!$A$1:$G$301,4,0),0)</f>
        <v>0</v>
      </c>
      <c r="H322" s="64">
        <f>IF(D322&gt;0,VLOOKUP(D322,'List of drugs'!$A$1:$G$301,5,0),0)</f>
        <v>0</v>
      </c>
      <c r="I322" s="64"/>
      <c r="J322" s="64"/>
      <c r="K322" s="48"/>
      <c r="L322" s="48"/>
      <c r="M322" s="48">
        <f t="shared" si="4"/>
        <v>0</v>
      </c>
      <c r="N322" s="48"/>
      <c r="O322" s="48"/>
      <c r="P322" s="49"/>
    </row>
    <row r="323" spans="1:16" x14ac:dyDescent="0.25">
      <c r="A323" s="88"/>
      <c r="B323" s="83"/>
      <c r="C323" s="48"/>
      <c r="D323" s="48"/>
      <c r="E323" s="48">
        <f>IF(D323&gt;0,VLOOKUP(D323,'List of drugs'!$A$1:$G$301,2,0),0)</f>
        <v>0</v>
      </c>
      <c r="F323" s="48">
        <f>IF(D323&gt;0,VLOOKUP(D323,'List of drugs'!$A$1:$G$301,3,0),0)</f>
        <v>0</v>
      </c>
      <c r="G323" s="48">
        <f>IF(D323&gt;0,VLOOKUP(D323,'List of drugs'!$A$1:$G$301,4,0),0)</f>
        <v>0</v>
      </c>
      <c r="H323" s="64">
        <f>IF(D323&gt;0,VLOOKUP(D323,'List of drugs'!$A$1:$G$301,5,0),0)</f>
        <v>0</v>
      </c>
      <c r="I323" s="64"/>
      <c r="J323" s="64"/>
      <c r="K323" s="48"/>
      <c r="L323" s="48"/>
      <c r="M323" s="48">
        <f t="shared" si="4"/>
        <v>0</v>
      </c>
      <c r="N323" s="48"/>
      <c r="O323" s="48"/>
      <c r="P323" s="49"/>
    </row>
    <row r="324" spans="1:16" x14ac:dyDescent="0.25">
      <c r="A324" s="88"/>
      <c r="B324" s="83"/>
      <c r="C324" s="48"/>
      <c r="D324" s="48"/>
      <c r="E324" s="48">
        <f>IF(D324&gt;0,VLOOKUP(D324,'List of drugs'!$A$1:$G$301,2,0),0)</f>
        <v>0</v>
      </c>
      <c r="F324" s="48">
        <f>IF(D324&gt;0,VLOOKUP(D324,'List of drugs'!$A$1:$G$301,3,0),0)</f>
        <v>0</v>
      </c>
      <c r="G324" s="48">
        <f>IF(D324&gt;0,VLOOKUP(D324,'List of drugs'!$A$1:$G$301,4,0),0)</f>
        <v>0</v>
      </c>
      <c r="H324" s="64">
        <f>IF(D324&gt;0,VLOOKUP(D324,'List of drugs'!$A$1:$G$301,5,0),0)</f>
        <v>0</v>
      </c>
      <c r="I324" s="64"/>
      <c r="J324" s="64"/>
      <c r="K324" s="48"/>
      <c r="L324" s="48"/>
      <c r="M324" s="48">
        <f t="shared" si="4"/>
        <v>0</v>
      </c>
      <c r="N324" s="48"/>
      <c r="O324" s="48"/>
      <c r="P324" s="49"/>
    </row>
    <row r="325" spans="1:16" x14ac:dyDescent="0.25">
      <c r="A325" s="88"/>
      <c r="B325" s="83"/>
      <c r="C325" s="48"/>
      <c r="D325" s="48"/>
      <c r="E325" s="48">
        <f>IF(D325&gt;0,VLOOKUP(D325,'List of drugs'!$A$1:$G$301,2,0),0)</f>
        <v>0</v>
      </c>
      <c r="F325" s="48">
        <f>IF(D325&gt;0,VLOOKUP(D325,'List of drugs'!$A$1:$G$301,3,0),0)</f>
        <v>0</v>
      </c>
      <c r="G325" s="48">
        <f>IF(D325&gt;0,VLOOKUP(D325,'List of drugs'!$A$1:$G$301,4,0),0)</f>
        <v>0</v>
      </c>
      <c r="H325" s="64">
        <f>IF(D325&gt;0,VLOOKUP(D325,'List of drugs'!$A$1:$G$301,5,0),0)</f>
        <v>0</v>
      </c>
      <c r="I325" s="64"/>
      <c r="J325" s="64"/>
      <c r="K325" s="48"/>
      <c r="L325" s="48"/>
      <c r="M325" s="48">
        <f t="shared" si="4"/>
        <v>0</v>
      </c>
      <c r="N325" s="48"/>
      <c r="O325" s="48"/>
      <c r="P325" s="49"/>
    </row>
    <row r="326" spans="1:16" x14ac:dyDescent="0.25">
      <c r="A326" s="88"/>
      <c r="B326" s="83"/>
      <c r="C326" s="48"/>
      <c r="D326" s="48"/>
      <c r="E326" s="48">
        <f>IF(D326&gt;0,VLOOKUP(D326,'List of drugs'!$A$1:$G$301,2,0),0)</f>
        <v>0</v>
      </c>
      <c r="F326" s="48">
        <f>IF(D326&gt;0,VLOOKUP(D326,'List of drugs'!$A$1:$G$301,3,0),0)</f>
        <v>0</v>
      </c>
      <c r="G326" s="48">
        <f>IF(D326&gt;0,VLOOKUP(D326,'List of drugs'!$A$1:$G$301,4,0),0)</f>
        <v>0</v>
      </c>
      <c r="H326" s="64">
        <f>IF(D326&gt;0,VLOOKUP(D326,'List of drugs'!$A$1:$G$301,5,0),0)</f>
        <v>0</v>
      </c>
      <c r="I326" s="64"/>
      <c r="J326" s="64"/>
      <c r="K326" s="48"/>
      <c r="L326" s="48"/>
      <c r="M326" s="48">
        <f t="shared" si="4"/>
        <v>0</v>
      </c>
      <c r="N326" s="48"/>
      <c r="O326" s="48"/>
      <c r="P326" s="49"/>
    </row>
    <row r="327" spans="1:16" x14ac:dyDescent="0.25">
      <c r="A327" s="88"/>
      <c r="B327" s="83"/>
      <c r="C327" s="48"/>
      <c r="D327" s="48"/>
      <c r="E327" s="48">
        <f>IF(D327&gt;0,VLOOKUP(D327,'List of drugs'!$A$1:$G$301,2,0),0)</f>
        <v>0</v>
      </c>
      <c r="F327" s="48">
        <f>IF(D327&gt;0,VLOOKUP(D327,'List of drugs'!$A$1:$G$301,3,0),0)</f>
        <v>0</v>
      </c>
      <c r="G327" s="48">
        <f>IF(D327&gt;0,VLOOKUP(D327,'List of drugs'!$A$1:$G$301,4,0),0)</f>
        <v>0</v>
      </c>
      <c r="H327" s="64">
        <f>IF(D327&gt;0,VLOOKUP(D327,'List of drugs'!$A$1:$G$301,5,0),0)</f>
        <v>0</v>
      </c>
      <c r="I327" s="64"/>
      <c r="J327" s="64"/>
      <c r="K327" s="48"/>
      <c r="L327" s="48"/>
      <c r="M327" s="48">
        <f t="shared" ref="M327:M390" si="5">L327-K327</f>
        <v>0</v>
      </c>
      <c r="N327" s="48"/>
      <c r="O327" s="48"/>
      <c r="P327" s="49"/>
    </row>
    <row r="328" spans="1:16" x14ac:dyDescent="0.25">
      <c r="A328" s="88"/>
      <c r="B328" s="83"/>
      <c r="C328" s="48"/>
      <c r="D328" s="48"/>
      <c r="E328" s="48">
        <f>IF(D328&gt;0,VLOOKUP(D328,'List of drugs'!$A$1:$G$301,2,0),0)</f>
        <v>0</v>
      </c>
      <c r="F328" s="48">
        <f>IF(D328&gt;0,VLOOKUP(D328,'List of drugs'!$A$1:$G$301,3,0),0)</f>
        <v>0</v>
      </c>
      <c r="G328" s="48">
        <f>IF(D328&gt;0,VLOOKUP(D328,'List of drugs'!$A$1:$G$301,4,0),0)</f>
        <v>0</v>
      </c>
      <c r="H328" s="64">
        <f>IF(D328&gt;0,VLOOKUP(D328,'List of drugs'!$A$1:$G$301,5,0),0)</f>
        <v>0</v>
      </c>
      <c r="I328" s="64"/>
      <c r="J328" s="64"/>
      <c r="K328" s="48"/>
      <c r="L328" s="48"/>
      <c r="M328" s="48">
        <f t="shared" si="5"/>
        <v>0</v>
      </c>
      <c r="N328" s="48"/>
      <c r="O328" s="48"/>
      <c r="P328" s="49"/>
    </row>
    <row r="329" spans="1:16" x14ac:dyDescent="0.25">
      <c r="A329" s="88"/>
      <c r="B329" s="83"/>
      <c r="C329" s="48"/>
      <c r="D329" s="48"/>
      <c r="E329" s="48">
        <f>IF(D329&gt;0,VLOOKUP(D329,'List of drugs'!$A$1:$G$301,2,0),0)</f>
        <v>0</v>
      </c>
      <c r="F329" s="48">
        <f>IF(D329&gt;0,VLOOKUP(D329,'List of drugs'!$A$1:$G$301,3,0),0)</f>
        <v>0</v>
      </c>
      <c r="G329" s="48">
        <f>IF(D329&gt;0,VLOOKUP(D329,'List of drugs'!$A$1:$G$301,4,0),0)</f>
        <v>0</v>
      </c>
      <c r="H329" s="64">
        <f>IF(D329&gt;0,VLOOKUP(D329,'List of drugs'!$A$1:$G$301,5,0),0)</f>
        <v>0</v>
      </c>
      <c r="I329" s="64"/>
      <c r="J329" s="64"/>
      <c r="K329" s="48"/>
      <c r="L329" s="48"/>
      <c r="M329" s="48">
        <f t="shared" si="5"/>
        <v>0</v>
      </c>
      <c r="N329" s="48"/>
      <c r="O329" s="48"/>
      <c r="P329" s="49"/>
    </row>
    <row r="330" spans="1:16" x14ac:dyDescent="0.25">
      <c r="A330" s="88"/>
      <c r="B330" s="83"/>
      <c r="C330" s="48"/>
      <c r="D330" s="48"/>
      <c r="E330" s="48">
        <f>IF(D330&gt;0,VLOOKUP(D330,'List of drugs'!$A$1:$G$301,2,0),0)</f>
        <v>0</v>
      </c>
      <c r="F330" s="48">
        <f>IF(D330&gt;0,VLOOKUP(D330,'List of drugs'!$A$1:$G$301,3,0),0)</f>
        <v>0</v>
      </c>
      <c r="G330" s="48">
        <f>IF(D330&gt;0,VLOOKUP(D330,'List of drugs'!$A$1:$G$301,4,0),0)</f>
        <v>0</v>
      </c>
      <c r="H330" s="64">
        <f>IF(D330&gt;0,VLOOKUP(D330,'List of drugs'!$A$1:$G$301,5,0),0)</f>
        <v>0</v>
      </c>
      <c r="I330" s="64"/>
      <c r="J330" s="64"/>
      <c r="K330" s="48"/>
      <c r="L330" s="48"/>
      <c r="M330" s="48">
        <f t="shared" si="5"/>
        <v>0</v>
      </c>
      <c r="N330" s="48"/>
      <c r="O330" s="48"/>
      <c r="P330" s="49"/>
    </row>
    <row r="331" spans="1:16" x14ac:dyDescent="0.25">
      <c r="A331" s="88"/>
      <c r="B331" s="83"/>
      <c r="C331" s="48"/>
      <c r="D331" s="48"/>
      <c r="E331" s="48">
        <f>IF(D331&gt;0,VLOOKUP(D331,'List of drugs'!$A$1:$G$301,2,0),0)</f>
        <v>0</v>
      </c>
      <c r="F331" s="48">
        <f>IF(D331&gt;0,VLOOKUP(D331,'List of drugs'!$A$1:$G$301,3,0),0)</f>
        <v>0</v>
      </c>
      <c r="G331" s="48">
        <f>IF(D331&gt;0,VLOOKUP(D331,'List of drugs'!$A$1:$G$301,4,0),0)</f>
        <v>0</v>
      </c>
      <c r="H331" s="64">
        <f>IF(D331&gt;0,VLOOKUP(D331,'List of drugs'!$A$1:$G$301,5,0),0)</f>
        <v>0</v>
      </c>
      <c r="I331" s="64"/>
      <c r="J331" s="64"/>
      <c r="K331" s="48"/>
      <c r="L331" s="48"/>
      <c r="M331" s="48">
        <f t="shared" si="5"/>
        <v>0</v>
      </c>
      <c r="N331" s="48"/>
      <c r="O331" s="48"/>
      <c r="P331" s="49"/>
    </row>
    <row r="332" spans="1:16" x14ac:dyDescent="0.25">
      <c r="A332" s="88"/>
      <c r="B332" s="83"/>
      <c r="C332" s="48"/>
      <c r="D332" s="48"/>
      <c r="E332" s="48">
        <f>IF(D332&gt;0,VLOOKUP(D332,'List of drugs'!$A$1:$G$301,2,0),0)</f>
        <v>0</v>
      </c>
      <c r="F332" s="48">
        <f>IF(D332&gt;0,VLOOKUP(D332,'List of drugs'!$A$1:$G$301,3,0),0)</f>
        <v>0</v>
      </c>
      <c r="G332" s="48">
        <f>IF(D332&gt;0,VLOOKUP(D332,'List of drugs'!$A$1:$G$301,4,0),0)</f>
        <v>0</v>
      </c>
      <c r="H332" s="64">
        <f>IF(D332&gt;0,VLOOKUP(D332,'List of drugs'!$A$1:$G$301,5,0),0)</f>
        <v>0</v>
      </c>
      <c r="I332" s="64"/>
      <c r="J332" s="64"/>
      <c r="K332" s="48"/>
      <c r="L332" s="48"/>
      <c r="M332" s="48">
        <f t="shared" si="5"/>
        <v>0</v>
      </c>
      <c r="N332" s="48"/>
      <c r="O332" s="48"/>
      <c r="P332" s="49"/>
    </row>
    <row r="333" spans="1:16" x14ac:dyDescent="0.25">
      <c r="A333" s="88"/>
      <c r="B333" s="83"/>
      <c r="C333" s="48"/>
      <c r="D333" s="48"/>
      <c r="E333" s="48">
        <f>IF(D333&gt;0,VLOOKUP(D333,'List of drugs'!$A$1:$G$301,2,0),0)</f>
        <v>0</v>
      </c>
      <c r="F333" s="48">
        <f>IF(D333&gt;0,VLOOKUP(D333,'List of drugs'!$A$1:$G$301,3,0),0)</f>
        <v>0</v>
      </c>
      <c r="G333" s="48">
        <f>IF(D333&gt;0,VLOOKUP(D333,'List of drugs'!$A$1:$G$301,4,0),0)</f>
        <v>0</v>
      </c>
      <c r="H333" s="64">
        <f>IF(D333&gt;0,VLOOKUP(D333,'List of drugs'!$A$1:$G$301,5,0),0)</f>
        <v>0</v>
      </c>
      <c r="I333" s="64"/>
      <c r="J333" s="64"/>
      <c r="K333" s="48"/>
      <c r="L333" s="48"/>
      <c r="M333" s="48">
        <f t="shared" si="5"/>
        <v>0</v>
      </c>
      <c r="N333" s="48"/>
      <c r="O333" s="48"/>
      <c r="P333" s="49"/>
    </row>
    <row r="334" spans="1:16" x14ac:dyDescent="0.25">
      <c r="A334" s="88"/>
      <c r="B334" s="83"/>
      <c r="C334" s="48"/>
      <c r="D334" s="48"/>
      <c r="E334" s="48">
        <f>IF(D334&gt;0,VLOOKUP(D334,'List of drugs'!$A$1:$G$301,2,0),0)</f>
        <v>0</v>
      </c>
      <c r="F334" s="48">
        <f>IF(D334&gt;0,VLOOKUP(D334,'List of drugs'!$A$1:$G$301,3,0),0)</f>
        <v>0</v>
      </c>
      <c r="G334" s="48">
        <f>IF(D334&gt;0,VLOOKUP(D334,'List of drugs'!$A$1:$G$301,4,0),0)</f>
        <v>0</v>
      </c>
      <c r="H334" s="64">
        <f>IF(D334&gt;0,VLOOKUP(D334,'List of drugs'!$A$1:$G$301,5,0),0)</f>
        <v>0</v>
      </c>
      <c r="I334" s="64"/>
      <c r="J334" s="64"/>
      <c r="K334" s="48"/>
      <c r="L334" s="48"/>
      <c r="M334" s="48">
        <f t="shared" si="5"/>
        <v>0</v>
      </c>
      <c r="N334" s="48"/>
      <c r="O334" s="48"/>
      <c r="P334" s="49"/>
    </row>
    <row r="335" spans="1:16" x14ac:dyDescent="0.25">
      <c r="A335" s="88"/>
      <c r="B335" s="83"/>
      <c r="C335" s="48"/>
      <c r="D335" s="48"/>
      <c r="E335" s="48">
        <f>IF(D335&gt;0,VLOOKUP(D335,'List of drugs'!$A$1:$G$301,2,0),0)</f>
        <v>0</v>
      </c>
      <c r="F335" s="48">
        <f>IF(D335&gt;0,VLOOKUP(D335,'List of drugs'!$A$1:$G$301,3,0),0)</f>
        <v>0</v>
      </c>
      <c r="G335" s="48">
        <f>IF(D335&gt;0,VLOOKUP(D335,'List of drugs'!$A$1:$G$301,4,0),0)</f>
        <v>0</v>
      </c>
      <c r="H335" s="64">
        <f>IF(D335&gt;0,VLOOKUP(D335,'List of drugs'!$A$1:$G$301,5,0),0)</f>
        <v>0</v>
      </c>
      <c r="I335" s="64"/>
      <c r="J335" s="64"/>
      <c r="K335" s="48"/>
      <c r="L335" s="48"/>
      <c r="M335" s="48">
        <f t="shared" si="5"/>
        <v>0</v>
      </c>
      <c r="N335" s="48"/>
      <c r="O335" s="48"/>
      <c r="P335" s="49"/>
    </row>
    <row r="336" spans="1:16" x14ac:dyDescent="0.25">
      <c r="A336" s="88"/>
      <c r="B336" s="83"/>
      <c r="C336" s="48"/>
      <c r="D336" s="48"/>
      <c r="E336" s="48">
        <f>IF(D336&gt;0,VLOOKUP(D336,'List of drugs'!$A$1:$G$301,2,0),0)</f>
        <v>0</v>
      </c>
      <c r="F336" s="48">
        <f>IF(D336&gt;0,VLOOKUP(D336,'List of drugs'!$A$1:$G$301,3,0),0)</f>
        <v>0</v>
      </c>
      <c r="G336" s="48">
        <f>IF(D336&gt;0,VLOOKUP(D336,'List of drugs'!$A$1:$G$301,4,0),0)</f>
        <v>0</v>
      </c>
      <c r="H336" s="64">
        <f>IF(D336&gt;0,VLOOKUP(D336,'List of drugs'!$A$1:$G$301,5,0),0)</f>
        <v>0</v>
      </c>
      <c r="I336" s="64"/>
      <c r="J336" s="64"/>
      <c r="K336" s="48"/>
      <c r="L336" s="48"/>
      <c r="M336" s="48">
        <f t="shared" si="5"/>
        <v>0</v>
      </c>
      <c r="N336" s="48"/>
      <c r="O336" s="48"/>
      <c r="P336" s="49"/>
    </row>
    <row r="337" spans="1:16" x14ac:dyDescent="0.25">
      <c r="A337" s="88"/>
      <c r="B337" s="83"/>
      <c r="C337" s="48"/>
      <c r="D337" s="48"/>
      <c r="E337" s="48">
        <f>IF(D337&gt;0,VLOOKUP(D337,'List of drugs'!$A$1:$G$301,2,0),0)</f>
        <v>0</v>
      </c>
      <c r="F337" s="48">
        <f>IF(D337&gt;0,VLOOKUP(D337,'List of drugs'!$A$1:$G$301,3,0),0)</f>
        <v>0</v>
      </c>
      <c r="G337" s="48">
        <f>IF(D337&gt;0,VLOOKUP(D337,'List of drugs'!$A$1:$G$301,4,0),0)</f>
        <v>0</v>
      </c>
      <c r="H337" s="64">
        <f>IF(D337&gt;0,VLOOKUP(D337,'List of drugs'!$A$1:$G$301,5,0),0)</f>
        <v>0</v>
      </c>
      <c r="I337" s="64"/>
      <c r="J337" s="64"/>
      <c r="K337" s="48"/>
      <c r="L337" s="48"/>
      <c r="M337" s="48">
        <f t="shared" si="5"/>
        <v>0</v>
      </c>
      <c r="N337" s="48"/>
      <c r="O337" s="48"/>
      <c r="P337" s="49"/>
    </row>
    <row r="338" spans="1:16" x14ac:dyDescent="0.25">
      <c r="A338" s="88"/>
      <c r="B338" s="83"/>
      <c r="C338" s="48"/>
      <c r="D338" s="48"/>
      <c r="E338" s="48">
        <f>IF(D338&gt;0,VLOOKUP(D338,'List of drugs'!$A$1:$G$301,2,0),0)</f>
        <v>0</v>
      </c>
      <c r="F338" s="48">
        <f>IF(D338&gt;0,VLOOKUP(D338,'List of drugs'!$A$1:$G$301,3,0),0)</f>
        <v>0</v>
      </c>
      <c r="G338" s="48">
        <f>IF(D338&gt;0,VLOOKUP(D338,'List of drugs'!$A$1:$G$301,4,0),0)</f>
        <v>0</v>
      </c>
      <c r="H338" s="64">
        <f>IF(D338&gt;0,VLOOKUP(D338,'List of drugs'!$A$1:$G$301,5,0),0)</f>
        <v>0</v>
      </c>
      <c r="I338" s="64"/>
      <c r="J338" s="64"/>
      <c r="K338" s="48"/>
      <c r="L338" s="48"/>
      <c r="M338" s="48">
        <f t="shared" si="5"/>
        <v>0</v>
      </c>
      <c r="N338" s="48"/>
      <c r="O338" s="48"/>
      <c r="P338" s="49"/>
    </row>
    <row r="339" spans="1:16" x14ac:dyDescent="0.25">
      <c r="A339" s="88"/>
      <c r="B339" s="83"/>
      <c r="C339" s="48"/>
      <c r="D339" s="48"/>
      <c r="E339" s="48">
        <f>IF(D339&gt;0,VLOOKUP(D339,'List of drugs'!$A$1:$G$301,2,0),0)</f>
        <v>0</v>
      </c>
      <c r="F339" s="48">
        <f>IF(D339&gt;0,VLOOKUP(D339,'List of drugs'!$A$1:$G$301,3,0),0)</f>
        <v>0</v>
      </c>
      <c r="G339" s="48">
        <f>IF(D339&gt;0,VLOOKUP(D339,'List of drugs'!$A$1:$G$301,4,0),0)</f>
        <v>0</v>
      </c>
      <c r="H339" s="64">
        <f>IF(D339&gt;0,VLOOKUP(D339,'List of drugs'!$A$1:$G$301,5,0),0)</f>
        <v>0</v>
      </c>
      <c r="I339" s="64"/>
      <c r="J339" s="64"/>
      <c r="K339" s="48"/>
      <c r="L339" s="48"/>
      <c r="M339" s="48">
        <f t="shared" si="5"/>
        <v>0</v>
      </c>
      <c r="N339" s="48"/>
      <c r="O339" s="48"/>
      <c r="P339" s="49"/>
    </row>
    <row r="340" spans="1:16" x14ac:dyDescent="0.25">
      <c r="A340" s="88"/>
      <c r="B340" s="83"/>
      <c r="C340" s="48"/>
      <c r="D340" s="48"/>
      <c r="E340" s="48">
        <f>IF(D340&gt;0,VLOOKUP(D340,'List of drugs'!$A$1:$G$301,2,0),0)</f>
        <v>0</v>
      </c>
      <c r="F340" s="48">
        <f>IF(D340&gt;0,VLOOKUP(D340,'List of drugs'!$A$1:$G$301,3,0),0)</f>
        <v>0</v>
      </c>
      <c r="G340" s="48">
        <f>IF(D340&gt;0,VLOOKUP(D340,'List of drugs'!$A$1:$G$301,4,0),0)</f>
        <v>0</v>
      </c>
      <c r="H340" s="64">
        <f>IF(D340&gt;0,VLOOKUP(D340,'List of drugs'!$A$1:$G$301,5,0),0)</f>
        <v>0</v>
      </c>
      <c r="I340" s="64"/>
      <c r="J340" s="64"/>
      <c r="K340" s="48"/>
      <c r="L340" s="48"/>
      <c r="M340" s="48">
        <f t="shared" si="5"/>
        <v>0</v>
      </c>
      <c r="N340" s="48"/>
      <c r="O340" s="48"/>
      <c r="P340" s="49"/>
    </row>
    <row r="341" spans="1:16" x14ac:dyDescent="0.25">
      <c r="A341" s="88"/>
      <c r="B341" s="83"/>
      <c r="C341" s="48"/>
      <c r="D341" s="48"/>
      <c r="E341" s="48">
        <f>IF(D341&gt;0,VLOOKUP(D341,'List of drugs'!$A$1:$G$301,2,0),0)</f>
        <v>0</v>
      </c>
      <c r="F341" s="48">
        <f>IF(D341&gt;0,VLOOKUP(D341,'List of drugs'!$A$1:$G$301,3,0),0)</f>
        <v>0</v>
      </c>
      <c r="G341" s="48">
        <f>IF(D341&gt;0,VLOOKUP(D341,'List of drugs'!$A$1:$G$301,4,0),0)</f>
        <v>0</v>
      </c>
      <c r="H341" s="64">
        <f>IF(D341&gt;0,VLOOKUP(D341,'List of drugs'!$A$1:$G$301,5,0),0)</f>
        <v>0</v>
      </c>
      <c r="I341" s="64"/>
      <c r="J341" s="64"/>
      <c r="K341" s="48"/>
      <c r="L341" s="48"/>
      <c r="M341" s="48">
        <f t="shared" si="5"/>
        <v>0</v>
      </c>
      <c r="N341" s="48"/>
      <c r="O341" s="48"/>
      <c r="P341" s="49"/>
    </row>
    <row r="342" spans="1:16" x14ac:dyDescent="0.25">
      <c r="A342" s="88"/>
      <c r="B342" s="83"/>
      <c r="C342" s="48"/>
      <c r="D342" s="48"/>
      <c r="E342" s="48">
        <f>IF(D342&gt;0,VLOOKUP(D342,'List of drugs'!$A$1:$G$301,2,0),0)</f>
        <v>0</v>
      </c>
      <c r="F342" s="48">
        <f>IF(D342&gt;0,VLOOKUP(D342,'List of drugs'!$A$1:$G$301,3,0),0)</f>
        <v>0</v>
      </c>
      <c r="G342" s="48">
        <f>IF(D342&gt;0,VLOOKUP(D342,'List of drugs'!$A$1:$G$301,4,0),0)</f>
        <v>0</v>
      </c>
      <c r="H342" s="64">
        <f>IF(D342&gt;0,VLOOKUP(D342,'List of drugs'!$A$1:$G$301,5,0),0)</f>
        <v>0</v>
      </c>
      <c r="I342" s="64"/>
      <c r="J342" s="64"/>
      <c r="K342" s="48"/>
      <c r="L342" s="48"/>
      <c r="M342" s="48">
        <f t="shared" si="5"/>
        <v>0</v>
      </c>
      <c r="N342" s="48"/>
      <c r="O342" s="48"/>
      <c r="P342" s="49"/>
    </row>
    <row r="343" spans="1:16" x14ac:dyDescent="0.25">
      <c r="A343" s="88"/>
      <c r="B343" s="83"/>
      <c r="C343" s="48"/>
      <c r="D343" s="48"/>
      <c r="E343" s="48">
        <f>IF(D343&gt;0,VLOOKUP(D343,'List of drugs'!$A$1:$G$301,2,0),0)</f>
        <v>0</v>
      </c>
      <c r="F343" s="48">
        <f>IF(D343&gt;0,VLOOKUP(D343,'List of drugs'!$A$1:$G$301,3,0),0)</f>
        <v>0</v>
      </c>
      <c r="G343" s="48">
        <f>IF(D343&gt;0,VLOOKUP(D343,'List of drugs'!$A$1:$G$301,4,0),0)</f>
        <v>0</v>
      </c>
      <c r="H343" s="64">
        <f>IF(D343&gt;0,VLOOKUP(D343,'List of drugs'!$A$1:$G$301,5,0),0)</f>
        <v>0</v>
      </c>
      <c r="I343" s="64"/>
      <c r="J343" s="64"/>
      <c r="K343" s="48"/>
      <c r="L343" s="48"/>
      <c r="M343" s="48">
        <f t="shared" si="5"/>
        <v>0</v>
      </c>
      <c r="N343" s="48"/>
      <c r="O343" s="48"/>
      <c r="P343" s="49"/>
    </row>
    <row r="344" spans="1:16" x14ac:dyDescent="0.25">
      <c r="A344" s="88"/>
      <c r="B344" s="83"/>
      <c r="C344" s="48"/>
      <c r="D344" s="48"/>
      <c r="E344" s="48">
        <f>IF(D344&gt;0,VLOOKUP(D344,'List of drugs'!$A$1:$G$301,2,0),0)</f>
        <v>0</v>
      </c>
      <c r="F344" s="48">
        <f>IF(D344&gt;0,VLOOKUP(D344,'List of drugs'!$A$1:$G$301,3,0),0)</f>
        <v>0</v>
      </c>
      <c r="G344" s="48">
        <f>IF(D344&gt;0,VLOOKUP(D344,'List of drugs'!$A$1:$G$301,4,0),0)</f>
        <v>0</v>
      </c>
      <c r="H344" s="64">
        <f>IF(D344&gt;0,VLOOKUP(D344,'List of drugs'!$A$1:$G$301,5,0),0)</f>
        <v>0</v>
      </c>
      <c r="I344" s="64"/>
      <c r="J344" s="64"/>
      <c r="K344" s="48"/>
      <c r="L344" s="48"/>
      <c r="M344" s="48">
        <f t="shared" si="5"/>
        <v>0</v>
      </c>
      <c r="N344" s="48"/>
      <c r="O344" s="48"/>
      <c r="P344" s="49"/>
    </row>
    <row r="345" spans="1:16" x14ac:dyDescent="0.25">
      <c r="A345" s="88"/>
      <c r="B345" s="83"/>
      <c r="C345" s="48"/>
      <c r="D345" s="48"/>
      <c r="E345" s="48">
        <f>IF(D345&gt;0,VLOOKUP(D345,'List of drugs'!$A$1:$G$301,2,0),0)</f>
        <v>0</v>
      </c>
      <c r="F345" s="48">
        <f>IF(D345&gt;0,VLOOKUP(D345,'List of drugs'!$A$1:$G$301,3,0),0)</f>
        <v>0</v>
      </c>
      <c r="G345" s="48">
        <f>IF(D345&gt;0,VLOOKUP(D345,'List of drugs'!$A$1:$G$301,4,0),0)</f>
        <v>0</v>
      </c>
      <c r="H345" s="64">
        <f>IF(D345&gt;0,VLOOKUP(D345,'List of drugs'!$A$1:$G$301,5,0),0)</f>
        <v>0</v>
      </c>
      <c r="I345" s="64"/>
      <c r="J345" s="64"/>
      <c r="K345" s="48"/>
      <c r="L345" s="48"/>
      <c r="M345" s="48">
        <f t="shared" si="5"/>
        <v>0</v>
      </c>
      <c r="N345" s="48"/>
      <c r="O345" s="48"/>
      <c r="P345" s="49"/>
    </row>
    <row r="346" spans="1:16" x14ac:dyDescent="0.25">
      <c r="A346" s="88"/>
      <c r="B346" s="83"/>
      <c r="C346" s="48"/>
      <c r="D346" s="48"/>
      <c r="E346" s="48">
        <f>IF(D346&gt;0,VLOOKUP(D346,'List of drugs'!$A$1:$G$301,2,0),0)</f>
        <v>0</v>
      </c>
      <c r="F346" s="48">
        <f>IF(D346&gt;0,VLOOKUP(D346,'List of drugs'!$A$1:$G$301,3,0),0)</f>
        <v>0</v>
      </c>
      <c r="G346" s="48">
        <f>IF(D346&gt;0,VLOOKUP(D346,'List of drugs'!$A$1:$G$301,4,0),0)</f>
        <v>0</v>
      </c>
      <c r="H346" s="64">
        <f>IF(D346&gt;0,VLOOKUP(D346,'List of drugs'!$A$1:$G$301,5,0),0)</f>
        <v>0</v>
      </c>
      <c r="I346" s="64"/>
      <c r="J346" s="64"/>
      <c r="K346" s="48"/>
      <c r="L346" s="48"/>
      <c r="M346" s="48">
        <f t="shared" si="5"/>
        <v>0</v>
      </c>
      <c r="N346" s="48"/>
      <c r="O346" s="48"/>
      <c r="P346" s="49"/>
    </row>
    <row r="347" spans="1:16" x14ac:dyDescent="0.25">
      <c r="A347" s="88"/>
      <c r="B347" s="83"/>
      <c r="C347" s="48"/>
      <c r="D347" s="48"/>
      <c r="E347" s="48">
        <f>IF(D347&gt;0,VLOOKUP(D347,'List of drugs'!$A$1:$G$301,2,0),0)</f>
        <v>0</v>
      </c>
      <c r="F347" s="48">
        <f>IF(D347&gt;0,VLOOKUP(D347,'List of drugs'!$A$1:$G$301,3,0),0)</f>
        <v>0</v>
      </c>
      <c r="G347" s="48">
        <f>IF(D347&gt;0,VLOOKUP(D347,'List of drugs'!$A$1:$G$301,4,0),0)</f>
        <v>0</v>
      </c>
      <c r="H347" s="64">
        <f>IF(D347&gt;0,VLOOKUP(D347,'List of drugs'!$A$1:$G$301,5,0),0)</f>
        <v>0</v>
      </c>
      <c r="I347" s="64"/>
      <c r="J347" s="64"/>
      <c r="K347" s="48"/>
      <c r="L347" s="48"/>
      <c r="M347" s="48">
        <f t="shared" si="5"/>
        <v>0</v>
      </c>
      <c r="N347" s="48"/>
      <c r="O347" s="48"/>
      <c r="P347" s="49"/>
    </row>
    <row r="348" spans="1:16" x14ac:dyDescent="0.25">
      <c r="A348" s="88"/>
      <c r="B348" s="83"/>
      <c r="C348" s="48"/>
      <c r="D348" s="48"/>
      <c r="E348" s="48">
        <f>IF(D348&gt;0,VLOOKUP(D348,'List of drugs'!$A$1:$G$301,2,0),0)</f>
        <v>0</v>
      </c>
      <c r="F348" s="48">
        <f>IF(D348&gt;0,VLOOKUP(D348,'List of drugs'!$A$1:$G$301,3,0),0)</f>
        <v>0</v>
      </c>
      <c r="G348" s="48">
        <f>IF(D348&gt;0,VLOOKUP(D348,'List of drugs'!$A$1:$G$301,4,0),0)</f>
        <v>0</v>
      </c>
      <c r="H348" s="64">
        <f>IF(D348&gt;0,VLOOKUP(D348,'List of drugs'!$A$1:$G$301,5,0),0)</f>
        <v>0</v>
      </c>
      <c r="I348" s="64"/>
      <c r="J348" s="64"/>
      <c r="K348" s="48"/>
      <c r="L348" s="48"/>
      <c r="M348" s="48">
        <f t="shared" si="5"/>
        <v>0</v>
      </c>
      <c r="N348" s="48"/>
      <c r="O348" s="48"/>
      <c r="P348" s="49"/>
    </row>
    <row r="349" spans="1:16" x14ac:dyDescent="0.25">
      <c r="A349" s="88"/>
      <c r="B349" s="83"/>
      <c r="C349" s="48"/>
      <c r="D349" s="48"/>
      <c r="E349" s="48">
        <f>IF(D349&gt;0,VLOOKUP(D349,'List of drugs'!$A$1:$G$301,2,0),0)</f>
        <v>0</v>
      </c>
      <c r="F349" s="48">
        <f>IF(D349&gt;0,VLOOKUP(D349,'List of drugs'!$A$1:$G$301,3,0),0)</f>
        <v>0</v>
      </c>
      <c r="G349" s="48">
        <f>IF(D349&gt;0,VLOOKUP(D349,'List of drugs'!$A$1:$G$301,4,0),0)</f>
        <v>0</v>
      </c>
      <c r="H349" s="64">
        <f>IF(D349&gt;0,VLOOKUP(D349,'List of drugs'!$A$1:$G$301,5,0),0)</f>
        <v>0</v>
      </c>
      <c r="I349" s="64"/>
      <c r="J349" s="64"/>
      <c r="K349" s="48"/>
      <c r="L349" s="48"/>
      <c r="M349" s="48">
        <f t="shared" si="5"/>
        <v>0</v>
      </c>
      <c r="N349" s="48"/>
      <c r="O349" s="48"/>
      <c r="P349" s="49"/>
    </row>
    <row r="350" spans="1:16" x14ac:dyDescent="0.25">
      <c r="A350" s="88"/>
      <c r="B350" s="83"/>
      <c r="C350" s="48"/>
      <c r="D350" s="48"/>
      <c r="E350" s="48">
        <f>IF(D350&gt;0,VLOOKUP(D350,'List of drugs'!$A$1:$G$301,2,0),0)</f>
        <v>0</v>
      </c>
      <c r="F350" s="48">
        <f>IF(D350&gt;0,VLOOKUP(D350,'List of drugs'!$A$1:$G$301,3,0),0)</f>
        <v>0</v>
      </c>
      <c r="G350" s="48">
        <f>IF(D350&gt;0,VLOOKUP(D350,'List of drugs'!$A$1:$G$301,4,0),0)</f>
        <v>0</v>
      </c>
      <c r="H350" s="64">
        <f>IF(D350&gt;0,VLOOKUP(D350,'List of drugs'!$A$1:$G$301,5,0),0)</f>
        <v>0</v>
      </c>
      <c r="I350" s="64"/>
      <c r="J350" s="64"/>
      <c r="K350" s="48"/>
      <c r="L350" s="48"/>
      <c r="M350" s="48">
        <f t="shared" si="5"/>
        <v>0</v>
      </c>
      <c r="N350" s="48"/>
      <c r="O350" s="48"/>
      <c r="P350" s="49"/>
    </row>
    <row r="351" spans="1:16" x14ac:dyDescent="0.25">
      <c r="A351" s="88"/>
      <c r="B351" s="83"/>
      <c r="C351" s="48"/>
      <c r="D351" s="48"/>
      <c r="E351" s="48">
        <f>IF(D351&gt;0,VLOOKUP(D351,'List of drugs'!$A$1:$G$301,2,0),0)</f>
        <v>0</v>
      </c>
      <c r="F351" s="48">
        <f>IF(D351&gt;0,VLOOKUP(D351,'List of drugs'!$A$1:$G$301,3,0),0)</f>
        <v>0</v>
      </c>
      <c r="G351" s="48">
        <f>IF(D351&gt;0,VLOOKUP(D351,'List of drugs'!$A$1:$G$301,4,0),0)</f>
        <v>0</v>
      </c>
      <c r="H351" s="64">
        <f>IF(D351&gt;0,VLOOKUP(D351,'List of drugs'!$A$1:$G$301,5,0),0)</f>
        <v>0</v>
      </c>
      <c r="I351" s="64"/>
      <c r="J351" s="64"/>
      <c r="K351" s="48"/>
      <c r="L351" s="48"/>
      <c r="M351" s="48">
        <f t="shared" si="5"/>
        <v>0</v>
      </c>
      <c r="N351" s="48"/>
      <c r="O351" s="48"/>
      <c r="P351" s="49"/>
    </row>
    <row r="352" spans="1:16" x14ac:dyDescent="0.25">
      <c r="A352" s="88"/>
      <c r="B352" s="83"/>
      <c r="C352" s="48"/>
      <c r="D352" s="48"/>
      <c r="E352" s="48">
        <f>IF(D352&gt;0,VLOOKUP(D352,'List of drugs'!$A$1:$G$301,2,0),0)</f>
        <v>0</v>
      </c>
      <c r="F352" s="48">
        <f>IF(D352&gt;0,VLOOKUP(D352,'List of drugs'!$A$1:$G$301,3,0),0)</f>
        <v>0</v>
      </c>
      <c r="G352" s="48">
        <f>IF(D352&gt;0,VLOOKUP(D352,'List of drugs'!$A$1:$G$301,4,0),0)</f>
        <v>0</v>
      </c>
      <c r="H352" s="64">
        <f>IF(D352&gt;0,VLOOKUP(D352,'List of drugs'!$A$1:$G$301,5,0),0)</f>
        <v>0</v>
      </c>
      <c r="I352" s="64"/>
      <c r="J352" s="64"/>
      <c r="K352" s="48"/>
      <c r="L352" s="48"/>
      <c r="M352" s="48">
        <f t="shared" si="5"/>
        <v>0</v>
      </c>
      <c r="N352" s="48"/>
      <c r="O352" s="48"/>
      <c r="P352" s="49"/>
    </row>
    <row r="353" spans="1:16" x14ac:dyDescent="0.25">
      <c r="A353" s="88"/>
      <c r="B353" s="83"/>
      <c r="C353" s="48"/>
      <c r="D353" s="48"/>
      <c r="E353" s="48">
        <f>IF(D353&gt;0,VLOOKUP(D353,'List of drugs'!$A$1:$G$301,2,0),0)</f>
        <v>0</v>
      </c>
      <c r="F353" s="48">
        <f>IF(D353&gt;0,VLOOKUP(D353,'List of drugs'!$A$1:$G$301,3,0),0)</f>
        <v>0</v>
      </c>
      <c r="G353" s="48">
        <f>IF(D353&gt;0,VLOOKUP(D353,'List of drugs'!$A$1:$G$301,4,0),0)</f>
        <v>0</v>
      </c>
      <c r="H353" s="64">
        <f>IF(D353&gt;0,VLOOKUP(D353,'List of drugs'!$A$1:$G$301,5,0),0)</f>
        <v>0</v>
      </c>
      <c r="I353" s="64"/>
      <c r="J353" s="64"/>
      <c r="K353" s="48"/>
      <c r="L353" s="48"/>
      <c r="M353" s="48">
        <f t="shared" si="5"/>
        <v>0</v>
      </c>
      <c r="N353" s="48"/>
      <c r="O353" s="48"/>
      <c r="P353" s="49"/>
    </row>
    <row r="354" spans="1:16" x14ac:dyDescent="0.25">
      <c r="A354" s="88"/>
      <c r="B354" s="83"/>
      <c r="C354" s="48"/>
      <c r="D354" s="48"/>
      <c r="E354" s="48">
        <f>IF(D354&gt;0,VLOOKUP(D354,'List of drugs'!$A$1:$G$301,2,0),0)</f>
        <v>0</v>
      </c>
      <c r="F354" s="48">
        <f>IF(D354&gt;0,VLOOKUP(D354,'List of drugs'!$A$1:$G$301,3,0),0)</f>
        <v>0</v>
      </c>
      <c r="G354" s="48">
        <f>IF(D354&gt;0,VLOOKUP(D354,'List of drugs'!$A$1:$G$301,4,0),0)</f>
        <v>0</v>
      </c>
      <c r="H354" s="64">
        <f>IF(D354&gt;0,VLOOKUP(D354,'List of drugs'!$A$1:$G$301,5,0),0)</f>
        <v>0</v>
      </c>
      <c r="I354" s="64"/>
      <c r="J354" s="64"/>
      <c r="K354" s="48"/>
      <c r="L354" s="48"/>
      <c r="M354" s="48">
        <f t="shared" si="5"/>
        <v>0</v>
      </c>
      <c r="N354" s="48"/>
      <c r="O354" s="48"/>
      <c r="P354" s="49"/>
    </row>
    <row r="355" spans="1:16" x14ac:dyDescent="0.25">
      <c r="A355" s="88"/>
      <c r="B355" s="83"/>
      <c r="C355" s="48"/>
      <c r="D355" s="48"/>
      <c r="E355" s="48">
        <f>IF(D355&gt;0,VLOOKUP(D355,'List of drugs'!$A$1:$G$301,2,0),0)</f>
        <v>0</v>
      </c>
      <c r="F355" s="48">
        <f>IF(D355&gt;0,VLOOKUP(D355,'List of drugs'!$A$1:$G$301,3,0),0)</f>
        <v>0</v>
      </c>
      <c r="G355" s="48">
        <f>IF(D355&gt;0,VLOOKUP(D355,'List of drugs'!$A$1:$G$301,4,0),0)</f>
        <v>0</v>
      </c>
      <c r="H355" s="64">
        <f>IF(D355&gt;0,VLOOKUP(D355,'List of drugs'!$A$1:$G$301,5,0),0)</f>
        <v>0</v>
      </c>
      <c r="I355" s="64"/>
      <c r="J355" s="64"/>
      <c r="K355" s="48"/>
      <c r="L355" s="48"/>
      <c r="M355" s="48">
        <f t="shared" si="5"/>
        <v>0</v>
      </c>
      <c r="N355" s="48"/>
      <c r="O355" s="48"/>
      <c r="P355" s="49"/>
    </row>
    <row r="356" spans="1:16" x14ac:dyDescent="0.25">
      <c r="A356" s="88"/>
      <c r="B356" s="83"/>
      <c r="C356" s="48"/>
      <c r="D356" s="48"/>
      <c r="E356" s="48">
        <f>IF(D356&gt;0,VLOOKUP(D356,'List of drugs'!$A$1:$G$301,2,0),0)</f>
        <v>0</v>
      </c>
      <c r="F356" s="48">
        <f>IF(D356&gt;0,VLOOKUP(D356,'List of drugs'!$A$1:$G$301,3,0),0)</f>
        <v>0</v>
      </c>
      <c r="G356" s="48">
        <f>IF(D356&gt;0,VLOOKUP(D356,'List of drugs'!$A$1:$G$301,4,0),0)</f>
        <v>0</v>
      </c>
      <c r="H356" s="64">
        <f>IF(D356&gt;0,VLOOKUP(D356,'List of drugs'!$A$1:$G$301,5,0),0)</f>
        <v>0</v>
      </c>
      <c r="I356" s="64"/>
      <c r="J356" s="64"/>
      <c r="K356" s="48"/>
      <c r="L356" s="48"/>
      <c r="M356" s="48">
        <f t="shared" si="5"/>
        <v>0</v>
      </c>
      <c r="N356" s="48"/>
      <c r="O356" s="48"/>
      <c r="P356" s="49"/>
    </row>
    <row r="357" spans="1:16" x14ac:dyDescent="0.25">
      <c r="A357" s="88"/>
      <c r="B357" s="83"/>
      <c r="C357" s="48"/>
      <c r="D357" s="48"/>
      <c r="E357" s="48">
        <f>IF(D357&gt;0,VLOOKUP(D357,'List of drugs'!$A$1:$G$301,2,0),0)</f>
        <v>0</v>
      </c>
      <c r="F357" s="48">
        <f>IF(D357&gt;0,VLOOKUP(D357,'List of drugs'!$A$1:$G$301,3,0),0)</f>
        <v>0</v>
      </c>
      <c r="G357" s="48">
        <f>IF(D357&gt;0,VLOOKUP(D357,'List of drugs'!$A$1:$G$301,4,0),0)</f>
        <v>0</v>
      </c>
      <c r="H357" s="64">
        <f>IF(D357&gt;0,VLOOKUP(D357,'List of drugs'!$A$1:$G$301,5,0),0)</f>
        <v>0</v>
      </c>
      <c r="I357" s="64"/>
      <c r="J357" s="64"/>
      <c r="K357" s="48"/>
      <c r="L357" s="48"/>
      <c r="M357" s="48">
        <f t="shared" si="5"/>
        <v>0</v>
      </c>
      <c r="N357" s="48"/>
      <c r="O357" s="48"/>
      <c r="P357" s="49"/>
    </row>
    <row r="358" spans="1:16" x14ac:dyDescent="0.25">
      <c r="A358" s="88"/>
      <c r="B358" s="83"/>
      <c r="C358" s="48"/>
      <c r="D358" s="48"/>
      <c r="E358" s="48">
        <f>IF(D358&gt;0,VLOOKUP(D358,'List of drugs'!$A$1:$G$301,2,0),0)</f>
        <v>0</v>
      </c>
      <c r="F358" s="48">
        <f>IF(D358&gt;0,VLOOKUP(D358,'List of drugs'!$A$1:$G$301,3,0),0)</f>
        <v>0</v>
      </c>
      <c r="G358" s="48">
        <f>IF(D358&gt;0,VLOOKUP(D358,'List of drugs'!$A$1:$G$301,4,0),0)</f>
        <v>0</v>
      </c>
      <c r="H358" s="64">
        <f>IF(D358&gt;0,VLOOKUP(D358,'List of drugs'!$A$1:$G$301,5,0),0)</f>
        <v>0</v>
      </c>
      <c r="I358" s="64"/>
      <c r="J358" s="64"/>
      <c r="K358" s="48"/>
      <c r="L358" s="48"/>
      <c r="M358" s="48">
        <f t="shared" si="5"/>
        <v>0</v>
      </c>
      <c r="N358" s="48"/>
      <c r="O358" s="48"/>
      <c r="P358" s="49"/>
    </row>
    <row r="359" spans="1:16" x14ac:dyDescent="0.25">
      <c r="A359" s="88"/>
      <c r="B359" s="83"/>
      <c r="C359" s="48"/>
      <c r="D359" s="48"/>
      <c r="E359" s="48">
        <f>IF(D359&gt;0,VLOOKUP(D359,'List of drugs'!$A$1:$G$301,2,0),0)</f>
        <v>0</v>
      </c>
      <c r="F359" s="48">
        <f>IF(D359&gt;0,VLOOKUP(D359,'List of drugs'!$A$1:$G$301,3,0),0)</f>
        <v>0</v>
      </c>
      <c r="G359" s="48">
        <f>IF(D359&gt;0,VLOOKUP(D359,'List of drugs'!$A$1:$G$301,4,0),0)</f>
        <v>0</v>
      </c>
      <c r="H359" s="64">
        <f>IF(D359&gt;0,VLOOKUP(D359,'List of drugs'!$A$1:$G$301,5,0),0)</f>
        <v>0</v>
      </c>
      <c r="I359" s="64"/>
      <c r="J359" s="64"/>
      <c r="K359" s="48"/>
      <c r="L359" s="48"/>
      <c r="M359" s="48">
        <f t="shared" si="5"/>
        <v>0</v>
      </c>
      <c r="N359" s="48"/>
      <c r="O359" s="48"/>
      <c r="P359" s="49"/>
    </row>
    <row r="360" spans="1:16" x14ac:dyDescent="0.25">
      <c r="A360" s="88"/>
      <c r="B360" s="83"/>
      <c r="C360" s="48"/>
      <c r="D360" s="48"/>
      <c r="E360" s="48">
        <f>IF(D360&gt;0,VLOOKUP(D360,'List of drugs'!$A$1:$G$301,2,0),0)</f>
        <v>0</v>
      </c>
      <c r="F360" s="48">
        <f>IF(D360&gt;0,VLOOKUP(D360,'List of drugs'!$A$1:$G$301,3,0),0)</f>
        <v>0</v>
      </c>
      <c r="G360" s="48">
        <f>IF(D360&gt;0,VLOOKUP(D360,'List of drugs'!$A$1:$G$301,4,0),0)</f>
        <v>0</v>
      </c>
      <c r="H360" s="64">
        <f>IF(D360&gt;0,VLOOKUP(D360,'List of drugs'!$A$1:$G$301,5,0),0)</f>
        <v>0</v>
      </c>
      <c r="I360" s="64"/>
      <c r="J360" s="64"/>
      <c r="K360" s="48"/>
      <c r="L360" s="48"/>
      <c r="M360" s="48">
        <f t="shared" si="5"/>
        <v>0</v>
      </c>
      <c r="N360" s="48"/>
      <c r="O360" s="48"/>
      <c r="P360" s="49"/>
    </row>
    <row r="361" spans="1:16" x14ac:dyDescent="0.25">
      <c r="A361" s="88"/>
      <c r="B361" s="83"/>
      <c r="C361" s="48"/>
      <c r="D361" s="48"/>
      <c r="E361" s="48">
        <f>IF(D361&gt;0,VLOOKUP(D361,'List of drugs'!$A$1:$G$301,2,0),0)</f>
        <v>0</v>
      </c>
      <c r="F361" s="48">
        <f>IF(D361&gt;0,VLOOKUP(D361,'List of drugs'!$A$1:$G$301,3,0),0)</f>
        <v>0</v>
      </c>
      <c r="G361" s="48">
        <f>IF(D361&gt;0,VLOOKUP(D361,'List of drugs'!$A$1:$G$301,4,0),0)</f>
        <v>0</v>
      </c>
      <c r="H361" s="64">
        <f>IF(D361&gt;0,VLOOKUP(D361,'List of drugs'!$A$1:$G$301,5,0),0)</f>
        <v>0</v>
      </c>
      <c r="I361" s="64"/>
      <c r="J361" s="64"/>
      <c r="K361" s="48"/>
      <c r="L361" s="48"/>
      <c r="M361" s="48">
        <f t="shared" si="5"/>
        <v>0</v>
      </c>
      <c r="N361" s="48"/>
      <c r="O361" s="48"/>
      <c r="P361" s="49"/>
    </row>
    <row r="362" spans="1:16" x14ac:dyDescent="0.25">
      <c r="A362" s="88"/>
      <c r="B362" s="83"/>
      <c r="C362" s="48"/>
      <c r="D362" s="48"/>
      <c r="E362" s="48">
        <f>IF(D362&gt;0,VLOOKUP(D362,'List of drugs'!$A$1:$G$301,2,0),0)</f>
        <v>0</v>
      </c>
      <c r="F362" s="48">
        <f>IF(D362&gt;0,VLOOKUP(D362,'List of drugs'!$A$1:$G$301,3,0),0)</f>
        <v>0</v>
      </c>
      <c r="G362" s="48">
        <f>IF(D362&gt;0,VLOOKUP(D362,'List of drugs'!$A$1:$G$301,4,0),0)</f>
        <v>0</v>
      </c>
      <c r="H362" s="64">
        <f>IF(D362&gt;0,VLOOKUP(D362,'List of drugs'!$A$1:$G$301,5,0),0)</f>
        <v>0</v>
      </c>
      <c r="I362" s="64"/>
      <c r="J362" s="64"/>
      <c r="K362" s="48"/>
      <c r="L362" s="48"/>
      <c r="M362" s="48">
        <f t="shared" si="5"/>
        <v>0</v>
      </c>
      <c r="N362" s="48"/>
      <c r="O362" s="48"/>
      <c r="P362" s="49"/>
    </row>
    <row r="363" spans="1:16" x14ac:dyDescent="0.25">
      <c r="A363" s="88"/>
      <c r="B363" s="83"/>
      <c r="C363" s="48"/>
      <c r="D363" s="48"/>
      <c r="E363" s="48">
        <f>IF(D363&gt;0,VLOOKUP(D363,'List of drugs'!$A$1:$G$301,2,0),0)</f>
        <v>0</v>
      </c>
      <c r="F363" s="48">
        <f>IF(D363&gt;0,VLOOKUP(D363,'List of drugs'!$A$1:$G$301,3,0),0)</f>
        <v>0</v>
      </c>
      <c r="G363" s="48">
        <f>IF(D363&gt;0,VLOOKUP(D363,'List of drugs'!$A$1:$G$301,4,0),0)</f>
        <v>0</v>
      </c>
      <c r="H363" s="64">
        <f>IF(D363&gt;0,VLOOKUP(D363,'List of drugs'!$A$1:$G$301,5,0),0)</f>
        <v>0</v>
      </c>
      <c r="I363" s="64"/>
      <c r="J363" s="64"/>
      <c r="K363" s="48"/>
      <c r="L363" s="48"/>
      <c r="M363" s="48">
        <f t="shared" si="5"/>
        <v>0</v>
      </c>
      <c r="N363" s="48"/>
      <c r="O363" s="48"/>
      <c r="P363" s="49"/>
    </row>
    <row r="364" spans="1:16" x14ac:dyDescent="0.25">
      <c r="A364" s="88"/>
      <c r="B364" s="83"/>
      <c r="C364" s="48"/>
      <c r="D364" s="48"/>
      <c r="E364" s="48">
        <f>IF(D364&gt;0,VLOOKUP(D364,'List of drugs'!$A$1:$G$301,2,0),0)</f>
        <v>0</v>
      </c>
      <c r="F364" s="48">
        <f>IF(D364&gt;0,VLOOKUP(D364,'List of drugs'!$A$1:$G$301,3,0),0)</f>
        <v>0</v>
      </c>
      <c r="G364" s="48">
        <f>IF(D364&gt;0,VLOOKUP(D364,'List of drugs'!$A$1:$G$301,4,0),0)</f>
        <v>0</v>
      </c>
      <c r="H364" s="64">
        <f>IF(D364&gt;0,VLOOKUP(D364,'List of drugs'!$A$1:$G$301,5,0),0)</f>
        <v>0</v>
      </c>
      <c r="I364" s="64"/>
      <c r="J364" s="64"/>
      <c r="K364" s="48"/>
      <c r="L364" s="48"/>
      <c r="M364" s="48">
        <f t="shared" si="5"/>
        <v>0</v>
      </c>
      <c r="N364" s="48"/>
      <c r="O364" s="48"/>
      <c r="P364" s="49"/>
    </row>
    <row r="365" spans="1:16" x14ac:dyDescent="0.25">
      <c r="A365" s="88"/>
      <c r="B365" s="83"/>
      <c r="C365" s="48"/>
      <c r="D365" s="48"/>
      <c r="E365" s="48">
        <f>IF(D365&gt;0,VLOOKUP(D365,'List of drugs'!$A$1:$G$301,2,0),0)</f>
        <v>0</v>
      </c>
      <c r="F365" s="48">
        <f>IF(D365&gt;0,VLOOKUP(D365,'List of drugs'!$A$1:$G$301,3,0),0)</f>
        <v>0</v>
      </c>
      <c r="G365" s="48">
        <f>IF(D365&gt;0,VLOOKUP(D365,'List of drugs'!$A$1:$G$301,4,0),0)</f>
        <v>0</v>
      </c>
      <c r="H365" s="64">
        <f>IF(D365&gt;0,VLOOKUP(D365,'List of drugs'!$A$1:$G$301,5,0),0)</f>
        <v>0</v>
      </c>
      <c r="I365" s="64"/>
      <c r="J365" s="64"/>
      <c r="K365" s="48"/>
      <c r="L365" s="48"/>
      <c r="M365" s="48">
        <f t="shared" si="5"/>
        <v>0</v>
      </c>
      <c r="N365" s="48"/>
      <c r="O365" s="48"/>
      <c r="P365" s="49"/>
    </row>
    <row r="366" spans="1:16" x14ac:dyDescent="0.25">
      <c r="A366" s="88"/>
      <c r="B366" s="83"/>
      <c r="C366" s="48"/>
      <c r="D366" s="48"/>
      <c r="E366" s="48">
        <f>IF(D366&gt;0,VLOOKUP(D366,'List of drugs'!$A$1:$G$301,2,0),0)</f>
        <v>0</v>
      </c>
      <c r="F366" s="48">
        <f>IF(D366&gt;0,VLOOKUP(D366,'List of drugs'!$A$1:$G$301,3,0),0)</f>
        <v>0</v>
      </c>
      <c r="G366" s="48">
        <f>IF(D366&gt;0,VLOOKUP(D366,'List of drugs'!$A$1:$G$301,4,0),0)</f>
        <v>0</v>
      </c>
      <c r="H366" s="64">
        <f>IF(D366&gt;0,VLOOKUP(D366,'List of drugs'!$A$1:$G$301,5,0),0)</f>
        <v>0</v>
      </c>
      <c r="I366" s="64"/>
      <c r="J366" s="64"/>
      <c r="K366" s="48"/>
      <c r="L366" s="48"/>
      <c r="M366" s="48">
        <f t="shared" si="5"/>
        <v>0</v>
      </c>
      <c r="N366" s="48"/>
      <c r="O366" s="48"/>
      <c r="P366" s="49"/>
    </row>
    <row r="367" spans="1:16" x14ac:dyDescent="0.25">
      <c r="A367" s="88"/>
      <c r="B367" s="83"/>
      <c r="C367" s="48"/>
      <c r="D367" s="48"/>
      <c r="E367" s="48">
        <f>IF(D367&gt;0,VLOOKUP(D367,'List of drugs'!$A$1:$G$301,2,0),0)</f>
        <v>0</v>
      </c>
      <c r="F367" s="48">
        <f>IF(D367&gt;0,VLOOKUP(D367,'List of drugs'!$A$1:$G$301,3,0),0)</f>
        <v>0</v>
      </c>
      <c r="G367" s="48">
        <f>IF(D367&gt;0,VLOOKUP(D367,'List of drugs'!$A$1:$G$301,4,0),0)</f>
        <v>0</v>
      </c>
      <c r="H367" s="64">
        <f>IF(D367&gt;0,VLOOKUP(D367,'List of drugs'!$A$1:$G$301,5,0),0)</f>
        <v>0</v>
      </c>
      <c r="I367" s="64"/>
      <c r="J367" s="64"/>
      <c r="K367" s="48"/>
      <c r="L367" s="48"/>
      <c r="M367" s="48">
        <f t="shared" si="5"/>
        <v>0</v>
      </c>
      <c r="N367" s="48"/>
      <c r="O367" s="48"/>
      <c r="P367" s="49"/>
    </row>
    <row r="368" spans="1:16" x14ac:dyDescent="0.25">
      <c r="A368" s="88"/>
      <c r="B368" s="83"/>
      <c r="C368" s="48"/>
      <c r="D368" s="48"/>
      <c r="E368" s="48">
        <f>IF(D368&gt;0,VLOOKUP(D368,'List of drugs'!$A$1:$G$301,2,0),0)</f>
        <v>0</v>
      </c>
      <c r="F368" s="48">
        <f>IF(D368&gt;0,VLOOKUP(D368,'List of drugs'!$A$1:$G$301,3,0),0)</f>
        <v>0</v>
      </c>
      <c r="G368" s="48">
        <f>IF(D368&gt;0,VLOOKUP(D368,'List of drugs'!$A$1:$G$301,4,0),0)</f>
        <v>0</v>
      </c>
      <c r="H368" s="64">
        <f>IF(D368&gt;0,VLOOKUP(D368,'List of drugs'!$A$1:$G$301,5,0),0)</f>
        <v>0</v>
      </c>
      <c r="I368" s="64"/>
      <c r="J368" s="64"/>
      <c r="K368" s="48"/>
      <c r="L368" s="48"/>
      <c r="M368" s="48">
        <f t="shared" si="5"/>
        <v>0</v>
      </c>
      <c r="N368" s="48"/>
      <c r="O368" s="48"/>
      <c r="P368" s="49"/>
    </row>
    <row r="369" spans="1:16" x14ac:dyDescent="0.25">
      <c r="A369" s="88"/>
      <c r="B369" s="83"/>
      <c r="C369" s="48"/>
      <c r="D369" s="48"/>
      <c r="E369" s="48">
        <f>IF(D369&gt;0,VLOOKUP(D369,'List of drugs'!$A$1:$G$301,2,0),0)</f>
        <v>0</v>
      </c>
      <c r="F369" s="48">
        <f>IF(D369&gt;0,VLOOKUP(D369,'List of drugs'!$A$1:$G$301,3,0),0)</f>
        <v>0</v>
      </c>
      <c r="G369" s="48">
        <f>IF(D369&gt;0,VLOOKUP(D369,'List of drugs'!$A$1:$G$301,4,0),0)</f>
        <v>0</v>
      </c>
      <c r="H369" s="64">
        <f>IF(D369&gt;0,VLOOKUP(D369,'List of drugs'!$A$1:$G$301,5,0),0)</f>
        <v>0</v>
      </c>
      <c r="I369" s="64"/>
      <c r="J369" s="64"/>
      <c r="K369" s="48"/>
      <c r="L369" s="48"/>
      <c r="M369" s="48">
        <f t="shared" si="5"/>
        <v>0</v>
      </c>
      <c r="N369" s="48"/>
      <c r="O369" s="48"/>
      <c r="P369" s="49"/>
    </row>
    <row r="370" spans="1:16" x14ac:dyDescent="0.25">
      <c r="A370" s="88"/>
      <c r="B370" s="83"/>
      <c r="C370" s="48"/>
      <c r="D370" s="48"/>
      <c r="E370" s="48">
        <f>IF(D370&gt;0,VLOOKUP(D370,'List of drugs'!$A$1:$G$301,2,0),0)</f>
        <v>0</v>
      </c>
      <c r="F370" s="48">
        <f>IF(D370&gt;0,VLOOKUP(D370,'List of drugs'!$A$1:$G$301,3,0),0)</f>
        <v>0</v>
      </c>
      <c r="G370" s="48">
        <f>IF(D370&gt;0,VLOOKUP(D370,'List of drugs'!$A$1:$G$301,4,0),0)</f>
        <v>0</v>
      </c>
      <c r="H370" s="64">
        <f>IF(D370&gt;0,VLOOKUP(D370,'List of drugs'!$A$1:$G$301,5,0),0)</f>
        <v>0</v>
      </c>
      <c r="I370" s="64"/>
      <c r="J370" s="64"/>
      <c r="K370" s="48"/>
      <c r="L370" s="48"/>
      <c r="M370" s="48">
        <f t="shared" si="5"/>
        <v>0</v>
      </c>
      <c r="N370" s="48"/>
      <c r="O370" s="48"/>
      <c r="P370" s="49"/>
    </row>
    <row r="371" spans="1:16" x14ac:dyDescent="0.25">
      <c r="A371" s="88"/>
      <c r="B371" s="83"/>
      <c r="C371" s="48"/>
      <c r="D371" s="48"/>
      <c r="E371" s="48">
        <f>IF(D371&gt;0,VLOOKUP(D371,'List of drugs'!$A$1:$G$301,2,0),0)</f>
        <v>0</v>
      </c>
      <c r="F371" s="48">
        <f>IF(D371&gt;0,VLOOKUP(D371,'List of drugs'!$A$1:$G$301,3,0),0)</f>
        <v>0</v>
      </c>
      <c r="G371" s="48">
        <f>IF(D371&gt;0,VLOOKUP(D371,'List of drugs'!$A$1:$G$301,4,0),0)</f>
        <v>0</v>
      </c>
      <c r="H371" s="64">
        <f>IF(D371&gt;0,VLOOKUP(D371,'List of drugs'!$A$1:$G$301,5,0),0)</f>
        <v>0</v>
      </c>
      <c r="I371" s="64"/>
      <c r="J371" s="64"/>
      <c r="K371" s="48"/>
      <c r="L371" s="48"/>
      <c r="M371" s="48">
        <f t="shared" si="5"/>
        <v>0</v>
      </c>
      <c r="N371" s="48"/>
      <c r="O371" s="48"/>
      <c r="P371" s="49"/>
    </row>
    <row r="372" spans="1:16" x14ac:dyDescent="0.25">
      <c r="A372" s="88"/>
      <c r="B372" s="83"/>
      <c r="C372" s="48"/>
      <c r="D372" s="48"/>
      <c r="E372" s="48">
        <f>IF(D372&gt;0,VLOOKUP(D372,'List of drugs'!$A$1:$G$301,2,0),0)</f>
        <v>0</v>
      </c>
      <c r="F372" s="48">
        <f>IF(D372&gt;0,VLOOKUP(D372,'List of drugs'!$A$1:$G$301,3,0),0)</f>
        <v>0</v>
      </c>
      <c r="G372" s="48">
        <f>IF(D372&gt;0,VLOOKUP(D372,'List of drugs'!$A$1:$G$301,4,0),0)</f>
        <v>0</v>
      </c>
      <c r="H372" s="64">
        <f>IF(D372&gt;0,VLOOKUP(D372,'List of drugs'!$A$1:$G$301,5,0),0)</f>
        <v>0</v>
      </c>
      <c r="I372" s="64"/>
      <c r="J372" s="64"/>
      <c r="K372" s="48"/>
      <c r="L372" s="48"/>
      <c r="M372" s="48">
        <f t="shared" si="5"/>
        <v>0</v>
      </c>
      <c r="N372" s="48"/>
      <c r="O372" s="48"/>
      <c r="P372" s="49"/>
    </row>
    <row r="373" spans="1:16" x14ac:dyDescent="0.25">
      <c r="A373" s="88"/>
      <c r="B373" s="83"/>
      <c r="C373" s="48"/>
      <c r="D373" s="48"/>
      <c r="E373" s="48">
        <f>IF(D373&gt;0,VLOOKUP(D373,'List of drugs'!$A$1:$G$301,2,0),0)</f>
        <v>0</v>
      </c>
      <c r="F373" s="48">
        <f>IF(D373&gt;0,VLOOKUP(D373,'List of drugs'!$A$1:$G$301,3,0),0)</f>
        <v>0</v>
      </c>
      <c r="G373" s="48">
        <f>IF(D373&gt;0,VLOOKUP(D373,'List of drugs'!$A$1:$G$301,4,0),0)</f>
        <v>0</v>
      </c>
      <c r="H373" s="64">
        <f>IF(D373&gt;0,VLOOKUP(D373,'List of drugs'!$A$1:$G$301,5,0),0)</f>
        <v>0</v>
      </c>
      <c r="I373" s="64"/>
      <c r="J373" s="64"/>
      <c r="K373" s="48"/>
      <c r="L373" s="48"/>
      <c r="M373" s="48">
        <f t="shared" si="5"/>
        <v>0</v>
      </c>
      <c r="N373" s="48"/>
      <c r="O373" s="48"/>
      <c r="P373" s="49"/>
    </row>
    <row r="374" spans="1:16" x14ac:dyDescent="0.25">
      <c r="A374" s="88"/>
      <c r="B374" s="83"/>
      <c r="C374" s="48"/>
      <c r="D374" s="48"/>
      <c r="E374" s="48">
        <f>IF(D374&gt;0,VLOOKUP(D374,'List of drugs'!$A$1:$G$301,2,0),0)</f>
        <v>0</v>
      </c>
      <c r="F374" s="48">
        <f>IF(D374&gt;0,VLOOKUP(D374,'List of drugs'!$A$1:$G$301,3,0),0)</f>
        <v>0</v>
      </c>
      <c r="G374" s="48">
        <f>IF(D374&gt;0,VLOOKUP(D374,'List of drugs'!$A$1:$G$301,4,0),0)</f>
        <v>0</v>
      </c>
      <c r="H374" s="64">
        <f>IF(D374&gt;0,VLOOKUP(D374,'List of drugs'!$A$1:$G$301,5,0),0)</f>
        <v>0</v>
      </c>
      <c r="I374" s="64"/>
      <c r="J374" s="64"/>
      <c r="K374" s="48"/>
      <c r="L374" s="48"/>
      <c r="M374" s="48">
        <f t="shared" si="5"/>
        <v>0</v>
      </c>
      <c r="N374" s="48"/>
      <c r="O374" s="48"/>
      <c r="P374" s="49"/>
    </row>
    <row r="375" spans="1:16" x14ac:dyDescent="0.25">
      <c r="A375" s="88"/>
      <c r="B375" s="83"/>
      <c r="C375" s="48"/>
      <c r="D375" s="48"/>
      <c r="E375" s="48">
        <f>IF(D375&gt;0,VLOOKUP(D375,'List of drugs'!$A$1:$G$301,2,0),0)</f>
        <v>0</v>
      </c>
      <c r="F375" s="48">
        <f>IF(D375&gt;0,VLOOKUP(D375,'List of drugs'!$A$1:$G$301,3,0),0)</f>
        <v>0</v>
      </c>
      <c r="G375" s="48">
        <f>IF(D375&gt;0,VLOOKUP(D375,'List of drugs'!$A$1:$G$301,4,0),0)</f>
        <v>0</v>
      </c>
      <c r="H375" s="64">
        <f>IF(D375&gt;0,VLOOKUP(D375,'List of drugs'!$A$1:$G$301,5,0),0)</f>
        <v>0</v>
      </c>
      <c r="I375" s="64"/>
      <c r="J375" s="64"/>
      <c r="K375" s="48"/>
      <c r="L375" s="48"/>
      <c r="M375" s="48">
        <f t="shared" si="5"/>
        <v>0</v>
      </c>
      <c r="N375" s="48"/>
      <c r="O375" s="48"/>
      <c r="P375" s="49"/>
    </row>
    <row r="376" spans="1:16" x14ac:dyDescent="0.25">
      <c r="A376" s="88"/>
      <c r="B376" s="83"/>
      <c r="C376" s="48"/>
      <c r="D376" s="48"/>
      <c r="E376" s="48">
        <f>IF(D376&gt;0,VLOOKUP(D376,'List of drugs'!$A$1:$G$301,2,0),0)</f>
        <v>0</v>
      </c>
      <c r="F376" s="48">
        <f>IF(D376&gt;0,VLOOKUP(D376,'List of drugs'!$A$1:$G$301,3,0),0)</f>
        <v>0</v>
      </c>
      <c r="G376" s="48">
        <f>IF(D376&gt;0,VLOOKUP(D376,'List of drugs'!$A$1:$G$301,4,0),0)</f>
        <v>0</v>
      </c>
      <c r="H376" s="64">
        <f>IF(D376&gt;0,VLOOKUP(D376,'List of drugs'!$A$1:$G$301,5,0),0)</f>
        <v>0</v>
      </c>
      <c r="I376" s="64"/>
      <c r="J376" s="64"/>
      <c r="K376" s="48"/>
      <c r="L376" s="48"/>
      <c r="M376" s="48">
        <f t="shared" si="5"/>
        <v>0</v>
      </c>
      <c r="N376" s="48"/>
      <c r="O376" s="48"/>
      <c r="P376" s="49"/>
    </row>
    <row r="377" spans="1:16" x14ac:dyDescent="0.25">
      <c r="A377" s="88"/>
      <c r="B377" s="83"/>
      <c r="C377" s="48"/>
      <c r="D377" s="48"/>
      <c r="E377" s="48">
        <f>IF(D377&gt;0,VLOOKUP(D377,'List of drugs'!$A$1:$G$301,2,0),0)</f>
        <v>0</v>
      </c>
      <c r="F377" s="48">
        <f>IF(D377&gt;0,VLOOKUP(D377,'List of drugs'!$A$1:$G$301,3,0),0)</f>
        <v>0</v>
      </c>
      <c r="G377" s="48">
        <f>IF(D377&gt;0,VLOOKUP(D377,'List of drugs'!$A$1:$G$301,4,0),0)</f>
        <v>0</v>
      </c>
      <c r="H377" s="64">
        <f>IF(D377&gt;0,VLOOKUP(D377,'List of drugs'!$A$1:$G$301,5,0),0)</f>
        <v>0</v>
      </c>
      <c r="I377" s="64"/>
      <c r="J377" s="64"/>
      <c r="K377" s="48"/>
      <c r="L377" s="48"/>
      <c r="M377" s="48">
        <f t="shared" si="5"/>
        <v>0</v>
      </c>
      <c r="N377" s="48"/>
      <c r="O377" s="48"/>
      <c r="P377" s="49"/>
    </row>
    <row r="378" spans="1:16" x14ac:dyDescent="0.25">
      <c r="A378" s="88"/>
      <c r="B378" s="83"/>
      <c r="C378" s="48"/>
      <c r="D378" s="48"/>
      <c r="E378" s="48">
        <f>IF(D378&gt;0,VLOOKUP(D378,'List of drugs'!$A$1:$G$301,2,0),0)</f>
        <v>0</v>
      </c>
      <c r="F378" s="48">
        <f>IF(D378&gt;0,VLOOKUP(D378,'List of drugs'!$A$1:$G$301,3,0),0)</f>
        <v>0</v>
      </c>
      <c r="G378" s="48">
        <f>IF(D378&gt;0,VLOOKUP(D378,'List of drugs'!$A$1:$G$301,4,0),0)</f>
        <v>0</v>
      </c>
      <c r="H378" s="64">
        <f>IF(D378&gt;0,VLOOKUP(D378,'List of drugs'!$A$1:$G$301,5,0),0)</f>
        <v>0</v>
      </c>
      <c r="I378" s="64"/>
      <c r="J378" s="64"/>
      <c r="K378" s="48"/>
      <c r="L378" s="48"/>
      <c r="M378" s="48">
        <f t="shared" si="5"/>
        <v>0</v>
      </c>
      <c r="N378" s="48"/>
      <c r="O378" s="48"/>
      <c r="P378" s="49"/>
    </row>
    <row r="379" spans="1:16" x14ac:dyDescent="0.25">
      <c r="A379" s="88"/>
      <c r="B379" s="83"/>
      <c r="C379" s="48"/>
      <c r="D379" s="48"/>
      <c r="E379" s="48">
        <f>IF(D379&gt;0,VLOOKUP(D379,'List of drugs'!$A$1:$G$301,2,0),0)</f>
        <v>0</v>
      </c>
      <c r="F379" s="48">
        <f>IF(D379&gt;0,VLOOKUP(D379,'List of drugs'!$A$1:$G$301,3,0),0)</f>
        <v>0</v>
      </c>
      <c r="G379" s="48">
        <f>IF(D379&gt;0,VLOOKUP(D379,'List of drugs'!$A$1:$G$301,4,0),0)</f>
        <v>0</v>
      </c>
      <c r="H379" s="64">
        <f>IF(D379&gt;0,VLOOKUP(D379,'List of drugs'!$A$1:$G$301,5,0),0)</f>
        <v>0</v>
      </c>
      <c r="I379" s="64"/>
      <c r="J379" s="64"/>
      <c r="K379" s="48"/>
      <c r="L379" s="48"/>
      <c r="M379" s="48">
        <f t="shared" si="5"/>
        <v>0</v>
      </c>
      <c r="N379" s="48"/>
      <c r="O379" s="48"/>
      <c r="P379" s="49"/>
    </row>
    <row r="380" spans="1:16" x14ac:dyDescent="0.25">
      <c r="A380" s="88"/>
      <c r="B380" s="83"/>
      <c r="C380" s="48"/>
      <c r="D380" s="48"/>
      <c r="E380" s="48">
        <f>IF(D380&gt;0,VLOOKUP(D380,'List of drugs'!$A$1:$G$301,2,0),0)</f>
        <v>0</v>
      </c>
      <c r="F380" s="48">
        <f>IF(D380&gt;0,VLOOKUP(D380,'List of drugs'!$A$1:$G$301,3,0),0)</f>
        <v>0</v>
      </c>
      <c r="G380" s="48">
        <f>IF(D380&gt;0,VLOOKUP(D380,'List of drugs'!$A$1:$G$301,4,0),0)</f>
        <v>0</v>
      </c>
      <c r="H380" s="64">
        <f>IF(D380&gt;0,VLOOKUP(D380,'List of drugs'!$A$1:$G$301,5,0),0)</f>
        <v>0</v>
      </c>
      <c r="I380" s="64"/>
      <c r="J380" s="64"/>
      <c r="K380" s="48"/>
      <c r="L380" s="48"/>
      <c r="M380" s="48">
        <f t="shared" si="5"/>
        <v>0</v>
      </c>
      <c r="N380" s="48"/>
      <c r="O380" s="48"/>
      <c r="P380" s="49"/>
    </row>
    <row r="381" spans="1:16" x14ac:dyDescent="0.25">
      <c r="A381" s="88"/>
      <c r="B381" s="83"/>
      <c r="C381" s="48"/>
      <c r="D381" s="48"/>
      <c r="E381" s="48">
        <f>IF(D381&gt;0,VLOOKUP(D381,'List of drugs'!$A$1:$G$301,2,0),0)</f>
        <v>0</v>
      </c>
      <c r="F381" s="48">
        <f>IF(D381&gt;0,VLOOKUP(D381,'List of drugs'!$A$1:$G$301,3,0),0)</f>
        <v>0</v>
      </c>
      <c r="G381" s="48">
        <f>IF(D381&gt;0,VLOOKUP(D381,'List of drugs'!$A$1:$G$301,4,0),0)</f>
        <v>0</v>
      </c>
      <c r="H381" s="64">
        <f>IF(D381&gt;0,VLOOKUP(D381,'List of drugs'!$A$1:$G$301,5,0),0)</f>
        <v>0</v>
      </c>
      <c r="I381" s="64"/>
      <c r="J381" s="64"/>
      <c r="K381" s="48"/>
      <c r="L381" s="48"/>
      <c r="M381" s="48">
        <f t="shared" si="5"/>
        <v>0</v>
      </c>
      <c r="N381" s="48"/>
      <c r="O381" s="48"/>
      <c r="P381" s="49"/>
    </row>
    <row r="382" spans="1:16" x14ac:dyDescent="0.25">
      <c r="A382" s="88"/>
      <c r="B382" s="83"/>
      <c r="C382" s="48"/>
      <c r="D382" s="48"/>
      <c r="E382" s="48">
        <f>IF(D382&gt;0,VLOOKUP(D382,'List of drugs'!$A$1:$G$301,2,0),0)</f>
        <v>0</v>
      </c>
      <c r="F382" s="48">
        <f>IF(D382&gt;0,VLOOKUP(D382,'List of drugs'!$A$1:$G$301,3,0),0)</f>
        <v>0</v>
      </c>
      <c r="G382" s="48">
        <f>IF(D382&gt;0,VLOOKUP(D382,'List of drugs'!$A$1:$G$301,4,0),0)</f>
        <v>0</v>
      </c>
      <c r="H382" s="64">
        <f>IF(D382&gt;0,VLOOKUP(D382,'List of drugs'!$A$1:$G$301,5,0),0)</f>
        <v>0</v>
      </c>
      <c r="I382" s="64"/>
      <c r="J382" s="64"/>
      <c r="K382" s="48"/>
      <c r="L382" s="48"/>
      <c r="M382" s="48">
        <f t="shared" si="5"/>
        <v>0</v>
      </c>
      <c r="N382" s="48"/>
      <c r="O382" s="48"/>
      <c r="P382" s="49"/>
    </row>
    <row r="383" spans="1:16" x14ac:dyDescent="0.25">
      <c r="A383" s="88"/>
      <c r="B383" s="83"/>
      <c r="C383" s="48"/>
      <c r="D383" s="48"/>
      <c r="E383" s="48">
        <f>IF(D383&gt;0,VLOOKUP(D383,'List of drugs'!$A$1:$G$301,2,0),0)</f>
        <v>0</v>
      </c>
      <c r="F383" s="48">
        <f>IF(D383&gt;0,VLOOKUP(D383,'List of drugs'!$A$1:$G$301,3,0),0)</f>
        <v>0</v>
      </c>
      <c r="G383" s="48">
        <f>IF(D383&gt;0,VLOOKUP(D383,'List of drugs'!$A$1:$G$301,4,0),0)</f>
        <v>0</v>
      </c>
      <c r="H383" s="64">
        <f>IF(D383&gt;0,VLOOKUP(D383,'List of drugs'!$A$1:$G$301,5,0),0)</f>
        <v>0</v>
      </c>
      <c r="I383" s="64"/>
      <c r="J383" s="64"/>
      <c r="K383" s="48"/>
      <c r="L383" s="48"/>
      <c r="M383" s="48">
        <f t="shared" si="5"/>
        <v>0</v>
      </c>
      <c r="N383" s="48"/>
      <c r="O383" s="48"/>
      <c r="P383" s="49"/>
    </row>
    <row r="384" spans="1:16" x14ac:dyDescent="0.25">
      <c r="A384" s="88"/>
      <c r="B384" s="83"/>
      <c r="C384" s="48"/>
      <c r="D384" s="48"/>
      <c r="E384" s="48">
        <f>IF(D384&gt;0,VLOOKUP(D384,'List of drugs'!$A$1:$G$301,2,0),0)</f>
        <v>0</v>
      </c>
      <c r="F384" s="48">
        <f>IF(D384&gt;0,VLOOKUP(D384,'List of drugs'!$A$1:$G$301,3,0),0)</f>
        <v>0</v>
      </c>
      <c r="G384" s="48">
        <f>IF(D384&gt;0,VLOOKUP(D384,'List of drugs'!$A$1:$G$301,4,0),0)</f>
        <v>0</v>
      </c>
      <c r="H384" s="64">
        <f>IF(D384&gt;0,VLOOKUP(D384,'List of drugs'!$A$1:$G$301,5,0),0)</f>
        <v>0</v>
      </c>
      <c r="I384" s="64"/>
      <c r="J384" s="64"/>
      <c r="K384" s="48"/>
      <c r="L384" s="48"/>
      <c r="M384" s="48">
        <f t="shared" si="5"/>
        <v>0</v>
      </c>
      <c r="N384" s="48"/>
      <c r="O384" s="48"/>
      <c r="P384" s="49"/>
    </row>
    <row r="385" spans="1:16" x14ac:dyDescent="0.25">
      <c r="A385" s="88"/>
      <c r="B385" s="83"/>
      <c r="C385" s="48"/>
      <c r="D385" s="48"/>
      <c r="E385" s="48">
        <f>IF(D385&gt;0,VLOOKUP(D385,'List of drugs'!$A$1:$G$301,2,0),0)</f>
        <v>0</v>
      </c>
      <c r="F385" s="48">
        <f>IF(D385&gt;0,VLOOKUP(D385,'List of drugs'!$A$1:$G$301,3,0),0)</f>
        <v>0</v>
      </c>
      <c r="G385" s="48">
        <f>IF(D385&gt;0,VLOOKUP(D385,'List of drugs'!$A$1:$G$301,4,0),0)</f>
        <v>0</v>
      </c>
      <c r="H385" s="64">
        <f>IF(D385&gt;0,VLOOKUP(D385,'List of drugs'!$A$1:$G$301,5,0),0)</f>
        <v>0</v>
      </c>
      <c r="I385" s="64"/>
      <c r="J385" s="64"/>
      <c r="K385" s="48"/>
      <c r="L385" s="48"/>
      <c r="M385" s="48">
        <f t="shared" si="5"/>
        <v>0</v>
      </c>
      <c r="N385" s="48"/>
      <c r="O385" s="48"/>
      <c r="P385" s="49"/>
    </row>
    <row r="386" spans="1:16" x14ac:dyDescent="0.25">
      <c r="A386" s="88"/>
      <c r="B386" s="83"/>
      <c r="C386" s="48"/>
      <c r="D386" s="48"/>
      <c r="E386" s="48">
        <f>IF(D386&gt;0,VLOOKUP(D386,'List of drugs'!$A$1:$G$301,2,0),0)</f>
        <v>0</v>
      </c>
      <c r="F386" s="48">
        <f>IF(D386&gt;0,VLOOKUP(D386,'List of drugs'!$A$1:$G$301,3,0),0)</f>
        <v>0</v>
      </c>
      <c r="G386" s="48">
        <f>IF(D386&gt;0,VLOOKUP(D386,'List of drugs'!$A$1:$G$301,4,0),0)</f>
        <v>0</v>
      </c>
      <c r="H386" s="64">
        <f>IF(D386&gt;0,VLOOKUP(D386,'List of drugs'!$A$1:$G$301,5,0),0)</f>
        <v>0</v>
      </c>
      <c r="I386" s="64"/>
      <c r="J386" s="64"/>
      <c r="K386" s="48"/>
      <c r="L386" s="48"/>
      <c r="M386" s="48">
        <f t="shared" si="5"/>
        <v>0</v>
      </c>
      <c r="N386" s="48"/>
      <c r="O386" s="48"/>
      <c r="P386" s="49"/>
    </row>
    <row r="387" spans="1:16" x14ac:dyDescent="0.25">
      <c r="A387" s="88"/>
      <c r="B387" s="83"/>
      <c r="C387" s="48"/>
      <c r="D387" s="48"/>
      <c r="E387" s="48">
        <f>IF(D387&gt;0,VLOOKUP(D387,'List of drugs'!$A$1:$G$301,2,0),0)</f>
        <v>0</v>
      </c>
      <c r="F387" s="48">
        <f>IF(D387&gt;0,VLOOKUP(D387,'List of drugs'!$A$1:$G$301,3,0),0)</f>
        <v>0</v>
      </c>
      <c r="G387" s="48">
        <f>IF(D387&gt;0,VLOOKUP(D387,'List of drugs'!$A$1:$G$301,4,0),0)</f>
        <v>0</v>
      </c>
      <c r="H387" s="64">
        <f>IF(D387&gt;0,VLOOKUP(D387,'List of drugs'!$A$1:$G$301,5,0),0)</f>
        <v>0</v>
      </c>
      <c r="I387" s="64"/>
      <c r="J387" s="64"/>
      <c r="K387" s="48"/>
      <c r="L387" s="48"/>
      <c r="M387" s="48">
        <f t="shared" si="5"/>
        <v>0</v>
      </c>
      <c r="N387" s="48"/>
      <c r="O387" s="48"/>
      <c r="P387" s="49"/>
    </row>
    <row r="388" spans="1:16" x14ac:dyDescent="0.25">
      <c r="A388" s="88"/>
      <c r="B388" s="83"/>
      <c r="C388" s="48"/>
      <c r="D388" s="48"/>
      <c r="E388" s="48">
        <f>IF(D388&gt;0,VLOOKUP(D388,'List of drugs'!$A$1:$G$301,2,0),0)</f>
        <v>0</v>
      </c>
      <c r="F388" s="48">
        <f>IF(D388&gt;0,VLOOKUP(D388,'List of drugs'!$A$1:$G$301,3,0),0)</f>
        <v>0</v>
      </c>
      <c r="G388" s="48">
        <f>IF(D388&gt;0,VLOOKUP(D388,'List of drugs'!$A$1:$G$301,4,0),0)</f>
        <v>0</v>
      </c>
      <c r="H388" s="64">
        <f>IF(D388&gt;0,VLOOKUP(D388,'List of drugs'!$A$1:$G$301,5,0),0)</f>
        <v>0</v>
      </c>
      <c r="I388" s="64"/>
      <c r="J388" s="64"/>
      <c r="K388" s="48"/>
      <c r="L388" s="48"/>
      <c r="M388" s="48">
        <f t="shared" si="5"/>
        <v>0</v>
      </c>
      <c r="N388" s="48"/>
      <c r="O388" s="48"/>
      <c r="P388" s="49"/>
    </row>
    <row r="389" spans="1:16" x14ac:dyDescent="0.25">
      <c r="A389" s="88"/>
      <c r="B389" s="83"/>
      <c r="C389" s="48"/>
      <c r="D389" s="48"/>
      <c r="E389" s="48">
        <f>IF(D389&gt;0,VLOOKUP(D389,'List of drugs'!$A$1:$G$301,2,0),0)</f>
        <v>0</v>
      </c>
      <c r="F389" s="48">
        <f>IF(D389&gt;0,VLOOKUP(D389,'List of drugs'!$A$1:$G$301,3,0),0)</f>
        <v>0</v>
      </c>
      <c r="G389" s="48">
        <f>IF(D389&gt;0,VLOOKUP(D389,'List of drugs'!$A$1:$G$301,4,0),0)</f>
        <v>0</v>
      </c>
      <c r="H389" s="64">
        <f>IF(D389&gt;0,VLOOKUP(D389,'List of drugs'!$A$1:$G$301,5,0),0)</f>
        <v>0</v>
      </c>
      <c r="I389" s="64"/>
      <c r="J389" s="64"/>
      <c r="K389" s="48"/>
      <c r="L389" s="48"/>
      <c r="M389" s="48">
        <f t="shared" si="5"/>
        <v>0</v>
      </c>
      <c r="N389" s="48"/>
      <c r="O389" s="48"/>
      <c r="P389" s="49"/>
    </row>
    <row r="390" spans="1:16" x14ac:dyDescent="0.25">
      <c r="A390" s="88"/>
      <c r="B390" s="83"/>
      <c r="C390" s="48"/>
      <c r="D390" s="48"/>
      <c r="E390" s="48">
        <f>IF(D390&gt;0,VLOOKUP(D390,'List of drugs'!$A$1:$G$301,2,0),0)</f>
        <v>0</v>
      </c>
      <c r="F390" s="48">
        <f>IF(D390&gt;0,VLOOKUP(D390,'List of drugs'!$A$1:$G$301,3,0),0)</f>
        <v>0</v>
      </c>
      <c r="G390" s="48">
        <f>IF(D390&gt;0,VLOOKUP(D390,'List of drugs'!$A$1:$G$301,4,0),0)</f>
        <v>0</v>
      </c>
      <c r="H390" s="64">
        <f>IF(D390&gt;0,VLOOKUP(D390,'List of drugs'!$A$1:$G$301,5,0),0)</f>
        <v>0</v>
      </c>
      <c r="I390" s="64"/>
      <c r="J390" s="64"/>
      <c r="K390" s="48"/>
      <c r="L390" s="48"/>
      <c r="M390" s="48">
        <f t="shared" si="5"/>
        <v>0</v>
      </c>
      <c r="N390" s="48"/>
      <c r="O390" s="48"/>
      <c r="P390" s="49"/>
    </row>
    <row r="391" spans="1:16" x14ac:dyDescent="0.25">
      <c r="A391" s="88"/>
      <c r="B391" s="83"/>
      <c r="C391" s="48"/>
      <c r="D391" s="48"/>
      <c r="E391" s="48">
        <f>IF(D391&gt;0,VLOOKUP(D391,'List of drugs'!$A$1:$G$301,2,0),0)</f>
        <v>0</v>
      </c>
      <c r="F391" s="48">
        <f>IF(D391&gt;0,VLOOKUP(D391,'List of drugs'!$A$1:$G$301,3,0),0)</f>
        <v>0</v>
      </c>
      <c r="G391" s="48">
        <f>IF(D391&gt;0,VLOOKUP(D391,'List of drugs'!$A$1:$G$301,4,0),0)</f>
        <v>0</v>
      </c>
      <c r="H391" s="64">
        <f>IF(D391&gt;0,VLOOKUP(D391,'List of drugs'!$A$1:$G$301,5,0),0)</f>
        <v>0</v>
      </c>
      <c r="I391" s="64"/>
      <c r="J391" s="64"/>
      <c r="K391" s="48"/>
      <c r="L391" s="48"/>
      <c r="M391" s="48">
        <f t="shared" ref="M391:M454" si="6">L391-K391</f>
        <v>0</v>
      </c>
      <c r="N391" s="48"/>
      <c r="O391" s="48"/>
      <c r="P391" s="49"/>
    </row>
    <row r="392" spans="1:16" x14ac:dyDescent="0.25">
      <c r="A392" s="88"/>
      <c r="B392" s="83"/>
      <c r="C392" s="48"/>
      <c r="D392" s="48"/>
      <c r="E392" s="48">
        <f>IF(D392&gt;0,VLOOKUP(D392,'List of drugs'!$A$1:$G$301,2,0),0)</f>
        <v>0</v>
      </c>
      <c r="F392" s="48">
        <f>IF(D392&gt;0,VLOOKUP(D392,'List of drugs'!$A$1:$G$301,3,0),0)</f>
        <v>0</v>
      </c>
      <c r="G392" s="48">
        <f>IF(D392&gt;0,VLOOKUP(D392,'List of drugs'!$A$1:$G$301,4,0),0)</f>
        <v>0</v>
      </c>
      <c r="H392" s="64">
        <f>IF(D392&gt;0,VLOOKUP(D392,'List of drugs'!$A$1:$G$301,5,0),0)</f>
        <v>0</v>
      </c>
      <c r="I392" s="64"/>
      <c r="J392" s="64"/>
      <c r="K392" s="48"/>
      <c r="L392" s="48"/>
      <c r="M392" s="48">
        <f t="shared" si="6"/>
        <v>0</v>
      </c>
      <c r="N392" s="48"/>
      <c r="O392" s="48"/>
      <c r="P392" s="49"/>
    </row>
    <row r="393" spans="1:16" x14ac:dyDescent="0.25">
      <c r="A393" s="88"/>
      <c r="B393" s="83"/>
      <c r="C393" s="48"/>
      <c r="D393" s="48"/>
      <c r="E393" s="48">
        <f>IF(D393&gt;0,VLOOKUP(D393,'List of drugs'!$A$1:$G$301,2,0),0)</f>
        <v>0</v>
      </c>
      <c r="F393" s="48">
        <f>IF(D393&gt;0,VLOOKUP(D393,'List of drugs'!$A$1:$G$301,3,0),0)</f>
        <v>0</v>
      </c>
      <c r="G393" s="48">
        <f>IF(D393&gt;0,VLOOKUP(D393,'List of drugs'!$A$1:$G$301,4,0),0)</f>
        <v>0</v>
      </c>
      <c r="H393" s="64">
        <f>IF(D393&gt;0,VLOOKUP(D393,'List of drugs'!$A$1:$G$301,5,0),0)</f>
        <v>0</v>
      </c>
      <c r="I393" s="64"/>
      <c r="J393" s="64"/>
      <c r="K393" s="48"/>
      <c r="L393" s="48"/>
      <c r="M393" s="48">
        <f t="shared" si="6"/>
        <v>0</v>
      </c>
      <c r="N393" s="48"/>
      <c r="O393" s="48"/>
      <c r="P393" s="49"/>
    </row>
    <row r="394" spans="1:16" x14ac:dyDescent="0.25">
      <c r="A394" s="88"/>
      <c r="B394" s="83"/>
      <c r="C394" s="48"/>
      <c r="D394" s="48"/>
      <c r="E394" s="48">
        <f>IF(D394&gt;0,VLOOKUP(D394,'List of drugs'!$A$1:$G$301,2,0),0)</f>
        <v>0</v>
      </c>
      <c r="F394" s="48">
        <f>IF(D394&gt;0,VLOOKUP(D394,'List of drugs'!$A$1:$G$301,3,0),0)</f>
        <v>0</v>
      </c>
      <c r="G394" s="48">
        <f>IF(D394&gt;0,VLOOKUP(D394,'List of drugs'!$A$1:$G$301,4,0),0)</f>
        <v>0</v>
      </c>
      <c r="H394" s="64">
        <f>IF(D394&gt;0,VLOOKUP(D394,'List of drugs'!$A$1:$G$301,5,0),0)</f>
        <v>0</v>
      </c>
      <c r="I394" s="64"/>
      <c r="J394" s="64"/>
      <c r="K394" s="48"/>
      <c r="L394" s="48"/>
      <c r="M394" s="48">
        <f t="shared" si="6"/>
        <v>0</v>
      </c>
      <c r="N394" s="48"/>
      <c r="O394" s="48"/>
      <c r="P394" s="49"/>
    </row>
    <row r="395" spans="1:16" x14ac:dyDescent="0.25">
      <c r="A395" s="88"/>
      <c r="B395" s="83"/>
      <c r="C395" s="48"/>
      <c r="D395" s="48"/>
      <c r="E395" s="48">
        <f>IF(D395&gt;0,VLOOKUP(D395,'List of drugs'!$A$1:$G$301,2,0),0)</f>
        <v>0</v>
      </c>
      <c r="F395" s="48">
        <f>IF(D395&gt;0,VLOOKUP(D395,'List of drugs'!$A$1:$G$301,3,0),0)</f>
        <v>0</v>
      </c>
      <c r="G395" s="48">
        <f>IF(D395&gt;0,VLOOKUP(D395,'List of drugs'!$A$1:$G$301,4,0),0)</f>
        <v>0</v>
      </c>
      <c r="H395" s="64">
        <f>IF(D395&gt;0,VLOOKUP(D395,'List of drugs'!$A$1:$G$301,5,0),0)</f>
        <v>0</v>
      </c>
      <c r="I395" s="64"/>
      <c r="J395" s="64"/>
      <c r="K395" s="48"/>
      <c r="L395" s="48"/>
      <c r="M395" s="48">
        <f t="shared" si="6"/>
        <v>0</v>
      </c>
      <c r="N395" s="48"/>
      <c r="O395" s="48"/>
      <c r="P395" s="49"/>
    </row>
    <row r="396" spans="1:16" x14ac:dyDescent="0.25">
      <c r="A396" s="88"/>
      <c r="B396" s="83"/>
      <c r="C396" s="48"/>
      <c r="D396" s="48"/>
      <c r="E396" s="48">
        <f>IF(D396&gt;0,VLOOKUP(D396,'List of drugs'!$A$1:$G$301,2,0),0)</f>
        <v>0</v>
      </c>
      <c r="F396" s="48">
        <f>IF(D396&gt;0,VLOOKUP(D396,'List of drugs'!$A$1:$G$301,3,0),0)</f>
        <v>0</v>
      </c>
      <c r="G396" s="48">
        <f>IF(D396&gt;0,VLOOKUP(D396,'List of drugs'!$A$1:$G$301,4,0),0)</f>
        <v>0</v>
      </c>
      <c r="H396" s="64">
        <f>IF(D396&gt;0,VLOOKUP(D396,'List of drugs'!$A$1:$G$301,5,0),0)</f>
        <v>0</v>
      </c>
      <c r="I396" s="64"/>
      <c r="J396" s="64"/>
      <c r="K396" s="48"/>
      <c r="L396" s="48"/>
      <c r="M396" s="48">
        <f t="shared" si="6"/>
        <v>0</v>
      </c>
      <c r="N396" s="48"/>
      <c r="O396" s="48"/>
      <c r="P396" s="49"/>
    </row>
    <row r="397" spans="1:16" x14ac:dyDescent="0.25">
      <c r="A397" s="88"/>
      <c r="B397" s="83"/>
      <c r="C397" s="48"/>
      <c r="D397" s="48"/>
      <c r="E397" s="48">
        <f>IF(D397&gt;0,VLOOKUP(D397,'List of drugs'!$A$1:$G$301,2,0),0)</f>
        <v>0</v>
      </c>
      <c r="F397" s="48">
        <f>IF(D397&gt;0,VLOOKUP(D397,'List of drugs'!$A$1:$G$301,3,0),0)</f>
        <v>0</v>
      </c>
      <c r="G397" s="48">
        <f>IF(D397&gt;0,VLOOKUP(D397,'List of drugs'!$A$1:$G$301,4,0),0)</f>
        <v>0</v>
      </c>
      <c r="H397" s="64">
        <f>IF(D397&gt;0,VLOOKUP(D397,'List of drugs'!$A$1:$G$301,5,0),0)</f>
        <v>0</v>
      </c>
      <c r="I397" s="64"/>
      <c r="J397" s="64"/>
      <c r="K397" s="48"/>
      <c r="L397" s="48"/>
      <c r="M397" s="48">
        <f t="shared" si="6"/>
        <v>0</v>
      </c>
      <c r="N397" s="48"/>
      <c r="O397" s="48"/>
      <c r="P397" s="49"/>
    </row>
    <row r="398" spans="1:16" x14ac:dyDescent="0.25">
      <c r="A398" s="88"/>
      <c r="B398" s="83"/>
      <c r="C398" s="48"/>
      <c r="D398" s="48"/>
      <c r="E398" s="48">
        <f>IF(D398&gt;0,VLOOKUP(D398,'List of drugs'!$A$1:$G$301,2,0),0)</f>
        <v>0</v>
      </c>
      <c r="F398" s="48">
        <f>IF(D398&gt;0,VLOOKUP(D398,'List of drugs'!$A$1:$G$301,3,0),0)</f>
        <v>0</v>
      </c>
      <c r="G398" s="48">
        <f>IF(D398&gt;0,VLOOKUP(D398,'List of drugs'!$A$1:$G$301,4,0),0)</f>
        <v>0</v>
      </c>
      <c r="H398" s="64">
        <f>IF(D398&gt;0,VLOOKUP(D398,'List of drugs'!$A$1:$G$301,5,0),0)</f>
        <v>0</v>
      </c>
      <c r="I398" s="64"/>
      <c r="J398" s="64"/>
      <c r="K398" s="48"/>
      <c r="L398" s="48"/>
      <c r="M398" s="48">
        <f t="shared" si="6"/>
        <v>0</v>
      </c>
      <c r="N398" s="48"/>
      <c r="O398" s="48"/>
      <c r="P398" s="49"/>
    </row>
    <row r="399" spans="1:16" x14ac:dyDescent="0.25">
      <c r="A399" s="89"/>
      <c r="B399" s="84"/>
      <c r="C399" s="51"/>
      <c r="D399" s="51"/>
      <c r="E399" s="48">
        <f>IF(D399&gt;0,VLOOKUP(D399,'List of drugs'!$A$1:$G$301,2,0),0)</f>
        <v>0</v>
      </c>
      <c r="F399" s="48">
        <f>IF(D399&gt;0,VLOOKUP(D399,'List of drugs'!$A$1:$G$301,3,0),0)</f>
        <v>0</v>
      </c>
      <c r="G399" s="48">
        <f>IF(D399&gt;0,VLOOKUP(D399,'List of drugs'!$A$1:$G$301,4,0),0)</f>
        <v>0</v>
      </c>
      <c r="H399" s="64">
        <f>IF(D399&gt;0,VLOOKUP(D399,'List of drugs'!$A$1:$G$301,5,0),0)</f>
        <v>0</v>
      </c>
      <c r="I399" s="64"/>
      <c r="J399" s="64"/>
      <c r="K399" s="51"/>
      <c r="L399" s="51"/>
      <c r="M399" s="48">
        <f t="shared" si="6"/>
        <v>0</v>
      </c>
      <c r="N399" s="51"/>
      <c r="O399" s="51"/>
      <c r="P399" s="52"/>
    </row>
    <row r="400" spans="1:16" x14ac:dyDescent="0.25">
      <c r="A400" s="89"/>
      <c r="B400" s="84"/>
      <c r="C400" s="51"/>
      <c r="D400" s="51"/>
      <c r="E400" s="48">
        <f>IF(D400&gt;0,VLOOKUP(D400,'List of drugs'!$A$1:$G$301,2,0),0)</f>
        <v>0</v>
      </c>
      <c r="F400" s="48">
        <f>IF(D400&gt;0,VLOOKUP(D400,'List of drugs'!$A$1:$G$301,3,0),0)</f>
        <v>0</v>
      </c>
      <c r="G400" s="48">
        <f>IF(D400&gt;0,VLOOKUP(D400,'List of drugs'!$A$1:$G$301,4,0),0)</f>
        <v>0</v>
      </c>
      <c r="H400" s="64">
        <f>IF(D400&gt;0,VLOOKUP(D400,'List of drugs'!$A$1:$G$301,5,0),0)</f>
        <v>0</v>
      </c>
      <c r="I400" s="64"/>
      <c r="J400" s="64"/>
      <c r="K400" s="51"/>
      <c r="L400" s="51"/>
      <c r="M400" s="48">
        <f t="shared" si="6"/>
        <v>0</v>
      </c>
      <c r="N400" s="51"/>
      <c r="O400" s="51"/>
      <c r="P400" s="52"/>
    </row>
    <row r="401" spans="1:16" x14ac:dyDescent="0.25">
      <c r="A401" s="89"/>
      <c r="B401" s="84"/>
      <c r="C401" s="51"/>
      <c r="D401" s="51"/>
      <c r="E401" s="48">
        <f>IF(D401&gt;0,VLOOKUP(D401,'List of drugs'!$A$1:$G$301,2,0),0)</f>
        <v>0</v>
      </c>
      <c r="F401" s="48">
        <f>IF(D401&gt;0,VLOOKUP(D401,'List of drugs'!$A$1:$G$301,3,0),0)</f>
        <v>0</v>
      </c>
      <c r="G401" s="48">
        <f>IF(D401&gt;0,VLOOKUP(D401,'List of drugs'!$A$1:$G$301,4,0),0)</f>
        <v>0</v>
      </c>
      <c r="H401" s="64">
        <f>IF(D401&gt;0,VLOOKUP(D401,'List of drugs'!$A$1:$G$301,5,0),0)</f>
        <v>0</v>
      </c>
      <c r="I401" s="64"/>
      <c r="J401" s="64"/>
      <c r="K401" s="51"/>
      <c r="L401" s="51"/>
      <c r="M401" s="48">
        <f t="shared" si="6"/>
        <v>0</v>
      </c>
      <c r="N401" s="51"/>
      <c r="O401" s="51"/>
      <c r="P401" s="52"/>
    </row>
    <row r="402" spans="1:16" x14ac:dyDescent="0.25">
      <c r="A402" s="89"/>
      <c r="B402" s="84"/>
      <c r="C402" s="51"/>
      <c r="D402" s="51"/>
      <c r="E402" s="48">
        <f>IF(D402&gt;0,VLOOKUP(D402,'List of drugs'!$A$1:$G$301,2,0),0)</f>
        <v>0</v>
      </c>
      <c r="F402" s="48">
        <f>IF(D402&gt;0,VLOOKUP(D402,'List of drugs'!$A$1:$G$301,3,0),0)</f>
        <v>0</v>
      </c>
      <c r="G402" s="48">
        <f>IF(D402&gt;0,VLOOKUP(D402,'List of drugs'!$A$1:$G$301,4,0),0)</f>
        <v>0</v>
      </c>
      <c r="H402" s="64">
        <f>IF(D402&gt;0,VLOOKUP(D402,'List of drugs'!$A$1:$G$301,5,0),0)</f>
        <v>0</v>
      </c>
      <c r="I402" s="64"/>
      <c r="J402" s="64"/>
      <c r="K402" s="51"/>
      <c r="L402" s="51"/>
      <c r="M402" s="48">
        <f t="shared" si="6"/>
        <v>0</v>
      </c>
      <c r="N402" s="51"/>
      <c r="O402" s="51"/>
      <c r="P402" s="52"/>
    </row>
    <row r="403" spans="1:16" x14ac:dyDescent="0.25">
      <c r="A403" s="89"/>
      <c r="B403" s="84"/>
      <c r="C403" s="51"/>
      <c r="D403" s="51"/>
      <c r="E403" s="48">
        <f>IF(D403&gt;0,VLOOKUP(D403,'List of drugs'!$A$1:$G$301,2,0),0)</f>
        <v>0</v>
      </c>
      <c r="F403" s="48">
        <f>IF(D403&gt;0,VLOOKUP(D403,'List of drugs'!$A$1:$G$301,3,0),0)</f>
        <v>0</v>
      </c>
      <c r="G403" s="48">
        <f>IF(D403&gt;0,VLOOKUP(D403,'List of drugs'!$A$1:$G$301,4,0),0)</f>
        <v>0</v>
      </c>
      <c r="H403" s="64">
        <f>IF(D403&gt;0,VLOOKUP(D403,'List of drugs'!$A$1:$G$301,5,0),0)</f>
        <v>0</v>
      </c>
      <c r="I403" s="64"/>
      <c r="J403" s="64"/>
      <c r="K403" s="51"/>
      <c r="L403" s="51"/>
      <c r="M403" s="48">
        <f t="shared" si="6"/>
        <v>0</v>
      </c>
      <c r="N403" s="51"/>
      <c r="O403" s="51"/>
      <c r="P403" s="52"/>
    </row>
    <row r="404" spans="1:16" x14ac:dyDescent="0.25">
      <c r="A404" s="89"/>
      <c r="B404" s="84"/>
      <c r="C404" s="51"/>
      <c r="D404" s="51"/>
      <c r="E404" s="48">
        <f>IF(D404&gt;0,VLOOKUP(D404,'List of drugs'!$A$1:$G$301,2,0),0)</f>
        <v>0</v>
      </c>
      <c r="F404" s="48">
        <f>IF(D404&gt;0,VLOOKUP(D404,'List of drugs'!$A$1:$G$301,3,0),0)</f>
        <v>0</v>
      </c>
      <c r="G404" s="48">
        <f>IF(D404&gt;0,VLOOKUP(D404,'List of drugs'!$A$1:$G$301,4,0),0)</f>
        <v>0</v>
      </c>
      <c r="H404" s="64">
        <f>IF(D404&gt;0,VLOOKUP(D404,'List of drugs'!$A$1:$G$301,5,0),0)</f>
        <v>0</v>
      </c>
      <c r="I404" s="64"/>
      <c r="J404" s="64"/>
      <c r="K404" s="51"/>
      <c r="L404" s="51"/>
      <c r="M404" s="48">
        <f t="shared" si="6"/>
        <v>0</v>
      </c>
      <c r="N404" s="51"/>
      <c r="O404" s="51"/>
      <c r="P404" s="52"/>
    </row>
    <row r="405" spans="1:16" x14ac:dyDescent="0.25">
      <c r="A405" s="89"/>
      <c r="B405" s="84"/>
      <c r="C405" s="51"/>
      <c r="D405" s="51"/>
      <c r="E405" s="48">
        <f>IF(D405&gt;0,VLOOKUP(D405,'List of drugs'!$A$1:$G$301,2,0),0)</f>
        <v>0</v>
      </c>
      <c r="F405" s="48">
        <f>IF(D405&gt;0,VLOOKUP(D405,'List of drugs'!$A$1:$G$301,3,0),0)</f>
        <v>0</v>
      </c>
      <c r="G405" s="48">
        <f>IF(D405&gt;0,VLOOKUP(D405,'List of drugs'!$A$1:$G$301,4,0),0)</f>
        <v>0</v>
      </c>
      <c r="H405" s="64">
        <f>IF(D405&gt;0,VLOOKUP(D405,'List of drugs'!$A$1:$G$301,5,0),0)</f>
        <v>0</v>
      </c>
      <c r="I405" s="64"/>
      <c r="J405" s="64"/>
      <c r="K405" s="51"/>
      <c r="L405" s="51"/>
      <c r="M405" s="48">
        <f t="shared" si="6"/>
        <v>0</v>
      </c>
      <c r="N405" s="51"/>
      <c r="O405" s="51"/>
      <c r="P405" s="52"/>
    </row>
    <row r="406" spans="1:16" x14ac:dyDescent="0.25">
      <c r="A406" s="89"/>
      <c r="B406" s="84"/>
      <c r="C406" s="51"/>
      <c r="D406" s="51"/>
      <c r="E406" s="48">
        <f>IF(D406&gt;0,VLOOKUP(D406,'List of drugs'!$A$1:$G$301,2,0),0)</f>
        <v>0</v>
      </c>
      <c r="F406" s="48">
        <f>IF(D406&gt;0,VLOOKUP(D406,'List of drugs'!$A$1:$G$301,3,0),0)</f>
        <v>0</v>
      </c>
      <c r="G406" s="48">
        <f>IF(D406&gt;0,VLOOKUP(D406,'List of drugs'!$A$1:$G$301,4,0),0)</f>
        <v>0</v>
      </c>
      <c r="H406" s="64">
        <f>IF(D406&gt;0,VLOOKUP(D406,'List of drugs'!$A$1:$G$301,5,0),0)</f>
        <v>0</v>
      </c>
      <c r="I406" s="64"/>
      <c r="J406" s="64"/>
      <c r="K406" s="51"/>
      <c r="L406" s="51"/>
      <c r="M406" s="48">
        <f t="shared" si="6"/>
        <v>0</v>
      </c>
      <c r="N406" s="51"/>
      <c r="O406" s="51"/>
      <c r="P406" s="52"/>
    </row>
    <row r="407" spans="1:16" x14ac:dyDescent="0.25">
      <c r="A407" s="89"/>
      <c r="B407" s="84"/>
      <c r="C407" s="51"/>
      <c r="D407" s="51"/>
      <c r="E407" s="48">
        <f>IF(D407&gt;0,VLOOKUP(D407,'List of drugs'!$A$1:$G$301,2,0),0)</f>
        <v>0</v>
      </c>
      <c r="F407" s="48">
        <f>IF(D407&gt;0,VLOOKUP(D407,'List of drugs'!$A$1:$G$301,3,0),0)</f>
        <v>0</v>
      </c>
      <c r="G407" s="48">
        <f>IF(D407&gt;0,VLOOKUP(D407,'List of drugs'!$A$1:$G$301,4,0),0)</f>
        <v>0</v>
      </c>
      <c r="H407" s="64">
        <f>IF(D407&gt;0,VLOOKUP(D407,'List of drugs'!$A$1:$G$301,5,0),0)</f>
        <v>0</v>
      </c>
      <c r="I407" s="64"/>
      <c r="J407" s="64"/>
      <c r="K407" s="51"/>
      <c r="L407" s="51"/>
      <c r="M407" s="48">
        <f t="shared" si="6"/>
        <v>0</v>
      </c>
      <c r="N407" s="51"/>
      <c r="O407" s="51"/>
      <c r="P407" s="52"/>
    </row>
    <row r="408" spans="1:16" x14ac:dyDescent="0.25">
      <c r="A408" s="89"/>
      <c r="B408" s="84"/>
      <c r="C408" s="51"/>
      <c r="D408" s="51"/>
      <c r="E408" s="48">
        <f>IF(D408&gt;0,VLOOKUP(D408,'List of drugs'!$A$1:$G$301,2,0),0)</f>
        <v>0</v>
      </c>
      <c r="F408" s="48">
        <f>IF(D408&gt;0,VLOOKUP(D408,'List of drugs'!$A$1:$G$301,3,0),0)</f>
        <v>0</v>
      </c>
      <c r="G408" s="48">
        <f>IF(D408&gt;0,VLOOKUP(D408,'List of drugs'!$A$1:$G$301,4,0),0)</f>
        <v>0</v>
      </c>
      <c r="H408" s="64">
        <f>IF(D408&gt;0,VLOOKUP(D408,'List of drugs'!$A$1:$G$301,5,0),0)</f>
        <v>0</v>
      </c>
      <c r="I408" s="64"/>
      <c r="J408" s="64"/>
      <c r="K408" s="51"/>
      <c r="L408" s="51"/>
      <c r="M408" s="48">
        <f t="shared" si="6"/>
        <v>0</v>
      </c>
      <c r="N408" s="51"/>
      <c r="O408" s="51"/>
      <c r="P408" s="52"/>
    </row>
    <row r="409" spans="1:16" x14ac:dyDescent="0.25">
      <c r="A409" s="89"/>
      <c r="B409" s="84"/>
      <c r="C409" s="51"/>
      <c r="D409" s="51"/>
      <c r="E409" s="48">
        <f>IF(D409&gt;0,VLOOKUP(D409,'List of drugs'!$A$1:$G$301,2,0),0)</f>
        <v>0</v>
      </c>
      <c r="F409" s="48">
        <f>IF(D409&gt;0,VLOOKUP(D409,'List of drugs'!$A$1:$G$301,3,0),0)</f>
        <v>0</v>
      </c>
      <c r="G409" s="48">
        <f>IF(D409&gt;0,VLOOKUP(D409,'List of drugs'!$A$1:$G$301,4,0),0)</f>
        <v>0</v>
      </c>
      <c r="H409" s="64">
        <f>IF(D409&gt;0,VLOOKUP(D409,'List of drugs'!$A$1:$G$301,5,0),0)</f>
        <v>0</v>
      </c>
      <c r="I409" s="64"/>
      <c r="J409" s="64"/>
      <c r="K409" s="51"/>
      <c r="L409" s="51"/>
      <c r="M409" s="48">
        <f t="shared" si="6"/>
        <v>0</v>
      </c>
      <c r="N409" s="51"/>
      <c r="O409" s="51"/>
      <c r="P409" s="52"/>
    </row>
    <row r="410" spans="1:16" x14ac:dyDescent="0.25">
      <c r="A410" s="89"/>
      <c r="B410" s="84"/>
      <c r="C410" s="51"/>
      <c r="D410" s="51"/>
      <c r="E410" s="48">
        <f>IF(D410&gt;0,VLOOKUP(D410,'List of drugs'!$A$1:$G$301,2,0),0)</f>
        <v>0</v>
      </c>
      <c r="F410" s="48">
        <f>IF(D410&gt;0,VLOOKUP(D410,'List of drugs'!$A$1:$G$301,3,0),0)</f>
        <v>0</v>
      </c>
      <c r="G410" s="48">
        <f>IF(D410&gt;0,VLOOKUP(D410,'List of drugs'!$A$1:$G$301,4,0),0)</f>
        <v>0</v>
      </c>
      <c r="H410" s="64">
        <f>IF(D410&gt;0,VLOOKUP(D410,'List of drugs'!$A$1:$G$301,5,0),0)</f>
        <v>0</v>
      </c>
      <c r="I410" s="64"/>
      <c r="J410" s="64"/>
      <c r="K410" s="51"/>
      <c r="L410" s="51"/>
      <c r="M410" s="48">
        <f t="shared" si="6"/>
        <v>0</v>
      </c>
      <c r="N410" s="51"/>
      <c r="O410" s="51"/>
      <c r="P410" s="52"/>
    </row>
    <row r="411" spans="1:16" x14ac:dyDescent="0.25">
      <c r="A411" s="89"/>
      <c r="B411" s="84"/>
      <c r="C411" s="51"/>
      <c r="D411" s="51"/>
      <c r="E411" s="48">
        <f>IF(D411&gt;0,VLOOKUP(D411,'List of drugs'!$A$1:$G$301,2,0),0)</f>
        <v>0</v>
      </c>
      <c r="F411" s="48">
        <f>IF(D411&gt;0,VLOOKUP(D411,'List of drugs'!$A$1:$G$301,3,0),0)</f>
        <v>0</v>
      </c>
      <c r="G411" s="48">
        <f>IF(D411&gt;0,VLOOKUP(D411,'List of drugs'!$A$1:$G$301,4,0),0)</f>
        <v>0</v>
      </c>
      <c r="H411" s="64">
        <f>IF(D411&gt;0,VLOOKUP(D411,'List of drugs'!$A$1:$G$301,5,0),0)</f>
        <v>0</v>
      </c>
      <c r="I411" s="64"/>
      <c r="J411" s="64"/>
      <c r="K411" s="51"/>
      <c r="L411" s="51"/>
      <c r="M411" s="48">
        <f t="shared" si="6"/>
        <v>0</v>
      </c>
      <c r="N411" s="51"/>
      <c r="O411" s="51"/>
      <c r="P411" s="52"/>
    </row>
    <row r="412" spans="1:16" x14ac:dyDescent="0.25">
      <c r="A412" s="89"/>
      <c r="B412" s="84"/>
      <c r="C412" s="51"/>
      <c r="D412" s="51"/>
      <c r="E412" s="48">
        <f>IF(D412&gt;0,VLOOKUP(D412,'List of drugs'!$A$1:$G$301,2,0),0)</f>
        <v>0</v>
      </c>
      <c r="F412" s="48">
        <f>IF(D412&gt;0,VLOOKUP(D412,'List of drugs'!$A$1:$G$301,3,0),0)</f>
        <v>0</v>
      </c>
      <c r="G412" s="48">
        <f>IF(D412&gt;0,VLOOKUP(D412,'List of drugs'!$A$1:$G$301,4,0),0)</f>
        <v>0</v>
      </c>
      <c r="H412" s="64">
        <f>IF(D412&gt;0,VLOOKUP(D412,'List of drugs'!$A$1:$G$301,5,0),0)</f>
        <v>0</v>
      </c>
      <c r="I412" s="64"/>
      <c r="J412" s="64"/>
      <c r="K412" s="51"/>
      <c r="L412" s="51"/>
      <c r="M412" s="48">
        <f t="shared" si="6"/>
        <v>0</v>
      </c>
      <c r="N412" s="51"/>
      <c r="O412" s="51"/>
      <c r="P412" s="52"/>
    </row>
    <row r="413" spans="1:16" x14ac:dyDescent="0.25">
      <c r="A413" s="89"/>
      <c r="B413" s="84"/>
      <c r="C413" s="51"/>
      <c r="D413" s="51"/>
      <c r="E413" s="48">
        <f>IF(D413&gt;0,VLOOKUP(D413,'List of drugs'!$A$1:$G$301,2,0),0)</f>
        <v>0</v>
      </c>
      <c r="F413" s="48">
        <f>IF(D413&gt;0,VLOOKUP(D413,'List of drugs'!$A$1:$G$301,3,0),0)</f>
        <v>0</v>
      </c>
      <c r="G413" s="48">
        <f>IF(D413&gt;0,VLOOKUP(D413,'List of drugs'!$A$1:$G$301,4,0),0)</f>
        <v>0</v>
      </c>
      <c r="H413" s="64">
        <f>IF(D413&gt;0,VLOOKUP(D413,'List of drugs'!$A$1:$G$301,5,0),0)</f>
        <v>0</v>
      </c>
      <c r="I413" s="64"/>
      <c r="J413" s="64"/>
      <c r="K413" s="51"/>
      <c r="L413" s="51"/>
      <c r="M413" s="48">
        <f t="shared" si="6"/>
        <v>0</v>
      </c>
      <c r="N413" s="51"/>
      <c r="O413" s="51"/>
      <c r="P413" s="52"/>
    </row>
    <row r="414" spans="1:16" x14ac:dyDescent="0.25">
      <c r="A414" s="89"/>
      <c r="B414" s="84"/>
      <c r="C414" s="51"/>
      <c r="D414" s="51"/>
      <c r="E414" s="48">
        <f>IF(D414&gt;0,VLOOKUP(D414,'List of drugs'!$A$1:$G$301,2,0),0)</f>
        <v>0</v>
      </c>
      <c r="F414" s="48">
        <f>IF(D414&gt;0,VLOOKUP(D414,'List of drugs'!$A$1:$G$301,3,0),0)</f>
        <v>0</v>
      </c>
      <c r="G414" s="48">
        <f>IF(D414&gt;0,VLOOKUP(D414,'List of drugs'!$A$1:$G$301,4,0),0)</f>
        <v>0</v>
      </c>
      <c r="H414" s="64">
        <f>IF(D414&gt;0,VLOOKUP(D414,'List of drugs'!$A$1:$G$301,5,0),0)</f>
        <v>0</v>
      </c>
      <c r="I414" s="64"/>
      <c r="J414" s="64"/>
      <c r="K414" s="51"/>
      <c r="L414" s="51"/>
      <c r="M414" s="48">
        <f t="shared" si="6"/>
        <v>0</v>
      </c>
      <c r="N414" s="51"/>
      <c r="O414" s="51"/>
      <c r="P414" s="52"/>
    </row>
    <row r="415" spans="1:16" x14ac:dyDescent="0.25">
      <c r="A415" s="89"/>
      <c r="B415" s="84"/>
      <c r="C415" s="51"/>
      <c r="D415" s="51"/>
      <c r="E415" s="48">
        <f>IF(D415&gt;0,VLOOKUP(D415,'List of drugs'!$A$1:$G$301,2,0),0)</f>
        <v>0</v>
      </c>
      <c r="F415" s="48">
        <f>IF(D415&gt;0,VLOOKUP(D415,'List of drugs'!$A$1:$G$301,3,0),0)</f>
        <v>0</v>
      </c>
      <c r="G415" s="48">
        <f>IF(D415&gt;0,VLOOKUP(D415,'List of drugs'!$A$1:$G$301,4,0),0)</f>
        <v>0</v>
      </c>
      <c r="H415" s="64">
        <f>IF(D415&gt;0,VLOOKUP(D415,'List of drugs'!$A$1:$G$301,5,0),0)</f>
        <v>0</v>
      </c>
      <c r="I415" s="64"/>
      <c r="J415" s="64"/>
      <c r="K415" s="51"/>
      <c r="L415" s="51"/>
      <c r="M415" s="48">
        <f t="shared" si="6"/>
        <v>0</v>
      </c>
      <c r="N415" s="51"/>
      <c r="O415" s="51"/>
      <c r="P415" s="52"/>
    </row>
    <row r="416" spans="1:16" x14ac:dyDescent="0.25">
      <c r="A416" s="89"/>
      <c r="B416" s="84"/>
      <c r="C416" s="51"/>
      <c r="D416" s="51"/>
      <c r="E416" s="48">
        <f>IF(D416&gt;0,VLOOKUP(D416,'List of drugs'!$A$1:$G$301,2,0),0)</f>
        <v>0</v>
      </c>
      <c r="F416" s="48">
        <f>IF(D416&gt;0,VLOOKUP(D416,'List of drugs'!$A$1:$G$301,3,0),0)</f>
        <v>0</v>
      </c>
      <c r="G416" s="48">
        <f>IF(D416&gt;0,VLOOKUP(D416,'List of drugs'!$A$1:$G$301,4,0),0)</f>
        <v>0</v>
      </c>
      <c r="H416" s="64">
        <f>IF(D416&gt;0,VLOOKUP(D416,'List of drugs'!$A$1:$G$301,5,0),0)</f>
        <v>0</v>
      </c>
      <c r="I416" s="64"/>
      <c r="J416" s="64"/>
      <c r="K416" s="51"/>
      <c r="L416" s="51"/>
      <c r="M416" s="48">
        <f t="shared" si="6"/>
        <v>0</v>
      </c>
      <c r="N416" s="51"/>
      <c r="O416" s="51"/>
      <c r="P416" s="52"/>
    </row>
    <row r="417" spans="1:16" x14ac:dyDescent="0.25">
      <c r="A417" s="89"/>
      <c r="B417" s="84"/>
      <c r="C417" s="51"/>
      <c r="D417" s="51"/>
      <c r="E417" s="48">
        <f>IF(D417&gt;0,VLOOKUP(D417,'List of drugs'!$A$1:$G$301,2,0),0)</f>
        <v>0</v>
      </c>
      <c r="F417" s="48">
        <f>IF(D417&gt;0,VLOOKUP(D417,'List of drugs'!$A$1:$G$301,3,0),0)</f>
        <v>0</v>
      </c>
      <c r="G417" s="48">
        <f>IF(D417&gt;0,VLOOKUP(D417,'List of drugs'!$A$1:$G$301,4,0),0)</f>
        <v>0</v>
      </c>
      <c r="H417" s="64">
        <f>IF(D417&gt;0,VLOOKUP(D417,'List of drugs'!$A$1:$G$301,5,0),0)</f>
        <v>0</v>
      </c>
      <c r="I417" s="64"/>
      <c r="J417" s="64"/>
      <c r="K417" s="51"/>
      <c r="L417" s="51"/>
      <c r="M417" s="48">
        <f t="shared" si="6"/>
        <v>0</v>
      </c>
      <c r="N417" s="51"/>
      <c r="O417" s="51"/>
      <c r="P417" s="52"/>
    </row>
    <row r="418" spans="1:16" x14ac:dyDescent="0.25">
      <c r="A418" s="89"/>
      <c r="B418" s="84"/>
      <c r="C418" s="51"/>
      <c r="D418" s="51"/>
      <c r="E418" s="48">
        <f>IF(D418&gt;0,VLOOKUP(D418,'List of drugs'!$A$1:$G$301,2,0),0)</f>
        <v>0</v>
      </c>
      <c r="F418" s="48">
        <f>IF(D418&gt;0,VLOOKUP(D418,'List of drugs'!$A$1:$G$301,3,0),0)</f>
        <v>0</v>
      </c>
      <c r="G418" s="48">
        <f>IF(D418&gt;0,VLOOKUP(D418,'List of drugs'!$A$1:$G$301,4,0),0)</f>
        <v>0</v>
      </c>
      <c r="H418" s="64">
        <f>IF(D418&gt;0,VLOOKUP(D418,'List of drugs'!$A$1:$G$301,5,0),0)</f>
        <v>0</v>
      </c>
      <c r="I418" s="64"/>
      <c r="J418" s="64"/>
      <c r="K418" s="51"/>
      <c r="L418" s="51"/>
      <c r="M418" s="48">
        <f t="shared" si="6"/>
        <v>0</v>
      </c>
      <c r="N418" s="51"/>
      <c r="O418" s="51"/>
      <c r="P418" s="52"/>
    </row>
    <row r="419" spans="1:16" x14ac:dyDescent="0.25">
      <c r="A419" s="89"/>
      <c r="B419" s="84"/>
      <c r="C419" s="51"/>
      <c r="D419" s="51"/>
      <c r="E419" s="48">
        <f>IF(D419&gt;0,VLOOKUP(D419,'List of drugs'!$A$1:$G$301,2,0),0)</f>
        <v>0</v>
      </c>
      <c r="F419" s="48">
        <f>IF(D419&gt;0,VLOOKUP(D419,'List of drugs'!$A$1:$G$301,3,0),0)</f>
        <v>0</v>
      </c>
      <c r="G419" s="48">
        <f>IF(D419&gt;0,VLOOKUP(D419,'List of drugs'!$A$1:$G$301,4,0),0)</f>
        <v>0</v>
      </c>
      <c r="H419" s="64">
        <f>IF(D419&gt;0,VLOOKUP(D419,'List of drugs'!$A$1:$G$301,5,0),0)</f>
        <v>0</v>
      </c>
      <c r="I419" s="64"/>
      <c r="J419" s="64"/>
      <c r="K419" s="51"/>
      <c r="L419" s="51"/>
      <c r="M419" s="48">
        <f t="shared" si="6"/>
        <v>0</v>
      </c>
      <c r="N419" s="51"/>
      <c r="O419" s="51"/>
      <c r="P419" s="52"/>
    </row>
    <row r="420" spans="1:16" x14ac:dyDescent="0.25">
      <c r="A420" s="89"/>
      <c r="B420" s="84"/>
      <c r="C420" s="51"/>
      <c r="D420" s="51"/>
      <c r="E420" s="48">
        <f>IF(D420&gt;0,VLOOKUP(D420,'List of drugs'!$A$1:$G$301,2,0),0)</f>
        <v>0</v>
      </c>
      <c r="F420" s="48">
        <f>IF(D420&gt;0,VLOOKUP(D420,'List of drugs'!$A$1:$G$301,3,0),0)</f>
        <v>0</v>
      </c>
      <c r="G420" s="48">
        <f>IF(D420&gt;0,VLOOKUP(D420,'List of drugs'!$A$1:$G$301,4,0),0)</f>
        <v>0</v>
      </c>
      <c r="H420" s="64">
        <f>IF(D420&gt;0,VLOOKUP(D420,'List of drugs'!$A$1:$G$301,5,0),0)</f>
        <v>0</v>
      </c>
      <c r="I420" s="64"/>
      <c r="J420" s="64"/>
      <c r="K420" s="51"/>
      <c r="L420" s="51"/>
      <c r="M420" s="48">
        <f t="shared" si="6"/>
        <v>0</v>
      </c>
      <c r="N420" s="51"/>
      <c r="O420" s="51"/>
      <c r="P420" s="52"/>
    </row>
    <row r="421" spans="1:16" x14ac:dyDescent="0.25">
      <c r="A421" s="89"/>
      <c r="B421" s="84"/>
      <c r="C421" s="51"/>
      <c r="D421" s="51"/>
      <c r="E421" s="48">
        <f>IF(D421&gt;0,VLOOKUP(D421,'List of drugs'!$A$1:$G$301,2,0),0)</f>
        <v>0</v>
      </c>
      <c r="F421" s="48">
        <f>IF(D421&gt;0,VLOOKUP(D421,'List of drugs'!$A$1:$G$301,3,0),0)</f>
        <v>0</v>
      </c>
      <c r="G421" s="48">
        <f>IF(D421&gt;0,VLOOKUP(D421,'List of drugs'!$A$1:$G$301,4,0),0)</f>
        <v>0</v>
      </c>
      <c r="H421" s="64">
        <f>IF(D421&gt;0,VLOOKUP(D421,'List of drugs'!$A$1:$G$301,5,0),0)</f>
        <v>0</v>
      </c>
      <c r="I421" s="64"/>
      <c r="J421" s="64"/>
      <c r="K421" s="51"/>
      <c r="L421" s="51"/>
      <c r="M421" s="48">
        <f t="shared" si="6"/>
        <v>0</v>
      </c>
      <c r="N421" s="51"/>
      <c r="O421" s="51"/>
      <c r="P421" s="52"/>
    </row>
    <row r="422" spans="1:16" x14ac:dyDescent="0.25">
      <c r="A422" s="89"/>
      <c r="B422" s="84"/>
      <c r="C422" s="51"/>
      <c r="D422" s="51"/>
      <c r="E422" s="48">
        <f>IF(D422&gt;0,VLOOKUP(D422,'List of drugs'!$A$1:$G$301,2,0),0)</f>
        <v>0</v>
      </c>
      <c r="F422" s="48">
        <f>IF(D422&gt;0,VLOOKUP(D422,'List of drugs'!$A$1:$G$301,3,0),0)</f>
        <v>0</v>
      </c>
      <c r="G422" s="48">
        <f>IF(D422&gt;0,VLOOKUP(D422,'List of drugs'!$A$1:$G$301,4,0),0)</f>
        <v>0</v>
      </c>
      <c r="H422" s="64">
        <f>IF(D422&gt;0,VLOOKUP(D422,'List of drugs'!$A$1:$G$301,5,0),0)</f>
        <v>0</v>
      </c>
      <c r="I422" s="64"/>
      <c r="J422" s="64"/>
      <c r="K422" s="51"/>
      <c r="L422" s="51"/>
      <c r="M422" s="48">
        <f t="shared" si="6"/>
        <v>0</v>
      </c>
      <c r="N422" s="51"/>
      <c r="O422" s="51"/>
      <c r="P422" s="52"/>
    </row>
    <row r="423" spans="1:16" x14ac:dyDescent="0.25">
      <c r="A423" s="89"/>
      <c r="B423" s="84"/>
      <c r="C423" s="51"/>
      <c r="D423" s="51"/>
      <c r="E423" s="48">
        <f>IF(D423&gt;0,VLOOKUP(D423,'List of drugs'!$A$1:$G$301,2,0),0)</f>
        <v>0</v>
      </c>
      <c r="F423" s="48">
        <f>IF(D423&gt;0,VLOOKUP(D423,'List of drugs'!$A$1:$G$301,3,0),0)</f>
        <v>0</v>
      </c>
      <c r="G423" s="48">
        <f>IF(D423&gt;0,VLOOKUP(D423,'List of drugs'!$A$1:$G$301,4,0),0)</f>
        <v>0</v>
      </c>
      <c r="H423" s="64">
        <f>IF(D423&gt;0,VLOOKUP(D423,'List of drugs'!$A$1:$G$301,5,0),0)</f>
        <v>0</v>
      </c>
      <c r="I423" s="64"/>
      <c r="J423" s="64"/>
      <c r="K423" s="51"/>
      <c r="L423" s="51"/>
      <c r="M423" s="48">
        <f t="shared" si="6"/>
        <v>0</v>
      </c>
      <c r="N423" s="51"/>
      <c r="O423" s="51"/>
      <c r="P423" s="52"/>
    </row>
    <row r="424" spans="1:16" x14ac:dyDescent="0.25">
      <c r="A424" s="89"/>
      <c r="B424" s="84"/>
      <c r="C424" s="51"/>
      <c r="D424" s="51"/>
      <c r="E424" s="48">
        <f>IF(D424&gt;0,VLOOKUP(D424,'List of drugs'!$A$1:$G$301,2,0),0)</f>
        <v>0</v>
      </c>
      <c r="F424" s="48">
        <f>IF(D424&gt;0,VLOOKUP(D424,'List of drugs'!$A$1:$G$301,3,0),0)</f>
        <v>0</v>
      </c>
      <c r="G424" s="48">
        <f>IF(D424&gt;0,VLOOKUP(D424,'List of drugs'!$A$1:$G$301,4,0),0)</f>
        <v>0</v>
      </c>
      <c r="H424" s="64">
        <f>IF(D424&gt;0,VLOOKUP(D424,'List of drugs'!$A$1:$G$301,5,0),0)</f>
        <v>0</v>
      </c>
      <c r="I424" s="64"/>
      <c r="J424" s="64"/>
      <c r="K424" s="51"/>
      <c r="L424" s="51"/>
      <c r="M424" s="48">
        <f t="shared" si="6"/>
        <v>0</v>
      </c>
      <c r="N424" s="51"/>
      <c r="O424" s="51"/>
      <c r="P424" s="52"/>
    </row>
    <row r="425" spans="1:16" x14ac:dyDescent="0.25">
      <c r="A425" s="89"/>
      <c r="B425" s="84"/>
      <c r="C425" s="51"/>
      <c r="D425" s="51"/>
      <c r="E425" s="48">
        <f>IF(D425&gt;0,VLOOKUP(D425,'List of drugs'!$A$1:$G$301,2,0),0)</f>
        <v>0</v>
      </c>
      <c r="F425" s="48">
        <f>IF(D425&gt;0,VLOOKUP(D425,'List of drugs'!$A$1:$G$301,3,0),0)</f>
        <v>0</v>
      </c>
      <c r="G425" s="48">
        <f>IF(D425&gt;0,VLOOKUP(D425,'List of drugs'!$A$1:$G$301,4,0),0)</f>
        <v>0</v>
      </c>
      <c r="H425" s="64">
        <f>IF(D425&gt;0,VLOOKUP(D425,'List of drugs'!$A$1:$G$301,5,0),0)</f>
        <v>0</v>
      </c>
      <c r="I425" s="64"/>
      <c r="J425" s="64"/>
      <c r="K425" s="51"/>
      <c r="L425" s="51"/>
      <c r="M425" s="48">
        <f t="shared" si="6"/>
        <v>0</v>
      </c>
      <c r="N425" s="51"/>
      <c r="O425" s="51"/>
      <c r="P425" s="52"/>
    </row>
    <row r="426" spans="1:16" x14ac:dyDescent="0.25">
      <c r="A426" s="89"/>
      <c r="B426" s="84"/>
      <c r="C426" s="51"/>
      <c r="D426" s="51"/>
      <c r="E426" s="48">
        <f>IF(D426&gt;0,VLOOKUP(D426,'List of drugs'!$A$1:$G$301,2,0),0)</f>
        <v>0</v>
      </c>
      <c r="F426" s="48">
        <f>IF(D426&gt;0,VLOOKUP(D426,'List of drugs'!$A$1:$G$301,3,0),0)</f>
        <v>0</v>
      </c>
      <c r="G426" s="48">
        <f>IF(D426&gt;0,VLOOKUP(D426,'List of drugs'!$A$1:$G$301,4,0),0)</f>
        <v>0</v>
      </c>
      <c r="H426" s="64">
        <f>IF(D426&gt;0,VLOOKUP(D426,'List of drugs'!$A$1:$G$301,5,0),0)</f>
        <v>0</v>
      </c>
      <c r="I426" s="64"/>
      <c r="J426" s="64"/>
      <c r="K426" s="51"/>
      <c r="L426" s="51"/>
      <c r="M426" s="48">
        <f t="shared" si="6"/>
        <v>0</v>
      </c>
      <c r="N426" s="51"/>
      <c r="O426" s="51"/>
      <c r="P426" s="52"/>
    </row>
    <row r="427" spans="1:16" x14ac:dyDescent="0.25">
      <c r="A427" s="89"/>
      <c r="B427" s="84"/>
      <c r="C427" s="51"/>
      <c r="D427" s="51"/>
      <c r="E427" s="48">
        <f>IF(D427&gt;0,VLOOKUP(D427,'List of drugs'!$A$1:$G$301,2,0),0)</f>
        <v>0</v>
      </c>
      <c r="F427" s="48">
        <f>IF(D427&gt;0,VLOOKUP(D427,'List of drugs'!$A$1:$G$301,3,0),0)</f>
        <v>0</v>
      </c>
      <c r="G427" s="48">
        <f>IF(D427&gt;0,VLOOKUP(D427,'List of drugs'!$A$1:$G$301,4,0),0)</f>
        <v>0</v>
      </c>
      <c r="H427" s="64">
        <f>IF(D427&gt;0,VLOOKUP(D427,'List of drugs'!$A$1:$G$301,5,0),0)</f>
        <v>0</v>
      </c>
      <c r="I427" s="64"/>
      <c r="J427" s="64"/>
      <c r="K427" s="51"/>
      <c r="L427" s="51"/>
      <c r="M427" s="48">
        <f t="shared" si="6"/>
        <v>0</v>
      </c>
      <c r="N427" s="51"/>
      <c r="O427" s="51"/>
      <c r="P427" s="52"/>
    </row>
    <row r="428" spans="1:16" x14ac:dyDescent="0.25">
      <c r="A428" s="89"/>
      <c r="B428" s="84"/>
      <c r="C428" s="51"/>
      <c r="D428" s="51"/>
      <c r="E428" s="48">
        <f>IF(D428&gt;0,VLOOKUP(D428,'List of drugs'!$A$1:$G$301,2,0),0)</f>
        <v>0</v>
      </c>
      <c r="F428" s="48">
        <f>IF(D428&gt;0,VLOOKUP(D428,'List of drugs'!$A$1:$G$301,3,0),0)</f>
        <v>0</v>
      </c>
      <c r="G428" s="48">
        <f>IF(D428&gt;0,VLOOKUP(D428,'List of drugs'!$A$1:$G$301,4,0),0)</f>
        <v>0</v>
      </c>
      <c r="H428" s="64">
        <f>IF(D428&gt;0,VLOOKUP(D428,'List of drugs'!$A$1:$G$301,5,0),0)</f>
        <v>0</v>
      </c>
      <c r="I428" s="64"/>
      <c r="J428" s="64"/>
      <c r="K428" s="51"/>
      <c r="L428" s="51"/>
      <c r="M428" s="48">
        <f t="shared" si="6"/>
        <v>0</v>
      </c>
      <c r="N428" s="51"/>
      <c r="O428" s="51"/>
      <c r="P428" s="52"/>
    </row>
    <row r="429" spans="1:16" x14ac:dyDescent="0.25">
      <c r="A429" s="89"/>
      <c r="B429" s="84"/>
      <c r="C429" s="51"/>
      <c r="D429" s="51"/>
      <c r="E429" s="48">
        <f>IF(D429&gt;0,VLOOKUP(D429,'List of drugs'!$A$1:$G$301,2,0),0)</f>
        <v>0</v>
      </c>
      <c r="F429" s="48">
        <f>IF(D429&gt;0,VLOOKUP(D429,'List of drugs'!$A$1:$G$301,3,0),0)</f>
        <v>0</v>
      </c>
      <c r="G429" s="48">
        <f>IF(D429&gt;0,VLOOKUP(D429,'List of drugs'!$A$1:$G$301,4,0),0)</f>
        <v>0</v>
      </c>
      <c r="H429" s="64">
        <f>IF(D429&gt;0,VLOOKUP(D429,'List of drugs'!$A$1:$G$301,5,0),0)</f>
        <v>0</v>
      </c>
      <c r="I429" s="64"/>
      <c r="J429" s="64"/>
      <c r="K429" s="51"/>
      <c r="L429" s="51"/>
      <c r="M429" s="48">
        <f t="shared" si="6"/>
        <v>0</v>
      </c>
      <c r="N429" s="51"/>
      <c r="O429" s="51"/>
      <c r="P429" s="52"/>
    </row>
    <row r="430" spans="1:16" x14ac:dyDescent="0.25">
      <c r="A430" s="89"/>
      <c r="B430" s="84"/>
      <c r="C430" s="51"/>
      <c r="D430" s="51"/>
      <c r="E430" s="48">
        <f>IF(D430&gt;0,VLOOKUP(D430,'List of drugs'!$A$1:$G$301,2,0),0)</f>
        <v>0</v>
      </c>
      <c r="F430" s="48">
        <f>IF(D430&gt;0,VLOOKUP(D430,'List of drugs'!$A$1:$G$301,3,0),0)</f>
        <v>0</v>
      </c>
      <c r="G430" s="48">
        <f>IF(D430&gt;0,VLOOKUP(D430,'List of drugs'!$A$1:$G$301,4,0),0)</f>
        <v>0</v>
      </c>
      <c r="H430" s="64">
        <f>IF(D430&gt;0,VLOOKUP(D430,'List of drugs'!$A$1:$G$301,5,0),0)</f>
        <v>0</v>
      </c>
      <c r="I430" s="64"/>
      <c r="J430" s="64"/>
      <c r="K430" s="51"/>
      <c r="L430" s="51"/>
      <c r="M430" s="48">
        <f t="shared" si="6"/>
        <v>0</v>
      </c>
      <c r="N430" s="51"/>
      <c r="O430" s="51"/>
      <c r="P430" s="52"/>
    </row>
    <row r="431" spans="1:16" x14ac:dyDescent="0.25">
      <c r="A431" s="89"/>
      <c r="B431" s="84"/>
      <c r="C431" s="51"/>
      <c r="D431" s="51"/>
      <c r="E431" s="48">
        <f>IF(D431&gt;0,VLOOKUP(D431,'List of drugs'!$A$1:$G$301,2,0),0)</f>
        <v>0</v>
      </c>
      <c r="F431" s="48">
        <f>IF(D431&gt;0,VLOOKUP(D431,'List of drugs'!$A$1:$G$301,3,0),0)</f>
        <v>0</v>
      </c>
      <c r="G431" s="48">
        <f>IF(D431&gt;0,VLOOKUP(D431,'List of drugs'!$A$1:$G$301,4,0),0)</f>
        <v>0</v>
      </c>
      <c r="H431" s="64">
        <f>IF(D431&gt;0,VLOOKUP(D431,'List of drugs'!$A$1:$G$301,5,0),0)</f>
        <v>0</v>
      </c>
      <c r="I431" s="64"/>
      <c r="J431" s="64"/>
      <c r="K431" s="51"/>
      <c r="L431" s="51"/>
      <c r="M431" s="48">
        <f t="shared" si="6"/>
        <v>0</v>
      </c>
      <c r="N431" s="51"/>
      <c r="O431" s="51"/>
      <c r="P431" s="52"/>
    </row>
    <row r="432" spans="1:16" x14ac:dyDescent="0.25">
      <c r="A432" s="89"/>
      <c r="B432" s="84"/>
      <c r="C432" s="51"/>
      <c r="D432" s="51"/>
      <c r="E432" s="48">
        <f>IF(D432&gt;0,VLOOKUP(D432,'List of drugs'!$A$1:$G$301,2,0),0)</f>
        <v>0</v>
      </c>
      <c r="F432" s="48">
        <f>IF(D432&gt;0,VLOOKUP(D432,'List of drugs'!$A$1:$G$301,3,0),0)</f>
        <v>0</v>
      </c>
      <c r="G432" s="48">
        <f>IF(D432&gt;0,VLOOKUP(D432,'List of drugs'!$A$1:$G$301,4,0),0)</f>
        <v>0</v>
      </c>
      <c r="H432" s="64">
        <f>IF(D432&gt;0,VLOOKUP(D432,'List of drugs'!$A$1:$G$301,5,0),0)</f>
        <v>0</v>
      </c>
      <c r="I432" s="64"/>
      <c r="J432" s="64"/>
      <c r="K432" s="51"/>
      <c r="L432" s="51"/>
      <c r="M432" s="48">
        <f t="shared" si="6"/>
        <v>0</v>
      </c>
      <c r="N432" s="51"/>
      <c r="O432" s="51"/>
      <c r="P432" s="52"/>
    </row>
    <row r="433" spans="1:16" x14ac:dyDescent="0.25">
      <c r="A433" s="89"/>
      <c r="B433" s="84"/>
      <c r="C433" s="51"/>
      <c r="D433" s="51"/>
      <c r="E433" s="48">
        <f>IF(D433&gt;0,VLOOKUP(D433,'List of drugs'!$A$1:$G$301,2,0),0)</f>
        <v>0</v>
      </c>
      <c r="F433" s="48">
        <f>IF(D433&gt;0,VLOOKUP(D433,'List of drugs'!$A$1:$G$301,3,0),0)</f>
        <v>0</v>
      </c>
      <c r="G433" s="48">
        <f>IF(D433&gt;0,VLOOKUP(D433,'List of drugs'!$A$1:$G$301,4,0),0)</f>
        <v>0</v>
      </c>
      <c r="H433" s="64">
        <f>IF(D433&gt;0,VLOOKUP(D433,'List of drugs'!$A$1:$G$301,5,0),0)</f>
        <v>0</v>
      </c>
      <c r="I433" s="64"/>
      <c r="J433" s="64"/>
      <c r="K433" s="51"/>
      <c r="L433" s="51"/>
      <c r="M433" s="48">
        <f t="shared" si="6"/>
        <v>0</v>
      </c>
      <c r="N433" s="51"/>
      <c r="O433" s="51"/>
      <c r="P433" s="52"/>
    </row>
    <row r="434" spans="1:16" x14ac:dyDescent="0.25">
      <c r="A434" s="89"/>
      <c r="B434" s="84"/>
      <c r="C434" s="51"/>
      <c r="D434" s="51"/>
      <c r="E434" s="48">
        <f>IF(D434&gt;0,VLOOKUP(D434,'List of drugs'!$A$1:$G$301,2,0),0)</f>
        <v>0</v>
      </c>
      <c r="F434" s="48">
        <f>IF(D434&gt;0,VLOOKUP(D434,'List of drugs'!$A$1:$G$301,3,0),0)</f>
        <v>0</v>
      </c>
      <c r="G434" s="48">
        <f>IF(D434&gt;0,VLOOKUP(D434,'List of drugs'!$A$1:$G$301,4,0),0)</f>
        <v>0</v>
      </c>
      <c r="H434" s="64">
        <f>IF(D434&gt;0,VLOOKUP(D434,'List of drugs'!$A$1:$G$301,5,0),0)</f>
        <v>0</v>
      </c>
      <c r="I434" s="64"/>
      <c r="J434" s="64"/>
      <c r="K434" s="51"/>
      <c r="L434" s="51"/>
      <c r="M434" s="48">
        <f t="shared" si="6"/>
        <v>0</v>
      </c>
      <c r="N434" s="51"/>
      <c r="O434" s="51"/>
      <c r="P434" s="52"/>
    </row>
    <row r="435" spans="1:16" x14ac:dyDescent="0.25">
      <c r="A435" s="89"/>
      <c r="B435" s="84"/>
      <c r="C435" s="51"/>
      <c r="D435" s="51"/>
      <c r="E435" s="48">
        <f>IF(D435&gt;0,VLOOKUP(D435,'List of drugs'!$A$1:$G$301,2,0),0)</f>
        <v>0</v>
      </c>
      <c r="F435" s="48">
        <f>IF(D435&gt;0,VLOOKUP(D435,'List of drugs'!$A$1:$G$301,3,0),0)</f>
        <v>0</v>
      </c>
      <c r="G435" s="48">
        <f>IF(D435&gt;0,VLOOKUP(D435,'List of drugs'!$A$1:$G$301,4,0),0)</f>
        <v>0</v>
      </c>
      <c r="H435" s="64">
        <f>IF(D435&gt;0,VLOOKUP(D435,'List of drugs'!$A$1:$G$301,5,0),0)</f>
        <v>0</v>
      </c>
      <c r="I435" s="64"/>
      <c r="J435" s="64"/>
      <c r="K435" s="51"/>
      <c r="L435" s="51"/>
      <c r="M435" s="48">
        <f t="shared" si="6"/>
        <v>0</v>
      </c>
      <c r="N435" s="51"/>
      <c r="O435" s="51"/>
      <c r="P435" s="52"/>
    </row>
    <row r="436" spans="1:16" x14ac:dyDescent="0.25">
      <c r="A436" s="89"/>
      <c r="B436" s="84"/>
      <c r="C436" s="51"/>
      <c r="D436" s="51"/>
      <c r="E436" s="48">
        <f>IF(D436&gt;0,VLOOKUP(D436,'List of drugs'!$A$1:$G$301,2,0),0)</f>
        <v>0</v>
      </c>
      <c r="F436" s="48">
        <f>IF(D436&gt;0,VLOOKUP(D436,'List of drugs'!$A$1:$G$301,3,0),0)</f>
        <v>0</v>
      </c>
      <c r="G436" s="48">
        <f>IF(D436&gt;0,VLOOKUP(D436,'List of drugs'!$A$1:$G$301,4,0),0)</f>
        <v>0</v>
      </c>
      <c r="H436" s="64">
        <f>IF(D436&gt;0,VLOOKUP(D436,'List of drugs'!$A$1:$G$301,5,0),0)</f>
        <v>0</v>
      </c>
      <c r="I436" s="64"/>
      <c r="J436" s="64"/>
      <c r="K436" s="51"/>
      <c r="L436" s="51"/>
      <c r="M436" s="48">
        <f t="shared" si="6"/>
        <v>0</v>
      </c>
      <c r="N436" s="51"/>
      <c r="O436" s="51"/>
      <c r="P436" s="52"/>
    </row>
    <row r="437" spans="1:16" x14ac:dyDescent="0.25">
      <c r="A437" s="89"/>
      <c r="B437" s="84"/>
      <c r="C437" s="51"/>
      <c r="D437" s="51"/>
      <c r="E437" s="48">
        <f>IF(D437&gt;0,VLOOKUP(D437,'List of drugs'!$A$1:$G$301,2,0),0)</f>
        <v>0</v>
      </c>
      <c r="F437" s="48">
        <f>IF(D437&gt;0,VLOOKUP(D437,'List of drugs'!$A$1:$G$301,3,0),0)</f>
        <v>0</v>
      </c>
      <c r="G437" s="48">
        <f>IF(D437&gt;0,VLOOKUP(D437,'List of drugs'!$A$1:$G$301,4,0),0)</f>
        <v>0</v>
      </c>
      <c r="H437" s="64">
        <f>IF(D437&gt;0,VLOOKUP(D437,'List of drugs'!$A$1:$G$301,5,0),0)</f>
        <v>0</v>
      </c>
      <c r="I437" s="64"/>
      <c r="J437" s="64"/>
      <c r="K437" s="51"/>
      <c r="L437" s="51"/>
      <c r="M437" s="48">
        <f t="shared" si="6"/>
        <v>0</v>
      </c>
      <c r="N437" s="51"/>
      <c r="O437" s="51"/>
      <c r="P437" s="52"/>
    </row>
    <row r="438" spans="1:16" x14ac:dyDescent="0.25">
      <c r="A438" s="89"/>
      <c r="B438" s="84"/>
      <c r="C438" s="51"/>
      <c r="D438" s="51"/>
      <c r="E438" s="48">
        <f>IF(D438&gt;0,VLOOKUP(D438,'List of drugs'!$A$1:$G$301,2,0),0)</f>
        <v>0</v>
      </c>
      <c r="F438" s="48">
        <f>IF(D438&gt;0,VLOOKUP(D438,'List of drugs'!$A$1:$G$301,3,0),0)</f>
        <v>0</v>
      </c>
      <c r="G438" s="48">
        <f>IF(D438&gt;0,VLOOKUP(D438,'List of drugs'!$A$1:$G$301,4,0),0)</f>
        <v>0</v>
      </c>
      <c r="H438" s="64">
        <f>IF(D438&gt;0,VLOOKUP(D438,'List of drugs'!$A$1:$G$301,5,0),0)</f>
        <v>0</v>
      </c>
      <c r="I438" s="64"/>
      <c r="J438" s="64"/>
      <c r="K438" s="51"/>
      <c r="L438" s="51"/>
      <c r="M438" s="48">
        <f t="shared" si="6"/>
        <v>0</v>
      </c>
      <c r="N438" s="51"/>
      <c r="O438" s="51"/>
      <c r="P438" s="52"/>
    </row>
    <row r="439" spans="1:16" x14ac:dyDescent="0.25">
      <c r="A439" s="89"/>
      <c r="B439" s="84"/>
      <c r="C439" s="51"/>
      <c r="D439" s="51"/>
      <c r="E439" s="48">
        <f>IF(D439&gt;0,VLOOKUP(D439,'List of drugs'!$A$1:$G$301,2,0),0)</f>
        <v>0</v>
      </c>
      <c r="F439" s="48">
        <f>IF(D439&gt;0,VLOOKUP(D439,'List of drugs'!$A$1:$G$301,3,0),0)</f>
        <v>0</v>
      </c>
      <c r="G439" s="48">
        <f>IF(D439&gt;0,VLOOKUP(D439,'List of drugs'!$A$1:$G$301,4,0),0)</f>
        <v>0</v>
      </c>
      <c r="H439" s="64">
        <f>IF(D439&gt;0,VLOOKUP(D439,'List of drugs'!$A$1:$G$301,5,0),0)</f>
        <v>0</v>
      </c>
      <c r="I439" s="64"/>
      <c r="J439" s="64"/>
      <c r="K439" s="51"/>
      <c r="L439" s="51"/>
      <c r="M439" s="48">
        <f t="shared" si="6"/>
        <v>0</v>
      </c>
      <c r="N439" s="51"/>
      <c r="O439" s="51"/>
      <c r="P439" s="52"/>
    </row>
    <row r="440" spans="1:16" x14ac:dyDescent="0.25">
      <c r="A440" s="89"/>
      <c r="B440" s="84"/>
      <c r="C440" s="51"/>
      <c r="D440" s="51"/>
      <c r="E440" s="48">
        <f>IF(D440&gt;0,VLOOKUP(D440,'List of drugs'!$A$1:$G$301,2,0),0)</f>
        <v>0</v>
      </c>
      <c r="F440" s="48">
        <f>IF(D440&gt;0,VLOOKUP(D440,'List of drugs'!$A$1:$G$301,3,0),0)</f>
        <v>0</v>
      </c>
      <c r="G440" s="48">
        <f>IF(D440&gt;0,VLOOKUP(D440,'List of drugs'!$A$1:$G$301,4,0),0)</f>
        <v>0</v>
      </c>
      <c r="H440" s="64">
        <f>IF(D440&gt;0,VLOOKUP(D440,'List of drugs'!$A$1:$G$301,5,0),0)</f>
        <v>0</v>
      </c>
      <c r="I440" s="64"/>
      <c r="J440" s="64"/>
      <c r="K440" s="51"/>
      <c r="L440" s="51"/>
      <c r="M440" s="48">
        <f t="shared" si="6"/>
        <v>0</v>
      </c>
      <c r="N440" s="51"/>
      <c r="O440" s="51"/>
      <c r="P440" s="52"/>
    </row>
    <row r="441" spans="1:16" x14ac:dyDescent="0.25">
      <c r="A441" s="89"/>
      <c r="B441" s="84"/>
      <c r="C441" s="51"/>
      <c r="D441" s="51"/>
      <c r="E441" s="48">
        <f>IF(D441&gt;0,VLOOKUP(D441,'List of drugs'!$A$1:$G$301,2,0),0)</f>
        <v>0</v>
      </c>
      <c r="F441" s="48">
        <f>IF(D441&gt;0,VLOOKUP(D441,'List of drugs'!$A$1:$G$301,3,0),0)</f>
        <v>0</v>
      </c>
      <c r="G441" s="48">
        <f>IF(D441&gt;0,VLOOKUP(D441,'List of drugs'!$A$1:$G$301,4,0),0)</f>
        <v>0</v>
      </c>
      <c r="H441" s="64">
        <f>IF(D441&gt;0,VLOOKUP(D441,'List of drugs'!$A$1:$G$301,5,0),0)</f>
        <v>0</v>
      </c>
      <c r="I441" s="64"/>
      <c r="J441" s="64"/>
      <c r="K441" s="51"/>
      <c r="L441" s="51"/>
      <c r="M441" s="48">
        <f t="shared" si="6"/>
        <v>0</v>
      </c>
      <c r="N441" s="51"/>
      <c r="O441" s="51"/>
      <c r="P441" s="52"/>
    </row>
    <row r="442" spans="1:16" x14ac:dyDescent="0.25">
      <c r="A442" s="89"/>
      <c r="B442" s="84"/>
      <c r="C442" s="51"/>
      <c r="D442" s="51"/>
      <c r="E442" s="48">
        <f>IF(D442&gt;0,VLOOKUP(D442,'List of drugs'!$A$1:$G$301,2,0),0)</f>
        <v>0</v>
      </c>
      <c r="F442" s="48">
        <f>IF(D442&gt;0,VLOOKUP(D442,'List of drugs'!$A$1:$G$301,3,0),0)</f>
        <v>0</v>
      </c>
      <c r="G442" s="48">
        <f>IF(D442&gt;0,VLOOKUP(D442,'List of drugs'!$A$1:$G$301,4,0),0)</f>
        <v>0</v>
      </c>
      <c r="H442" s="64">
        <f>IF(D442&gt;0,VLOOKUP(D442,'List of drugs'!$A$1:$G$301,5,0),0)</f>
        <v>0</v>
      </c>
      <c r="I442" s="64"/>
      <c r="J442" s="64"/>
      <c r="K442" s="51"/>
      <c r="L442" s="51"/>
      <c r="M442" s="48">
        <f t="shared" si="6"/>
        <v>0</v>
      </c>
      <c r="N442" s="51"/>
      <c r="O442" s="51"/>
      <c r="P442" s="52"/>
    </row>
    <row r="443" spans="1:16" x14ac:dyDescent="0.25">
      <c r="A443" s="89"/>
      <c r="B443" s="84"/>
      <c r="C443" s="51"/>
      <c r="D443" s="51"/>
      <c r="E443" s="48">
        <f>IF(D443&gt;0,VLOOKUP(D443,'List of drugs'!$A$1:$G$301,2,0),0)</f>
        <v>0</v>
      </c>
      <c r="F443" s="48">
        <f>IF(D443&gt;0,VLOOKUP(D443,'List of drugs'!$A$1:$G$301,3,0),0)</f>
        <v>0</v>
      </c>
      <c r="G443" s="48">
        <f>IF(D443&gt;0,VLOOKUP(D443,'List of drugs'!$A$1:$G$301,4,0),0)</f>
        <v>0</v>
      </c>
      <c r="H443" s="64">
        <f>IF(D443&gt;0,VLOOKUP(D443,'List of drugs'!$A$1:$G$301,5,0),0)</f>
        <v>0</v>
      </c>
      <c r="I443" s="64"/>
      <c r="J443" s="64"/>
      <c r="K443" s="51"/>
      <c r="L443" s="51"/>
      <c r="M443" s="48">
        <f t="shared" si="6"/>
        <v>0</v>
      </c>
      <c r="N443" s="51"/>
      <c r="O443" s="51"/>
      <c r="P443" s="52"/>
    </row>
    <row r="444" spans="1:16" x14ac:dyDescent="0.25">
      <c r="A444" s="89"/>
      <c r="B444" s="84"/>
      <c r="C444" s="51"/>
      <c r="D444" s="51"/>
      <c r="E444" s="48">
        <f>IF(D444&gt;0,VLOOKUP(D444,'List of drugs'!$A$1:$G$301,2,0),0)</f>
        <v>0</v>
      </c>
      <c r="F444" s="48">
        <f>IF(D444&gt;0,VLOOKUP(D444,'List of drugs'!$A$1:$G$301,3,0),0)</f>
        <v>0</v>
      </c>
      <c r="G444" s="48">
        <f>IF(D444&gt;0,VLOOKUP(D444,'List of drugs'!$A$1:$G$301,4,0),0)</f>
        <v>0</v>
      </c>
      <c r="H444" s="64">
        <f>IF(D444&gt;0,VLOOKUP(D444,'List of drugs'!$A$1:$G$301,5,0),0)</f>
        <v>0</v>
      </c>
      <c r="I444" s="64"/>
      <c r="J444" s="64"/>
      <c r="K444" s="51"/>
      <c r="L444" s="51"/>
      <c r="M444" s="48">
        <f t="shared" si="6"/>
        <v>0</v>
      </c>
      <c r="N444" s="51"/>
      <c r="O444" s="51"/>
      <c r="P444" s="52"/>
    </row>
    <row r="445" spans="1:16" x14ac:dyDescent="0.25">
      <c r="A445" s="89"/>
      <c r="B445" s="84"/>
      <c r="C445" s="51"/>
      <c r="D445" s="51"/>
      <c r="E445" s="48">
        <f>IF(D445&gt;0,VLOOKUP(D445,'List of drugs'!$A$1:$G$301,2,0),0)</f>
        <v>0</v>
      </c>
      <c r="F445" s="48">
        <f>IF(D445&gt;0,VLOOKUP(D445,'List of drugs'!$A$1:$G$301,3,0),0)</f>
        <v>0</v>
      </c>
      <c r="G445" s="48">
        <f>IF(D445&gt;0,VLOOKUP(D445,'List of drugs'!$A$1:$G$301,4,0),0)</f>
        <v>0</v>
      </c>
      <c r="H445" s="64">
        <f>IF(D445&gt;0,VLOOKUP(D445,'List of drugs'!$A$1:$G$301,5,0),0)</f>
        <v>0</v>
      </c>
      <c r="I445" s="64"/>
      <c r="J445" s="64"/>
      <c r="K445" s="51"/>
      <c r="L445" s="51"/>
      <c r="M445" s="48">
        <f t="shared" si="6"/>
        <v>0</v>
      </c>
      <c r="N445" s="51"/>
      <c r="O445" s="51"/>
      <c r="P445" s="52"/>
    </row>
    <row r="446" spans="1:16" x14ac:dyDescent="0.25">
      <c r="A446" s="89"/>
      <c r="B446" s="84"/>
      <c r="C446" s="51"/>
      <c r="D446" s="51"/>
      <c r="E446" s="48">
        <f>IF(D446&gt;0,VLOOKUP(D446,'List of drugs'!$A$1:$G$301,2,0),0)</f>
        <v>0</v>
      </c>
      <c r="F446" s="48">
        <f>IF(D446&gt;0,VLOOKUP(D446,'List of drugs'!$A$1:$G$301,3,0),0)</f>
        <v>0</v>
      </c>
      <c r="G446" s="48">
        <f>IF(D446&gt;0,VLOOKUP(D446,'List of drugs'!$A$1:$G$301,4,0),0)</f>
        <v>0</v>
      </c>
      <c r="H446" s="64">
        <f>IF(D446&gt;0,VLOOKUP(D446,'List of drugs'!$A$1:$G$301,5,0),0)</f>
        <v>0</v>
      </c>
      <c r="I446" s="64"/>
      <c r="J446" s="64"/>
      <c r="K446" s="51"/>
      <c r="L446" s="51"/>
      <c r="M446" s="48">
        <f t="shared" si="6"/>
        <v>0</v>
      </c>
      <c r="N446" s="51"/>
      <c r="O446" s="51"/>
      <c r="P446" s="52"/>
    </row>
    <row r="447" spans="1:16" x14ac:dyDescent="0.25">
      <c r="A447" s="89"/>
      <c r="B447" s="84"/>
      <c r="C447" s="51"/>
      <c r="D447" s="51"/>
      <c r="E447" s="48">
        <f>IF(D447&gt;0,VLOOKUP(D447,'List of drugs'!$A$1:$G$301,2,0),0)</f>
        <v>0</v>
      </c>
      <c r="F447" s="48">
        <f>IF(D447&gt;0,VLOOKUP(D447,'List of drugs'!$A$1:$G$301,3,0),0)</f>
        <v>0</v>
      </c>
      <c r="G447" s="48">
        <f>IF(D447&gt;0,VLOOKUP(D447,'List of drugs'!$A$1:$G$301,4,0),0)</f>
        <v>0</v>
      </c>
      <c r="H447" s="64">
        <f>IF(D447&gt;0,VLOOKUP(D447,'List of drugs'!$A$1:$G$301,5,0),0)</f>
        <v>0</v>
      </c>
      <c r="I447" s="64"/>
      <c r="J447" s="64"/>
      <c r="K447" s="51"/>
      <c r="L447" s="51"/>
      <c r="M447" s="48">
        <f t="shared" si="6"/>
        <v>0</v>
      </c>
      <c r="N447" s="51"/>
      <c r="O447" s="51"/>
      <c r="P447" s="52"/>
    </row>
    <row r="448" spans="1:16" x14ac:dyDescent="0.25">
      <c r="A448" s="89"/>
      <c r="B448" s="84"/>
      <c r="C448" s="51"/>
      <c r="D448" s="51"/>
      <c r="E448" s="48">
        <f>IF(D448&gt;0,VLOOKUP(D448,'List of drugs'!$A$1:$G$301,2,0),0)</f>
        <v>0</v>
      </c>
      <c r="F448" s="48">
        <f>IF(D448&gt;0,VLOOKUP(D448,'List of drugs'!$A$1:$G$301,3,0),0)</f>
        <v>0</v>
      </c>
      <c r="G448" s="48">
        <f>IF(D448&gt;0,VLOOKUP(D448,'List of drugs'!$A$1:$G$301,4,0),0)</f>
        <v>0</v>
      </c>
      <c r="H448" s="64">
        <f>IF(D448&gt;0,VLOOKUP(D448,'List of drugs'!$A$1:$G$301,5,0),0)</f>
        <v>0</v>
      </c>
      <c r="I448" s="64"/>
      <c r="J448" s="64"/>
      <c r="K448" s="51"/>
      <c r="L448" s="51"/>
      <c r="M448" s="48">
        <f t="shared" si="6"/>
        <v>0</v>
      </c>
      <c r="N448" s="51"/>
      <c r="O448" s="51"/>
      <c r="P448" s="52"/>
    </row>
    <row r="449" spans="1:16" x14ac:dyDescent="0.25">
      <c r="A449" s="89"/>
      <c r="B449" s="84"/>
      <c r="C449" s="51"/>
      <c r="D449" s="51"/>
      <c r="E449" s="48">
        <f>IF(D449&gt;0,VLOOKUP(D449,'List of drugs'!$A$1:$G$301,2,0),0)</f>
        <v>0</v>
      </c>
      <c r="F449" s="48">
        <f>IF(D449&gt;0,VLOOKUP(D449,'List of drugs'!$A$1:$G$301,3,0),0)</f>
        <v>0</v>
      </c>
      <c r="G449" s="48">
        <f>IF(D449&gt;0,VLOOKUP(D449,'List of drugs'!$A$1:$G$301,4,0),0)</f>
        <v>0</v>
      </c>
      <c r="H449" s="64">
        <f>IF(D449&gt;0,VLOOKUP(D449,'List of drugs'!$A$1:$G$301,5,0),0)</f>
        <v>0</v>
      </c>
      <c r="I449" s="64"/>
      <c r="J449" s="64"/>
      <c r="K449" s="51"/>
      <c r="L449" s="51"/>
      <c r="M449" s="48">
        <f t="shared" si="6"/>
        <v>0</v>
      </c>
      <c r="N449" s="51"/>
      <c r="O449" s="51"/>
      <c r="P449" s="52"/>
    </row>
    <row r="450" spans="1:16" x14ac:dyDescent="0.25">
      <c r="A450" s="89"/>
      <c r="B450" s="84"/>
      <c r="C450" s="51"/>
      <c r="D450" s="51"/>
      <c r="E450" s="48">
        <f>IF(D450&gt;0,VLOOKUP(D450,'List of drugs'!$A$1:$G$301,2,0),0)</f>
        <v>0</v>
      </c>
      <c r="F450" s="48">
        <f>IF(D450&gt;0,VLOOKUP(D450,'List of drugs'!$A$1:$G$301,3,0),0)</f>
        <v>0</v>
      </c>
      <c r="G450" s="48">
        <f>IF(D450&gt;0,VLOOKUP(D450,'List of drugs'!$A$1:$G$301,4,0),0)</f>
        <v>0</v>
      </c>
      <c r="H450" s="64">
        <f>IF(D450&gt;0,VLOOKUP(D450,'List of drugs'!$A$1:$G$301,5,0),0)</f>
        <v>0</v>
      </c>
      <c r="I450" s="64"/>
      <c r="J450" s="64"/>
      <c r="K450" s="51"/>
      <c r="L450" s="51"/>
      <c r="M450" s="48">
        <f t="shared" si="6"/>
        <v>0</v>
      </c>
      <c r="N450" s="51"/>
      <c r="O450" s="51"/>
      <c r="P450" s="52"/>
    </row>
    <row r="451" spans="1:16" x14ac:dyDescent="0.25">
      <c r="A451" s="89"/>
      <c r="B451" s="84"/>
      <c r="C451" s="51"/>
      <c r="D451" s="51"/>
      <c r="E451" s="48">
        <f>IF(D451&gt;0,VLOOKUP(D451,'List of drugs'!$A$1:$G$301,2,0),0)</f>
        <v>0</v>
      </c>
      <c r="F451" s="48">
        <f>IF(D451&gt;0,VLOOKUP(D451,'List of drugs'!$A$1:$G$301,3,0),0)</f>
        <v>0</v>
      </c>
      <c r="G451" s="48">
        <f>IF(D451&gt;0,VLOOKUP(D451,'List of drugs'!$A$1:$G$301,4,0),0)</f>
        <v>0</v>
      </c>
      <c r="H451" s="64">
        <f>IF(D451&gt;0,VLOOKUP(D451,'List of drugs'!$A$1:$G$301,5,0),0)</f>
        <v>0</v>
      </c>
      <c r="I451" s="64"/>
      <c r="J451" s="64"/>
      <c r="K451" s="51"/>
      <c r="L451" s="51"/>
      <c r="M451" s="48">
        <f t="shared" si="6"/>
        <v>0</v>
      </c>
      <c r="N451" s="51"/>
      <c r="O451" s="51"/>
      <c r="P451" s="52"/>
    </row>
    <row r="452" spans="1:16" x14ac:dyDescent="0.25">
      <c r="A452" s="89"/>
      <c r="B452" s="84"/>
      <c r="C452" s="51"/>
      <c r="D452" s="51"/>
      <c r="E452" s="48">
        <f>IF(D452&gt;0,VLOOKUP(D452,'List of drugs'!$A$1:$G$301,2,0),0)</f>
        <v>0</v>
      </c>
      <c r="F452" s="48">
        <f>IF(D452&gt;0,VLOOKUP(D452,'List of drugs'!$A$1:$G$301,3,0),0)</f>
        <v>0</v>
      </c>
      <c r="G452" s="48">
        <f>IF(D452&gt;0,VLOOKUP(D452,'List of drugs'!$A$1:$G$301,4,0),0)</f>
        <v>0</v>
      </c>
      <c r="H452" s="64">
        <f>IF(D452&gt;0,VLOOKUP(D452,'List of drugs'!$A$1:$G$301,5,0),0)</f>
        <v>0</v>
      </c>
      <c r="I452" s="64"/>
      <c r="J452" s="64"/>
      <c r="K452" s="51"/>
      <c r="L452" s="51"/>
      <c r="M452" s="48">
        <f t="shared" si="6"/>
        <v>0</v>
      </c>
      <c r="N452" s="51"/>
      <c r="O452" s="51"/>
      <c r="P452" s="52"/>
    </row>
    <row r="453" spans="1:16" x14ac:dyDescent="0.25">
      <c r="A453" s="89"/>
      <c r="B453" s="84"/>
      <c r="C453" s="51"/>
      <c r="D453" s="51"/>
      <c r="E453" s="48">
        <f>IF(D453&gt;0,VLOOKUP(D453,'List of drugs'!$A$1:$G$301,2,0),0)</f>
        <v>0</v>
      </c>
      <c r="F453" s="48">
        <f>IF(D453&gt;0,VLOOKUP(D453,'List of drugs'!$A$1:$G$301,3,0),0)</f>
        <v>0</v>
      </c>
      <c r="G453" s="48">
        <f>IF(D453&gt;0,VLOOKUP(D453,'List of drugs'!$A$1:$G$301,4,0),0)</f>
        <v>0</v>
      </c>
      <c r="H453" s="64">
        <f>IF(D453&gt;0,VLOOKUP(D453,'List of drugs'!$A$1:$G$301,5,0),0)</f>
        <v>0</v>
      </c>
      <c r="I453" s="64"/>
      <c r="J453" s="64"/>
      <c r="K453" s="51"/>
      <c r="L453" s="51"/>
      <c r="M453" s="48">
        <f t="shared" si="6"/>
        <v>0</v>
      </c>
      <c r="N453" s="51"/>
      <c r="O453" s="51"/>
      <c r="P453" s="52"/>
    </row>
    <row r="454" spans="1:16" x14ac:dyDescent="0.25">
      <c r="A454" s="89"/>
      <c r="B454" s="84"/>
      <c r="C454" s="51"/>
      <c r="D454" s="51"/>
      <c r="E454" s="48">
        <f>IF(D454&gt;0,VLOOKUP(D454,'List of drugs'!$A$1:$G$301,2,0),0)</f>
        <v>0</v>
      </c>
      <c r="F454" s="48">
        <f>IF(D454&gt;0,VLOOKUP(D454,'List of drugs'!$A$1:$G$301,3,0),0)</f>
        <v>0</v>
      </c>
      <c r="G454" s="48">
        <f>IF(D454&gt;0,VLOOKUP(D454,'List of drugs'!$A$1:$G$301,4,0),0)</f>
        <v>0</v>
      </c>
      <c r="H454" s="64">
        <f>IF(D454&gt;0,VLOOKUP(D454,'List of drugs'!$A$1:$G$301,5,0),0)</f>
        <v>0</v>
      </c>
      <c r="I454" s="64"/>
      <c r="J454" s="64"/>
      <c r="K454" s="51"/>
      <c r="L454" s="51"/>
      <c r="M454" s="48">
        <f t="shared" si="6"/>
        <v>0</v>
      </c>
      <c r="N454" s="51"/>
      <c r="O454" s="51"/>
      <c r="P454" s="52"/>
    </row>
    <row r="455" spans="1:16" x14ac:dyDescent="0.25">
      <c r="A455" s="89"/>
      <c r="B455" s="84"/>
      <c r="C455" s="51"/>
      <c r="D455" s="51"/>
      <c r="E455" s="48">
        <f>IF(D455&gt;0,VLOOKUP(D455,'List of drugs'!$A$1:$G$301,2,0),0)</f>
        <v>0</v>
      </c>
      <c r="F455" s="48">
        <f>IF(D455&gt;0,VLOOKUP(D455,'List of drugs'!$A$1:$G$301,3,0),0)</f>
        <v>0</v>
      </c>
      <c r="G455" s="48">
        <f>IF(D455&gt;0,VLOOKUP(D455,'List of drugs'!$A$1:$G$301,4,0),0)</f>
        <v>0</v>
      </c>
      <c r="H455" s="64">
        <f>IF(D455&gt;0,VLOOKUP(D455,'List of drugs'!$A$1:$G$301,5,0),0)</f>
        <v>0</v>
      </c>
      <c r="I455" s="64"/>
      <c r="J455" s="64"/>
      <c r="K455" s="51"/>
      <c r="L455" s="51"/>
      <c r="M455" s="48">
        <f t="shared" ref="M455:M500" si="7">L455-K455</f>
        <v>0</v>
      </c>
      <c r="N455" s="51"/>
      <c r="O455" s="51"/>
      <c r="P455" s="52"/>
    </row>
    <row r="456" spans="1:16" x14ac:dyDescent="0.25">
      <c r="A456" s="89"/>
      <c r="B456" s="84"/>
      <c r="C456" s="51"/>
      <c r="D456" s="51"/>
      <c r="E456" s="48">
        <f>IF(D456&gt;0,VLOOKUP(D456,'List of drugs'!$A$1:$G$301,2,0),0)</f>
        <v>0</v>
      </c>
      <c r="F456" s="48">
        <f>IF(D456&gt;0,VLOOKUP(D456,'List of drugs'!$A$1:$G$301,3,0),0)</f>
        <v>0</v>
      </c>
      <c r="G456" s="48">
        <f>IF(D456&gt;0,VLOOKUP(D456,'List of drugs'!$A$1:$G$301,4,0),0)</f>
        <v>0</v>
      </c>
      <c r="H456" s="64">
        <f>IF(D456&gt;0,VLOOKUP(D456,'List of drugs'!$A$1:$G$301,5,0),0)</f>
        <v>0</v>
      </c>
      <c r="I456" s="64"/>
      <c r="J456" s="64"/>
      <c r="K456" s="51"/>
      <c r="L456" s="51"/>
      <c r="M456" s="48">
        <f t="shared" si="7"/>
        <v>0</v>
      </c>
      <c r="N456" s="51"/>
      <c r="O456" s="51"/>
      <c r="P456" s="52"/>
    </row>
    <row r="457" spans="1:16" x14ac:dyDescent="0.25">
      <c r="A457" s="89"/>
      <c r="B457" s="84"/>
      <c r="C457" s="51"/>
      <c r="D457" s="51"/>
      <c r="E457" s="48">
        <f>IF(D457&gt;0,VLOOKUP(D457,'List of drugs'!$A$1:$G$301,2,0),0)</f>
        <v>0</v>
      </c>
      <c r="F457" s="48">
        <f>IF(D457&gt;0,VLOOKUP(D457,'List of drugs'!$A$1:$G$301,3,0),0)</f>
        <v>0</v>
      </c>
      <c r="G457" s="48">
        <f>IF(D457&gt;0,VLOOKUP(D457,'List of drugs'!$A$1:$G$301,4,0),0)</f>
        <v>0</v>
      </c>
      <c r="H457" s="64">
        <f>IF(D457&gt;0,VLOOKUP(D457,'List of drugs'!$A$1:$G$301,5,0),0)</f>
        <v>0</v>
      </c>
      <c r="I457" s="64"/>
      <c r="J457" s="64"/>
      <c r="K457" s="51"/>
      <c r="L457" s="51"/>
      <c r="M457" s="48">
        <f t="shared" si="7"/>
        <v>0</v>
      </c>
      <c r="N457" s="51"/>
      <c r="O457" s="51"/>
      <c r="P457" s="52"/>
    </row>
    <row r="458" spans="1:16" x14ac:dyDescent="0.25">
      <c r="A458" s="89"/>
      <c r="B458" s="84"/>
      <c r="C458" s="51"/>
      <c r="D458" s="51"/>
      <c r="E458" s="48">
        <f>IF(D458&gt;0,VLOOKUP(D458,'List of drugs'!$A$1:$G$301,2,0),0)</f>
        <v>0</v>
      </c>
      <c r="F458" s="48">
        <f>IF(D458&gt;0,VLOOKUP(D458,'List of drugs'!$A$1:$G$301,3,0),0)</f>
        <v>0</v>
      </c>
      <c r="G458" s="48">
        <f>IF(D458&gt;0,VLOOKUP(D458,'List of drugs'!$A$1:$G$301,4,0),0)</f>
        <v>0</v>
      </c>
      <c r="H458" s="64">
        <f>IF(D458&gt;0,VLOOKUP(D458,'List of drugs'!$A$1:$G$301,5,0),0)</f>
        <v>0</v>
      </c>
      <c r="I458" s="64"/>
      <c r="J458" s="64"/>
      <c r="K458" s="51"/>
      <c r="L458" s="51"/>
      <c r="M458" s="48">
        <f t="shared" si="7"/>
        <v>0</v>
      </c>
      <c r="N458" s="51"/>
      <c r="O458" s="51"/>
      <c r="P458" s="52"/>
    </row>
    <row r="459" spans="1:16" x14ac:dyDescent="0.25">
      <c r="A459" s="89"/>
      <c r="B459" s="84"/>
      <c r="C459" s="51"/>
      <c r="D459" s="51"/>
      <c r="E459" s="48">
        <f>IF(D459&gt;0,VLOOKUP(D459,'List of drugs'!$A$1:$G$301,2,0),0)</f>
        <v>0</v>
      </c>
      <c r="F459" s="48">
        <f>IF(D459&gt;0,VLOOKUP(D459,'List of drugs'!$A$1:$G$301,3,0),0)</f>
        <v>0</v>
      </c>
      <c r="G459" s="48">
        <f>IF(D459&gt;0,VLOOKUP(D459,'List of drugs'!$A$1:$G$301,4,0),0)</f>
        <v>0</v>
      </c>
      <c r="H459" s="64">
        <f>IF(D459&gt;0,VLOOKUP(D459,'List of drugs'!$A$1:$G$301,5,0),0)</f>
        <v>0</v>
      </c>
      <c r="I459" s="64"/>
      <c r="J459" s="64"/>
      <c r="K459" s="51"/>
      <c r="L459" s="51"/>
      <c r="M459" s="48">
        <f t="shared" si="7"/>
        <v>0</v>
      </c>
      <c r="N459" s="51"/>
      <c r="O459" s="51"/>
      <c r="P459" s="52"/>
    </row>
    <row r="460" spans="1:16" x14ac:dyDescent="0.25">
      <c r="A460" s="89"/>
      <c r="B460" s="84"/>
      <c r="C460" s="51"/>
      <c r="D460" s="51"/>
      <c r="E460" s="48">
        <f>IF(D460&gt;0,VLOOKUP(D460,'List of drugs'!$A$1:$G$301,2,0),0)</f>
        <v>0</v>
      </c>
      <c r="F460" s="48">
        <f>IF(D460&gt;0,VLOOKUP(D460,'List of drugs'!$A$1:$G$301,3,0),0)</f>
        <v>0</v>
      </c>
      <c r="G460" s="48">
        <f>IF(D460&gt;0,VLOOKUP(D460,'List of drugs'!$A$1:$G$301,4,0),0)</f>
        <v>0</v>
      </c>
      <c r="H460" s="64">
        <f>IF(D460&gt;0,VLOOKUP(D460,'List of drugs'!$A$1:$G$301,5,0),0)</f>
        <v>0</v>
      </c>
      <c r="I460" s="64"/>
      <c r="J460" s="64"/>
      <c r="K460" s="51"/>
      <c r="L460" s="51"/>
      <c r="M460" s="48">
        <f t="shared" si="7"/>
        <v>0</v>
      </c>
      <c r="N460" s="51"/>
      <c r="O460" s="51"/>
      <c r="P460" s="52"/>
    </row>
    <row r="461" spans="1:16" x14ac:dyDescent="0.25">
      <c r="A461" s="89"/>
      <c r="B461" s="84"/>
      <c r="C461" s="51"/>
      <c r="D461" s="51"/>
      <c r="E461" s="48">
        <f>IF(D461&gt;0,VLOOKUP(D461,'List of drugs'!$A$1:$G$301,2,0),0)</f>
        <v>0</v>
      </c>
      <c r="F461" s="48">
        <f>IF(D461&gt;0,VLOOKUP(D461,'List of drugs'!$A$1:$G$301,3,0),0)</f>
        <v>0</v>
      </c>
      <c r="G461" s="48">
        <f>IF(D461&gt;0,VLOOKUP(D461,'List of drugs'!$A$1:$G$301,4,0),0)</f>
        <v>0</v>
      </c>
      <c r="H461" s="64">
        <f>IF(D461&gt;0,VLOOKUP(D461,'List of drugs'!$A$1:$G$301,5,0),0)</f>
        <v>0</v>
      </c>
      <c r="I461" s="64"/>
      <c r="J461" s="64"/>
      <c r="K461" s="51"/>
      <c r="L461" s="51"/>
      <c r="M461" s="48">
        <f t="shared" si="7"/>
        <v>0</v>
      </c>
      <c r="N461" s="51"/>
      <c r="O461" s="51"/>
      <c r="P461" s="52"/>
    </row>
    <row r="462" spans="1:16" x14ac:dyDescent="0.25">
      <c r="A462" s="89"/>
      <c r="B462" s="84"/>
      <c r="C462" s="51"/>
      <c r="D462" s="51"/>
      <c r="E462" s="48">
        <f>IF(D462&gt;0,VLOOKUP(D462,'List of drugs'!$A$1:$G$301,2,0),0)</f>
        <v>0</v>
      </c>
      <c r="F462" s="48">
        <f>IF(D462&gt;0,VLOOKUP(D462,'List of drugs'!$A$1:$G$301,3,0),0)</f>
        <v>0</v>
      </c>
      <c r="G462" s="48">
        <f>IF(D462&gt;0,VLOOKUP(D462,'List of drugs'!$A$1:$G$301,4,0),0)</f>
        <v>0</v>
      </c>
      <c r="H462" s="64">
        <f>IF(D462&gt;0,VLOOKUP(D462,'List of drugs'!$A$1:$G$301,5,0),0)</f>
        <v>0</v>
      </c>
      <c r="I462" s="64"/>
      <c r="J462" s="64"/>
      <c r="K462" s="51"/>
      <c r="L462" s="51"/>
      <c r="M462" s="48">
        <f t="shared" si="7"/>
        <v>0</v>
      </c>
      <c r="N462" s="51"/>
      <c r="O462" s="51"/>
      <c r="P462" s="52"/>
    </row>
    <row r="463" spans="1:16" x14ac:dyDescent="0.25">
      <c r="A463" s="89"/>
      <c r="B463" s="84"/>
      <c r="C463" s="51"/>
      <c r="D463" s="51"/>
      <c r="E463" s="48">
        <f>IF(D463&gt;0,VLOOKUP(D463,'List of drugs'!$A$1:$G$301,2,0),0)</f>
        <v>0</v>
      </c>
      <c r="F463" s="48">
        <f>IF(D463&gt;0,VLOOKUP(D463,'List of drugs'!$A$1:$G$301,3,0),0)</f>
        <v>0</v>
      </c>
      <c r="G463" s="48">
        <f>IF(D463&gt;0,VLOOKUP(D463,'List of drugs'!$A$1:$G$301,4,0),0)</f>
        <v>0</v>
      </c>
      <c r="H463" s="64">
        <f>IF(D463&gt;0,VLOOKUP(D463,'List of drugs'!$A$1:$G$301,5,0),0)</f>
        <v>0</v>
      </c>
      <c r="I463" s="64"/>
      <c r="J463" s="64"/>
      <c r="K463" s="51"/>
      <c r="L463" s="51"/>
      <c r="M463" s="48">
        <f t="shared" si="7"/>
        <v>0</v>
      </c>
      <c r="N463" s="51"/>
      <c r="O463" s="51"/>
      <c r="P463" s="52"/>
    </row>
    <row r="464" spans="1:16" x14ac:dyDescent="0.25">
      <c r="A464" s="89"/>
      <c r="B464" s="84"/>
      <c r="C464" s="51"/>
      <c r="D464" s="51"/>
      <c r="E464" s="48">
        <f>IF(D464&gt;0,VLOOKUP(D464,'List of drugs'!$A$1:$G$301,2,0),0)</f>
        <v>0</v>
      </c>
      <c r="F464" s="48">
        <f>IF(D464&gt;0,VLOOKUP(D464,'List of drugs'!$A$1:$G$301,3,0),0)</f>
        <v>0</v>
      </c>
      <c r="G464" s="48">
        <f>IF(D464&gt;0,VLOOKUP(D464,'List of drugs'!$A$1:$G$301,4,0),0)</f>
        <v>0</v>
      </c>
      <c r="H464" s="64">
        <f>IF(D464&gt;0,VLOOKUP(D464,'List of drugs'!$A$1:$G$301,5,0),0)</f>
        <v>0</v>
      </c>
      <c r="I464" s="64"/>
      <c r="J464" s="64"/>
      <c r="K464" s="51"/>
      <c r="L464" s="51"/>
      <c r="M464" s="48">
        <f t="shared" si="7"/>
        <v>0</v>
      </c>
      <c r="N464" s="51"/>
      <c r="O464" s="51"/>
      <c r="P464" s="52"/>
    </row>
    <row r="465" spans="1:16" x14ac:dyDescent="0.25">
      <c r="A465" s="89"/>
      <c r="B465" s="84"/>
      <c r="C465" s="51"/>
      <c r="D465" s="51"/>
      <c r="E465" s="48">
        <f>IF(D465&gt;0,VLOOKUP(D465,'List of drugs'!$A$1:$G$301,2,0),0)</f>
        <v>0</v>
      </c>
      <c r="F465" s="48">
        <f>IF(D465&gt;0,VLOOKUP(D465,'List of drugs'!$A$1:$G$301,3,0),0)</f>
        <v>0</v>
      </c>
      <c r="G465" s="48">
        <f>IF(D465&gt;0,VLOOKUP(D465,'List of drugs'!$A$1:$G$301,4,0),0)</f>
        <v>0</v>
      </c>
      <c r="H465" s="64">
        <f>IF(D465&gt;0,VLOOKUP(D465,'List of drugs'!$A$1:$G$301,5,0),0)</f>
        <v>0</v>
      </c>
      <c r="I465" s="64"/>
      <c r="J465" s="64"/>
      <c r="K465" s="51"/>
      <c r="L465" s="51"/>
      <c r="M465" s="48">
        <f t="shared" si="7"/>
        <v>0</v>
      </c>
      <c r="N465" s="51"/>
      <c r="O465" s="51"/>
      <c r="P465" s="52"/>
    </row>
    <row r="466" spans="1:16" x14ac:dyDescent="0.25">
      <c r="A466" s="89"/>
      <c r="B466" s="84"/>
      <c r="C466" s="51"/>
      <c r="D466" s="51"/>
      <c r="E466" s="48">
        <f>IF(D466&gt;0,VLOOKUP(D466,'List of drugs'!$A$1:$G$301,2,0),0)</f>
        <v>0</v>
      </c>
      <c r="F466" s="48">
        <f>IF(D466&gt;0,VLOOKUP(D466,'List of drugs'!$A$1:$G$301,3,0),0)</f>
        <v>0</v>
      </c>
      <c r="G466" s="48">
        <f>IF(D466&gt;0,VLOOKUP(D466,'List of drugs'!$A$1:$G$301,4,0),0)</f>
        <v>0</v>
      </c>
      <c r="H466" s="64">
        <f>IF(D466&gt;0,VLOOKUP(D466,'List of drugs'!$A$1:$G$301,5,0),0)</f>
        <v>0</v>
      </c>
      <c r="I466" s="64"/>
      <c r="J466" s="64"/>
      <c r="K466" s="51"/>
      <c r="L466" s="51"/>
      <c r="M466" s="48">
        <f t="shared" si="7"/>
        <v>0</v>
      </c>
      <c r="N466" s="51"/>
      <c r="O466" s="51"/>
      <c r="P466" s="52"/>
    </row>
    <row r="467" spans="1:16" x14ac:dyDescent="0.25">
      <c r="A467" s="89"/>
      <c r="B467" s="84"/>
      <c r="C467" s="51"/>
      <c r="D467" s="51"/>
      <c r="E467" s="48">
        <f>IF(D467&gt;0,VLOOKUP(D467,'List of drugs'!$A$1:$G$301,2,0),0)</f>
        <v>0</v>
      </c>
      <c r="F467" s="48">
        <f>IF(D467&gt;0,VLOOKUP(D467,'List of drugs'!$A$1:$G$301,3,0),0)</f>
        <v>0</v>
      </c>
      <c r="G467" s="48">
        <f>IF(D467&gt;0,VLOOKUP(D467,'List of drugs'!$A$1:$G$301,4,0),0)</f>
        <v>0</v>
      </c>
      <c r="H467" s="64">
        <f>IF(D467&gt;0,VLOOKUP(D467,'List of drugs'!$A$1:$G$301,5,0),0)</f>
        <v>0</v>
      </c>
      <c r="I467" s="64"/>
      <c r="J467" s="64"/>
      <c r="K467" s="51"/>
      <c r="L467" s="51"/>
      <c r="M467" s="48">
        <f t="shared" si="7"/>
        <v>0</v>
      </c>
      <c r="N467" s="51"/>
      <c r="O467" s="51"/>
      <c r="P467" s="52"/>
    </row>
    <row r="468" spans="1:16" x14ac:dyDescent="0.25">
      <c r="A468" s="89"/>
      <c r="B468" s="84"/>
      <c r="C468" s="51"/>
      <c r="D468" s="51"/>
      <c r="E468" s="48">
        <f>IF(D468&gt;0,VLOOKUP(D468,'List of drugs'!$A$1:$G$301,2,0),0)</f>
        <v>0</v>
      </c>
      <c r="F468" s="48">
        <f>IF(D468&gt;0,VLOOKUP(D468,'List of drugs'!$A$1:$G$301,3,0),0)</f>
        <v>0</v>
      </c>
      <c r="G468" s="48">
        <f>IF(D468&gt;0,VLOOKUP(D468,'List of drugs'!$A$1:$G$301,4,0),0)</f>
        <v>0</v>
      </c>
      <c r="H468" s="64">
        <f>IF(D468&gt;0,VLOOKUP(D468,'List of drugs'!$A$1:$G$301,5,0),0)</f>
        <v>0</v>
      </c>
      <c r="I468" s="64"/>
      <c r="J468" s="64"/>
      <c r="K468" s="51"/>
      <c r="L468" s="51"/>
      <c r="M468" s="48">
        <f t="shared" si="7"/>
        <v>0</v>
      </c>
      <c r="N468" s="51"/>
      <c r="O468" s="51"/>
      <c r="P468" s="52"/>
    </row>
    <row r="469" spans="1:16" x14ac:dyDescent="0.25">
      <c r="A469" s="89"/>
      <c r="B469" s="84"/>
      <c r="C469" s="51"/>
      <c r="D469" s="51"/>
      <c r="E469" s="48">
        <f>IF(D469&gt;0,VLOOKUP(D469,'List of drugs'!$A$1:$G$301,2,0),0)</f>
        <v>0</v>
      </c>
      <c r="F469" s="48">
        <f>IF(D469&gt;0,VLOOKUP(D469,'List of drugs'!$A$1:$G$301,3,0),0)</f>
        <v>0</v>
      </c>
      <c r="G469" s="48">
        <f>IF(D469&gt;0,VLOOKUP(D469,'List of drugs'!$A$1:$G$301,4,0),0)</f>
        <v>0</v>
      </c>
      <c r="H469" s="64">
        <f>IF(D469&gt;0,VLOOKUP(D469,'List of drugs'!$A$1:$G$301,5,0),0)</f>
        <v>0</v>
      </c>
      <c r="I469" s="64"/>
      <c r="J469" s="64"/>
      <c r="K469" s="51"/>
      <c r="L469" s="51"/>
      <c r="M469" s="48">
        <f t="shared" si="7"/>
        <v>0</v>
      </c>
      <c r="N469" s="51"/>
      <c r="O469" s="51"/>
      <c r="P469" s="52"/>
    </row>
    <row r="470" spans="1:16" x14ac:dyDescent="0.25">
      <c r="A470" s="89"/>
      <c r="B470" s="84"/>
      <c r="C470" s="51"/>
      <c r="D470" s="51"/>
      <c r="E470" s="48">
        <f>IF(D470&gt;0,VLOOKUP(D470,'List of drugs'!$A$1:$G$301,2,0),0)</f>
        <v>0</v>
      </c>
      <c r="F470" s="48">
        <f>IF(D470&gt;0,VLOOKUP(D470,'List of drugs'!$A$1:$G$301,3,0),0)</f>
        <v>0</v>
      </c>
      <c r="G470" s="48">
        <f>IF(D470&gt;0,VLOOKUP(D470,'List of drugs'!$A$1:$G$301,4,0),0)</f>
        <v>0</v>
      </c>
      <c r="H470" s="64">
        <f>IF(D470&gt;0,VLOOKUP(D470,'List of drugs'!$A$1:$G$301,5,0),0)</f>
        <v>0</v>
      </c>
      <c r="I470" s="64"/>
      <c r="J470" s="64"/>
      <c r="K470" s="51"/>
      <c r="L470" s="51"/>
      <c r="M470" s="48">
        <f t="shared" si="7"/>
        <v>0</v>
      </c>
      <c r="N470" s="51"/>
      <c r="O470" s="51"/>
      <c r="P470" s="52"/>
    </row>
    <row r="471" spans="1:16" x14ac:dyDescent="0.25">
      <c r="A471" s="89"/>
      <c r="B471" s="84"/>
      <c r="C471" s="51"/>
      <c r="D471" s="51"/>
      <c r="E471" s="48">
        <f>IF(D471&gt;0,VLOOKUP(D471,'List of drugs'!$A$1:$G$301,2,0),0)</f>
        <v>0</v>
      </c>
      <c r="F471" s="48">
        <f>IF(D471&gt;0,VLOOKUP(D471,'List of drugs'!$A$1:$G$301,3,0),0)</f>
        <v>0</v>
      </c>
      <c r="G471" s="48">
        <f>IF(D471&gt;0,VLOOKUP(D471,'List of drugs'!$A$1:$G$301,4,0),0)</f>
        <v>0</v>
      </c>
      <c r="H471" s="64">
        <f>IF(D471&gt;0,VLOOKUP(D471,'List of drugs'!$A$1:$G$301,5,0),0)</f>
        <v>0</v>
      </c>
      <c r="I471" s="64"/>
      <c r="J471" s="64"/>
      <c r="K471" s="51"/>
      <c r="L471" s="51"/>
      <c r="M471" s="48">
        <f t="shared" si="7"/>
        <v>0</v>
      </c>
      <c r="N471" s="51"/>
      <c r="O471" s="51"/>
      <c r="P471" s="52"/>
    </row>
    <row r="472" spans="1:16" x14ac:dyDescent="0.25">
      <c r="A472" s="89"/>
      <c r="B472" s="84"/>
      <c r="C472" s="51"/>
      <c r="D472" s="51"/>
      <c r="E472" s="48">
        <f>IF(D472&gt;0,VLOOKUP(D472,'List of drugs'!$A$1:$G$301,2,0),0)</f>
        <v>0</v>
      </c>
      <c r="F472" s="48">
        <f>IF(D472&gt;0,VLOOKUP(D472,'List of drugs'!$A$1:$G$301,3,0),0)</f>
        <v>0</v>
      </c>
      <c r="G472" s="48">
        <f>IF(D472&gt;0,VLOOKUP(D472,'List of drugs'!$A$1:$G$301,4,0),0)</f>
        <v>0</v>
      </c>
      <c r="H472" s="64">
        <f>IF(D472&gt;0,VLOOKUP(D472,'List of drugs'!$A$1:$G$301,5,0),0)</f>
        <v>0</v>
      </c>
      <c r="I472" s="64"/>
      <c r="J472" s="64"/>
      <c r="K472" s="51"/>
      <c r="L472" s="51"/>
      <c r="M472" s="48">
        <f t="shared" si="7"/>
        <v>0</v>
      </c>
      <c r="N472" s="51"/>
      <c r="O472" s="51"/>
      <c r="P472" s="52"/>
    </row>
    <row r="473" spans="1:16" x14ac:dyDescent="0.25">
      <c r="A473" s="89"/>
      <c r="B473" s="84"/>
      <c r="C473" s="51"/>
      <c r="D473" s="51"/>
      <c r="E473" s="48">
        <f>IF(D473&gt;0,VLOOKUP(D473,'List of drugs'!$A$1:$G$301,2,0),0)</f>
        <v>0</v>
      </c>
      <c r="F473" s="48">
        <f>IF(D473&gt;0,VLOOKUP(D473,'List of drugs'!$A$1:$G$301,3,0),0)</f>
        <v>0</v>
      </c>
      <c r="G473" s="48">
        <f>IF(D473&gt;0,VLOOKUP(D473,'List of drugs'!$A$1:$G$301,4,0),0)</f>
        <v>0</v>
      </c>
      <c r="H473" s="64">
        <f>IF(D473&gt;0,VLOOKUP(D473,'List of drugs'!$A$1:$G$301,5,0),0)</f>
        <v>0</v>
      </c>
      <c r="I473" s="64"/>
      <c r="J473" s="64"/>
      <c r="K473" s="51"/>
      <c r="L473" s="51"/>
      <c r="M473" s="48">
        <f t="shared" si="7"/>
        <v>0</v>
      </c>
      <c r="N473" s="51"/>
      <c r="O473" s="51"/>
      <c r="P473" s="52"/>
    </row>
    <row r="474" spans="1:16" x14ac:dyDescent="0.25">
      <c r="A474" s="89"/>
      <c r="B474" s="84"/>
      <c r="C474" s="51"/>
      <c r="D474" s="51"/>
      <c r="E474" s="48">
        <f>IF(D474&gt;0,VLOOKUP(D474,'List of drugs'!$A$1:$G$301,2,0),0)</f>
        <v>0</v>
      </c>
      <c r="F474" s="48">
        <f>IF(D474&gt;0,VLOOKUP(D474,'List of drugs'!$A$1:$G$301,3,0),0)</f>
        <v>0</v>
      </c>
      <c r="G474" s="48">
        <f>IF(D474&gt;0,VLOOKUP(D474,'List of drugs'!$A$1:$G$301,4,0),0)</f>
        <v>0</v>
      </c>
      <c r="H474" s="64">
        <f>IF(D474&gt;0,VLOOKUP(D474,'List of drugs'!$A$1:$G$301,5,0),0)</f>
        <v>0</v>
      </c>
      <c r="I474" s="64"/>
      <c r="J474" s="64"/>
      <c r="K474" s="51"/>
      <c r="L474" s="51"/>
      <c r="M474" s="48">
        <f t="shared" si="7"/>
        <v>0</v>
      </c>
      <c r="N474" s="51"/>
      <c r="O474" s="51"/>
      <c r="P474" s="52"/>
    </row>
    <row r="475" spans="1:16" x14ac:dyDescent="0.25">
      <c r="A475" s="89"/>
      <c r="B475" s="84"/>
      <c r="C475" s="51"/>
      <c r="D475" s="51"/>
      <c r="E475" s="48">
        <f>IF(D475&gt;0,VLOOKUP(D475,'List of drugs'!$A$1:$G$301,2,0),0)</f>
        <v>0</v>
      </c>
      <c r="F475" s="48">
        <f>IF(D475&gt;0,VLOOKUP(D475,'List of drugs'!$A$1:$G$301,3,0),0)</f>
        <v>0</v>
      </c>
      <c r="G475" s="48">
        <f>IF(D475&gt;0,VLOOKUP(D475,'List of drugs'!$A$1:$G$301,4,0),0)</f>
        <v>0</v>
      </c>
      <c r="H475" s="64">
        <f>IF(D475&gt;0,VLOOKUP(D475,'List of drugs'!$A$1:$G$301,5,0),0)</f>
        <v>0</v>
      </c>
      <c r="I475" s="64"/>
      <c r="J475" s="64"/>
      <c r="K475" s="51"/>
      <c r="L475" s="51"/>
      <c r="M475" s="48">
        <f t="shared" si="7"/>
        <v>0</v>
      </c>
      <c r="N475" s="51"/>
      <c r="O475" s="51"/>
      <c r="P475" s="52"/>
    </row>
    <row r="476" spans="1:16" x14ac:dyDescent="0.25">
      <c r="A476" s="89"/>
      <c r="B476" s="84"/>
      <c r="C476" s="51"/>
      <c r="D476" s="51"/>
      <c r="E476" s="48">
        <f>IF(D476&gt;0,VLOOKUP(D476,'List of drugs'!$A$1:$G$301,2,0),0)</f>
        <v>0</v>
      </c>
      <c r="F476" s="48">
        <f>IF(D476&gt;0,VLOOKUP(D476,'List of drugs'!$A$1:$G$301,3,0),0)</f>
        <v>0</v>
      </c>
      <c r="G476" s="48">
        <f>IF(D476&gt;0,VLOOKUP(D476,'List of drugs'!$A$1:$G$301,4,0),0)</f>
        <v>0</v>
      </c>
      <c r="H476" s="64">
        <f>IF(D476&gt;0,VLOOKUP(D476,'List of drugs'!$A$1:$G$301,5,0),0)</f>
        <v>0</v>
      </c>
      <c r="I476" s="64"/>
      <c r="J476" s="64"/>
      <c r="K476" s="51"/>
      <c r="L476" s="51"/>
      <c r="M476" s="48">
        <f t="shared" si="7"/>
        <v>0</v>
      </c>
      <c r="N476" s="51"/>
      <c r="O476" s="51"/>
      <c r="P476" s="52"/>
    </row>
    <row r="477" spans="1:16" x14ac:dyDescent="0.25">
      <c r="A477" s="89"/>
      <c r="B477" s="84"/>
      <c r="C477" s="51"/>
      <c r="D477" s="51"/>
      <c r="E477" s="48">
        <f>IF(D477&gt;0,VLOOKUP(D477,'List of drugs'!$A$1:$G$301,2,0),0)</f>
        <v>0</v>
      </c>
      <c r="F477" s="48">
        <f>IF(D477&gt;0,VLOOKUP(D477,'List of drugs'!$A$1:$G$301,3,0),0)</f>
        <v>0</v>
      </c>
      <c r="G477" s="48">
        <f>IF(D477&gt;0,VLOOKUP(D477,'List of drugs'!$A$1:$G$301,4,0),0)</f>
        <v>0</v>
      </c>
      <c r="H477" s="64">
        <f>IF(D477&gt;0,VLOOKUP(D477,'List of drugs'!$A$1:$G$301,5,0),0)</f>
        <v>0</v>
      </c>
      <c r="I477" s="64"/>
      <c r="J477" s="64"/>
      <c r="K477" s="51"/>
      <c r="L477" s="51"/>
      <c r="M477" s="48">
        <f t="shared" si="7"/>
        <v>0</v>
      </c>
      <c r="N477" s="51"/>
      <c r="O477" s="51"/>
      <c r="P477" s="52"/>
    </row>
    <row r="478" spans="1:16" x14ac:dyDescent="0.25">
      <c r="A478" s="89"/>
      <c r="B478" s="84"/>
      <c r="C478" s="51"/>
      <c r="D478" s="51"/>
      <c r="E478" s="48">
        <f>IF(D478&gt;0,VLOOKUP(D478,'List of drugs'!$A$1:$G$301,2,0),0)</f>
        <v>0</v>
      </c>
      <c r="F478" s="48">
        <f>IF(D478&gt;0,VLOOKUP(D478,'List of drugs'!$A$1:$G$301,3,0),0)</f>
        <v>0</v>
      </c>
      <c r="G478" s="48">
        <f>IF(D478&gt;0,VLOOKUP(D478,'List of drugs'!$A$1:$G$301,4,0),0)</f>
        <v>0</v>
      </c>
      <c r="H478" s="64">
        <f>IF(D478&gt;0,VLOOKUP(D478,'List of drugs'!$A$1:$G$301,5,0),0)</f>
        <v>0</v>
      </c>
      <c r="I478" s="64"/>
      <c r="J478" s="64"/>
      <c r="K478" s="51"/>
      <c r="L478" s="51"/>
      <c r="M478" s="48">
        <f t="shared" si="7"/>
        <v>0</v>
      </c>
      <c r="N478" s="51"/>
      <c r="O478" s="51"/>
      <c r="P478" s="52"/>
    </row>
    <row r="479" spans="1:16" x14ac:dyDescent="0.25">
      <c r="A479" s="89"/>
      <c r="B479" s="84"/>
      <c r="C479" s="51"/>
      <c r="D479" s="51"/>
      <c r="E479" s="48">
        <f>IF(D479&gt;0,VLOOKUP(D479,'List of drugs'!$A$1:$G$301,2,0),0)</f>
        <v>0</v>
      </c>
      <c r="F479" s="48">
        <f>IF(D479&gt;0,VLOOKUP(D479,'List of drugs'!$A$1:$G$301,3,0),0)</f>
        <v>0</v>
      </c>
      <c r="G479" s="48">
        <f>IF(D479&gt;0,VLOOKUP(D479,'List of drugs'!$A$1:$G$301,4,0),0)</f>
        <v>0</v>
      </c>
      <c r="H479" s="64">
        <f>IF(D479&gt;0,VLOOKUP(D479,'List of drugs'!$A$1:$G$301,5,0),0)</f>
        <v>0</v>
      </c>
      <c r="I479" s="64"/>
      <c r="J479" s="64"/>
      <c r="K479" s="51"/>
      <c r="L479" s="51"/>
      <c r="M479" s="48">
        <f t="shared" si="7"/>
        <v>0</v>
      </c>
      <c r="N479" s="51"/>
      <c r="O479" s="51"/>
      <c r="P479" s="52"/>
    </row>
    <row r="480" spans="1:16" x14ac:dyDescent="0.25">
      <c r="A480" s="89"/>
      <c r="B480" s="84"/>
      <c r="C480" s="51"/>
      <c r="D480" s="51"/>
      <c r="E480" s="48">
        <f>IF(D480&gt;0,VLOOKUP(D480,'List of drugs'!$A$1:$G$301,2,0),0)</f>
        <v>0</v>
      </c>
      <c r="F480" s="48">
        <f>IF(D480&gt;0,VLOOKUP(D480,'List of drugs'!$A$1:$G$301,3,0),0)</f>
        <v>0</v>
      </c>
      <c r="G480" s="48">
        <f>IF(D480&gt;0,VLOOKUP(D480,'List of drugs'!$A$1:$G$301,4,0),0)</f>
        <v>0</v>
      </c>
      <c r="H480" s="64">
        <f>IF(D480&gt;0,VLOOKUP(D480,'List of drugs'!$A$1:$G$301,5,0),0)</f>
        <v>0</v>
      </c>
      <c r="I480" s="64"/>
      <c r="J480" s="64"/>
      <c r="K480" s="51"/>
      <c r="L480" s="51"/>
      <c r="M480" s="48">
        <f t="shared" si="7"/>
        <v>0</v>
      </c>
      <c r="N480" s="51"/>
      <c r="O480" s="51"/>
      <c r="P480" s="52"/>
    </row>
    <row r="481" spans="1:16" x14ac:dyDescent="0.25">
      <c r="A481" s="89"/>
      <c r="B481" s="84"/>
      <c r="C481" s="51"/>
      <c r="D481" s="51"/>
      <c r="E481" s="48">
        <f>IF(D481&gt;0,VLOOKUP(D481,'List of drugs'!$A$1:$G$301,2,0),0)</f>
        <v>0</v>
      </c>
      <c r="F481" s="48">
        <f>IF(D481&gt;0,VLOOKUP(D481,'List of drugs'!$A$1:$G$301,3,0),0)</f>
        <v>0</v>
      </c>
      <c r="G481" s="48">
        <f>IF(D481&gt;0,VLOOKUP(D481,'List of drugs'!$A$1:$G$301,4,0),0)</f>
        <v>0</v>
      </c>
      <c r="H481" s="64">
        <f>IF(D481&gt;0,VLOOKUP(D481,'List of drugs'!$A$1:$G$301,5,0),0)</f>
        <v>0</v>
      </c>
      <c r="I481" s="64"/>
      <c r="J481" s="64"/>
      <c r="K481" s="51"/>
      <c r="L481" s="51"/>
      <c r="M481" s="48">
        <f t="shared" si="7"/>
        <v>0</v>
      </c>
      <c r="N481" s="51"/>
      <c r="O481" s="51"/>
      <c r="P481" s="52"/>
    </row>
    <row r="482" spans="1:16" x14ac:dyDescent="0.25">
      <c r="A482" s="89"/>
      <c r="B482" s="84"/>
      <c r="C482" s="51"/>
      <c r="D482" s="51"/>
      <c r="E482" s="48">
        <f>IF(D482&gt;0,VLOOKUP(D482,'List of drugs'!$A$1:$G$301,2,0),0)</f>
        <v>0</v>
      </c>
      <c r="F482" s="48">
        <f>IF(D482&gt;0,VLOOKUP(D482,'List of drugs'!$A$1:$G$301,3,0),0)</f>
        <v>0</v>
      </c>
      <c r="G482" s="48">
        <f>IF(D482&gt;0,VLOOKUP(D482,'List of drugs'!$A$1:$G$301,4,0),0)</f>
        <v>0</v>
      </c>
      <c r="H482" s="64">
        <f>IF(D482&gt;0,VLOOKUP(D482,'List of drugs'!$A$1:$G$301,5,0),0)</f>
        <v>0</v>
      </c>
      <c r="I482" s="64"/>
      <c r="J482" s="64"/>
      <c r="K482" s="51"/>
      <c r="L482" s="51"/>
      <c r="M482" s="48">
        <f t="shared" si="7"/>
        <v>0</v>
      </c>
      <c r="N482" s="51"/>
      <c r="O482" s="51"/>
      <c r="P482" s="52"/>
    </row>
    <row r="483" spans="1:16" x14ac:dyDescent="0.25">
      <c r="A483" s="89"/>
      <c r="B483" s="84"/>
      <c r="C483" s="51"/>
      <c r="D483" s="51"/>
      <c r="E483" s="48">
        <f>IF(D483&gt;0,VLOOKUP(D483,'List of drugs'!$A$1:$G$301,2,0),0)</f>
        <v>0</v>
      </c>
      <c r="F483" s="48">
        <f>IF(D483&gt;0,VLOOKUP(D483,'List of drugs'!$A$1:$G$301,3,0),0)</f>
        <v>0</v>
      </c>
      <c r="G483" s="48">
        <f>IF(D483&gt;0,VLOOKUP(D483,'List of drugs'!$A$1:$G$301,4,0),0)</f>
        <v>0</v>
      </c>
      <c r="H483" s="64">
        <f>IF(D483&gt;0,VLOOKUP(D483,'List of drugs'!$A$1:$G$301,5,0),0)</f>
        <v>0</v>
      </c>
      <c r="I483" s="64"/>
      <c r="J483" s="64"/>
      <c r="K483" s="51"/>
      <c r="L483" s="51"/>
      <c r="M483" s="48">
        <f t="shared" si="7"/>
        <v>0</v>
      </c>
      <c r="N483" s="51"/>
      <c r="O483" s="51"/>
      <c r="P483" s="52"/>
    </row>
    <row r="484" spans="1:16" x14ac:dyDescent="0.25">
      <c r="A484" s="89"/>
      <c r="B484" s="84"/>
      <c r="C484" s="51"/>
      <c r="D484" s="51"/>
      <c r="E484" s="48">
        <f>IF(D484&gt;0,VLOOKUP(D484,'List of drugs'!$A$1:$G$301,2,0),0)</f>
        <v>0</v>
      </c>
      <c r="F484" s="48">
        <f>IF(D484&gt;0,VLOOKUP(D484,'List of drugs'!$A$1:$G$301,3,0),0)</f>
        <v>0</v>
      </c>
      <c r="G484" s="48">
        <f>IF(D484&gt;0,VLOOKUP(D484,'List of drugs'!$A$1:$G$301,4,0),0)</f>
        <v>0</v>
      </c>
      <c r="H484" s="64">
        <f>IF(D484&gt;0,VLOOKUP(D484,'List of drugs'!$A$1:$G$301,5,0),0)</f>
        <v>0</v>
      </c>
      <c r="I484" s="64"/>
      <c r="J484" s="64"/>
      <c r="K484" s="51"/>
      <c r="L484" s="51"/>
      <c r="M484" s="48">
        <f t="shared" si="7"/>
        <v>0</v>
      </c>
      <c r="N484" s="51"/>
      <c r="O484" s="51"/>
      <c r="P484" s="52"/>
    </row>
    <row r="485" spans="1:16" x14ac:dyDescent="0.25">
      <c r="A485" s="89"/>
      <c r="B485" s="84"/>
      <c r="C485" s="51"/>
      <c r="D485" s="51"/>
      <c r="E485" s="48">
        <f>IF(D485&gt;0,VLOOKUP(D485,'List of drugs'!$A$1:$G$301,2,0),0)</f>
        <v>0</v>
      </c>
      <c r="F485" s="48">
        <f>IF(D485&gt;0,VLOOKUP(D485,'List of drugs'!$A$1:$G$301,3,0),0)</f>
        <v>0</v>
      </c>
      <c r="G485" s="48">
        <f>IF(D485&gt;0,VLOOKUP(D485,'List of drugs'!$A$1:$G$301,4,0),0)</f>
        <v>0</v>
      </c>
      <c r="H485" s="64">
        <f>IF(D485&gt;0,VLOOKUP(D485,'List of drugs'!$A$1:$G$301,5,0),0)</f>
        <v>0</v>
      </c>
      <c r="I485" s="64"/>
      <c r="J485" s="64"/>
      <c r="K485" s="51"/>
      <c r="L485" s="51"/>
      <c r="M485" s="48">
        <f t="shared" si="7"/>
        <v>0</v>
      </c>
      <c r="N485" s="51"/>
      <c r="O485" s="51"/>
      <c r="P485" s="52"/>
    </row>
    <row r="486" spans="1:16" x14ac:dyDescent="0.25">
      <c r="A486" s="89"/>
      <c r="B486" s="84"/>
      <c r="C486" s="51"/>
      <c r="D486" s="51"/>
      <c r="E486" s="48">
        <f>IF(D486&gt;0,VLOOKUP(D486,'List of drugs'!$A$1:$G$301,2,0),0)</f>
        <v>0</v>
      </c>
      <c r="F486" s="48">
        <f>IF(D486&gt;0,VLOOKUP(D486,'List of drugs'!$A$1:$G$301,3,0),0)</f>
        <v>0</v>
      </c>
      <c r="G486" s="48">
        <f>IF(D486&gt;0,VLOOKUP(D486,'List of drugs'!$A$1:$G$301,4,0),0)</f>
        <v>0</v>
      </c>
      <c r="H486" s="64">
        <f>IF(D486&gt;0,VLOOKUP(D486,'List of drugs'!$A$1:$G$301,5,0),0)</f>
        <v>0</v>
      </c>
      <c r="I486" s="64"/>
      <c r="J486" s="64"/>
      <c r="K486" s="51"/>
      <c r="L486" s="51"/>
      <c r="M486" s="48">
        <f t="shared" si="7"/>
        <v>0</v>
      </c>
      <c r="N486" s="51"/>
      <c r="O486" s="51"/>
      <c r="P486" s="52"/>
    </row>
    <row r="487" spans="1:16" x14ac:dyDescent="0.25">
      <c r="A487" s="89"/>
      <c r="B487" s="84"/>
      <c r="C487" s="51"/>
      <c r="D487" s="51"/>
      <c r="E487" s="48">
        <f>IF(D487&gt;0,VLOOKUP(D487,'List of drugs'!$A$1:$G$301,2,0),0)</f>
        <v>0</v>
      </c>
      <c r="F487" s="48">
        <f>IF(D487&gt;0,VLOOKUP(D487,'List of drugs'!$A$1:$G$301,3,0),0)</f>
        <v>0</v>
      </c>
      <c r="G487" s="48">
        <f>IF(D487&gt;0,VLOOKUP(D487,'List of drugs'!$A$1:$G$301,4,0),0)</f>
        <v>0</v>
      </c>
      <c r="H487" s="64">
        <f>IF(D487&gt;0,VLOOKUP(D487,'List of drugs'!$A$1:$G$301,5,0),0)</f>
        <v>0</v>
      </c>
      <c r="I487" s="64"/>
      <c r="J487" s="64"/>
      <c r="K487" s="51"/>
      <c r="L487" s="51"/>
      <c r="M487" s="48">
        <f t="shared" si="7"/>
        <v>0</v>
      </c>
      <c r="N487" s="51"/>
      <c r="O487" s="51"/>
      <c r="P487" s="52"/>
    </row>
    <row r="488" spans="1:16" x14ac:dyDescent="0.25">
      <c r="A488" s="89"/>
      <c r="B488" s="84"/>
      <c r="C488" s="51"/>
      <c r="D488" s="51"/>
      <c r="E488" s="48">
        <f>IF(D488&gt;0,VLOOKUP(D488,'List of drugs'!$A$1:$G$301,2,0),0)</f>
        <v>0</v>
      </c>
      <c r="F488" s="48">
        <f>IF(D488&gt;0,VLOOKUP(D488,'List of drugs'!$A$1:$G$301,3,0),0)</f>
        <v>0</v>
      </c>
      <c r="G488" s="48">
        <f>IF(D488&gt;0,VLOOKUP(D488,'List of drugs'!$A$1:$G$301,4,0),0)</f>
        <v>0</v>
      </c>
      <c r="H488" s="64">
        <f>IF(D488&gt;0,VLOOKUP(D488,'List of drugs'!$A$1:$G$301,5,0),0)</f>
        <v>0</v>
      </c>
      <c r="I488" s="64"/>
      <c r="J488" s="64"/>
      <c r="K488" s="51"/>
      <c r="L488" s="51"/>
      <c r="M488" s="48">
        <f t="shared" si="7"/>
        <v>0</v>
      </c>
      <c r="N488" s="51"/>
      <c r="O488" s="51"/>
      <c r="P488" s="52"/>
    </row>
    <row r="489" spans="1:16" x14ac:dyDescent="0.25">
      <c r="A489" s="89"/>
      <c r="B489" s="84"/>
      <c r="C489" s="51"/>
      <c r="D489" s="51"/>
      <c r="E489" s="48">
        <f>IF(D489&gt;0,VLOOKUP(D489,'List of drugs'!$A$1:$G$301,2,0),0)</f>
        <v>0</v>
      </c>
      <c r="F489" s="48">
        <f>IF(D489&gt;0,VLOOKUP(D489,'List of drugs'!$A$1:$G$301,3,0),0)</f>
        <v>0</v>
      </c>
      <c r="G489" s="48">
        <f>IF(D489&gt;0,VLOOKUP(D489,'List of drugs'!$A$1:$G$301,4,0),0)</f>
        <v>0</v>
      </c>
      <c r="H489" s="64">
        <f>IF(D489&gt;0,VLOOKUP(D489,'List of drugs'!$A$1:$G$301,5,0),0)</f>
        <v>0</v>
      </c>
      <c r="I489" s="64"/>
      <c r="J489" s="64"/>
      <c r="K489" s="51"/>
      <c r="L489" s="51"/>
      <c r="M489" s="48">
        <f t="shared" si="7"/>
        <v>0</v>
      </c>
      <c r="N489" s="51"/>
      <c r="O489" s="51"/>
      <c r="P489" s="52"/>
    </row>
    <row r="490" spans="1:16" x14ac:dyDescent="0.25">
      <c r="A490" s="89"/>
      <c r="B490" s="84"/>
      <c r="C490" s="51"/>
      <c r="D490" s="51"/>
      <c r="E490" s="48">
        <f>IF(D490&gt;0,VLOOKUP(D490,'List of drugs'!$A$1:$G$301,2,0),0)</f>
        <v>0</v>
      </c>
      <c r="F490" s="48">
        <f>IF(D490&gt;0,VLOOKUP(D490,'List of drugs'!$A$1:$G$301,3,0),0)</f>
        <v>0</v>
      </c>
      <c r="G490" s="48">
        <f>IF(D490&gt;0,VLOOKUP(D490,'List of drugs'!$A$1:$G$301,4,0),0)</f>
        <v>0</v>
      </c>
      <c r="H490" s="64">
        <f>IF(D490&gt;0,VLOOKUP(D490,'List of drugs'!$A$1:$G$301,5,0),0)</f>
        <v>0</v>
      </c>
      <c r="I490" s="64"/>
      <c r="J490" s="64"/>
      <c r="K490" s="51"/>
      <c r="L490" s="51"/>
      <c r="M490" s="48">
        <f t="shared" si="7"/>
        <v>0</v>
      </c>
      <c r="N490" s="51"/>
      <c r="O490" s="51"/>
      <c r="P490" s="52"/>
    </row>
    <row r="491" spans="1:16" x14ac:dyDescent="0.25">
      <c r="A491" s="89"/>
      <c r="B491" s="84"/>
      <c r="C491" s="51"/>
      <c r="D491" s="51"/>
      <c r="E491" s="48">
        <f>IF(D491&gt;0,VLOOKUP(D491,'List of drugs'!$A$1:$G$301,2,0),0)</f>
        <v>0</v>
      </c>
      <c r="F491" s="48">
        <f>IF(D491&gt;0,VLOOKUP(D491,'List of drugs'!$A$1:$G$301,3,0),0)</f>
        <v>0</v>
      </c>
      <c r="G491" s="48">
        <f>IF(D491&gt;0,VLOOKUP(D491,'List of drugs'!$A$1:$G$301,4,0),0)</f>
        <v>0</v>
      </c>
      <c r="H491" s="64">
        <f>IF(D491&gt;0,VLOOKUP(D491,'List of drugs'!$A$1:$G$301,5,0),0)</f>
        <v>0</v>
      </c>
      <c r="I491" s="64"/>
      <c r="J491" s="64"/>
      <c r="K491" s="51"/>
      <c r="L491" s="51"/>
      <c r="M491" s="48">
        <f t="shared" si="7"/>
        <v>0</v>
      </c>
      <c r="N491" s="51"/>
      <c r="O491" s="51"/>
      <c r="P491" s="52"/>
    </row>
    <row r="492" spans="1:16" x14ac:dyDescent="0.25">
      <c r="A492" s="89"/>
      <c r="B492" s="84"/>
      <c r="C492" s="51"/>
      <c r="D492" s="51"/>
      <c r="E492" s="48">
        <f>IF(D492&gt;0,VLOOKUP(D492,'List of drugs'!$A$1:$G$301,2,0),0)</f>
        <v>0</v>
      </c>
      <c r="F492" s="48">
        <f>IF(D492&gt;0,VLOOKUP(D492,'List of drugs'!$A$1:$G$301,3,0),0)</f>
        <v>0</v>
      </c>
      <c r="G492" s="48">
        <f>IF(D492&gt;0,VLOOKUP(D492,'List of drugs'!$A$1:$G$301,4,0),0)</f>
        <v>0</v>
      </c>
      <c r="H492" s="64">
        <f>IF(D492&gt;0,VLOOKUP(D492,'List of drugs'!$A$1:$G$301,5,0),0)</f>
        <v>0</v>
      </c>
      <c r="I492" s="64"/>
      <c r="J492" s="64"/>
      <c r="K492" s="51"/>
      <c r="L492" s="51"/>
      <c r="M492" s="48">
        <f t="shared" si="7"/>
        <v>0</v>
      </c>
      <c r="N492" s="51"/>
      <c r="O492" s="51"/>
      <c r="P492" s="52"/>
    </row>
    <row r="493" spans="1:16" x14ac:dyDescent="0.25">
      <c r="A493" s="89"/>
      <c r="B493" s="84"/>
      <c r="C493" s="51"/>
      <c r="D493" s="51"/>
      <c r="E493" s="48">
        <f>IF(D493&gt;0,VLOOKUP(D493,'List of drugs'!$A$1:$G$301,2,0),0)</f>
        <v>0</v>
      </c>
      <c r="F493" s="48">
        <f>IF(D493&gt;0,VLOOKUP(D493,'List of drugs'!$A$1:$G$301,3,0),0)</f>
        <v>0</v>
      </c>
      <c r="G493" s="48">
        <f>IF(D493&gt;0,VLOOKUP(D493,'List of drugs'!$A$1:$G$301,4,0),0)</f>
        <v>0</v>
      </c>
      <c r="H493" s="64">
        <f>IF(D493&gt;0,VLOOKUP(D493,'List of drugs'!$A$1:$G$301,5,0),0)</f>
        <v>0</v>
      </c>
      <c r="I493" s="64"/>
      <c r="J493" s="64"/>
      <c r="K493" s="51"/>
      <c r="L493" s="51"/>
      <c r="M493" s="48">
        <f t="shared" si="7"/>
        <v>0</v>
      </c>
      <c r="N493" s="51"/>
      <c r="O493" s="51"/>
      <c r="P493" s="52"/>
    </row>
    <row r="494" spans="1:16" x14ac:dyDescent="0.25">
      <c r="A494" s="89"/>
      <c r="B494" s="84"/>
      <c r="C494" s="51"/>
      <c r="D494" s="51"/>
      <c r="E494" s="48">
        <f>IF(D494&gt;0,VLOOKUP(D494,'List of drugs'!$A$1:$G$301,2,0),0)</f>
        <v>0</v>
      </c>
      <c r="F494" s="48">
        <f>IF(D494&gt;0,VLOOKUP(D494,'List of drugs'!$A$1:$G$301,3,0),0)</f>
        <v>0</v>
      </c>
      <c r="G494" s="48">
        <f>IF(D494&gt;0,VLOOKUP(D494,'List of drugs'!$A$1:$G$301,4,0),0)</f>
        <v>0</v>
      </c>
      <c r="H494" s="64">
        <f>IF(D494&gt;0,VLOOKUP(D494,'List of drugs'!$A$1:$G$301,5,0),0)</f>
        <v>0</v>
      </c>
      <c r="I494" s="64"/>
      <c r="J494" s="64"/>
      <c r="K494" s="51"/>
      <c r="L494" s="51"/>
      <c r="M494" s="48">
        <f t="shared" si="7"/>
        <v>0</v>
      </c>
      <c r="N494" s="51"/>
      <c r="O494" s="51"/>
      <c r="P494" s="52"/>
    </row>
    <row r="495" spans="1:16" x14ac:dyDescent="0.25">
      <c r="A495" s="89"/>
      <c r="B495" s="84"/>
      <c r="C495" s="51"/>
      <c r="D495" s="51"/>
      <c r="E495" s="48">
        <f>IF(D495&gt;0,VLOOKUP(D495,'List of drugs'!$A$1:$G$301,2,0),0)</f>
        <v>0</v>
      </c>
      <c r="F495" s="48">
        <f>IF(D495&gt;0,VLOOKUP(D495,'List of drugs'!$A$1:$G$301,3,0),0)</f>
        <v>0</v>
      </c>
      <c r="G495" s="48">
        <f>IF(D495&gt;0,VLOOKUP(D495,'List of drugs'!$A$1:$G$301,4,0),0)</f>
        <v>0</v>
      </c>
      <c r="H495" s="64">
        <f>IF(D495&gt;0,VLOOKUP(D495,'List of drugs'!$A$1:$G$301,5,0),0)</f>
        <v>0</v>
      </c>
      <c r="I495" s="64"/>
      <c r="J495" s="64"/>
      <c r="K495" s="51"/>
      <c r="L495" s="51"/>
      <c r="M495" s="48">
        <f t="shared" si="7"/>
        <v>0</v>
      </c>
      <c r="N495" s="51"/>
      <c r="O495" s="51"/>
      <c r="P495" s="52"/>
    </row>
    <row r="496" spans="1:16" x14ac:dyDescent="0.25">
      <c r="A496" s="89"/>
      <c r="B496" s="84"/>
      <c r="C496" s="51"/>
      <c r="D496" s="51"/>
      <c r="E496" s="48">
        <f>IF(D496&gt;0,VLOOKUP(D496,'List of drugs'!$A$1:$G$301,2,0),0)</f>
        <v>0</v>
      </c>
      <c r="F496" s="48">
        <f>IF(D496&gt;0,VLOOKUP(D496,'List of drugs'!$A$1:$G$301,3,0),0)</f>
        <v>0</v>
      </c>
      <c r="G496" s="48">
        <f>IF(D496&gt;0,VLOOKUP(D496,'List of drugs'!$A$1:$G$301,4,0),0)</f>
        <v>0</v>
      </c>
      <c r="H496" s="64">
        <f>IF(D496&gt;0,VLOOKUP(D496,'List of drugs'!$A$1:$G$301,5,0),0)</f>
        <v>0</v>
      </c>
      <c r="I496" s="64"/>
      <c r="J496" s="64"/>
      <c r="K496" s="51"/>
      <c r="L496" s="51"/>
      <c r="M496" s="48">
        <f t="shared" si="7"/>
        <v>0</v>
      </c>
      <c r="N496" s="51"/>
      <c r="O496" s="51"/>
      <c r="P496" s="52"/>
    </row>
    <row r="497" spans="1:16" x14ac:dyDescent="0.25">
      <c r="A497" s="89"/>
      <c r="B497" s="84"/>
      <c r="C497" s="51"/>
      <c r="D497" s="51"/>
      <c r="E497" s="48">
        <f>IF(D497&gt;0,VLOOKUP(D497,'List of drugs'!$A$1:$G$301,2,0),0)</f>
        <v>0</v>
      </c>
      <c r="F497" s="48">
        <f>IF(D497&gt;0,VLOOKUP(D497,'List of drugs'!$A$1:$G$301,3,0),0)</f>
        <v>0</v>
      </c>
      <c r="G497" s="48">
        <f>IF(D497&gt;0,VLOOKUP(D497,'List of drugs'!$A$1:$G$301,4,0),0)</f>
        <v>0</v>
      </c>
      <c r="H497" s="64">
        <f>IF(D497&gt;0,VLOOKUP(D497,'List of drugs'!$A$1:$G$301,5,0),0)</f>
        <v>0</v>
      </c>
      <c r="I497" s="64"/>
      <c r="J497" s="64"/>
      <c r="K497" s="51"/>
      <c r="L497" s="51"/>
      <c r="M497" s="48">
        <f t="shared" si="7"/>
        <v>0</v>
      </c>
      <c r="N497" s="51"/>
      <c r="O497" s="51"/>
      <c r="P497" s="52"/>
    </row>
    <row r="498" spans="1:16" x14ac:dyDescent="0.25">
      <c r="A498" s="89"/>
      <c r="B498" s="84"/>
      <c r="C498" s="51"/>
      <c r="D498" s="51"/>
      <c r="E498" s="48">
        <f>IF(D498&gt;0,VLOOKUP(D498,'List of drugs'!$A$1:$G$301,2,0),0)</f>
        <v>0</v>
      </c>
      <c r="F498" s="48">
        <f>IF(D498&gt;0,VLOOKUP(D498,'List of drugs'!$A$1:$G$301,3,0),0)</f>
        <v>0</v>
      </c>
      <c r="G498" s="48">
        <f>IF(D498&gt;0,VLOOKUP(D498,'List of drugs'!$A$1:$G$301,4,0),0)</f>
        <v>0</v>
      </c>
      <c r="H498" s="64">
        <f>IF(D498&gt;0,VLOOKUP(D498,'List of drugs'!$A$1:$G$301,5,0),0)</f>
        <v>0</v>
      </c>
      <c r="I498" s="64"/>
      <c r="J498" s="64"/>
      <c r="K498" s="51"/>
      <c r="L498" s="51"/>
      <c r="M498" s="48">
        <f t="shared" si="7"/>
        <v>0</v>
      </c>
      <c r="N498" s="51"/>
      <c r="O498" s="51"/>
      <c r="P498" s="52"/>
    </row>
    <row r="499" spans="1:16" x14ac:dyDescent="0.25">
      <c r="A499" s="89"/>
      <c r="B499" s="84"/>
      <c r="C499" s="51"/>
      <c r="D499" s="51"/>
      <c r="E499" s="48">
        <f>IF(D499&gt;0,VLOOKUP(D499,'List of drugs'!$A$1:$G$301,2,0),0)</f>
        <v>0</v>
      </c>
      <c r="F499" s="48">
        <f>IF(D499&gt;0,VLOOKUP(D499,'List of drugs'!$A$1:$G$301,3,0),0)</f>
        <v>0</v>
      </c>
      <c r="G499" s="48">
        <f>IF(D499&gt;0,VLOOKUP(D499,'List of drugs'!$A$1:$G$301,4,0),0)</f>
        <v>0</v>
      </c>
      <c r="H499" s="64">
        <f>IF(D499&gt;0,VLOOKUP(D499,'List of drugs'!$A$1:$G$301,5,0),0)</f>
        <v>0</v>
      </c>
      <c r="I499" s="64"/>
      <c r="J499" s="64"/>
      <c r="K499" s="51"/>
      <c r="L499" s="51"/>
      <c r="M499" s="48">
        <f t="shared" si="7"/>
        <v>0</v>
      </c>
      <c r="N499" s="51"/>
      <c r="O499" s="51"/>
      <c r="P499" s="52"/>
    </row>
    <row r="500" spans="1:16" ht="15.75" thickBot="1" x14ac:dyDescent="0.3">
      <c r="A500" s="90"/>
      <c r="B500" s="85"/>
      <c r="C500" s="54"/>
      <c r="D500" s="54"/>
      <c r="E500" s="48">
        <f>IF(D500&gt;0,VLOOKUP(D500,'List of drugs'!$A$1:$G$301,2,0),0)</f>
        <v>0</v>
      </c>
      <c r="F500" s="48">
        <f>IF(D500&gt;0,VLOOKUP(D500,'List of drugs'!$A$1:$G$301,3,0),0)</f>
        <v>0</v>
      </c>
      <c r="G500" s="48">
        <f>IF(D500&gt;0,VLOOKUP(D500,'List of drugs'!$A$1:$G$301,4,0),0)</f>
        <v>0</v>
      </c>
      <c r="H500" s="64">
        <f>IF(D500&gt;0,VLOOKUP(D500,'List of drugs'!$A$1:$G$301,5,0),0)</f>
        <v>0</v>
      </c>
      <c r="I500" s="66"/>
      <c r="J500" s="66"/>
      <c r="K500" s="54"/>
      <c r="L500" s="54"/>
      <c r="M500" s="48">
        <f t="shared" si="7"/>
        <v>0</v>
      </c>
      <c r="N500" s="54"/>
      <c r="O500" s="54"/>
      <c r="P500" s="5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 of drugs'!$A$2:$A$301</xm:f>
          </x14:formula1>
          <xm:sqref>D6:D500</xm:sqref>
        </x14:dataValidation>
        <x14:dataValidation type="list" allowBlank="1" showInputMessage="1" showErrorMessage="1">
          <x14:formula1>
            <xm:f>Locations!$B$2:$B$31</xm:f>
          </x14:formula1>
          <xm:sqref>I6:J500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2"/>
  <sheetViews>
    <sheetView zoomScaleNormal="100" workbookViewId="0">
      <pane ySplit="1" topLeftCell="A14" activePane="bottomLeft" state="frozen"/>
      <selection activeCell="B4" sqref="B4"/>
      <selection pane="bottomLeft" activeCell="B4" sqref="B4"/>
    </sheetView>
  </sheetViews>
  <sheetFormatPr baseColWidth="10" defaultColWidth="9.140625" defaultRowHeight="15" x14ac:dyDescent="0.25"/>
  <cols>
    <col min="1" max="1" width="5.7109375" style="14" customWidth="1"/>
    <col min="2" max="3" width="30.7109375" style="19" customWidth="1"/>
    <col min="4" max="4" width="20.7109375" style="15" customWidth="1"/>
    <col min="5" max="5" width="20.7109375" style="16" customWidth="1"/>
    <col min="6" max="7" width="15.7109375" style="16" customWidth="1"/>
    <col min="8" max="16384" width="9.140625" style="10"/>
  </cols>
  <sheetData>
    <row r="1" spans="1:7" s="5" customFormat="1" x14ac:dyDescent="0.25">
      <c r="A1" s="1" t="s">
        <v>6</v>
      </c>
      <c r="B1" s="3" t="s">
        <v>5</v>
      </c>
      <c r="C1" s="3" t="s">
        <v>4</v>
      </c>
      <c r="D1" s="2" t="s">
        <v>610</v>
      </c>
      <c r="E1" s="3" t="s">
        <v>2</v>
      </c>
      <c r="F1" s="3" t="s">
        <v>1</v>
      </c>
      <c r="G1" s="4" t="s">
        <v>0</v>
      </c>
    </row>
    <row r="2" spans="1:7" x14ac:dyDescent="0.25">
      <c r="A2" s="6">
        <v>1</v>
      </c>
      <c r="B2" s="17" t="s">
        <v>7</v>
      </c>
      <c r="C2" s="17" t="s">
        <v>8</v>
      </c>
      <c r="D2" s="7">
        <v>135008</v>
      </c>
      <c r="E2" s="8">
        <v>42156</v>
      </c>
      <c r="F2" s="56" t="s">
        <v>9</v>
      </c>
      <c r="G2" s="9">
        <v>15737</v>
      </c>
    </row>
    <row r="3" spans="1:7" x14ac:dyDescent="0.25">
      <c r="A3" s="6">
        <v>2</v>
      </c>
      <c r="B3" s="17" t="s">
        <v>10</v>
      </c>
      <c r="C3" s="17" t="s">
        <v>11</v>
      </c>
      <c r="D3" s="7">
        <v>13456</v>
      </c>
      <c r="E3" s="8">
        <v>42217</v>
      </c>
      <c r="F3" s="56" t="s">
        <v>12</v>
      </c>
      <c r="G3" s="9">
        <v>10</v>
      </c>
    </row>
    <row r="4" spans="1:7" x14ac:dyDescent="0.25">
      <c r="A4" s="6">
        <v>3</v>
      </c>
      <c r="B4" s="17" t="s">
        <v>13</v>
      </c>
      <c r="C4" s="17" t="s">
        <v>14</v>
      </c>
      <c r="D4" s="7">
        <v>23245</v>
      </c>
      <c r="E4" s="8">
        <v>42675</v>
      </c>
      <c r="F4" s="56" t="s">
        <v>15</v>
      </c>
      <c r="G4" s="9">
        <v>10</v>
      </c>
    </row>
    <row r="5" spans="1:7" x14ac:dyDescent="0.25">
      <c r="A5" s="6">
        <v>4</v>
      </c>
      <c r="B5" s="17" t="s">
        <v>16</v>
      </c>
      <c r="C5" s="17" t="s">
        <v>17</v>
      </c>
      <c r="D5" s="7">
        <v>3410748</v>
      </c>
      <c r="E5" s="8">
        <v>42156</v>
      </c>
      <c r="F5" s="56" t="s">
        <v>18</v>
      </c>
      <c r="G5" s="9">
        <v>75</v>
      </c>
    </row>
    <row r="6" spans="1:7" x14ac:dyDescent="0.25">
      <c r="A6" s="6">
        <v>5</v>
      </c>
      <c r="B6" s="17" t="s">
        <v>10</v>
      </c>
      <c r="C6" s="17" t="s">
        <v>11</v>
      </c>
      <c r="D6" s="7">
        <v>13360</v>
      </c>
      <c r="E6" s="8">
        <v>42156</v>
      </c>
      <c r="F6" s="56" t="s">
        <v>12</v>
      </c>
      <c r="G6" s="9">
        <v>10</v>
      </c>
    </row>
    <row r="7" spans="1:7" x14ac:dyDescent="0.25">
      <c r="A7" s="6">
        <v>6</v>
      </c>
      <c r="B7" s="17" t="s">
        <v>10</v>
      </c>
      <c r="C7" s="17" t="s">
        <v>11</v>
      </c>
      <c r="D7" s="7">
        <v>13356</v>
      </c>
      <c r="E7" s="8">
        <v>42156</v>
      </c>
      <c r="F7" s="56" t="s">
        <v>12</v>
      </c>
      <c r="G7" s="9">
        <v>10</v>
      </c>
    </row>
    <row r="8" spans="1:7" x14ac:dyDescent="0.25">
      <c r="A8" s="6">
        <v>7</v>
      </c>
      <c r="B8" s="17" t="s">
        <v>19</v>
      </c>
      <c r="C8" s="17" t="s">
        <v>20</v>
      </c>
      <c r="D8" s="7">
        <v>4669</v>
      </c>
      <c r="E8" s="8">
        <v>42095</v>
      </c>
      <c r="F8" s="56" t="s">
        <v>21</v>
      </c>
      <c r="G8" s="9">
        <v>18</v>
      </c>
    </row>
    <row r="9" spans="1:7" x14ac:dyDescent="0.25">
      <c r="A9" s="6">
        <v>8</v>
      </c>
      <c r="B9" s="17" t="s">
        <v>22</v>
      </c>
      <c r="C9" s="17" t="s">
        <v>23</v>
      </c>
      <c r="D9" s="7" t="s">
        <v>24</v>
      </c>
      <c r="E9" s="8">
        <v>42339</v>
      </c>
      <c r="F9" s="56" t="s">
        <v>25</v>
      </c>
      <c r="G9" s="9">
        <v>8</v>
      </c>
    </row>
    <row r="10" spans="1:7" x14ac:dyDescent="0.25">
      <c r="A10" s="6">
        <v>9</v>
      </c>
      <c r="B10" s="17" t="s">
        <v>22</v>
      </c>
      <c r="C10" s="17" t="s">
        <v>23</v>
      </c>
      <c r="D10" s="7" t="s">
        <v>26</v>
      </c>
      <c r="E10" s="8">
        <v>42705</v>
      </c>
      <c r="F10" s="56" t="s">
        <v>25</v>
      </c>
      <c r="G10" s="9">
        <v>10</v>
      </c>
    </row>
    <row r="11" spans="1:7" x14ac:dyDescent="0.25">
      <c r="A11" s="6">
        <v>10</v>
      </c>
      <c r="B11" s="17" t="s">
        <v>27</v>
      </c>
      <c r="C11" s="17" t="s">
        <v>28</v>
      </c>
      <c r="D11" s="7">
        <v>13284</v>
      </c>
      <c r="E11" s="8">
        <v>42125</v>
      </c>
      <c r="F11" s="56" t="s">
        <v>29</v>
      </c>
      <c r="G11" s="9">
        <v>15</v>
      </c>
    </row>
    <row r="12" spans="1:7" x14ac:dyDescent="0.25">
      <c r="A12" s="6">
        <v>11</v>
      </c>
      <c r="B12" s="17" t="s">
        <v>30</v>
      </c>
      <c r="C12" s="17" t="s">
        <v>31</v>
      </c>
      <c r="D12" s="7">
        <v>3353</v>
      </c>
      <c r="E12" s="8">
        <v>42186</v>
      </c>
      <c r="F12" s="56" t="s">
        <v>32</v>
      </c>
      <c r="G12" s="9">
        <v>9</v>
      </c>
    </row>
    <row r="13" spans="1:7" x14ac:dyDescent="0.25">
      <c r="A13" s="6">
        <v>12</v>
      </c>
      <c r="B13" s="17" t="s">
        <v>33</v>
      </c>
      <c r="C13" s="17" t="s">
        <v>34</v>
      </c>
      <c r="D13" s="7">
        <v>62541</v>
      </c>
      <c r="E13" s="8">
        <v>42675</v>
      </c>
      <c r="F13" s="56" t="s">
        <v>25</v>
      </c>
      <c r="G13" s="9">
        <v>15</v>
      </c>
    </row>
    <row r="14" spans="1:7" x14ac:dyDescent="0.25">
      <c r="A14" s="6">
        <v>13</v>
      </c>
      <c r="B14" s="17" t="s">
        <v>35</v>
      </c>
      <c r="C14" s="17" t="s">
        <v>36</v>
      </c>
      <c r="D14" s="7">
        <v>13313</v>
      </c>
      <c r="E14" s="8">
        <v>42856</v>
      </c>
      <c r="F14" s="56" t="s">
        <v>12</v>
      </c>
      <c r="G14" s="9">
        <v>15</v>
      </c>
    </row>
    <row r="15" spans="1:7" x14ac:dyDescent="0.25">
      <c r="A15" s="6">
        <v>14</v>
      </c>
      <c r="B15" s="17" t="s">
        <v>37</v>
      </c>
      <c r="C15" s="17" t="s">
        <v>38</v>
      </c>
      <c r="D15" s="7">
        <v>3130605</v>
      </c>
      <c r="E15" s="8">
        <v>42522</v>
      </c>
      <c r="F15" s="56" t="s">
        <v>39</v>
      </c>
      <c r="G15" s="9">
        <v>15</v>
      </c>
    </row>
    <row r="16" spans="1:7" x14ac:dyDescent="0.25">
      <c r="A16" s="6">
        <v>15</v>
      </c>
      <c r="B16" s="17" t="s">
        <v>40</v>
      </c>
      <c r="C16" s="17" t="s">
        <v>41</v>
      </c>
      <c r="D16" s="7">
        <v>356099</v>
      </c>
      <c r="E16" s="8">
        <v>42461</v>
      </c>
      <c r="F16" s="56" t="s">
        <v>42</v>
      </c>
      <c r="G16" s="9">
        <v>20</v>
      </c>
    </row>
    <row r="17" spans="1:7" x14ac:dyDescent="0.25">
      <c r="A17" s="6">
        <v>16</v>
      </c>
      <c r="B17" s="17" t="s">
        <v>43</v>
      </c>
      <c r="C17" s="17" t="s">
        <v>44</v>
      </c>
      <c r="D17" s="7">
        <v>13422</v>
      </c>
      <c r="E17" s="8">
        <v>42583</v>
      </c>
      <c r="F17" s="56" t="s">
        <v>12</v>
      </c>
      <c r="G17" s="9">
        <v>20</v>
      </c>
    </row>
    <row r="18" spans="1:7" x14ac:dyDescent="0.25">
      <c r="A18" s="6">
        <v>17</v>
      </c>
      <c r="B18" s="17" t="s">
        <v>550</v>
      </c>
      <c r="C18" s="17" t="s">
        <v>44</v>
      </c>
      <c r="D18" s="7">
        <v>13331</v>
      </c>
      <c r="E18" s="8">
        <v>42156</v>
      </c>
      <c r="F18" s="56" t="s">
        <v>12</v>
      </c>
      <c r="G18" s="9">
        <v>20</v>
      </c>
    </row>
    <row r="19" spans="1:7" x14ac:dyDescent="0.25">
      <c r="A19" s="6">
        <v>18</v>
      </c>
      <c r="B19" s="17" t="s">
        <v>45</v>
      </c>
      <c r="C19" s="17" t="s">
        <v>46</v>
      </c>
      <c r="D19" s="7">
        <v>13554</v>
      </c>
      <c r="E19" s="8">
        <v>42278</v>
      </c>
      <c r="F19" s="56" t="s">
        <v>47</v>
      </c>
      <c r="G19" s="9">
        <v>15</v>
      </c>
    </row>
    <row r="20" spans="1:7" x14ac:dyDescent="0.25">
      <c r="A20" s="6">
        <v>19</v>
      </c>
      <c r="B20" s="17" t="s">
        <v>48</v>
      </c>
      <c r="C20" s="17" t="s">
        <v>49</v>
      </c>
      <c r="D20" s="7">
        <v>13521</v>
      </c>
      <c r="E20" s="8">
        <v>43009</v>
      </c>
      <c r="F20" s="56" t="s">
        <v>25</v>
      </c>
      <c r="G20" s="9">
        <v>15</v>
      </c>
    </row>
    <row r="21" spans="1:7" x14ac:dyDescent="0.25">
      <c r="A21" s="6">
        <v>20</v>
      </c>
      <c r="B21" s="17" t="s">
        <v>50</v>
      </c>
      <c r="C21" s="17" t="s">
        <v>51</v>
      </c>
      <c r="D21" s="7" t="s">
        <v>52</v>
      </c>
      <c r="E21" s="8">
        <v>42095</v>
      </c>
      <c r="F21" s="56" t="s">
        <v>47</v>
      </c>
      <c r="G21" s="9">
        <v>12</v>
      </c>
    </row>
    <row r="22" spans="1:7" x14ac:dyDescent="0.25">
      <c r="A22" s="6">
        <v>21</v>
      </c>
      <c r="B22" s="17" t="s">
        <v>53</v>
      </c>
      <c r="C22" s="17" t="s">
        <v>54</v>
      </c>
      <c r="D22" s="7" t="s">
        <v>55</v>
      </c>
      <c r="E22" s="8">
        <v>42278</v>
      </c>
      <c r="F22" s="56" t="s">
        <v>56</v>
      </c>
      <c r="G22" s="9">
        <v>12</v>
      </c>
    </row>
    <row r="23" spans="1:7" x14ac:dyDescent="0.25">
      <c r="A23" s="6">
        <v>22</v>
      </c>
      <c r="B23" s="17" t="s">
        <v>57</v>
      </c>
      <c r="C23" s="17" t="s">
        <v>58</v>
      </c>
      <c r="D23" s="7">
        <v>13527</v>
      </c>
      <c r="E23" s="8">
        <v>42278</v>
      </c>
      <c r="F23" s="56" t="s">
        <v>12</v>
      </c>
      <c r="G23" s="9">
        <v>20</v>
      </c>
    </row>
    <row r="24" spans="1:7" x14ac:dyDescent="0.25">
      <c r="A24" s="6">
        <v>23</v>
      </c>
      <c r="B24" s="17" t="s">
        <v>575</v>
      </c>
      <c r="C24" s="17" t="s">
        <v>60</v>
      </c>
      <c r="D24" s="7">
        <v>63520</v>
      </c>
      <c r="E24" s="8">
        <v>42339</v>
      </c>
      <c r="F24" s="56" t="s">
        <v>32</v>
      </c>
      <c r="G24" s="9">
        <v>8</v>
      </c>
    </row>
    <row r="25" spans="1:7" x14ac:dyDescent="0.25">
      <c r="A25" s="6">
        <v>24</v>
      </c>
      <c r="B25" s="17" t="s">
        <v>61</v>
      </c>
      <c r="C25" s="17" t="s">
        <v>62</v>
      </c>
      <c r="D25" s="7">
        <v>3332</v>
      </c>
      <c r="E25" s="8">
        <v>42826</v>
      </c>
      <c r="F25" s="56" t="s">
        <v>21</v>
      </c>
      <c r="G25" s="9">
        <v>7</v>
      </c>
    </row>
    <row r="26" spans="1:7" x14ac:dyDescent="0.25">
      <c r="A26" s="6">
        <v>25</v>
      </c>
      <c r="B26" s="17" t="s">
        <v>63</v>
      </c>
      <c r="C26" s="17" t="s">
        <v>64</v>
      </c>
      <c r="D26" s="7" t="s">
        <v>65</v>
      </c>
      <c r="E26" s="8">
        <v>42705</v>
      </c>
      <c r="F26" s="56" t="s">
        <v>21</v>
      </c>
      <c r="G26" s="9">
        <v>7</v>
      </c>
    </row>
    <row r="27" spans="1:7" x14ac:dyDescent="0.25">
      <c r="A27" s="6">
        <v>26</v>
      </c>
      <c r="B27" s="17" t="s">
        <v>66</v>
      </c>
      <c r="C27" s="17" t="s">
        <v>67</v>
      </c>
      <c r="D27" s="7" t="s">
        <v>68</v>
      </c>
      <c r="E27" s="8">
        <v>42370</v>
      </c>
      <c r="F27" s="56" t="s">
        <v>69</v>
      </c>
      <c r="G27" s="9">
        <v>14</v>
      </c>
    </row>
    <row r="28" spans="1:7" ht="30" x14ac:dyDescent="0.25">
      <c r="A28" s="6">
        <v>27</v>
      </c>
      <c r="B28" s="17" t="s">
        <v>70</v>
      </c>
      <c r="C28" s="17" t="s">
        <v>71</v>
      </c>
      <c r="D28" s="7" t="s">
        <v>72</v>
      </c>
      <c r="E28" s="8">
        <v>42309</v>
      </c>
      <c r="F28" s="56" t="s">
        <v>69</v>
      </c>
      <c r="G28" s="9">
        <v>47</v>
      </c>
    </row>
    <row r="29" spans="1:7" x14ac:dyDescent="0.25">
      <c r="A29" s="6">
        <v>28</v>
      </c>
      <c r="B29" s="17" t="s">
        <v>73</v>
      </c>
      <c r="C29" s="17" t="s">
        <v>74</v>
      </c>
      <c r="D29" s="7" t="s">
        <v>75</v>
      </c>
      <c r="E29" s="8">
        <v>42461</v>
      </c>
      <c r="F29" s="56" t="s">
        <v>76</v>
      </c>
      <c r="G29" s="9">
        <v>19</v>
      </c>
    </row>
    <row r="30" spans="1:7" x14ac:dyDescent="0.25">
      <c r="A30" s="6">
        <v>29</v>
      </c>
      <c r="B30" s="17" t="s">
        <v>77</v>
      </c>
      <c r="C30" s="17" t="s">
        <v>78</v>
      </c>
      <c r="D30" s="7" t="s">
        <v>79</v>
      </c>
      <c r="E30" s="8">
        <v>42767</v>
      </c>
      <c r="F30" s="56" t="s">
        <v>80</v>
      </c>
      <c r="G30" s="9">
        <v>40</v>
      </c>
    </row>
    <row r="31" spans="1:7" x14ac:dyDescent="0.25">
      <c r="A31" s="6">
        <v>30</v>
      </c>
      <c r="B31" s="17" t="s">
        <v>81</v>
      </c>
      <c r="C31" s="17" t="s">
        <v>82</v>
      </c>
      <c r="D31" s="7" t="s">
        <v>83</v>
      </c>
      <c r="E31" s="8">
        <v>42614</v>
      </c>
      <c r="F31" s="56" t="s">
        <v>84</v>
      </c>
      <c r="G31" s="9">
        <v>10</v>
      </c>
    </row>
    <row r="32" spans="1:7" x14ac:dyDescent="0.25">
      <c r="A32" s="6">
        <v>31</v>
      </c>
      <c r="B32" s="17" t="s">
        <v>85</v>
      </c>
      <c r="C32" s="17" t="s">
        <v>20</v>
      </c>
      <c r="D32" s="7" t="s">
        <v>86</v>
      </c>
      <c r="E32" s="8">
        <v>42614</v>
      </c>
      <c r="F32" s="56" t="s">
        <v>25</v>
      </c>
      <c r="G32" s="9">
        <v>7</v>
      </c>
    </row>
    <row r="33" spans="1:7" x14ac:dyDescent="0.25">
      <c r="A33" s="6">
        <v>32</v>
      </c>
      <c r="B33" s="17" t="s">
        <v>87</v>
      </c>
      <c r="C33" s="17" t="s">
        <v>88</v>
      </c>
      <c r="D33" s="7" t="s">
        <v>89</v>
      </c>
      <c r="E33" s="8">
        <v>42736</v>
      </c>
      <c r="F33" s="56" t="s">
        <v>90</v>
      </c>
      <c r="G33" s="9">
        <v>17</v>
      </c>
    </row>
    <row r="34" spans="1:7" x14ac:dyDescent="0.25">
      <c r="A34" s="6">
        <v>33</v>
      </c>
      <c r="B34" s="17" t="s">
        <v>91</v>
      </c>
      <c r="C34" s="17" t="s">
        <v>92</v>
      </c>
      <c r="D34" s="7" t="s">
        <v>93</v>
      </c>
      <c r="E34" s="8">
        <v>43405</v>
      </c>
      <c r="F34" s="56" t="s">
        <v>94</v>
      </c>
      <c r="G34" s="9">
        <v>19</v>
      </c>
    </row>
    <row r="35" spans="1:7" x14ac:dyDescent="0.25">
      <c r="A35" s="6">
        <v>34</v>
      </c>
      <c r="B35" s="17" t="s">
        <v>95</v>
      </c>
      <c r="C35" s="17" t="s">
        <v>96</v>
      </c>
      <c r="D35" s="7" t="s">
        <v>97</v>
      </c>
      <c r="E35" s="8">
        <v>42278</v>
      </c>
      <c r="F35" s="56" t="s">
        <v>98</v>
      </c>
      <c r="G35" s="9">
        <v>15</v>
      </c>
    </row>
    <row r="36" spans="1:7" x14ac:dyDescent="0.25">
      <c r="A36" s="6">
        <v>35</v>
      </c>
      <c r="B36" s="17" t="s">
        <v>85</v>
      </c>
      <c r="C36" s="17" t="s">
        <v>20</v>
      </c>
      <c r="D36" s="7" t="s">
        <v>102</v>
      </c>
      <c r="E36" s="8">
        <v>42461</v>
      </c>
      <c r="F36" s="56" t="s">
        <v>12</v>
      </c>
      <c r="G36" s="9">
        <v>5</v>
      </c>
    </row>
    <row r="37" spans="1:7" x14ac:dyDescent="0.25">
      <c r="A37" s="6">
        <v>36</v>
      </c>
      <c r="B37" s="17" t="s">
        <v>100</v>
      </c>
      <c r="C37" s="17" t="s">
        <v>101</v>
      </c>
      <c r="D37" s="7" t="s">
        <v>99</v>
      </c>
      <c r="E37" s="8">
        <v>42005</v>
      </c>
      <c r="F37" s="56" t="s">
        <v>12</v>
      </c>
      <c r="G37" s="9">
        <v>15</v>
      </c>
    </row>
    <row r="38" spans="1:7" x14ac:dyDescent="0.25">
      <c r="A38" s="6">
        <v>37</v>
      </c>
      <c r="B38" s="17" t="s">
        <v>103</v>
      </c>
      <c r="C38" s="17" t="s">
        <v>104</v>
      </c>
      <c r="D38" s="7" t="s">
        <v>105</v>
      </c>
      <c r="E38" s="8">
        <v>42064</v>
      </c>
      <c r="F38" s="56" t="s">
        <v>42</v>
      </c>
      <c r="G38" s="9">
        <v>14</v>
      </c>
    </row>
    <row r="39" spans="1:7" x14ac:dyDescent="0.25">
      <c r="A39" s="6">
        <v>38</v>
      </c>
      <c r="B39" s="17" t="s">
        <v>106</v>
      </c>
      <c r="C39" s="17" t="s">
        <v>107</v>
      </c>
      <c r="D39" s="7" t="s">
        <v>108</v>
      </c>
      <c r="E39" s="8">
        <v>42705</v>
      </c>
      <c r="F39" s="56" t="s">
        <v>12</v>
      </c>
      <c r="G39" s="9">
        <v>15</v>
      </c>
    </row>
    <row r="40" spans="1:7" x14ac:dyDescent="0.25">
      <c r="A40" s="6">
        <v>39</v>
      </c>
      <c r="B40" s="17" t="s">
        <v>109</v>
      </c>
      <c r="C40" s="17" t="s">
        <v>20</v>
      </c>
      <c r="D40" s="7" t="s">
        <v>110</v>
      </c>
      <c r="E40" s="8">
        <v>42675</v>
      </c>
      <c r="F40" s="56" t="s">
        <v>76</v>
      </c>
      <c r="G40" s="9">
        <v>14</v>
      </c>
    </row>
    <row r="41" spans="1:7" x14ac:dyDescent="0.25">
      <c r="A41" s="6">
        <v>40</v>
      </c>
      <c r="B41" s="17" t="s">
        <v>109</v>
      </c>
      <c r="C41" s="17" t="s">
        <v>20</v>
      </c>
      <c r="D41" s="7" t="s">
        <v>111</v>
      </c>
      <c r="E41" s="8">
        <v>42644</v>
      </c>
      <c r="F41" s="56" t="s">
        <v>76</v>
      </c>
      <c r="G41" s="9">
        <v>14</v>
      </c>
    </row>
    <row r="42" spans="1:7" ht="45" x14ac:dyDescent="0.25">
      <c r="A42" s="6">
        <v>41</v>
      </c>
      <c r="B42" s="17" t="s">
        <v>112</v>
      </c>
      <c r="C42" s="17" t="s">
        <v>113</v>
      </c>
      <c r="D42" s="7" t="s">
        <v>114</v>
      </c>
      <c r="E42" s="8">
        <v>42917</v>
      </c>
      <c r="F42" s="56" t="s">
        <v>115</v>
      </c>
      <c r="G42" s="9">
        <v>5</v>
      </c>
    </row>
    <row r="43" spans="1:7" x14ac:dyDescent="0.25">
      <c r="A43" s="6">
        <v>42</v>
      </c>
      <c r="B43" s="17" t="s">
        <v>116</v>
      </c>
      <c r="C43" s="17" t="s">
        <v>117</v>
      </c>
      <c r="D43" s="7" t="s">
        <v>118</v>
      </c>
      <c r="E43" s="8">
        <v>42370</v>
      </c>
      <c r="F43" s="56" t="s">
        <v>119</v>
      </c>
      <c r="G43" s="9">
        <v>13</v>
      </c>
    </row>
    <row r="44" spans="1:7" x14ac:dyDescent="0.25">
      <c r="A44" s="6">
        <v>43</v>
      </c>
      <c r="B44" s="17" t="s">
        <v>116</v>
      </c>
      <c r="C44" s="17" t="s">
        <v>117</v>
      </c>
      <c r="D44" s="7" t="s">
        <v>120</v>
      </c>
      <c r="E44" s="8">
        <v>42125</v>
      </c>
      <c r="F44" s="56" t="s">
        <v>119</v>
      </c>
      <c r="G44" s="9">
        <v>4</v>
      </c>
    </row>
    <row r="45" spans="1:7" x14ac:dyDescent="0.25">
      <c r="A45" s="6">
        <v>44</v>
      </c>
      <c r="B45" s="17" t="s">
        <v>121</v>
      </c>
      <c r="C45" s="17" t="s">
        <v>122</v>
      </c>
      <c r="D45" s="7" t="s">
        <v>123</v>
      </c>
      <c r="E45" s="8">
        <v>42705</v>
      </c>
      <c r="F45" s="56" t="s">
        <v>21</v>
      </c>
      <c r="G45" s="9">
        <v>10</v>
      </c>
    </row>
    <row r="46" spans="1:7" x14ac:dyDescent="0.25">
      <c r="A46" s="6">
        <v>45</v>
      </c>
      <c r="B46" s="17" t="s">
        <v>124</v>
      </c>
      <c r="C46" s="17" t="s">
        <v>125</v>
      </c>
      <c r="D46" s="7" t="s">
        <v>126</v>
      </c>
      <c r="E46" s="8">
        <v>43405</v>
      </c>
      <c r="F46" s="56" t="s">
        <v>12</v>
      </c>
      <c r="G46" s="9">
        <v>13</v>
      </c>
    </row>
    <row r="47" spans="1:7" x14ac:dyDescent="0.25">
      <c r="A47" s="6">
        <v>46</v>
      </c>
      <c r="B47" s="17" t="s">
        <v>127</v>
      </c>
      <c r="C47" s="17" t="s">
        <v>128</v>
      </c>
      <c r="D47" s="7" t="s">
        <v>129</v>
      </c>
      <c r="E47" s="8">
        <v>42736</v>
      </c>
      <c r="F47" s="56" t="s">
        <v>130</v>
      </c>
      <c r="G47" s="9">
        <v>5</v>
      </c>
    </row>
    <row r="48" spans="1:7" x14ac:dyDescent="0.25">
      <c r="A48" s="6">
        <v>47</v>
      </c>
      <c r="B48" s="17" t="s">
        <v>131</v>
      </c>
      <c r="C48" s="17" t="s">
        <v>132</v>
      </c>
      <c r="D48" s="7" t="s">
        <v>133</v>
      </c>
      <c r="E48" s="8">
        <v>42370</v>
      </c>
      <c r="F48" s="56" t="s">
        <v>32</v>
      </c>
      <c r="G48" s="9">
        <v>4</v>
      </c>
    </row>
    <row r="49" spans="1:7" x14ac:dyDescent="0.25">
      <c r="A49" s="6">
        <v>48</v>
      </c>
      <c r="B49" s="17" t="s">
        <v>134</v>
      </c>
      <c r="C49" s="17" t="s">
        <v>135</v>
      </c>
      <c r="D49" s="7" t="s">
        <v>136</v>
      </c>
      <c r="E49" s="8">
        <v>42736</v>
      </c>
      <c r="F49" s="56" t="s">
        <v>137</v>
      </c>
      <c r="G49" s="9">
        <v>15</v>
      </c>
    </row>
    <row r="50" spans="1:7" x14ac:dyDescent="0.25">
      <c r="A50" s="6">
        <v>49</v>
      </c>
      <c r="B50" s="17" t="s">
        <v>574</v>
      </c>
      <c r="C50" s="17" t="s">
        <v>138</v>
      </c>
      <c r="D50" s="7" t="s">
        <v>139</v>
      </c>
      <c r="E50" s="8">
        <v>42522</v>
      </c>
      <c r="F50" s="56" t="s">
        <v>12</v>
      </c>
      <c r="G50" s="9">
        <v>12</v>
      </c>
    </row>
    <row r="51" spans="1:7" x14ac:dyDescent="0.25">
      <c r="A51" s="6">
        <v>50</v>
      </c>
      <c r="B51" s="17" t="s">
        <v>140</v>
      </c>
      <c r="C51" s="17" t="s">
        <v>141</v>
      </c>
      <c r="D51" s="7" t="s">
        <v>142</v>
      </c>
      <c r="E51" s="8">
        <v>42522</v>
      </c>
      <c r="F51" s="56" t="s">
        <v>143</v>
      </c>
      <c r="G51" s="9">
        <v>9</v>
      </c>
    </row>
    <row r="52" spans="1:7" x14ac:dyDescent="0.25">
      <c r="A52" s="6">
        <v>51</v>
      </c>
      <c r="B52" s="26" t="s">
        <v>144</v>
      </c>
      <c r="C52" s="26" t="s">
        <v>145</v>
      </c>
      <c r="D52" s="27" t="s">
        <v>146</v>
      </c>
      <c r="E52" s="28">
        <v>42217</v>
      </c>
      <c r="F52" s="29" t="s">
        <v>25</v>
      </c>
      <c r="G52" s="30">
        <v>15</v>
      </c>
    </row>
    <row r="53" spans="1:7" x14ac:dyDescent="0.25">
      <c r="A53" s="6">
        <v>52</v>
      </c>
      <c r="B53" s="21" t="s">
        <v>147</v>
      </c>
      <c r="C53" s="21" t="s">
        <v>149</v>
      </c>
      <c r="D53" s="22" t="s">
        <v>150</v>
      </c>
      <c r="E53" s="23">
        <v>42522</v>
      </c>
      <c r="F53" s="24" t="s">
        <v>98</v>
      </c>
      <c r="G53" s="25">
        <v>14</v>
      </c>
    </row>
    <row r="54" spans="1:7" x14ac:dyDescent="0.25">
      <c r="A54" s="6">
        <v>53</v>
      </c>
      <c r="B54" s="21" t="s">
        <v>151</v>
      </c>
      <c r="C54" s="21" t="s">
        <v>152</v>
      </c>
      <c r="D54" s="22" t="s">
        <v>153</v>
      </c>
      <c r="E54" s="23">
        <v>42370</v>
      </c>
      <c r="F54" s="24" t="s">
        <v>154</v>
      </c>
      <c r="G54" s="25">
        <v>15</v>
      </c>
    </row>
    <row r="55" spans="1:7" x14ac:dyDescent="0.25">
      <c r="A55" s="6">
        <v>54</v>
      </c>
      <c r="B55" s="21" t="s">
        <v>155</v>
      </c>
      <c r="C55" s="21" t="s">
        <v>156</v>
      </c>
      <c r="D55" s="22" t="s">
        <v>157</v>
      </c>
      <c r="E55" s="23">
        <v>42522</v>
      </c>
      <c r="F55" s="24" t="s">
        <v>115</v>
      </c>
      <c r="G55" s="25">
        <v>14</v>
      </c>
    </row>
    <row r="56" spans="1:7" x14ac:dyDescent="0.25">
      <c r="A56" s="6">
        <v>55</v>
      </c>
      <c r="B56" s="21" t="s">
        <v>158</v>
      </c>
      <c r="C56" s="21" t="s">
        <v>20</v>
      </c>
      <c r="D56" s="22" t="s">
        <v>159</v>
      </c>
      <c r="E56" s="23">
        <v>42005</v>
      </c>
      <c r="F56" s="24" t="s">
        <v>160</v>
      </c>
      <c r="G56" s="25">
        <v>15</v>
      </c>
    </row>
    <row r="57" spans="1:7" x14ac:dyDescent="0.25">
      <c r="A57" s="6">
        <v>56</v>
      </c>
      <c r="B57" s="21" t="s">
        <v>161</v>
      </c>
      <c r="C57" s="21" t="s">
        <v>20</v>
      </c>
      <c r="D57" s="22" t="s">
        <v>162</v>
      </c>
      <c r="E57" s="23">
        <v>41974</v>
      </c>
      <c r="F57" s="24" t="s">
        <v>163</v>
      </c>
      <c r="G57" s="25">
        <v>6</v>
      </c>
    </row>
    <row r="58" spans="1:7" x14ac:dyDescent="0.25">
      <c r="A58" s="6">
        <v>57</v>
      </c>
      <c r="B58" s="21" t="s">
        <v>161</v>
      </c>
      <c r="C58" s="21" t="s">
        <v>20</v>
      </c>
      <c r="D58" s="22" t="s">
        <v>164</v>
      </c>
      <c r="E58" s="23">
        <v>42156</v>
      </c>
      <c r="F58" s="24" t="s">
        <v>163</v>
      </c>
      <c r="G58" s="25">
        <v>8</v>
      </c>
    </row>
    <row r="59" spans="1:7" x14ac:dyDescent="0.25">
      <c r="A59" s="6">
        <v>58</v>
      </c>
      <c r="B59" s="21" t="s">
        <v>165</v>
      </c>
      <c r="C59" s="21" t="s">
        <v>166</v>
      </c>
      <c r="D59" s="22" t="s">
        <v>167</v>
      </c>
      <c r="E59" s="23">
        <v>42186</v>
      </c>
      <c r="F59" s="24" t="s">
        <v>12</v>
      </c>
      <c r="G59" s="25">
        <v>15</v>
      </c>
    </row>
    <row r="60" spans="1:7" ht="30" x14ac:dyDescent="0.25">
      <c r="A60" s="6">
        <v>59</v>
      </c>
      <c r="B60" s="21" t="s">
        <v>168</v>
      </c>
      <c r="C60" s="21" t="s">
        <v>169</v>
      </c>
      <c r="D60" s="22" t="s">
        <v>170</v>
      </c>
      <c r="E60" s="23">
        <v>42401</v>
      </c>
      <c r="F60" s="24" t="s">
        <v>21</v>
      </c>
      <c r="G60" s="25">
        <v>8</v>
      </c>
    </row>
    <row r="61" spans="1:7" x14ac:dyDescent="0.25">
      <c r="A61" s="6">
        <v>60</v>
      </c>
      <c r="B61" s="21" t="s">
        <v>171</v>
      </c>
      <c r="C61" s="21" t="s">
        <v>172</v>
      </c>
      <c r="D61" s="22" t="s">
        <v>173</v>
      </c>
      <c r="E61" s="23">
        <v>42675</v>
      </c>
      <c r="F61" s="24" t="s">
        <v>21</v>
      </c>
      <c r="G61" s="25">
        <v>10</v>
      </c>
    </row>
    <row r="62" spans="1:7" x14ac:dyDescent="0.25">
      <c r="A62" s="6">
        <v>61</v>
      </c>
      <c r="B62" s="21" t="s">
        <v>174</v>
      </c>
      <c r="C62" s="21" t="s">
        <v>175</v>
      </c>
      <c r="D62" s="22" t="s">
        <v>176</v>
      </c>
      <c r="E62" s="23">
        <v>42309</v>
      </c>
      <c r="F62" s="24" t="s">
        <v>177</v>
      </c>
      <c r="G62" s="25">
        <v>9</v>
      </c>
    </row>
    <row r="63" spans="1:7" x14ac:dyDescent="0.25">
      <c r="A63" s="6">
        <v>62</v>
      </c>
      <c r="B63" s="21" t="s">
        <v>178</v>
      </c>
      <c r="C63" s="21" t="s">
        <v>179</v>
      </c>
      <c r="D63" s="22" t="s">
        <v>180</v>
      </c>
      <c r="E63" s="23">
        <v>42522</v>
      </c>
      <c r="F63" s="24" t="s">
        <v>181</v>
      </c>
      <c r="G63" s="25">
        <v>8</v>
      </c>
    </row>
    <row r="64" spans="1:7" x14ac:dyDescent="0.25">
      <c r="A64" s="6">
        <v>63</v>
      </c>
      <c r="B64" s="21" t="s">
        <v>182</v>
      </c>
      <c r="C64" s="21" t="s">
        <v>183</v>
      </c>
      <c r="D64" s="22" t="s">
        <v>184</v>
      </c>
      <c r="E64" s="23">
        <v>42552</v>
      </c>
      <c r="F64" s="24" t="s">
        <v>94</v>
      </c>
      <c r="G64" s="25">
        <v>3</v>
      </c>
    </row>
    <row r="65" spans="1:7" x14ac:dyDescent="0.25">
      <c r="A65" s="6">
        <v>64</v>
      </c>
      <c r="B65" s="21" t="s">
        <v>185</v>
      </c>
      <c r="C65" s="21" t="s">
        <v>186</v>
      </c>
      <c r="D65" s="22" t="s">
        <v>187</v>
      </c>
      <c r="E65" s="23">
        <v>42370</v>
      </c>
      <c r="F65" s="24" t="s">
        <v>12</v>
      </c>
      <c r="G65" s="25">
        <v>17</v>
      </c>
    </row>
    <row r="66" spans="1:7" ht="30" x14ac:dyDescent="0.25">
      <c r="A66" s="6">
        <v>65</v>
      </c>
      <c r="B66" s="21" t="s">
        <v>188</v>
      </c>
      <c r="C66" s="21" t="s">
        <v>189</v>
      </c>
      <c r="D66" s="22" t="s">
        <v>190</v>
      </c>
      <c r="E66" s="23">
        <v>42948</v>
      </c>
      <c r="F66" s="24" t="s">
        <v>191</v>
      </c>
      <c r="G66" s="25">
        <v>9</v>
      </c>
    </row>
    <row r="67" spans="1:7" x14ac:dyDescent="0.25">
      <c r="A67" s="6">
        <v>66</v>
      </c>
      <c r="B67" s="21" t="s">
        <v>192</v>
      </c>
      <c r="C67" s="21" t="s">
        <v>193</v>
      </c>
      <c r="D67" s="22" t="s">
        <v>194</v>
      </c>
      <c r="E67" s="23">
        <v>42614</v>
      </c>
      <c r="F67" s="24" t="s">
        <v>195</v>
      </c>
      <c r="G67" s="25">
        <v>59</v>
      </c>
    </row>
    <row r="68" spans="1:7" x14ac:dyDescent="0.25">
      <c r="A68" s="6">
        <v>67</v>
      </c>
      <c r="B68" s="21" t="s">
        <v>196</v>
      </c>
      <c r="C68" s="21" t="s">
        <v>197</v>
      </c>
      <c r="D68" s="22" t="s">
        <v>198</v>
      </c>
      <c r="E68" s="23">
        <v>42552</v>
      </c>
      <c r="F68" s="24" t="s">
        <v>199</v>
      </c>
      <c r="G68" s="25">
        <v>15</v>
      </c>
    </row>
    <row r="69" spans="1:7" x14ac:dyDescent="0.25">
      <c r="A69" s="6">
        <v>68</v>
      </c>
      <c r="B69" s="21" t="s">
        <v>200</v>
      </c>
      <c r="C69" s="21" t="s">
        <v>201</v>
      </c>
      <c r="D69" s="22" t="s">
        <v>202</v>
      </c>
      <c r="E69" s="23">
        <v>42401</v>
      </c>
      <c r="F69" s="24" t="s">
        <v>32</v>
      </c>
      <c r="G69" s="25">
        <v>11</v>
      </c>
    </row>
    <row r="70" spans="1:7" x14ac:dyDescent="0.25">
      <c r="A70" s="6">
        <v>69</v>
      </c>
      <c r="B70" s="21" t="s">
        <v>203</v>
      </c>
      <c r="C70" s="21" t="s">
        <v>204</v>
      </c>
      <c r="D70" s="22" t="s">
        <v>205</v>
      </c>
      <c r="E70" s="23">
        <v>42370</v>
      </c>
      <c r="F70" s="24" t="s">
        <v>206</v>
      </c>
      <c r="G70" s="25">
        <v>9</v>
      </c>
    </row>
    <row r="71" spans="1:7" x14ac:dyDescent="0.25">
      <c r="A71" s="6">
        <v>70</v>
      </c>
      <c r="B71" s="21" t="s">
        <v>207</v>
      </c>
      <c r="C71" s="21" t="s">
        <v>360</v>
      </c>
      <c r="D71" s="22" t="s">
        <v>208</v>
      </c>
      <c r="E71" s="23">
        <v>43160</v>
      </c>
      <c r="F71" s="24" t="s">
        <v>209</v>
      </c>
      <c r="G71" s="25">
        <v>8</v>
      </c>
    </row>
    <row r="72" spans="1:7" x14ac:dyDescent="0.25">
      <c r="A72" s="6">
        <v>71</v>
      </c>
      <c r="B72" s="21" t="s">
        <v>210</v>
      </c>
      <c r="C72" s="21" t="s">
        <v>360</v>
      </c>
      <c r="D72" s="22" t="s">
        <v>211</v>
      </c>
      <c r="E72" s="23">
        <v>43405</v>
      </c>
      <c r="F72" s="24" t="s">
        <v>209</v>
      </c>
      <c r="G72" s="25">
        <v>10</v>
      </c>
    </row>
    <row r="73" spans="1:7" x14ac:dyDescent="0.25">
      <c r="A73" s="6">
        <v>72</v>
      </c>
      <c r="B73" s="21" t="s">
        <v>212</v>
      </c>
      <c r="C73" s="21" t="s">
        <v>213</v>
      </c>
      <c r="D73" s="22" t="s">
        <v>214</v>
      </c>
      <c r="E73" s="23">
        <v>42675</v>
      </c>
      <c r="F73" s="24" t="s">
        <v>12</v>
      </c>
      <c r="G73" s="25">
        <v>3</v>
      </c>
    </row>
    <row r="74" spans="1:7" x14ac:dyDescent="0.25">
      <c r="A74" s="6">
        <v>73</v>
      </c>
      <c r="B74" s="21" t="s">
        <v>19</v>
      </c>
      <c r="C74" s="21" t="s">
        <v>20</v>
      </c>
      <c r="D74" s="22" t="s">
        <v>215</v>
      </c>
      <c r="E74" s="23">
        <v>42217</v>
      </c>
      <c r="F74" s="24" t="s">
        <v>216</v>
      </c>
      <c r="G74" s="25">
        <v>58</v>
      </c>
    </row>
    <row r="75" spans="1:7" x14ac:dyDescent="0.25">
      <c r="A75" s="6">
        <v>74</v>
      </c>
      <c r="B75" s="21" t="s">
        <v>217</v>
      </c>
      <c r="C75" s="21" t="s">
        <v>218</v>
      </c>
      <c r="D75" s="22" t="s">
        <v>219</v>
      </c>
      <c r="E75" s="23">
        <v>42644</v>
      </c>
      <c r="F75" s="24" t="s">
        <v>21</v>
      </c>
      <c r="G75" s="25">
        <v>8</v>
      </c>
    </row>
    <row r="76" spans="1:7" x14ac:dyDescent="0.25">
      <c r="A76" s="6">
        <v>75</v>
      </c>
      <c r="B76" s="21" t="s">
        <v>220</v>
      </c>
      <c r="C76" s="21" t="s">
        <v>221</v>
      </c>
      <c r="D76" s="22" t="s">
        <v>222</v>
      </c>
      <c r="E76" s="23">
        <v>42583</v>
      </c>
      <c r="F76" s="24" t="s">
        <v>209</v>
      </c>
      <c r="G76" s="25">
        <v>9</v>
      </c>
    </row>
    <row r="77" spans="1:7" x14ac:dyDescent="0.25">
      <c r="A77" s="6">
        <v>76</v>
      </c>
      <c r="B77" s="21" t="s">
        <v>223</v>
      </c>
      <c r="C77" s="21" t="s">
        <v>224</v>
      </c>
      <c r="D77" s="22" t="s">
        <v>225</v>
      </c>
      <c r="E77" s="23">
        <v>42430</v>
      </c>
      <c r="F77" s="24" t="s">
        <v>12</v>
      </c>
      <c r="G77" s="25">
        <v>15</v>
      </c>
    </row>
    <row r="78" spans="1:7" x14ac:dyDescent="0.25">
      <c r="A78" s="6">
        <v>77</v>
      </c>
      <c r="B78" s="21" t="s">
        <v>226</v>
      </c>
      <c r="C78" s="21" t="s">
        <v>227</v>
      </c>
      <c r="D78" s="22" t="s">
        <v>228</v>
      </c>
      <c r="E78" s="23">
        <v>42430</v>
      </c>
      <c r="F78" s="24" t="s">
        <v>12</v>
      </c>
      <c r="G78" s="25">
        <v>15</v>
      </c>
    </row>
    <row r="79" spans="1:7" ht="30" x14ac:dyDescent="0.25">
      <c r="A79" s="6">
        <v>78</v>
      </c>
      <c r="B79" s="21" t="s">
        <v>229</v>
      </c>
      <c r="C79" s="21" t="s">
        <v>230</v>
      </c>
      <c r="D79" s="22" t="s">
        <v>231</v>
      </c>
      <c r="E79" s="23">
        <v>43435</v>
      </c>
      <c r="F79" s="24" t="s">
        <v>199</v>
      </c>
      <c r="G79" s="25">
        <v>16</v>
      </c>
    </row>
    <row r="80" spans="1:7" ht="30" x14ac:dyDescent="0.25">
      <c r="A80" s="6">
        <v>79</v>
      </c>
      <c r="B80" s="21" t="s">
        <v>232</v>
      </c>
      <c r="C80" s="21" t="s">
        <v>233</v>
      </c>
      <c r="D80" s="22" t="s">
        <v>234</v>
      </c>
      <c r="E80" s="23">
        <v>42278</v>
      </c>
      <c r="F80" s="24" t="s">
        <v>115</v>
      </c>
      <c r="G80" s="25">
        <v>10</v>
      </c>
    </row>
    <row r="81" spans="1:7" ht="45" x14ac:dyDescent="0.25">
      <c r="A81" s="6">
        <v>80</v>
      </c>
      <c r="B81" s="21" t="s">
        <v>235</v>
      </c>
      <c r="C81" s="21" t="s">
        <v>242</v>
      </c>
      <c r="D81" s="22" t="s">
        <v>236</v>
      </c>
      <c r="E81" s="23">
        <v>42125</v>
      </c>
      <c r="F81" s="24" t="s">
        <v>237</v>
      </c>
      <c r="G81" s="25">
        <v>7</v>
      </c>
    </row>
    <row r="82" spans="1:7" x14ac:dyDescent="0.25">
      <c r="A82" s="6">
        <v>81</v>
      </c>
      <c r="B82" s="21" t="s">
        <v>238</v>
      </c>
      <c r="C82" s="21" t="s">
        <v>239</v>
      </c>
      <c r="D82" s="22" t="s">
        <v>240</v>
      </c>
      <c r="E82" s="23">
        <v>42339</v>
      </c>
      <c r="F82" s="24" t="s">
        <v>241</v>
      </c>
      <c r="G82" s="25">
        <v>15</v>
      </c>
    </row>
    <row r="83" spans="1:7" ht="30" x14ac:dyDescent="0.25">
      <c r="A83" s="6">
        <v>82</v>
      </c>
      <c r="B83" s="21" t="s">
        <v>229</v>
      </c>
      <c r="C83" s="21" t="s">
        <v>230</v>
      </c>
      <c r="D83" s="22" t="s">
        <v>243</v>
      </c>
      <c r="E83" s="23">
        <v>43374</v>
      </c>
      <c r="F83" s="24" t="s">
        <v>244</v>
      </c>
      <c r="G83" s="25">
        <v>11</v>
      </c>
    </row>
    <row r="84" spans="1:7" x14ac:dyDescent="0.25">
      <c r="A84" s="6">
        <v>83</v>
      </c>
      <c r="B84" s="21" t="s">
        <v>245</v>
      </c>
      <c r="C84" s="21" t="s">
        <v>166</v>
      </c>
      <c r="D84" s="22" t="s">
        <v>246</v>
      </c>
      <c r="E84" s="23">
        <v>42186</v>
      </c>
      <c r="F84" s="24" t="s">
        <v>12</v>
      </c>
      <c r="G84" s="25">
        <v>15</v>
      </c>
    </row>
    <row r="85" spans="1:7" x14ac:dyDescent="0.25">
      <c r="A85" s="6">
        <v>84</v>
      </c>
      <c r="B85" s="21" t="s">
        <v>247</v>
      </c>
      <c r="C85" s="21" t="s">
        <v>248</v>
      </c>
      <c r="D85" s="22" t="s">
        <v>249</v>
      </c>
      <c r="E85" s="23">
        <v>42522</v>
      </c>
      <c r="F85" s="24" t="s">
        <v>94</v>
      </c>
      <c r="G85" s="25">
        <v>9</v>
      </c>
    </row>
    <row r="86" spans="1:7" x14ac:dyDescent="0.25">
      <c r="A86" s="6">
        <v>85</v>
      </c>
      <c r="B86" s="21" t="s">
        <v>250</v>
      </c>
      <c r="C86" s="21" t="s">
        <v>251</v>
      </c>
      <c r="D86" s="22" t="s">
        <v>252</v>
      </c>
      <c r="E86" s="23">
        <v>42887</v>
      </c>
      <c r="F86" s="24" t="s">
        <v>253</v>
      </c>
      <c r="G86" s="25">
        <v>14</v>
      </c>
    </row>
    <row r="87" spans="1:7" x14ac:dyDescent="0.25">
      <c r="A87" s="6">
        <v>86</v>
      </c>
      <c r="B87" s="21" t="s">
        <v>254</v>
      </c>
      <c r="C87" s="21" t="s">
        <v>255</v>
      </c>
      <c r="D87" s="22" t="s">
        <v>256</v>
      </c>
      <c r="E87" s="23">
        <v>42156</v>
      </c>
      <c r="F87" s="24" t="s">
        <v>12</v>
      </c>
      <c r="G87" s="25">
        <v>15</v>
      </c>
    </row>
    <row r="88" spans="1:7" x14ac:dyDescent="0.25">
      <c r="A88" s="6">
        <v>87</v>
      </c>
      <c r="B88" s="21" t="s">
        <v>257</v>
      </c>
      <c r="C88" s="21" t="s">
        <v>148</v>
      </c>
      <c r="D88" s="22" t="s">
        <v>258</v>
      </c>
      <c r="E88" s="23">
        <v>42644</v>
      </c>
      <c r="F88" s="24" t="s">
        <v>21</v>
      </c>
      <c r="G88" s="25">
        <v>15</v>
      </c>
    </row>
    <row r="89" spans="1:7" x14ac:dyDescent="0.25">
      <c r="A89" s="6">
        <v>88</v>
      </c>
      <c r="B89" s="21" t="s">
        <v>259</v>
      </c>
      <c r="C89" s="21" t="s">
        <v>197</v>
      </c>
      <c r="D89" s="22" t="s">
        <v>260</v>
      </c>
      <c r="E89" s="23">
        <v>42125</v>
      </c>
      <c r="F89" s="24" t="s">
        <v>12</v>
      </c>
      <c r="G89" s="25">
        <v>15</v>
      </c>
    </row>
    <row r="90" spans="1:7" x14ac:dyDescent="0.25">
      <c r="A90" s="6">
        <v>89</v>
      </c>
      <c r="B90" s="21" t="s">
        <v>59</v>
      </c>
      <c r="C90" s="21" t="s">
        <v>261</v>
      </c>
      <c r="D90" s="22" t="s">
        <v>262</v>
      </c>
      <c r="E90" s="23">
        <v>42248</v>
      </c>
      <c r="F90" s="24" t="s">
        <v>263</v>
      </c>
      <c r="G90" s="25">
        <v>8</v>
      </c>
    </row>
    <row r="91" spans="1:7" x14ac:dyDescent="0.25">
      <c r="A91" s="6">
        <v>90</v>
      </c>
      <c r="B91" s="21" t="s">
        <v>264</v>
      </c>
      <c r="C91" s="21" t="s">
        <v>265</v>
      </c>
      <c r="D91" s="22" t="s">
        <v>266</v>
      </c>
      <c r="E91" s="23">
        <v>42552</v>
      </c>
      <c r="F91" s="24" t="s">
        <v>267</v>
      </c>
      <c r="G91" s="25">
        <v>5</v>
      </c>
    </row>
    <row r="92" spans="1:7" x14ac:dyDescent="0.25">
      <c r="A92" s="6">
        <v>91</v>
      </c>
      <c r="B92" s="21" t="s">
        <v>264</v>
      </c>
      <c r="C92" s="21" t="s">
        <v>265</v>
      </c>
      <c r="D92" s="22" t="s">
        <v>268</v>
      </c>
      <c r="E92" s="23">
        <v>42461</v>
      </c>
      <c r="F92" s="24" t="s">
        <v>267</v>
      </c>
      <c r="G92" s="25">
        <v>2</v>
      </c>
    </row>
    <row r="93" spans="1:7" x14ac:dyDescent="0.25">
      <c r="A93" s="6">
        <v>92</v>
      </c>
      <c r="B93" s="21" t="s">
        <v>269</v>
      </c>
      <c r="C93" s="21" t="s">
        <v>270</v>
      </c>
      <c r="D93" s="22" t="s">
        <v>271</v>
      </c>
      <c r="E93" s="23">
        <v>42156</v>
      </c>
      <c r="F93" s="24" t="s">
        <v>272</v>
      </c>
      <c r="G93" s="25">
        <v>9</v>
      </c>
    </row>
    <row r="94" spans="1:7" x14ac:dyDescent="0.25">
      <c r="A94" s="6">
        <v>93</v>
      </c>
      <c r="B94" s="21" t="s">
        <v>273</v>
      </c>
      <c r="C94" s="21" t="s">
        <v>274</v>
      </c>
      <c r="D94" s="22" t="s">
        <v>275</v>
      </c>
      <c r="E94" s="23">
        <v>41760</v>
      </c>
      <c r="F94" s="24" t="s">
        <v>42</v>
      </c>
      <c r="G94" s="25">
        <v>4</v>
      </c>
    </row>
    <row r="95" spans="1:7" x14ac:dyDescent="0.25">
      <c r="A95" s="6">
        <v>94</v>
      </c>
      <c r="B95" s="21" t="s">
        <v>276</v>
      </c>
      <c r="C95" s="21" t="s">
        <v>277</v>
      </c>
      <c r="D95" s="22" t="s">
        <v>278</v>
      </c>
      <c r="E95" s="23">
        <v>42583</v>
      </c>
      <c r="F95" s="24" t="s">
        <v>115</v>
      </c>
      <c r="G95" s="25">
        <v>10</v>
      </c>
    </row>
    <row r="96" spans="1:7" ht="30" x14ac:dyDescent="0.25">
      <c r="A96" s="6">
        <v>95</v>
      </c>
      <c r="B96" s="21" t="s">
        <v>279</v>
      </c>
      <c r="C96" s="21" t="s">
        <v>280</v>
      </c>
      <c r="D96" s="22" t="s">
        <v>281</v>
      </c>
      <c r="E96" s="23">
        <v>42339</v>
      </c>
      <c r="F96" s="24" t="s">
        <v>76</v>
      </c>
      <c r="G96" s="25">
        <v>3</v>
      </c>
    </row>
    <row r="97" spans="1:7" ht="45" x14ac:dyDescent="0.25">
      <c r="A97" s="6">
        <v>96</v>
      </c>
      <c r="B97" s="21" t="s">
        <v>282</v>
      </c>
      <c r="C97" s="21" t="s">
        <v>283</v>
      </c>
      <c r="D97" s="22" t="s">
        <v>284</v>
      </c>
      <c r="E97" s="23">
        <v>42583</v>
      </c>
      <c r="F97" s="24" t="s">
        <v>12</v>
      </c>
      <c r="G97" s="25">
        <v>16</v>
      </c>
    </row>
    <row r="98" spans="1:7" x14ac:dyDescent="0.25">
      <c r="A98" s="6">
        <v>97</v>
      </c>
      <c r="B98" s="21" t="s">
        <v>285</v>
      </c>
      <c r="C98" s="21" t="s">
        <v>277</v>
      </c>
      <c r="D98" s="22" t="s">
        <v>286</v>
      </c>
      <c r="E98" s="23">
        <v>42644</v>
      </c>
      <c r="F98" s="24" t="s">
        <v>267</v>
      </c>
      <c r="G98" s="25">
        <v>8</v>
      </c>
    </row>
    <row r="99" spans="1:7" x14ac:dyDescent="0.25">
      <c r="A99" s="6">
        <v>98</v>
      </c>
      <c r="B99" s="21" t="s">
        <v>287</v>
      </c>
      <c r="C99" s="21" t="s">
        <v>288</v>
      </c>
      <c r="D99" s="22" t="s">
        <v>289</v>
      </c>
      <c r="E99" s="23">
        <v>42767</v>
      </c>
      <c r="F99" s="24" t="s">
        <v>76</v>
      </c>
      <c r="G99" s="25">
        <v>12</v>
      </c>
    </row>
    <row r="100" spans="1:7" x14ac:dyDescent="0.25">
      <c r="A100" s="6">
        <v>99</v>
      </c>
      <c r="B100" s="21" t="s">
        <v>290</v>
      </c>
      <c r="C100" s="21" t="s">
        <v>291</v>
      </c>
      <c r="D100" s="22" t="s">
        <v>292</v>
      </c>
      <c r="E100" s="23">
        <v>42156</v>
      </c>
      <c r="F100" s="24" t="s">
        <v>293</v>
      </c>
      <c r="G100" s="25">
        <v>20</v>
      </c>
    </row>
    <row r="101" spans="1:7" x14ac:dyDescent="0.25">
      <c r="A101" s="6">
        <v>100</v>
      </c>
      <c r="B101" s="21" t="s">
        <v>294</v>
      </c>
      <c r="C101" s="21" t="s">
        <v>62</v>
      </c>
      <c r="D101" s="22" t="s">
        <v>295</v>
      </c>
      <c r="E101" s="23">
        <v>42767</v>
      </c>
      <c r="F101" s="24" t="s">
        <v>25</v>
      </c>
      <c r="G101" s="25">
        <v>3</v>
      </c>
    </row>
    <row r="102" spans="1:7" x14ac:dyDescent="0.25">
      <c r="A102" s="6">
        <v>101</v>
      </c>
      <c r="B102" s="21" t="s">
        <v>296</v>
      </c>
      <c r="C102" s="21" t="s">
        <v>297</v>
      </c>
      <c r="D102" s="22" t="s">
        <v>298</v>
      </c>
      <c r="E102" s="23">
        <v>42705</v>
      </c>
      <c r="F102" s="24" t="s">
        <v>42</v>
      </c>
      <c r="G102" s="25">
        <v>16</v>
      </c>
    </row>
    <row r="103" spans="1:7" x14ac:dyDescent="0.25">
      <c r="A103" s="6">
        <v>102</v>
      </c>
      <c r="B103" s="21" t="s">
        <v>299</v>
      </c>
      <c r="C103" s="21" t="s">
        <v>300</v>
      </c>
      <c r="D103" s="22" t="s">
        <v>301</v>
      </c>
      <c r="E103" s="23">
        <v>42583</v>
      </c>
      <c r="F103" s="24" t="s">
        <v>302</v>
      </c>
      <c r="G103" s="25">
        <v>1</v>
      </c>
    </row>
    <row r="104" spans="1:7" x14ac:dyDescent="0.25">
      <c r="A104" s="6">
        <v>103</v>
      </c>
      <c r="B104" s="21" t="s">
        <v>303</v>
      </c>
      <c r="C104" s="21" t="s">
        <v>300</v>
      </c>
      <c r="D104" s="22" t="s">
        <v>304</v>
      </c>
      <c r="E104" s="23">
        <v>42644</v>
      </c>
      <c r="F104" s="24" t="s">
        <v>302</v>
      </c>
      <c r="G104" s="25">
        <v>1</v>
      </c>
    </row>
    <row r="105" spans="1:7" x14ac:dyDescent="0.25">
      <c r="A105" s="6">
        <v>104</v>
      </c>
      <c r="B105" s="21" t="s">
        <v>305</v>
      </c>
      <c r="C105" s="21" t="s">
        <v>300</v>
      </c>
      <c r="D105" s="22" t="s">
        <v>306</v>
      </c>
      <c r="E105" s="23">
        <v>42736</v>
      </c>
      <c r="F105" s="24" t="s">
        <v>302</v>
      </c>
      <c r="G105" s="25">
        <v>1</v>
      </c>
    </row>
    <row r="106" spans="1:7" x14ac:dyDescent="0.25">
      <c r="A106" s="6">
        <v>105</v>
      </c>
      <c r="B106" s="21" t="s">
        <v>307</v>
      </c>
      <c r="C106" s="21" t="s">
        <v>308</v>
      </c>
      <c r="D106" s="22" t="s">
        <v>309</v>
      </c>
      <c r="E106" s="23">
        <v>42491</v>
      </c>
      <c r="F106" s="24" t="s">
        <v>12</v>
      </c>
      <c r="G106" s="25">
        <v>8</v>
      </c>
    </row>
    <row r="107" spans="1:7" ht="30" x14ac:dyDescent="0.25">
      <c r="A107" s="6">
        <v>106</v>
      </c>
      <c r="B107" s="21" t="s">
        <v>310</v>
      </c>
      <c r="C107" s="21" t="s">
        <v>311</v>
      </c>
      <c r="D107" s="22" t="s">
        <v>312</v>
      </c>
      <c r="E107" s="23">
        <v>43221</v>
      </c>
      <c r="F107" s="24" t="s">
        <v>76</v>
      </c>
      <c r="G107" s="25">
        <v>3</v>
      </c>
    </row>
    <row r="108" spans="1:7" x14ac:dyDescent="0.25">
      <c r="A108" s="6">
        <v>107</v>
      </c>
      <c r="B108" s="21" t="s">
        <v>313</v>
      </c>
      <c r="C108" s="21" t="s">
        <v>314</v>
      </c>
      <c r="D108" s="22" t="s">
        <v>315</v>
      </c>
      <c r="E108" s="23">
        <v>42430</v>
      </c>
      <c r="F108" s="24" t="s">
        <v>76</v>
      </c>
      <c r="G108" s="25">
        <v>5</v>
      </c>
    </row>
    <row r="109" spans="1:7" x14ac:dyDescent="0.25">
      <c r="A109" s="6">
        <v>108</v>
      </c>
      <c r="B109" s="21" t="s">
        <v>316</v>
      </c>
      <c r="C109" s="21" t="s">
        <v>317</v>
      </c>
      <c r="D109" s="22" t="s">
        <v>318</v>
      </c>
      <c r="E109" s="23">
        <v>42736</v>
      </c>
      <c r="F109" s="24" t="s">
        <v>181</v>
      </c>
      <c r="G109" s="25">
        <v>8</v>
      </c>
    </row>
    <row r="110" spans="1:7" x14ac:dyDescent="0.25">
      <c r="A110" s="6">
        <v>109</v>
      </c>
      <c r="B110" s="21" t="s">
        <v>77</v>
      </c>
      <c r="C110" s="21" t="s">
        <v>319</v>
      </c>
      <c r="D110" s="22" t="s">
        <v>320</v>
      </c>
      <c r="E110" s="23">
        <v>42583</v>
      </c>
      <c r="F110" s="24" t="s">
        <v>12</v>
      </c>
      <c r="G110" s="25">
        <v>9</v>
      </c>
    </row>
    <row r="111" spans="1:7" x14ac:dyDescent="0.25">
      <c r="A111" s="6">
        <v>110</v>
      </c>
      <c r="B111" s="21" t="s">
        <v>321</v>
      </c>
      <c r="C111" s="21" t="s">
        <v>322</v>
      </c>
      <c r="D111" s="22" t="s">
        <v>323</v>
      </c>
      <c r="E111" s="23">
        <v>42186</v>
      </c>
      <c r="F111" s="24" t="s">
        <v>241</v>
      </c>
      <c r="G111" s="25">
        <v>15</v>
      </c>
    </row>
    <row r="112" spans="1:7" x14ac:dyDescent="0.25">
      <c r="A112" s="6">
        <v>111</v>
      </c>
      <c r="B112" s="21" t="s">
        <v>324</v>
      </c>
      <c r="C112" s="21" t="s">
        <v>325</v>
      </c>
      <c r="D112" s="22" t="s">
        <v>326</v>
      </c>
      <c r="E112" s="23">
        <v>42401</v>
      </c>
      <c r="F112" s="24" t="s">
        <v>327</v>
      </c>
      <c r="G112" s="25">
        <v>14</v>
      </c>
    </row>
    <row r="113" spans="1:7" x14ac:dyDescent="0.25">
      <c r="A113" s="6">
        <v>112</v>
      </c>
      <c r="B113" s="21" t="s">
        <v>328</v>
      </c>
      <c r="C113" s="21" t="s">
        <v>329</v>
      </c>
      <c r="D113" s="22" t="s">
        <v>330</v>
      </c>
      <c r="E113" s="23">
        <v>43282</v>
      </c>
      <c r="F113" s="24" t="s">
        <v>94</v>
      </c>
      <c r="G113" s="25">
        <v>8</v>
      </c>
    </row>
    <row r="114" spans="1:7" ht="30" x14ac:dyDescent="0.25">
      <c r="A114" s="6">
        <v>113</v>
      </c>
      <c r="B114" s="21" t="s">
        <v>331</v>
      </c>
      <c r="C114" s="21" t="s">
        <v>332</v>
      </c>
      <c r="D114" s="22" t="s">
        <v>333</v>
      </c>
      <c r="E114" s="23">
        <v>43374</v>
      </c>
      <c r="F114" s="24" t="s">
        <v>12</v>
      </c>
      <c r="G114" s="25">
        <v>10</v>
      </c>
    </row>
    <row r="115" spans="1:7" x14ac:dyDescent="0.25">
      <c r="A115" s="6">
        <v>114</v>
      </c>
      <c r="B115" s="21" t="s">
        <v>334</v>
      </c>
      <c r="C115" s="21" t="s">
        <v>335</v>
      </c>
      <c r="D115" s="22" t="s">
        <v>336</v>
      </c>
      <c r="E115" s="23">
        <v>42614</v>
      </c>
      <c r="F115" s="24" t="s">
        <v>76</v>
      </c>
      <c r="G115" s="25">
        <v>10</v>
      </c>
    </row>
    <row r="116" spans="1:7" x14ac:dyDescent="0.25">
      <c r="A116" s="6">
        <v>115</v>
      </c>
      <c r="B116" s="21" t="s">
        <v>337</v>
      </c>
      <c r="C116" s="21" t="s">
        <v>338</v>
      </c>
      <c r="D116" s="22" t="s">
        <v>339</v>
      </c>
      <c r="E116" s="23">
        <v>42583</v>
      </c>
      <c r="F116" s="24" t="s">
        <v>263</v>
      </c>
      <c r="G116" s="25">
        <v>15</v>
      </c>
    </row>
    <row r="117" spans="1:7" ht="30" x14ac:dyDescent="0.25">
      <c r="A117" s="6">
        <v>116</v>
      </c>
      <c r="B117" s="21" t="s">
        <v>340</v>
      </c>
      <c r="C117" s="21" t="s">
        <v>341</v>
      </c>
      <c r="D117" s="22" t="s">
        <v>342</v>
      </c>
      <c r="E117" s="23">
        <v>43405</v>
      </c>
      <c r="F117" s="24" t="s">
        <v>343</v>
      </c>
      <c r="G117" s="25">
        <v>9</v>
      </c>
    </row>
    <row r="118" spans="1:7" x14ac:dyDescent="0.25">
      <c r="A118" s="6">
        <v>117</v>
      </c>
      <c r="B118" s="21" t="s">
        <v>344</v>
      </c>
      <c r="C118" s="21" t="s">
        <v>345</v>
      </c>
      <c r="D118" s="22" t="s">
        <v>346</v>
      </c>
      <c r="E118" s="23">
        <v>42461</v>
      </c>
      <c r="F118" s="24" t="s">
        <v>347</v>
      </c>
      <c r="G118" s="25">
        <v>15</v>
      </c>
    </row>
    <row r="119" spans="1:7" x14ac:dyDescent="0.25">
      <c r="A119" s="6">
        <v>118</v>
      </c>
      <c r="B119" s="21" t="s">
        <v>348</v>
      </c>
      <c r="C119" s="21" t="s">
        <v>349</v>
      </c>
      <c r="D119" s="22" t="s">
        <v>350</v>
      </c>
      <c r="E119" s="23">
        <v>43466</v>
      </c>
      <c r="F119" s="24" t="s">
        <v>76</v>
      </c>
      <c r="G119" s="25">
        <v>15</v>
      </c>
    </row>
    <row r="120" spans="1:7" x14ac:dyDescent="0.25">
      <c r="A120" s="6">
        <v>119</v>
      </c>
      <c r="B120" s="21" t="s">
        <v>351</v>
      </c>
      <c r="C120" s="21" t="s">
        <v>349</v>
      </c>
      <c r="D120" s="22" t="s">
        <v>352</v>
      </c>
      <c r="E120" s="23">
        <v>42736</v>
      </c>
      <c r="F120" s="24" t="s">
        <v>25</v>
      </c>
      <c r="G120" s="25">
        <v>13</v>
      </c>
    </row>
    <row r="121" spans="1:7" ht="30" x14ac:dyDescent="0.25">
      <c r="A121" s="6">
        <v>120</v>
      </c>
      <c r="B121" s="21" t="s">
        <v>353</v>
      </c>
      <c r="C121" s="21" t="s">
        <v>354</v>
      </c>
      <c r="D121" s="22" t="s">
        <v>355</v>
      </c>
      <c r="E121" s="23">
        <v>42917</v>
      </c>
      <c r="F121" s="24" t="s">
        <v>199</v>
      </c>
      <c r="G121" s="25">
        <v>10</v>
      </c>
    </row>
    <row r="122" spans="1:7" x14ac:dyDescent="0.25">
      <c r="A122" s="6">
        <v>121</v>
      </c>
      <c r="B122" s="21" t="s">
        <v>356</v>
      </c>
      <c r="C122" s="21" t="s">
        <v>23</v>
      </c>
      <c r="D122" s="22" t="s">
        <v>357</v>
      </c>
      <c r="E122" s="23">
        <v>42064</v>
      </c>
      <c r="F122" s="24" t="s">
        <v>253</v>
      </c>
      <c r="G122" s="25">
        <v>6</v>
      </c>
    </row>
    <row r="123" spans="1:7" x14ac:dyDescent="0.25">
      <c r="A123" s="6">
        <v>122</v>
      </c>
      <c r="B123" s="21" t="s">
        <v>356</v>
      </c>
      <c r="C123" s="21" t="s">
        <v>23</v>
      </c>
      <c r="D123" s="22" t="s">
        <v>358</v>
      </c>
      <c r="E123" s="23">
        <v>42217</v>
      </c>
      <c r="F123" s="24" t="s">
        <v>359</v>
      </c>
      <c r="G123" s="25">
        <v>4</v>
      </c>
    </row>
    <row r="124" spans="1:7" x14ac:dyDescent="0.25">
      <c r="A124" s="6">
        <v>123</v>
      </c>
      <c r="B124" s="21" t="s">
        <v>207</v>
      </c>
      <c r="C124" s="21" t="s">
        <v>360</v>
      </c>
      <c r="D124" s="22" t="s">
        <v>361</v>
      </c>
      <c r="E124" s="23">
        <v>43435</v>
      </c>
      <c r="F124" s="24" t="s">
        <v>209</v>
      </c>
      <c r="G124" s="25">
        <v>9</v>
      </c>
    </row>
    <row r="125" spans="1:7" ht="30" x14ac:dyDescent="0.25">
      <c r="A125" s="6">
        <v>124</v>
      </c>
      <c r="B125" s="21" t="s">
        <v>362</v>
      </c>
      <c r="C125" s="21" t="s">
        <v>363</v>
      </c>
      <c r="D125" s="22" t="s">
        <v>364</v>
      </c>
      <c r="E125" s="23">
        <v>43435</v>
      </c>
      <c r="F125" s="24" t="s">
        <v>76</v>
      </c>
      <c r="G125" s="25">
        <v>97</v>
      </c>
    </row>
    <row r="126" spans="1:7" x14ac:dyDescent="0.25">
      <c r="A126" s="6">
        <v>125</v>
      </c>
      <c r="B126" s="21" t="s">
        <v>365</v>
      </c>
      <c r="C126" s="21" t="s">
        <v>366</v>
      </c>
      <c r="D126" s="22" t="s">
        <v>367</v>
      </c>
      <c r="E126" s="23">
        <v>42614</v>
      </c>
      <c r="F126" s="24" t="s">
        <v>21</v>
      </c>
      <c r="G126" s="25">
        <v>42</v>
      </c>
    </row>
    <row r="127" spans="1:7" x14ac:dyDescent="0.25">
      <c r="A127" s="6">
        <v>126</v>
      </c>
      <c r="B127" s="21" t="s">
        <v>368</v>
      </c>
      <c r="C127" s="21" t="s">
        <v>369</v>
      </c>
      <c r="D127" s="22" t="s">
        <v>370</v>
      </c>
      <c r="E127" s="23">
        <v>42522</v>
      </c>
      <c r="F127" s="24" t="s">
        <v>94</v>
      </c>
      <c r="G127" s="25">
        <v>19</v>
      </c>
    </row>
    <row r="128" spans="1:7" x14ac:dyDescent="0.25">
      <c r="A128" s="6">
        <v>127</v>
      </c>
      <c r="B128" s="21" t="s">
        <v>371</v>
      </c>
      <c r="C128" s="21" t="s">
        <v>372</v>
      </c>
      <c r="D128" s="22" t="s">
        <v>373</v>
      </c>
      <c r="E128" s="23">
        <v>43009</v>
      </c>
      <c r="F128" s="24" t="s">
        <v>12</v>
      </c>
      <c r="G128" s="25">
        <v>15</v>
      </c>
    </row>
    <row r="129" spans="1:7" x14ac:dyDescent="0.25">
      <c r="A129" s="6">
        <v>128</v>
      </c>
      <c r="B129" s="21" t="s">
        <v>374</v>
      </c>
      <c r="C129" s="21" t="s">
        <v>322</v>
      </c>
      <c r="D129" s="22" t="s">
        <v>375</v>
      </c>
      <c r="E129" s="23">
        <v>42125</v>
      </c>
      <c r="F129" s="24" t="s">
        <v>21</v>
      </c>
      <c r="G129" s="25">
        <v>9</v>
      </c>
    </row>
    <row r="130" spans="1:7" x14ac:dyDescent="0.25">
      <c r="A130" s="6">
        <v>129</v>
      </c>
      <c r="B130" s="21" t="s">
        <v>376</v>
      </c>
      <c r="C130" s="21" t="s">
        <v>377</v>
      </c>
      <c r="D130" s="22" t="s">
        <v>378</v>
      </c>
      <c r="E130" s="23">
        <v>42583</v>
      </c>
      <c r="F130" s="24" t="s">
        <v>21</v>
      </c>
      <c r="G130" s="25">
        <v>14</v>
      </c>
    </row>
    <row r="131" spans="1:7" x14ac:dyDescent="0.25">
      <c r="A131" s="6">
        <v>130</v>
      </c>
      <c r="B131" s="21" t="s">
        <v>379</v>
      </c>
      <c r="C131" s="21" t="s">
        <v>380</v>
      </c>
      <c r="D131" s="22" t="s">
        <v>381</v>
      </c>
      <c r="E131" s="23">
        <v>42614</v>
      </c>
      <c r="F131" s="24" t="s">
        <v>12</v>
      </c>
      <c r="G131" s="25">
        <v>20</v>
      </c>
    </row>
    <row r="132" spans="1:7" x14ac:dyDescent="0.25">
      <c r="A132" s="6">
        <v>131</v>
      </c>
      <c r="B132" s="21" t="s">
        <v>382</v>
      </c>
      <c r="C132" s="21" t="s">
        <v>383</v>
      </c>
      <c r="D132" s="22" t="s">
        <v>384</v>
      </c>
      <c r="E132" s="23">
        <v>42217</v>
      </c>
      <c r="F132" s="24" t="s">
        <v>115</v>
      </c>
      <c r="G132" s="25">
        <v>15</v>
      </c>
    </row>
    <row r="133" spans="1:7" x14ac:dyDescent="0.25">
      <c r="A133" s="6">
        <v>132</v>
      </c>
      <c r="B133" s="21" t="s">
        <v>385</v>
      </c>
      <c r="C133" s="21" t="s">
        <v>386</v>
      </c>
      <c r="D133" s="22" t="s">
        <v>387</v>
      </c>
      <c r="E133" s="23">
        <v>42217</v>
      </c>
      <c r="F133" s="24" t="s">
        <v>12</v>
      </c>
      <c r="G133" s="25">
        <v>20</v>
      </c>
    </row>
    <row r="134" spans="1:7" x14ac:dyDescent="0.25">
      <c r="A134" s="6">
        <v>133</v>
      </c>
      <c r="B134" s="21" t="s">
        <v>388</v>
      </c>
      <c r="C134" s="21" t="s">
        <v>389</v>
      </c>
      <c r="D134" s="22" t="s">
        <v>390</v>
      </c>
      <c r="E134" s="23">
        <v>43435</v>
      </c>
      <c r="F134" s="24" t="s">
        <v>199</v>
      </c>
      <c r="G134" s="25">
        <v>20</v>
      </c>
    </row>
    <row r="135" spans="1:7" x14ac:dyDescent="0.25">
      <c r="A135" s="6">
        <v>134</v>
      </c>
      <c r="B135" s="21" t="s">
        <v>391</v>
      </c>
      <c r="C135" s="21" t="s">
        <v>96</v>
      </c>
      <c r="D135" s="22" t="s">
        <v>392</v>
      </c>
      <c r="E135" s="23">
        <v>42767</v>
      </c>
      <c r="F135" s="24" t="s">
        <v>98</v>
      </c>
      <c r="G135" s="25">
        <v>15</v>
      </c>
    </row>
    <row r="136" spans="1:7" x14ac:dyDescent="0.25">
      <c r="A136" s="6">
        <v>135</v>
      </c>
      <c r="B136" s="21" t="s">
        <v>393</v>
      </c>
      <c r="C136" s="21" t="s">
        <v>101</v>
      </c>
      <c r="D136" s="22" t="s">
        <v>394</v>
      </c>
      <c r="E136" s="23">
        <v>43040</v>
      </c>
      <c r="F136" s="24" t="s">
        <v>12</v>
      </c>
      <c r="G136" s="25">
        <v>15</v>
      </c>
    </row>
    <row r="137" spans="1:7" x14ac:dyDescent="0.25">
      <c r="A137" s="6">
        <v>136</v>
      </c>
      <c r="B137" s="21" t="s">
        <v>395</v>
      </c>
      <c r="C137" s="21" t="s">
        <v>396</v>
      </c>
      <c r="D137" s="22" t="s">
        <v>397</v>
      </c>
      <c r="E137" s="23">
        <v>42522</v>
      </c>
      <c r="F137" s="24" t="s">
        <v>241</v>
      </c>
      <c r="G137" s="25">
        <v>15</v>
      </c>
    </row>
    <row r="138" spans="1:7" x14ac:dyDescent="0.25">
      <c r="A138" s="6">
        <v>137</v>
      </c>
      <c r="B138" s="21" t="s">
        <v>299</v>
      </c>
      <c r="C138" s="21" t="s">
        <v>398</v>
      </c>
      <c r="D138" s="22" t="s">
        <v>399</v>
      </c>
      <c r="E138" s="23">
        <v>42736</v>
      </c>
      <c r="F138" s="24" t="s">
        <v>302</v>
      </c>
      <c r="G138" s="25">
        <v>10</v>
      </c>
    </row>
    <row r="139" spans="1:7" x14ac:dyDescent="0.25">
      <c r="A139" s="6">
        <v>138</v>
      </c>
      <c r="B139" s="21" t="s">
        <v>400</v>
      </c>
      <c r="C139" s="21" t="s">
        <v>401</v>
      </c>
      <c r="D139" s="22" t="s">
        <v>402</v>
      </c>
      <c r="E139" s="23">
        <v>42186</v>
      </c>
      <c r="F139" s="24" t="s">
        <v>119</v>
      </c>
      <c r="G139" s="25">
        <v>10</v>
      </c>
    </row>
    <row r="140" spans="1:7" x14ac:dyDescent="0.25">
      <c r="A140" s="6">
        <v>139</v>
      </c>
      <c r="B140" s="21" t="s">
        <v>403</v>
      </c>
      <c r="C140" s="21" t="s">
        <v>401</v>
      </c>
      <c r="D140" s="22" t="s">
        <v>404</v>
      </c>
      <c r="E140" s="23">
        <v>42186</v>
      </c>
      <c r="F140" s="24" t="s">
        <v>405</v>
      </c>
      <c r="G140" s="25">
        <v>15</v>
      </c>
    </row>
    <row r="141" spans="1:7" x14ac:dyDescent="0.25">
      <c r="A141" s="6">
        <v>140</v>
      </c>
      <c r="B141" s="21" t="s">
        <v>348</v>
      </c>
      <c r="C141" s="21" t="s">
        <v>349</v>
      </c>
      <c r="D141" s="22" t="s">
        <v>406</v>
      </c>
      <c r="E141" s="23">
        <v>42552</v>
      </c>
      <c r="F141" s="24" t="s">
        <v>21</v>
      </c>
      <c r="G141" s="25">
        <v>12</v>
      </c>
    </row>
    <row r="142" spans="1:7" x14ac:dyDescent="0.25">
      <c r="A142" s="6">
        <v>141</v>
      </c>
      <c r="B142" s="21" t="s">
        <v>407</v>
      </c>
      <c r="C142" s="21" t="s">
        <v>408</v>
      </c>
      <c r="D142" s="22" t="s">
        <v>409</v>
      </c>
      <c r="E142" s="23">
        <v>42705</v>
      </c>
      <c r="F142" s="24" t="s">
        <v>21</v>
      </c>
      <c r="G142" s="25">
        <v>30</v>
      </c>
    </row>
    <row r="143" spans="1:7" x14ac:dyDescent="0.25">
      <c r="A143" s="6">
        <v>142</v>
      </c>
      <c r="B143" s="21" t="s">
        <v>410</v>
      </c>
      <c r="C143" s="21" t="s">
        <v>411</v>
      </c>
      <c r="D143" s="22" t="s">
        <v>412</v>
      </c>
      <c r="E143" s="23">
        <v>42309</v>
      </c>
      <c r="F143" s="24" t="s">
        <v>413</v>
      </c>
      <c r="G143" s="25">
        <v>10</v>
      </c>
    </row>
    <row r="144" spans="1:7" x14ac:dyDescent="0.25">
      <c r="A144" s="6">
        <v>143</v>
      </c>
      <c r="B144" s="21" t="s">
        <v>414</v>
      </c>
      <c r="C144" s="21" t="s">
        <v>31</v>
      </c>
      <c r="D144" s="22" t="s">
        <v>415</v>
      </c>
      <c r="E144" s="23">
        <v>42705</v>
      </c>
      <c r="F144" s="24" t="s">
        <v>12</v>
      </c>
      <c r="G144" s="25">
        <v>10</v>
      </c>
    </row>
    <row r="145" spans="1:7" x14ac:dyDescent="0.25">
      <c r="A145" s="6">
        <v>144</v>
      </c>
      <c r="B145" s="21" t="s">
        <v>416</v>
      </c>
      <c r="C145" s="21" t="s">
        <v>417</v>
      </c>
      <c r="D145" s="22" t="s">
        <v>418</v>
      </c>
      <c r="E145" s="23">
        <v>42583</v>
      </c>
      <c r="F145" s="24" t="s">
        <v>76</v>
      </c>
      <c r="G145" s="25">
        <v>10</v>
      </c>
    </row>
    <row r="146" spans="1:7" x14ac:dyDescent="0.25">
      <c r="A146" s="6">
        <v>145</v>
      </c>
      <c r="B146" s="21" t="s">
        <v>419</v>
      </c>
      <c r="C146" s="21" t="s">
        <v>420</v>
      </c>
      <c r="D146" s="22" t="s">
        <v>421</v>
      </c>
      <c r="E146" s="23">
        <v>42156</v>
      </c>
      <c r="F146" s="24" t="s">
        <v>422</v>
      </c>
      <c r="G146" s="25">
        <v>20</v>
      </c>
    </row>
    <row r="147" spans="1:7" x14ac:dyDescent="0.25">
      <c r="A147" s="6">
        <v>146</v>
      </c>
      <c r="B147" s="21" t="s">
        <v>212</v>
      </c>
      <c r="C147" s="21" t="s">
        <v>213</v>
      </c>
      <c r="D147" s="22" t="s">
        <v>423</v>
      </c>
      <c r="E147" s="23">
        <v>42705</v>
      </c>
      <c r="F147" s="24" t="s">
        <v>12</v>
      </c>
      <c r="G147" s="25">
        <v>10</v>
      </c>
    </row>
    <row r="148" spans="1:7" x14ac:dyDescent="0.25">
      <c r="A148" s="6">
        <v>147</v>
      </c>
      <c r="B148" s="21" t="s">
        <v>424</v>
      </c>
      <c r="C148" s="21" t="s">
        <v>425</v>
      </c>
      <c r="D148" s="22" t="s">
        <v>426</v>
      </c>
      <c r="E148" s="23">
        <v>42644</v>
      </c>
      <c r="F148" s="24" t="s">
        <v>199</v>
      </c>
      <c r="G148" s="25">
        <v>9</v>
      </c>
    </row>
    <row r="149" spans="1:7" x14ac:dyDescent="0.25">
      <c r="A149" s="6">
        <v>148</v>
      </c>
      <c r="B149" s="21" t="s">
        <v>427</v>
      </c>
      <c r="C149" s="21" t="s">
        <v>428</v>
      </c>
      <c r="D149" s="22" t="s">
        <v>429</v>
      </c>
      <c r="E149" s="23">
        <v>42125</v>
      </c>
      <c r="F149" s="24" t="s">
        <v>12</v>
      </c>
      <c r="G149" s="25">
        <v>4</v>
      </c>
    </row>
    <row r="150" spans="1:7" x14ac:dyDescent="0.25">
      <c r="A150" s="6">
        <v>149</v>
      </c>
      <c r="B150" s="21" t="s">
        <v>430</v>
      </c>
      <c r="C150" s="21" t="s">
        <v>431</v>
      </c>
      <c r="D150" s="22" t="s">
        <v>432</v>
      </c>
      <c r="E150" s="23">
        <v>42614</v>
      </c>
      <c r="F150" s="24" t="s">
        <v>76</v>
      </c>
      <c r="G150" s="25">
        <v>10</v>
      </c>
    </row>
    <row r="151" spans="1:7" x14ac:dyDescent="0.25">
      <c r="A151" s="6">
        <v>150</v>
      </c>
      <c r="B151" s="21" t="s">
        <v>433</v>
      </c>
      <c r="C151" s="21" t="s">
        <v>248</v>
      </c>
      <c r="D151" s="22" t="s">
        <v>434</v>
      </c>
      <c r="E151" s="23">
        <v>42767</v>
      </c>
      <c r="F151" s="24" t="s">
        <v>435</v>
      </c>
      <c r="G151" s="25">
        <v>20</v>
      </c>
    </row>
    <row r="152" spans="1:7" x14ac:dyDescent="0.25">
      <c r="A152" s="6">
        <v>151</v>
      </c>
      <c r="B152" s="21" t="s">
        <v>316</v>
      </c>
      <c r="C152" s="21" t="s">
        <v>317</v>
      </c>
      <c r="D152" s="22" t="s">
        <v>436</v>
      </c>
      <c r="E152" s="23">
        <v>42644</v>
      </c>
      <c r="F152" s="24" t="s">
        <v>76</v>
      </c>
      <c r="G152" s="25">
        <v>10</v>
      </c>
    </row>
    <row r="153" spans="1:7" x14ac:dyDescent="0.25">
      <c r="A153" s="6">
        <v>152</v>
      </c>
      <c r="B153" s="21" t="s">
        <v>437</v>
      </c>
      <c r="C153" s="21" t="s">
        <v>438</v>
      </c>
      <c r="D153" s="22" t="s">
        <v>439</v>
      </c>
      <c r="E153" s="23">
        <v>42979</v>
      </c>
      <c r="F153" s="24" t="s">
        <v>76</v>
      </c>
      <c r="G153" s="25">
        <v>10</v>
      </c>
    </row>
    <row r="154" spans="1:7" x14ac:dyDescent="0.25">
      <c r="A154" s="6">
        <v>153</v>
      </c>
      <c r="B154" s="21" t="s">
        <v>440</v>
      </c>
      <c r="C154" s="21" t="s">
        <v>441</v>
      </c>
      <c r="D154" s="22" t="s">
        <v>442</v>
      </c>
      <c r="E154" s="23">
        <v>43252</v>
      </c>
      <c r="F154" s="24" t="s">
        <v>12</v>
      </c>
      <c r="G154" s="25">
        <v>10</v>
      </c>
    </row>
    <row r="155" spans="1:7" x14ac:dyDescent="0.25">
      <c r="A155" s="6">
        <v>154</v>
      </c>
      <c r="B155" s="21" t="s">
        <v>443</v>
      </c>
      <c r="C155" s="21" t="s">
        <v>444</v>
      </c>
      <c r="D155" s="22" t="s">
        <v>445</v>
      </c>
      <c r="E155" s="23">
        <v>42675</v>
      </c>
      <c r="F155" s="24" t="s">
        <v>413</v>
      </c>
      <c r="G155" s="25">
        <v>10</v>
      </c>
    </row>
    <row r="156" spans="1:7" x14ac:dyDescent="0.25">
      <c r="A156" s="6">
        <v>155</v>
      </c>
      <c r="B156" s="21" t="s">
        <v>446</v>
      </c>
      <c r="C156" s="21" t="s">
        <v>447</v>
      </c>
      <c r="D156" s="22" t="s">
        <v>448</v>
      </c>
      <c r="E156" s="23">
        <v>42795</v>
      </c>
      <c r="F156" s="24" t="s">
        <v>449</v>
      </c>
      <c r="G156" s="25">
        <v>15</v>
      </c>
    </row>
    <row r="157" spans="1:7" x14ac:dyDescent="0.25">
      <c r="A157" s="6">
        <v>156</v>
      </c>
      <c r="B157" s="21" t="s">
        <v>450</v>
      </c>
      <c r="C157" s="21" t="s">
        <v>360</v>
      </c>
      <c r="D157" s="22" t="s">
        <v>451</v>
      </c>
      <c r="E157" s="23">
        <v>42522</v>
      </c>
      <c r="F157" s="24" t="s">
        <v>21</v>
      </c>
      <c r="G157" s="25">
        <v>10</v>
      </c>
    </row>
    <row r="158" spans="1:7" x14ac:dyDescent="0.25">
      <c r="A158" s="6">
        <v>157</v>
      </c>
      <c r="B158" s="21" t="s">
        <v>452</v>
      </c>
      <c r="C158" s="21" t="s">
        <v>453</v>
      </c>
      <c r="D158" s="22" t="s">
        <v>454</v>
      </c>
      <c r="E158" s="23">
        <v>42491</v>
      </c>
      <c r="F158" s="24" t="s">
        <v>413</v>
      </c>
      <c r="G158" s="25">
        <v>20</v>
      </c>
    </row>
    <row r="159" spans="1:7" x14ac:dyDescent="0.25">
      <c r="A159" s="6">
        <v>158</v>
      </c>
      <c r="B159" s="21" t="s">
        <v>455</v>
      </c>
      <c r="C159" s="21" t="s">
        <v>456</v>
      </c>
      <c r="D159" s="22" t="s">
        <v>457</v>
      </c>
      <c r="E159" s="23">
        <v>42217</v>
      </c>
      <c r="F159" s="24" t="s">
        <v>12</v>
      </c>
      <c r="G159" s="25">
        <v>100</v>
      </c>
    </row>
    <row r="160" spans="1:7" x14ac:dyDescent="0.25">
      <c r="A160" s="6">
        <v>159</v>
      </c>
      <c r="B160" s="21" t="s">
        <v>458</v>
      </c>
      <c r="C160" s="21" t="s">
        <v>459</v>
      </c>
      <c r="D160" s="22" t="s">
        <v>460</v>
      </c>
      <c r="E160" s="23">
        <v>42186</v>
      </c>
      <c r="F160" s="24" t="s">
        <v>76</v>
      </c>
      <c r="G160" s="25">
        <v>15</v>
      </c>
    </row>
    <row r="161" spans="1:7" x14ac:dyDescent="0.25">
      <c r="A161" s="6">
        <v>160</v>
      </c>
      <c r="B161" s="21" t="s">
        <v>461</v>
      </c>
      <c r="C161" s="21" t="s">
        <v>34</v>
      </c>
      <c r="D161" s="22" t="s">
        <v>462</v>
      </c>
      <c r="E161" s="23">
        <v>42005</v>
      </c>
      <c r="F161" s="24" t="s">
        <v>463</v>
      </c>
      <c r="G161" s="25">
        <v>15</v>
      </c>
    </row>
    <row r="162" spans="1:7" x14ac:dyDescent="0.25">
      <c r="A162" s="6">
        <v>161</v>
      </c>
      <c r="B162" s="21" t="s">
        <v>464</v>
      </c>
      <c r="C162" s="21" t="s">
        <v>34</v>
      </c>
      <c r="D162" s="22" t="s">
        <v>465</v>
      </c>
      <c r="E162" s="23">
        <v>42064</v>
      </c>
      <c r="F162" s="24" t="s">
        <v>463</v>
      </c>
      <c r="G162" s="25">
        <v>15</v>
      </c>
    </row>
    <row r="163" spans="1:7" ht="30" x14ac:dyDescent="0.25">
      <c r="A163" s="6">
        <v>162</v>
      </c>
      <c r="B163" s="21" t="s">
        <v>466</v>
      </c>
      <c r="C163" s="21" t="s">
        <v>467</v>
      </c>
      <c r="D163" s="22" t="s">
        <v>468</v>
      </c>
      <c r="E163" s="23">
        <v>42248</v>
      </c>
      <c r="F163" s="24" t="s">
        <v>160</v>
      </c>
      <c r="G163" s="25">
        <v>15</v>
      </c>
    </row>
    <row r="164" spans="1:7" x14ac:dyDescent="0.25">
      <c r="A164" s="6">
        <v>163</v>
      </c>
      <c r="B164" s="21" t="s">
        <v>519</v>
      </c>
      <c r="C164" s="21" t="s">
        <v>520</v>
      </c>
      <c r="D164" s="22" t="s">
        <v>521</v>
      </c>
      <c r="E164" s="23">
        <v>42552</v>
      </c>
      <c r="F164" s="24" t="s">
        <v>94</v>
      </c>
      <c r="G164" s="25">
        <v>10</v>
      </c>
    </row>
    <row r="165" spans="1:7" x14ac:dyDescent="0.25">
      <c r="A165" s="6">
        <v>164</v>
      </c>
      <c r="B165" s="21" t="s">
        <v>440</v>
      </c>
      <c r="C165" s="21" t="s">
        <v>441</v>
      </c>
      <c r="D165" s="22" t="s">
        <v>522</v>
      </c>
      <c r="E165" s="23">
        <v>42856</v>
      </c>
      <c r="F165" s="24" t="s">
        <v>181</v>
      </c>
      <c r="G165" s="25">
        <v>10</v>
      </c>
    </row>
    <row r="166" spans="1:7" x14ac:dyDescent="0.25">
      <c r="A166" s="6">
        <v>165</v>
      </c>
      <c r="B166" s="21" t="s">
        <v>523</v>
      </c>
      <c r="C166" s="21" t="s">
        <v>459</v>
      </c>
      <c r="D166" s="22" t="s">
        <v>524</v>
      </c>
      <c r="E166" s="23">
        <v>42675</v>
      </c>
      <c r="F166" s="24" t="s">
        <v>21</v>
      </c>
      <c r="G166" s="25">
        <v>10</v>
      </c>
    </row>
    <row r="167" spans="1:7" x14ac:dyDescent="0.25">
      <c r="A167" s="6">
        <v>166</v>
      </c>
      <c r="B167" s="21" t="s">
        <v>525</v>
      </c>
      <c r="C167" s="21" t="s">
        <v>526</v>
      </c>
      <c r="D167" s="22" t="s">
        <v>527</v>
      </c>
      <c r="E167" s="23">
        <v>42675</v>
      </c>
      <c r="F167" s="24" t="s">
        <v>25</v>
      </c>
      <c r="G167" s="25">
        <v>10</v>
      </c>
    </row>
    <row r="168" spans="1:7" x14ac:dyDescent="0.25">
      <c r="A168" s="6">
        <v>167</v>
      </c>
      <c r="B168" s="21" t="s">
        <v>528</v>
      </c>
      <c r="C168" s="21" t="s">
        <v>529</v>
      </c>
      <c r="D168" s="22" t="s">
        <v>530</v>
      </c>
      <c r="E168" s="23">
        <v>42614</v>
      </c>
      <c r="F168" s="24" t="s">
        <v>12</v>
      </c>
      <c r="G168" s="25">
        <v>15</v>
      </c>
    </row>
    <row r="169" spans="1:7" x14ac:dyDescent="0.25">
      <c r="A169" s="6">
        <v>168</v>
      </c>
      <c r="B169" s="21" t="s">
        <v>531</v>
      </c>
      <c r="C169" s="21" t="s">
        <v>532</v>
      </c>
      <c r="D169" s="22" t="s">
        <v>533</v>
      </c>
      <c r="E169" s="23">
        <v>42552</v>
      </c>
      <c r="F169" s="24" t="s">
        <v>76</v>
      </c>
      <c r="G169" s="25">
        <v>15</v>
      </c>
    </row>
    <row r="170" spans="1:7" x14ac:dyDescent="0.25">
      <c r="A170" s="6">
        <v>169</v>
      </c>
      <c r="B170" s="21" t="s">
        <v>534</v>
      </c>
      <c r="C170" s="21" t="s">
        <v>526</v>
      </c>
      <c r="D170" s="22" t="s">
        <v>535</v>
      </c>
      <c r="E170" s="23">
        <v>42767</v>
      </c>
      <c r="F170" s="24" t="s">
        <v>536</v>
      </c>
      <c r="G170" s="25">
        <v>10</v>
      </c>
    </row>
    <row r="171" spans="1:7" x14ac:dyDescent="0.25">
      <c r="A171" s="6">
        <v>170</v>
      </c>
      <c r="B171" s="21" t="s">
        <v>537</v>
      </c>
      <c r="C171" s="21" t="s">
        <v>538</v>
      </c>
      <c r="D171" s="22" t="s">
        <v>539</v>
      </c>
      <c r="E171" s="23">
        <v>42339</v>
      </c>
      <c r="F171" s="24" t="s">
        <v>540</v>
      </c>
      <c r="G171" s="25">
        <v>15</v>
      </c>
    </row>
    <row r="172" spans="1:7" x14ac:dyDescent="0.25">
      <c r="A172" s="6">
        <v>171</v>
      </c>
      <c r="B172" s="21" t="s">
        <v>541</v>
      </c>
      <c r="C172" s="21" t="s">
        <v>542</v>
      </c>
      <c r="D172" s="22" t="s">
        <v>543</v>
      </c>
      <c r="E172" s="23">
        <v>42491</v>
      </c>
      <c r="F172" s="24" t="s">
        <v>25</v>
      </c>
      <c r="G172" s="25">
        <v>15</v>
      </c>
    </row>
    <row r="173" spans="1:7" x14ac:dyDescent="0.25">
      <c r="A173" s="6">
        <v>172</v>
      </c>
      <c r="B173" s="21" t="s">
        <v>544</v>
      </c>
      <c r="C173" s="21" t="s">
        <v>545</v>
      </c>
      <c r="D173" s="22" t="s">
        <v>546</v>
      </c>
      <c r="E173" s="23">
        <v>42917</v>
      </c>
      <c r="F173" s="24" t="s">
        <v>267</v>
      </c>
      <c r="G173" s="25">
        <v>15</v>
      </c>
    </row>
    <row r="174" spans="1:7" x14ac:dyDescent="0.25">
      <c r="A174" s="6">
        <v>173</v>
      </c>
      <c r="B174" s="21" t="s">
        <v>547</v>
      </c>
      <c r="C174" s="21" t="s">
        <v>548</v>
      </c>
      <c r="D174" s="22" t="s">
        <v>549</v>
      </c>
      <c r="E174" s="23">
        <v>42614</v>
      </c>
      <c r="F174" s="24" t="s">
        <v>98</v>
      </c>
      <c r="G174" s="25">
        <v>15</v>
      </c>
    </row>
    <row r="175" spans="1:7" x14ac:dyDescent="0.25">
      <c r="A175" s="6">
        <v>174</v>
      </c>
      <c r="B175" s="21" t="s">
        <v>551</v>
      </c>
      <c r="C175" s="21" t="s">
        <v>552</v>
      </c>
      <c r="D175" s="22" t="s">
        <v>553</v>
      </c>
      <c r="E175" s="23">
        <v>42887</v>
      </c>
      <c r="F175" s="24" t="s">
        <v>90</v>
      </c>
      <c r="G175" s="25">
        <v>10</v>
      </c>
    </row>
    <row r="176" spans="1:7" x14ac:dyDescent="0.25">
      <c r="A176" s="6">
        <v>175</v>
      </c>
      <c r="B176" s="21" t="s">
        <v>554</v>
      </c>
      <c r="C176" s="21" t="s">
        <v>555</v>
      </c>
      <c r="D176" s="22" t="s">
        <v>556</v>
      </c>
      <c r="E176" s="23">
        <v>42917</v>
      </c>
      <c r="F176" s="24" t="s">
        <v>463</v>
      </c>
      <c r="G176" s="25">
        <v>10</v>
      </c>
    </row>
    <row r="177" spans="1:7" x14ac:dyDescent="0.25">
      <c r="A177" s="6">
        <v>176</v>
      </c>
      <c r="B177" s="21" t="s">
        <v>557</v>
      </c>
      <c r="C177" s="21" t="s">
        <v>558</v>
      </c>
      <c r="D177" s="22" t="s">
        <v>559</v>
      </c>
      <c r="E177" s="23">
        <v>43160</v>
      </c>
      <c r="F177" s="24" t="s">
        <v>12</v>
      </c>
      <c r="G177" s="25">
        <v>10</v>
      </c>
    </row>
    <row r="178" spans="1:7" ht="30" x14ac:dyDescent="0.25">
      <c r="A178" s="6">
        <v>177</v>
      </c>
      <c r="B178" s="21" t="s">
        <v>560</v>
      </c>
      <c r="C178" s="21" t="s">
        <v>561</v>
      </c>
      <c r="D178" s="22" t="s">
        <v>562</v>
      </c>
      <c r="E178" s="23">
        <v>42186</v>
      </c>
      <c r="F178" s="24" t="s">
        <v>21</v>
      </c>
      <c r="G178" s="25">
        <v>30</v>
      </c>
    </row>
    <row r="179" spans="1:7" x14ac:dyDescent="0.25">
      <c r="A179" s="6">
        <v>178</v>
      </c>
      <c r="B179" s="21" t="s">
        <v>563</v>
      </c>
      <c r="C179" s="21" t="s">
        <v>564</v>
      </c>
      <c r="D179" s="22" t="s">
        <v>565</v>
      </c>
      <c r="E179" s="23">
        <v>42125</v>
      </c>
      <c r="F179" s="24" t="s">
        <v>12</v>
      </c>
      <c r="G179" s="25">
        <v>32</v>
      </c>
    </row>
    <row r="180" spans="1:7" x14ac:dyDescent="0.25">
      <c r="A180" s="6">
        <v>179</v>
      </c>
      <c r="B180" s="21" t="s">
        <v>178</v>
      </c>
      <c r="C180" s="21" t="s">
        <v>566</v>
      </c>
      <c r="D180" s="22" t="s">
        <v>567</v>
      </c>
      <c r="E180" s="23">
        <v>42522</v>
      </c>
      <c r="F180" s="24" t="s">
        <v>12</v>
      </c>
      <c r="G180" s="25">
        <v>9</v>
      </c>
    </row>
    <row r="181" spans="1:7" x14ac:dyDescent="0.25">
      <c r="A181" s="6">
        <v>180</v>
      </c>
      <c r="B181" s="21" t="s">
        <v>568</v>
      </c>
      <c r="C181" s="21" t="s">
        <v>569</v>
      </c>
      <c r="D181" s="22" t="s">
        <v>570</v>
      </c>
      <c r="E181" s="23">
        <v>42430</v>
      </c>
      <c r="F181" s="24" t="s">
        <v>25</v>
      </c>
      <c r="G181" s="25">
        <v>10</v>
      </c>
    </row>
    <row r="182" spans="1:7" x14ac:dyDescent="0.25">
      <c r="A182" s="6">
        <v>181</v>
      </c>
      <c r="B182" s="21" t="s">
        <v>571</v>
      </c>
      <c r="C182" s="21" t="s">
        <v>572</v>
      </c>
      <c r="D182" s="22" t="s">
        <v>573</v>
      </c>
      <c r="E182" s="23">
        <v>42614</v>
      </c>
      <c r="F182" s="24" t="s">
        <v>413</v>
      </c>
      <c r="G182" s="25">
        <v>7</v>
      </c>
    </row>
    <row r="183" spans="1:7" x14ac:dyDescent="0.25">
      <c r="A183" s="6">
        <v>182</v>
      </c>
      <c r="B183" s="21" t="s">
        <v>576</v>
      </c>
      <c r="C183" s="21" t="s">
        <v>577</v>
      </c>
      <c r="D183" s="22" t="s">
        <v>578</v>
      </c>
      <c r="E183" s="23">
        <v>42491</v>
      </c>
      <c r="F183" s="24" t="s">
        <v>12</v>
      </c>
      <c r="G183" s="25">
        <v>20</v>
      </c>
    </row>
    <row r="184" spans="1:7" x14ac:dyDescent="0.25">
      <c r="A184" s="6">
        <v>183</v>
      </c>
      <c r="B184" s="21" t="s">
        <v>185</v>
      </c>
      <c r="C184" s="21" t="s">
        <v>579</v>
      </c>
      <c r="D184" s="22" t="s">
        <v>580</v>
      </c>
      <c r="E184" s="23">
        <v>42370</v>
      </c>
      <c r="F184" s="24" t="s">
        <v>581</v>
      </c>
      <c r="G184" s="25">
        <v>3</v>
      </c>
    </row>
    <row r="185" spans="1:7" x14ac:dyDescent="0.25">
      <c r="A185" s="6">
        <v>184</v>
      </c>
      <c r="B185" s="21" t="s">
        <v>582</v>
      </c>
      <c r="C185" s="21" t="s">
        <v>583</v>
      </c>
      <c r="D185" s="22" t="s">
        <v>584</v>
      </c>
      <c r="E185" s="23">
        <v>43040</v>
      </c>
      <c r="F185" s="24" t="s">
        <v>25</v>
      </c>
      <c r="G185" s="25">
        <v>5</v>
      </c>
    </row>
    <row r="186" spans="1:7" x14ac:dyDescent="0.25">
      <c r="A186" s="6">
        <v>185</v>
      </c>
      <c r="B186" s="21" t="s">
        <v>585</v>
      </c>
      <c r="C186" s="21" t="s">
        <v>586</v>
      </c>
      <c r="D186" s="22" t="s">
        <v>587</v>
      </c>
      <c r="E186" s="23">
        <v>42461</v>
      </c>
      <c r="F186" s="24" t="s">
        <v>76</v>
      </c>
      <c r="G186" s="25">
        <v>10</v>
      </c>
    </row>
    <row r="187" spans="1:7" x14ac:dyDescent="0.25">
      <c r="A187" s="6">
        <v>186</v>
      </c>
      <c r="B187" s="21" t="s">
        <v>588</v>
      </c>
      <c r="C187" s="21" t="s">
        <v>589</v>
      </c>
      <c r="D187" s="22" t="s">
        <v>219</v>
      </c>
      <c r="E187" s="23">
        <v>42401</v>
      </c>
      <c r="F187" s="24" t="s">
        <v>98</v>
      </c>
      <c r="G187" s="25">
        <v>5</v>
      </c>
    </row>
    <row r="188" spans="1:7" x14ac:dyDescent="0.25">
      <c r="A188" s="6">
        <v>187</v>
      </c>
      <c r="B188" s="21" t="s">
        <v>590</v>
      </c>
      <c r="C188" s="21" t="s">
        <v>591</v>
      </c>
      <c r="D188" s="22" t="s">
        <v>592</v>
      </c>
      <c r="E188" s="23">
        <v>43435</v>
      </c>
      <c r="F188" s="24" t="s">
        <v>115</v>
      </c>
      <c r="G188" s="25">
        <v>10</v>
      </c>
    </row>
    <row r="189" spans="1:7" x14ac:dyDescent="0.25">
      <c r="A189" s="6">
        <v>188</v>
      </c>
      <c r="B189" s="21" t="s">
        <v>593</v>
      </c>
      <c r="C189" s="21" t="s">
        <v>366</v>
      </c>
      <c r="D189" s="22" t="s">
        <v>594</v>
      </c>
      <c r="E189" s="23">
        <v>42826</v>
      </c>
      <c r="F189" s="24" t="s">
        <v>21</v>
      </c>
      <c r="G189" s="25">
        <v>12</v>
      </c>
    </row>
    <row r="190" spans="1:7" x14ac:dyDescent="0.25">
      <c r="A190" s="6">
        <v>189</v>
      </c>
      <c r="B190" s="21" t="s">
        <v>595</v>
      </c>
      <c r="C190" s="21" t="s">
        <v>596</v>
      </c>
      <c r="D190" s="22" t="s">
        <v>597</v>
      </c>
      <c r="E190" s="23">
        <v>42644</v>
      </c>
      <c r="F190" s="24" t="s">
        <v>76</v>
      </c>
      <c r="G190" s="25">
        <v>2</v>
      </c>
    </row>
    <row r="191" spans="1:7" x14ac:dyDescent="0.25">
      <c r="A191" s="6">
        <v>190</v>
      </c>
      <c r="B191" s="21"/>
      <c r="C191" s="21"/>
      <c r="D191" s="22"/>
      <c r="E191" s="23"/>
      <c r="F191" s="24"/>
      <c r="G191" s="25"/>
    </row>
    <row r="192" spans="1:7" x14ac:dyDescent="0.25">
      <c r="A192" s="6">
        <v>191</v>
      </c>
      <c r="B192" s="21"/>
      <c r="C192" s="21"/>
      <c r="D192" s="22"/>
      <c r="E192" s="23"/>
      <c r="F192" s="24"/>
      <c r="G192" s="25"/>
    </row>
    <row r="193" spans="1:7" x14ac:dyDescent="0.25">
      <c r="A193" s="6">
        <v>192</v>
      </c>
      <c r="B193" s="21"/>
      <c r="C193" s="21"/>
      <c r="D193" s="22"/>
      <c r="E193" s="23"/>
      <c r="F193" s="24"/>
      <c r="G193" s="25"/>
    </row>
    <row r="194" spans="1:7" x14ac:dyDescent="0.25">
      <c r="A194" s="6">
        <v>193</v>
      </c>
      <c r="B194" s="21"/>
      <c r="C194" s="21"/>
      <c r="D194" s="22"/>
      <c r="E194" s="23"/>
      <c r="F194" s="24"/>
      <c r="G194" s="25"/>
    </row>
    <row r="195" spans="1:7" x14ac:dyDescent="0.25">
      <c r="A195" s="6">
        <v>194</v>
      </c>
      <c r="B195" s="21"/>
      <c r="C195" s="21"/>
      <c r="D195" s="22"/>
      <c r="E195" s="23"/>
      <c r="F195" s="24"/>
      <c r="G195" s="25"/>
    </row>
    <row r="196" spans="1:7" x14ac:dyDescent="0.25">
      <c r="A196" s="6">
        <v>195</v>
      </c>
      <c r="B196" s="21"/>
      <c r="C196" s="21"/>
      <c r="D196" s="22"/>
      <c r="E196" s="23"/>
      <c r="F196" s="24"/>
      <c r="G196" s="25"/>
    </row>
    <row r="197" spans="1:7" x14ac:dyDescent="0.25">
      <c r="A197" s="6">
        <v>196</v>
      </c>
      <c r="B197" s="21"/>
      <c r="C197" s="21"/>
      <c r="D197" s="22"/>
      <c r="E197" s="23"/>
      <c r="F197" s="24"/>
      <c r="G197" s="25"/>
    </row>
    <row r="198" spans="1:7" x14ac:dyDescent="0.25">
      <c r="A198" s="6">
        <v>197</v>
      </c>
      <c r="B198" s="21"/>
      <c r="C198" s="21"/>
      <c r="D198" s="22"/>
      <c r="E198" s="23"/>
      <c r="F198" s="24"/>
      <c r="G198" s="25"/>
    </row>
    <row r="199" spans="1:7" x14ac:dyDescent="0.25">
      <c r="A199" s="6">
        <v>198</v>
      </c>
      <c r="B199" s="21"/>
      <c r="C199" s="21"/>
      <c r="D199" s="22"/>
      <c r="E199" s="23"/>
      <c r="F199" s="24"/>
      <c r="G199" s="25"/>
    </row>
    <row r="200" spans="1:7" x14ac:dyDescent="0.25">
      <c r="A200" s="6">
        <v>199</v>
      </c>
      <c r="B200" s="21"/>
      <c r="C200" s="21"/>
      <c r="D200" s="22"/>
      <c r="E200" s="23"/>
      <c r="F200" s="24"/>
      <c r="G200" s="25"/>
    </row>
    <row r="201" spans="1:7" x14ac:dyDescent="0.25">
      <c r="A201" s="6">
        <v>200</v>
      </c>
      <c r="B201" s="21"/>
      <c r="C201" s="21"/>
      <c r="D201" s="22"/>
      <c r="E201" s="23"/>
      <c r="F201" s="24"/>
      <c r="G201" s="25"/>
    </row>
    <row r="202" spans="1:7" x14ac:dyDescent="0.25">
      <c r="A202" s="6">
        <v>201</v>
      </c>
      <c r="B202" s="21"/>
      <c r="C202" s="21"/>
      <c r="D202" s="22"/>
      <c r="E202" s="23"/>
      <c r="F202" s="24"/>
      <c r="G202" s="25"/>
    </row>
    <row r="203" spans="1:7" x14ac:dyDescent="0.25">
      <c r="A203" s="6">
        <v>202</v>
      </c>
      <c r="B203" s="21"/>
      <c r="C203" s="21"/>
      <c r="D203" s="22"/>
      <c r="E203" s="23"/>
      <c r="F203" s="24"/>
      <c r="G203" s="25"/>
    </row>
    <row r="204" spans="1:7" x14ac:dyDescent="0.25">
      <c r="A204" s="6">
        <v>203</v>
      </c>
      <c r="B204" s="21"/>
      <c r="C204" s="21"/>
      <c r="D204" s="22"/>
      <c r="E204" s="23"/>
      <c r="F204" s="24"/>
      <c r="G204" s="25"/>
    </row>
    <row r="205" spans="1:7" x14ac:dyDescent="0.25">
      <c r="A205" s="6">
        <v>204</v>
      </c>
      <c r="B205" s="21"/>
      <c r="C205" s="21"/>
      <c r="D205" s="22"/>
      <c r="E205" s="23"/>
      <c r="F205" s="24"/>
      <c r="G205" s="25"/>
    </row>
    <row r="206" spans="1:7" x14ac:dyDescent="0.25">
      <c r="A206" s="6">
        <v>205</v>
      </c>
      <c r="B206" s="21"/>
      <c r="C206" s="21"/>
      <c r="D206" s="22"/>
      <c r="E206" s="23"/>
      <c r="F206" s="24"/>
      <c r="G206" s="25"/>
    </row>
    <row r="207" spans="1:7" x14ac:dyDescent="0.25">
      <c r="A207" s="6">
        <v>206</v>
      </c>
      <c r="B207" s="21"/>
      <c r="C207" s="21"/>
      <c r="D207" s="22"/>
      <c r="E207" s="23"/>
      <c r="F207" s="24"/>
      <c r="G207" s="25"/>
    </row>
    <row r="208" spans="1:7" x14ac:dyDescent="0.25">
      <c r="A208" s="6">
        <v>207</v>
      </c>
      <c r="B208" s="21"/>
      <c r="C208" s="21"/>
      <c r="D208" s="22"/>
      <c r="E208" s="23"/>
      <c r="F208" s="24"/>
      <c r="G208" s="25"/>
    </row>
    <row r="209" spans="1:7" x14ac:dyDescent="0.25">
      <c r="A209" s="6">
        <v>208</v>
      </c>
      <c r="B209" s="21"/>
      <c r="C209" s="21"/>
      <c r="D209" s="22"/>
      <c r="E209" s="23"/>
      <c r="F209" s="24"/>
      <c r="G209" s="25"/>
    </row>
    <row r="210" spans="1:7" x14ac:dyDescent="0.25">
      <c r="A210" s="6">
        <v>209</v>
      </c>
      <c r="B210" s="21"/>
      <c r="C210" s="21"/>
      <c r="D210" s="22"/>
      <c r="E210" s="23"/>
      <c r="F210" s="24"/>
      <c r="G210" s="25"/>
    </row>
    <row r="211" spans="1:7" x14ac:dyDescent="0.25">
      <c r="A211" s="6">
        <v>210</v>
      </c>
      <c r="B211" s="21"/>
      <c r="C211" s="21"/>
      <c r="D211" s="22"/>
      <c r="E211" s="23"/>
      <c r="F211" s="24"/>
      <c r="G211" s="25"/>
    </row>
    <row r="212" spans="1:7" x14ac:dyDescent="0.25">
      <c r="A212" s="6">
        <v>211</v>
      </c>
      <c r="B212" s="21"/>
      <c r="C212" s="21"/>
      <c r="D212" s="22"/>
      <c r="E212" s="23"/>
      <c r="F212" s="24"/>
      <c r="G212" s="25"/>
    </row>
    <row r="213" spans="1:7" x14ac:dyDescent="0.25">
      <c r="A213" s="6">
        <v>212</v>
      </c>
      <c r="B213" s="21"/>
      <c r="C213" s="21"/>
      <c r="D213" s="22"/>
      <c r="E213" s="23"/>
      <c r="F213" s="24"/>
      <c r="G213" s="25"/>
    </row>
    <row r="214" spans="1:7" x14ac:dyDescent="0.25">
      <c r="A214" s="6">
        <v>213</v>
      </c>
      <c r="B214" s="21"/>
      <c r="C214" s="21"/>
      <c r="D214" s="22"/>
      <c r="E214" s="23"/>
      <c r="F214" s="24"/>
      <c r="G214" s="25"/>
    </row>
    <row r="215" spans="1:7" x14ac:dyDescent="0.25">
      <c r="A215" s="6">
        <v>214</v>
      </c>
      <c r="B215" s="21"/>
      <c r="C215" s="21"/>
      <c r="D215" s="22"/>
      <c r="E215" s="23"/>
      <c r="F215" s="24"/>
      <c r="G215" s="25"/>
    </row>
    <row r="216" spans="1:7" x14ac:dyDescent="0.25">
      <c r="A216" s="6">
        <v>215</v>
      </c>
      <c r="B216" s="21"/>
      <c r="C216" s="21"/>
      <c r="D216" s="22"/>
      <c r="E216" s="23"/>
      <c r="F216" s="24"/>
      <c r="G216" s="25"/>
    </row>
    <row r="217" spans="1:7" x14ac:dyDescent="0.25">
      <c r="A217" s="6">
        <v>216</v>
      </c>
      <c r="B217" s="21"/>
      <c r="C217" s="21"/>
      <c r="D217" s="22"/>
      <c r="E217" s="23"/>
      <c r="F217" s="24"/>
      <c r="G217" s="25"/>
    </row>
    <row r="218" spans="1:7" x14ac:dyDescent="0.25">
      <c r="A218" s="6">
        <v>217</v>
      </c>
      <c r="B218" s="21"/>
      <c r="C218" s="21"/>
      <c r="D218" s="22"/>
      <c r="E218" s="23"/>
      <c r="F218" s="24"/>
      <c r="G218" s="25"/>
    </row>
    <row r="219" spans="1:7" x14ac:dyDescent="0.25">
      <c r="A219" s="6">
        <v>218</v>
      </c>
      <c r="B219" s="21"/>
      <c r="C219" s="21"/>
      <c r="D219" s="22"/>
      <c r="E219" s="23"/>
      <c r="F219" s="24"/>
      <c r="G219" s="25"/>
    </row>
    <row r="220" spans="1:7" x14ac:dyDescent="0.25">
      <c r="A220" s="6">
        <v>219</v>
      </c>
      <c r="B220" s="21"/>
      <c r="C220" s="21"/>
      <c r="D220" s="22"/>
      <c r="E220" s="23"/>
      <c r="F220" s="24"/>
      <c r="G220" s="25"/>
    </row>
    <row r="221" spans="1:7" x14ac:dyDescent="0.25">
      <c r="A221" s="6">
        <v>220</v>
      </c>
      <c r="B221" s="21"/>
      <c r="C221" s="21"/>
      <c r="D221" s="22"/>
      <c r="E221" s="23"/>
      <c r="F221" s="24"/>
      <c r="G221" s="25"/>
    </row>
    <row r="222" spans="1:7" x14ac:dyDescent="0.25">
      <c r="A222" s="6">
        <v>221</v>
      </c>
      <c r="B222" s="21"/>
      <c r="C222" s="21"/>
      <c r="D222" s="22"/>
      <c r="E222" s="23"/>
      <c r="F222" s="24"/>
      <c r="G222" s="25"/>
    </row>
    <row r="223" spans="1:7" x14ac:dyDescent="0.25">
      <c r="A223" s="6">
        <v>222</v>
      </c>
      <c r="B223" s="21"/>
      <c r="C223" s="21"/>
      <c r="D223" s="22"/>
      <c r="E223" s="23"/>
      <c r="F223" s="24"/>
      <c r="G223" s="25"/>
    </row>
    <row r="224" spans="1:7" x14ac:dyDescent="0.25">
      <c r="A224" s="6">
        <v>223</v>
      </c>
      <c r="B224" s="21"/>
      <c r="C224" s="21"/>
      <c r="D224" s="22"/>
      <c r="E224" s="23"/>
      <c r="F224" s="24"/>
      <c r="G224" s="25"/>
    </row>
    <row r="225" spans="1:7" x14ac:dyDescent="0.25">
      <c r="A225" s="6">
        <v>224</v>
      </c>
      <c r="B225" s="21"/>
      <c r="C225" s="21"/>
      <c r="D225" s="22"/>
      <c r="E225" s="23"/>
      <c r="F225" s="24"/>
      <c r="G225" s="25"/>
    </row>
    <row r="226" spans="1:7" x14ac:dyDescent="0.25">
      <c r="A226" s="6">
        <v>225</v>
      </c>
      <c r="B226" s="21"/>
      <c r="C226" s="21"/>
      <c r="D226" s="22"/>
      <c r="E226" s="23"/>
      <c r="F226" s="24"/>
      <c r="G226" s="25"/>
    </row>
    <row r="227" spans="1:7" x14ac:dyDescent="0.25">
      <c r="A227" s="6">
        <v>226</v>
      </c>
      <c r="B227" s="21"/>
      <c r="C227" s="21"/>
      <c r="D227" s="22"/>
      <c r="E227" s="23"/>
      <c r="F227" s="24"/>
      <c r="G227" s="25"/>
    </row>
    <row r="228" spans="1:7" x14ac:dyDescent="0.25">
      <c r="A228" s="6">
        <v>227</v>
      </c>
      <c r="B228" s="21"/>
      <c r="C228" s="21"/>
      <c r="D228" s="22"/>
      <c r="E228" s="23"/>
      <c r="F228" s="24"/>
      <c r="G228" s="25"/>
    </row>
    <row r="229" spans="1:7" x14ac:dyDescent="0.25">
      <c r="A229" s="6">
        <v>228</v>
      </c>
      <c r="B229" s="21"/>
      <c r="C229" s="21"/>
      <c r="D229" s="22"/>
      <c r="E229" s="23"/>
      <c r="F229" s="24"/>
      <c r="G229" s="25"/>
    </row>
    <row r="230" spans="1:7" x14ac:dyDescent="0.25">
      <c r="A230" s="6">
        <v>229</v>
      </c>
      <c r="B230" s="21"/>
      <c r="C230" s="21"/>
      <c r="D230" s="22"/>
      <c r="E230" s="23"/>
      <c r="F230" s="24"/>
      <c r="G230" s="25"/>
    </row>
    <row r="231" spans="1:7" x14ac:dyDescent="0.25">
      <c r="A231" s="6">
        <v>230</v>
      </c>
      <c r="B231" s="17"/>
      <c r="C231" s="17"/>
      <c r="D231" s="7"/>
      <c r="E231" s="8"/>
      <c r="F231" s="56"/>
      <c r="G231" s="9"/>
    </row>
    <row r="232" spans="1:7" x14ac:dyDescent="0.25">
      <c r="A232" s="6">
        <v>231</v>
      </c>
      <c r="B232" s="51"/>
      <c r="C232" s="51"/>
      <c r="D232" s="51"/>
      <c r="E232" s="51"/>
      <c r="F232" s="51"/>
      <c r="G232" s="52"/>
    </row>
    <row r="233" spans="1:7" x14ac:dyDescent="0.25">
      <c r="A233" s="6">
        <v>232</v>
      </c>
      <c r="B233" s="21"/>
      <c r="C233" s="21"/>
      <c r="D233" s="22"/>
      <c r="E233" s="23"/>
      <c r="F233" s="24"/>
      <c r="G233" s="25"/>
    </row>
    <row r="234" spans="1:7" x14ac:dyDescent="0.25">
      <c r="A234" s="6">
        <v>233</v>
      </c>
      <c r="B234" s="21"/>
      <c r="C234" s="21"/>
      <c r="D234" s="22"/>
      <c r="E234" s="23"/>
      <c r="F234" s="24"/>
      <c r="G234" s="25"/>
    </row>
    <row r="235" spans="1:7" x14ac:dyDescent="0.25">
      <c r="A235" s="6">
        <v>234</v>
      </c>
      <c r="B235" s="21"/>
      <c r="C235" s="21"/>
      <c r="D235" s="22"/>
      <c r="E235" s="23"/>
      <c r="F235" s="24"/>
      <c r="G235" s="25"/>
    </row>
    <row r="236" spans="1:7" x14ac:dyDescent="0.25">
      <c r="A236" s="6">
        <v>235</v>
      </c>
      <c r="B236" s="21"/>
      <c r="C236" s="21"/>
      <c r="D236" s="22"/>
      <c r="E236" s="23"/>
      <c r="F236" s="24"/>
      <c r="G236" s="25"/>
    </row>
    <row r="237" spans="1:7" x14ac:dyDescent="0.25">
      <c r="A237" s="6">
        <v>236</v>
      </c>
      <c r="B237" s="21"/>
      <c r="C237" s="21"/>
      <c r="D237" s="22"/>
      <c r="E237" s="23"/>
      <c r="F237" s="24"/>
      <c r="G237" s="25"/>
    </row>
    <row r="238" spans="1:7" x14ac:dyDescent="0.25">
      <c r="A238" s="6">
        <v>237</v>
      </c>
      <c r="B238" s="21"/>
      <c r="C238" s="21"/>
      <c r="D238" s="22"/>
      <c r="E238" s="23"/>
      <c r="F238" s="24"/>
      <c r="G238" s="25"/>
    </row>
    <row r="239" spans="1:7" x14ac:dyDescent="0.25">
      <c r="A239" s="6">
        <v>238</v>
      </c>
      <c r="B239" s="21"/>
      <c r="C239" s="21"/>
      <c r="D239" s="22"/>
      <c r="E239" s="23"/>
      <c r="F239" s="24"/>
      <c r="G239" s="25"/>
    </row>
    <row r="240" spans="1:7" x14ac:dyDescent="0.25">
      <c r="A240" s="6">
        <v>239</v>
      </c>
      <c r="B240" s="21"/>
      <c r="C240" s="21"/>
      <c r="D240" s="22"/>
      <c r="E240" s="23"/>
      <c r="F240" s="24"/>
      <c r="G240" s="25"/>
    </row>
    <row r="241" spans="1:7" x14ac:dyDescent="0.25">
      <c r="A241" s="6">
        <v>240</v>
      </c>
      <c r="B241" s="21"/>
      <c r="C241" s="21"/>
      <c r="D241" s="22"/>
      <c r="E241" s="23"/>
      <c r="F241" s="24"/>
      <c r="G241" s="25"/>
    </row>
    <row r="242" spans="1:7" x14ac:dyDescent="0.25">
      <c r="A242" s="6">
        <v>241</v>
      </c>
      <c r="B242" s="21"/>
      <c r="C242" s="21"/>
      <c r="D242" s="22"/>
      <c r="E242" s="23"/>
      <c r="F242" s="24"/>
      <c r="G242" s="25"/>
    </row>
    <row r="243" spans="1:7" x14ac:dyDescent="0.25">
      <c r="A243" s="6">
        <v>242</v>
      </c>
      <c r="B243" s="21"/>
      <c r="C243" s="21"/>
      <c r="D243" s="22"/>
      <c r="E243" s="23"/>
      <c r="F243" s="24"/>
      <c r="G243" s="25"/>
    </row>
    <row r="244" spans="1:7" x14ac:dyDescent="0.25">
      <c r="A244" s="6">
        <v>243</v>
      </c>
      <c r="B244" s="21"/>
      <c r="C244" s="21"/>
      <c r="D244" s="22"/>
      <c r="E244" s="23"/>
      <c r="F244" s="24"/>
      <c r="G244" s="25"/>
    </row>
    <row r="245" spans="1:7" x14ac:dyDescent="0.25">
      <c r="A245" s="6">
        <v>244</v>
      </c>
      <c r="B245" s="21"/>
      <c r="C245" s="21"/>
      <c r="D245" s="22"/>
      <c r="E245" s="23"/>
      <c r="F245" s="24"/>
      <c r="G245" s="25"/>
    </row>
    <row r="246" spans="1:7" x14ac:dyDescent="0.25">
      <c r="A246" s="6">
        <v>245</v>
      </c>
      <c r="B246" s="21"/>
      <c r="C246" s="21"/>
      <c r="D246" s="22"/>
      <c r="E246" s="23"/>
      <c r="F246" s="24"/>
      <c r="G246" s="25"/>
    </row>
    <row r="247" spans="1:7" x14ac:dyDescent="0.25">
      <c r="A247" s="6">
        <v>246</v>
      </c>
      <c r="B247" s="21"/>
      <c r="C247" s="21"/>
      <c r="D247" s="22"/>
      <c r="E247" s="23"/>
      <c r="F247" s="24"/>
      <c r="G247" s="25"/>
    </row>
    <row r="248" spans="1:7" x14ac:dyDescent="0.25">
      <c r="A248" s="6">
        <v>247</v>
      </c>
      <c r="B248" s="21"/>
      <c r="C248" s="21"/>
      <c r="D248" s="22"/>
      <c r="E248" s="23"/>
      <c r="F248" s="24"/>
      <c r="G248" s="25"/>
    </row>
    <row r="249" spans="1:7" x14ac:dyDescent="0.25">
      <c r="A249" s="6">
        <v>248</v>
      </c>
      <c r="B249" s="21"/>
      <c r="C249" s="21"/>
      <c r="D249" s="22"/>
      <c r="E249" s="23"/>
      <c r="F249" s="24"/>
      <c r="G249" s="25"/>
    </row>
    <row r="250" spans="1:7" x14ac:dyDescent="0.25">
      <c r="A250" s="6">
        <v>249</v>
      </c>
      <c r="B250" s="21"/>
      <c r="C250" s="21"/>
      <c r="D250" s="22"/>
      <c r="E250" s="23"/>
      <c r="F250" s="24"/>
      <c r="G250" s="25"/>
    </row>
    <row r="251" spans="1:7" x14ac:dyDescent="0.25">
      <c r="A251" s="6">
        <v>250</v>
      </c>
      <c r="B251" s="21"/>
      <c r="C251" s="21"/>
      <c r="D251" s="22"/>
      <c r="E251" s="23"/>
      <c r="F251" s="24"/>
      <c r="G251" s="25"/>
    </row>
    <row r="252" spans="1:7" x14ac:dyDescent="0.25">
      <c r="A252" s="6">
        <v>251</v>
      </c>
      <c r="B252" s="21"/>
      <c r="C252" s="21"/>
      <c r="D252" s="22"/>
      <c r="E252" s="23"/>
      <c r="F252" s="24"/>
      <c r="G252" s="25"/>
    </row>
    <row r="253" spans="1:7" x14ac:dyDescent="0.25">
      <c r="A253" s="6">
        <v>252</v>
      </c>
      <c r="B253" s="21"/>
      <c r="C253" s="21"/>
      <c r="D253" s="22"/>
      <c r="E253" s="23"/>
      <c r="F253" s="24"/>
      <c r="G253" s="25"/>
    </row>
    <row r="254" spans="1:7" x14ac:dyDescent="0.25">
      <c r="A254" s="6">
        <v>253</v>
      </c>
      <c r="B254" s="21"/>
      <c r="C254" s="21"/>
      <c r="D254" s="22"/>
      <c r="E254" s="23"/>
      <c r="F254" s="24"/>
      <c r="G254" s="25"/>
    </row>
    <row r="255" spans="1:7" x14ac:dyDescent="0.25">
      <c r="A255" s="6">
        <v>254</v>
      </c>
      <c r="B255" s="21"/>
      <c r="C255" s="21"/>
      <c r="D255" s="22"/>
      <c r="E255" s="23"/>
      <c r="F255" s="24"/>
      <c r="G255" s="25"/>
    </row>
    <row r="256" spans="1:7" x14ac:dyDescent="0.25">
      <c r="A256" s="6">
        <v>255</v>
      </c>
      <c r="B256" s="21"/>
      <c r="C256" s="21"/>
      <c r="D256" s="22"/>
      <c r="E256" s="23"/>
      <c r="F256" s="24"/>
      <c r="G256" s="25"/>
    </row>
    <row r="257" spans="1:7" x14ac:dyDescent="0.25">
      <c r="A257" s="6">
        <v>256</v>
      </c>
      <c r="B257" s="21"/>
      <c r="C257" s="21"/>
      <c r="D257" s="22"/>
      <c r="E257" s="23"/>
      <c r="F257" s="24"/>
      <c r="G257" s="25"/>
    </row>
    <row r="258" spans="1:7" x14ac:dyDescent="0.25">
      <c r="A258" s="6">
        <v>257</v>
      </c>
      <c r="B258" s="21"/>
      <c r="C258" s="21"/>
      <c r="D258" s="22"/>
      <c r="E258" s="23"/>
      <c r="F258" s="24"/>
      <c r="G258" s="25"/>
    </row>
    <row r="259" spans="1:7" x14ac:dyDescent="0.25">
      <c r="A259" s="6">
        <v>258</v>
      </c>
      <c r="B259" s="21"/>
      <c r="C259" s="21"/>
      <c r="D259" s="22"/>
      <c r="E259" s="23"/>
      <c r="F259" s="24"/>
      <c r="G259" s="25"/>
    </row>
    <row r="260" spans="1:7" x14ac:dyDescent="0.25">
      <c r="A260" s="6">
        <v>259</v>
      </c>
      <c r="B260" s="21"/>
      <c r="C260" s="21"/>
      <c r="D260" s="22"/>
      <c r="E260" s="23"/>
      <c r="F260" s="24"/>
      <c r="G260" s="25"/>
    </row>
    <row r="261" spans="1:7" x14ac:dyDescent="0.25">
      <c r="A261" s="6">
        <v>260</v>
      </c>
      <c r="B261" s="21"/>
      <c r="C261" s="21"/>
      <c r="D261" s="22"/>
      <c r="E261" s="23"/>
      <c r="F261" s="24"/>
      <c r="G261" s="25"/>
    </row>
    <row r="262" spans="1:7" x14ac:dyDescent="0.25">
      <c r="A262" s="6">
        <v>261</v>
      </c>
      <c r="B262" s="21"/>
      <c r="C262" s="21"/>
      <c r="D262" s="22"/>
      <c r="E262" s="23"/>
      <c r="F262" s="24"/>
      <c r="G262" s="25"/>
    </row>
    <row r="263" spans="1:7" x14ac:dyDescent="0.25">
      <c r="A263" s="6">
        <v>262</v>
      </c>
      <c r="B263" s="21"/>
      <c r="C263" s="21"/>
      <c r="D263" s="22"/>
      <c r="E263" s="23"/>
      <c r="F263" s="24"/>
      <c r="G263" s="25"/>
    </row>
    <row r="264" spans="1:7" x14ac:dyDescent="0.25">
      <c r="A264" s="6">
        <v>263</v>
      </c>
      <c r="B264" s="21"/>
      <c r="C264" s="21"/>
      <c r="D264" s="22"/>
      <c r="E264" s="23"/>
      <c r="F264" s="24"/>
      <c r="G264" s="25"/>
    </row>
    <row r="265" spans="1:7" x14ac:dyDescent="0.25">
      <c r="A265" s="6">
        <v>264</v>
      </c>
      <c r="B265" s="21"/>
      <c r="C265" s="21"/>
      <c r="D265" s="22"/>
      <c r="E265" s="23"/>
      <c r="F265" s="24"/>
      <c r="G265" s="25"/>
    </row>
    <row r="266" spans="1:7" x14ac:dyDescent="0.25">
      <c r="A266" s="6">
        <v>265</v>
      </c>
      <c r="B266" s="21"/>
      <c r="C266" s="21"/>
      <c r="D266" s="22"/>
      <c r="E266" s="23"/>
      <c r="F266" s="24"/>
      <c r="G266" s="25"/>
    </row>
    <row r="267" spans="1:7" x14ac:dyDescent="0.25">
      <c r="A267" s="6">
        <v>266</v>
      </c>
      <c r="B267" s="21"/>
      <c r="C267" s="21"/>
      <c r="D267" s="22"/>
      <c r="E267" s="23"/>
      <c r="F267" s="24"/>
      <c r="G267" s="25"/>
    </row>
    <row r="268" spans="1:7" x14ac:dyDescent="0.25">
      <c r="A268" s="6">
        <v>267</v>
      </c>
      <c r="B268" s="21"/>
      <c r="C268" s="21"/>
      <c r="D268" s="22"/>
      <c r="E268" s="23"/>
      <c r="F268" s="24"/>
      <c r="G268" s="25"/>
    </row>
    <row r="269" spans="1:7" x14ac:dyDescent="0.25">
      <c r="A269" s="6">
        <v>268</v>
      </c>
      <c r="B269" s="21"/>
      <c r="C269" s="21"/>
      <c r="D269" s="22"/>
      <c r="E269" s="23"/>
      <c r="F269" s="24"/>
      <c r="G269" s="25"/>
    </row>
    <row r="270" spans="1:7" x14ac:dyDescent="0.25">
      <c r="A270" s="6">
        <v>269</v>
      </c>
      <c r="B270" s="21"/>
      <c r="C270" s="21"/>
      <c r="D270" s="22"/>
      <c r="E270" s="23"/>
      <c r="F270" s="24"/>
      <c r="G270" s="25"/>
    </row>
    <row r="271" spans="1:7" x14ac:dyDescent="0.25">
      <c r="A271" s="6">
        <v>270</v>
      </c>
      <c r="B271" s="21"/>
      <c r="C271" s="21"/>
      <c r="D271" s="22"/>
      <c r="E271" s="23"/>
      <c r="F271" s="24"/>
      <c r="G271" s="25"/>
    </row>
    <row r="272" spans="1:7" x14ac:dyDescent="0.25">
      <c r="A272" s="6">
        <v>271</v>
      </c>
      <c r="B272" s="21"/>
      <c r="C272" s="21"/>
      <c r="D272" s="22"/>
      <c r="E272" s="23"/>
      <c r="F272" s="24"/>
      <c r="G272" s="25"/>
    </row>
    <row r="273" spans="1:7" x14ac:dyDescent="0.25">
      <c r="A273" s="6">
        <v>272</v>
      </c>
      <c r="B273" s="21"/>
      <c r="C273" s="21"/>
      <c r="D273" s="22"/>
      <c r="E273" s="23"/>
      <c r="F273" s="24"/>
      <c r="G273" s="25"/>
    </row>
    <row r="274" spans="1:7" x14ac:dyDescent="0.25">
      <c r="A274" s="6">
        <v>273</v>
      </c>
      <c r="B274" s="21"/>
      <c r="C274" s="21"/>
      <c r="D274" s="22"/>
      <c r="E274" s="23"/>
      <c r="F274" s="24"/>
      <c r="G274" s="25"/>
    </row>
    <row r="275" spans="1:7" x14ac:dyDescent="0.25">
      <c r="A275" s="6">
        <v>274</v>
      </c>
      <c r="B275" s="21"/>
      <c r="C275" s="21"/>
      <c r="D275" s="22"/>
      <c r="E275" s="23"/>
      <c r="F275" s="24"/>
      <c r="G275" s="25"/>
    </row>
    <row r="276" spans="1:7" x14ac:dyDescent="0.25">
      <c r="A276" s="6">
        <v>275</v>
      </c>
      <c r="B276" s="21"/>
      <c r="C276" s="21"/>
      <c r="D276" s="22"/>
      <c r="E276" s="23"/>
      <c r="F276" s="24"/>
      <c r="G276" s="25"/>
    </row>
    <row r="277" spans="1:7" x14ac:dyDescent="0.25">
      <c r="A277" s="6">
        <v>276</v>
      </c>
      <c r="B277" s="21"/>
      <c r="C277" s="21"/>
      <c r="D277" s="22"/>
      <c r="E277" s="23"/>
      <c r="F277" s="24"/>
      <c r="G277" s="25"/>
    </row>
    <row r="278" spans="1:7" x14ac:dyDescent="0.25">
      <c r="A278" s="6">
        <v>277</v>
      </c>
      <c r="B278" s="21"/>
      <c r="C278" s="21"/>
      <c r="D278" s="22"/>
      <c r="E278" s="23"/>
      <c r="F278" s="24"/>
      <c r="G278" s="25"/>
    </row>
    <row r="279" spans="1:7" x14ac:dyDescent="0.25">
      <c r="A279" s="6">
        <v>278</v>
      </c>
      <c r="B279" s="21"/>
      <c r="C279" s="21"/>
      <c r="D279" s="22"/>
      <c r="E279" s="23"/>
      <c r="F279" s="24"/>
      <c r="G279" s="25"/>
    </row>
    <row r="280" spans="1:7" x14ac:dyDescent="0.25">
      <c r="A280" s="6">
        <v>279</v>
      </c>
      <c r="B280" s="21"/>
      <c r="C280" s="21"/>
      <c r="D280" s="22"/>
      <c r="E280" s="23"/>
      <c r="F280" s="24"/>
      <c r="G280" s="25"/>
    </row>
    <row r="281" spans="1:7" x14ac:dyDescent="0.25">
      <c r="A281" s="6">
        <v>280</v>
      </c>
      <c r="B281" s="21"/>
      <c r="C281" s="21"/>
      <c r="D281" s="22"/>
      <c r="E281" s="23"/>
      <c r="F281" s="24"/>
      <c r="G281" s="25"/>
    </row>
    <row r="282" spans="1:7" x14ac:dyDescent="0.25">
      <c r="A282" s="6">
        <v>281</v>
      </c>
      <c r="B282" s="21"/>
      <c r="C282" s="21"/>
      <c r="D282" s="22"/>
      <c r="E282" s="23"/>
      <c r="F282" s="24"/>
      <c r="G282" s="25"/>
    </row>
    <row r="283" spans="1:7" x14ac:dyDescent="0.25">
      <c r="A283" s="6">
        <v>282</v>
      </c>
      <c r="B283" s="21"/>
      <c r="C283" s="21"/>
      <c r="D283" s="22"/>
      <c r="E283" s="23"/>
      <c r="F283" s="24"/>
      <c r="G283" s="25"/>
    </row>
    <row r="284" spans="1:7" x14ac:dyDescent="0.25">
      <c r="A284" s="6">
        <v>283</v>
      </c>
      <c r="B284" s="21"/>
      <c r="C284" s="21"/>
      <c r="D284" s="22"/>
      <c r="E284" s="23"/>
      <c r="F284" s="24"/>
      <c r="G284" s="25"/>
    </row>
    <row r="285" spans="1:7" x14ac:dyDescent="0.25">
      <c r="A285" s="6">
        <v>284</v>
      </c>
      <c r="B285" s="21"/>
      <c r="C285" s="21"/>
      <c r="D285" s="22"/>
      <c r="E285" s="23"/>
      <c r="F285" s="24"/>
      <c r="G285" s="25"/>
    </row>
    <row r="286" spans="1:7" x14ac:dyDescent="0.25">
      <c r="A286" s="6">
        <v>285</v>
      </c>
      <c r="B286" s="21"/>
      <c r="C286" s="21"/>
      <c r="D286" s="22"/>
      <c r="E286" s="23"/>
      <c r="F286" s="24"/>
      <c r="G286" s="25"/>
    </row>
    <row r="287" spans="1:7" x14ac:dyDescent="0.25">
      <c r="A287" s="6">
        <v>286</v>
      </c>
      <c r="B287" s="21"/>
      <c r="C287" s="21"/>
      <c r="D287" s="22"/>
      <c r="E287" s="23"/>
      <c r="F287" s="24"/>
      <c r="G287" s="25"/>
    </row>
    <row r="288" spans="1:7" x14ac:dyDescent="0.25">
      <c r="A288" s="6">
        <v>287</v>
      </c>
      <c r="B288" s="21"/>
      <c r="C288" s="21"/>
      <c r="D288" s="22"/>
      <c r="E288" s="23"/>
      <c r="F288" s="24"/>
      <c r="G288" s="25"/>
    </row>
    <row r="289" spans="1:7" x14ac:dyDescent="0.25">
      <c r="A289" s="6">
        <v>288</v>
      </c>
      <c r="B289" s="21"/>
      <c r="C289" s="21"/>
      <c r="D289" s="22"/>
      <c r="E289" s="23"/>
      <c r="F289" s="24"/>
      <c r="G289" s="25"/>
    </row>
    <row r="290" spans="1:7" x14ac:dyDescent="0.25">
      <c r="A290" s="6">
        <v>289</v>
      </c>
      <c r="B290" s="21"/>
      <c r="C290" s="21"/>
      <c r="D290" s="22"/>
      <c r="E290" s="23"/>
      <c r="F290" s="24"/>
      <c r="G290" s="25"/>
    </row>
    <row r="291" spans="1:7" x14ac:dyDescent="0.25">
      <c r="A291" s="6">
        <v>290</v>
      </c>
      <c r="B291" s="21"/>
      <c r="C291" s="21"/>
      <c r="D291" s="22"/>
      <c r="E291" s="23"/>
      <c r="F291" s="24"/>
      <c r="G291" s="25"/>
    </row>
    <row r="292" spans="1:7" x14ac:dyDescent="0.25">
      <c r="A292" s="6">
        <v>291</v>
      </c>
      <c r="B292" s="21"/>
      <c r="C292" s="21"/>
      <c r="D292" s="22"/>
      <c r="E292" s="23"/>
      <c r="F292" s="24"/>
      <c r="G292" s="25"/>
    </row>
    <row r="293" spans="1:7" x14ac:dyDescent="0.25">
      <c r="A293" s="6">
        <v>292</v>
      </c>
      <c r="B293" s="21"/>
      <c r="C293" s="21"/>
      <c r="D293" s="22"/>
      <c r="E293" s="23"/>
      <c r="F293" s="24"/>
      <c r="G293" s="25"/>
    </row>
    <row r="294" spans="1:7" x14ac:dyDescent="0.25">
      <c r="A294" s="6">
        <v>293</v>
      </c>
      <c r="B294" s="21"/>
      <c r="C294" s="21"/>
      <c r="D294" s="22"/>
      <c r="E294" s="23"/>
      <c r="F294" s="24"/>
      <c r="G294" s="25"/>
    </row>
    <row r="295" spans="1:7" x14ac:dyDescent="0.25">
      <c r="A295" s="6">
        <v>294</v>
      </c>
      <c r="B295" s="21"/>
      <c r="C295" s="21"/>
      <c r="D295" s="22"/>
      <c r="E295" s="23"/>
      <c r="F295" s="24"/>
      <c r="G295" s="25"/>
    </row>
    <row r="296" spans="1:7" x14ac:dyDescent="0.25">
      <c r="A296" s="6">
        <v>295</v>
      </c>
      <c r="B296" s="21"/>
      <c r="C296" s="21"/>
      <c r="D296" s="22"/>
      <c r="E296" s="23"/>
      <c r="F296" s="24"/>
      <c r="G296" s="25"/>
    </row>
    <row r="297" spans="1:7" x14ac:dyDescent="0.25">
      <c r="A297" s="6">
        <v>296</v>
      </c>
      <c r="B297" s="21"/>
      <c r="C297" s="21"/>
      <c r="D297" s="22"/>
      <c r="E297" s="23"/>
      <c r="F297" s="24"/>
      <c r="G297" s="25"/>
    </row>
    <row r="298" spans="1:7" x14ac:dyDescent="0.25">
      <c r="A298" s="6">
        <v>297</v>
      </c>
      <c r="B298" s="21"/>
      <c r="C298" s="21"/>
      <c r="D298" s="22"/>
      <c r="E298" s="23"/>
      <c r="F298" s="24"/>
      <c r="G298" s="25"/>
    </row>
    <row r="299" spans="1:7" x14ac:dyDescent="0.25">
      <c r="A299" s="6">
        <v>298</v>
      </c>
      <c r="B299" s="21"/>
      <c r="C299" s="21"/>
      <c r="D299" s="22"/>
      <c r="E299" s="23"/>
      <c r="F299" s="24"/>
      <c r="G299" s="25"/>
    </row>
    <row r="300" spans="1:7" x14ac:dyDescent="0.25">
      <c r="A300" s="6">
        <v>299</v>
      </c>
      <c r="B300" s="21"/>
      <c r="C300" s="21"/>
      <c r="D300" s="22"/>
      <c r="E300" s="23"/>
      <c r="F300" s="24"/>
      <c r="G300" s="25"/>
    </row>
    <row r="301" spans="1:7" ht="15.75" thickBot="1" x14ac:dyDescent="0.3">
      <c r="A301" s="58">
        <v>300</v>
      </c>
      <c r="B301" s="18"/>
      <c r="C301" s="18"/>
      <c r="D301" s="11"/>
      <c r="E301" s="20"/>
      <c r="F301" s="12"/>
      <c r="G301" s="13"/>
    </row>
    <row r="302" spans="1:7" x14ac:dyDescent="0.25">
      <c r="A302" s="10"/>
      <c r="B302" s="10"/>
      <c r="C302" s="10"/>
      <c r="D302" s="10"/>
      <c r="E302" s="10"/>
      <c r="F302" s="10"/>
      <c r="G302" s="10"/>
    </row>
  </sheetData>
  <pageMargins left="0.7" right="0.7" top="0.75" bottom="0.75" header="0.3" footer="0.3"/>
  <pageSetup scale="87" orientation="landscape" horizontalDpi="300" verticalDpi="300" r:id="rId1"/>
  <rowBreaks count="1" manualBreakCount="1">
    <brk id="2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workbookViewId="0">
      <selection activeCell="B5" sqref="B5"/>
    </sheetView>
  </sheetViews>
  <sheetFormatPr baseColWidth="10" defaultColWidth="9.140625" defaultRowHeight="15" x14ac:dyDescent="0.25"/>
  <cols>
    <col min="1" max="1" width="9.140625" style="71" customWidth="1"/>
    <col min="2" max="2" width="14.7109375" style="68" customWidth="1"/>
    <col min="3" max="6" width="9.140625" style="68"/>
    <col min="7" max="7" width="9.7109375" style="68" bestFit="1" customWidth="1"/>
    <col min="8" max="16384" width="9.140625" style="68"/>
  </cols>
  <sheetData>
    <row r="1" spans="1:7" ht="21" x14ac:dyDescent="0.25">
      <c r="A1" s="70" t="s">
        <v>608</v>
      </c>
      <c r="B1" s="67" t="s">
        <v>604</v>
      </c>
    </row>
    <row r="2" spans="1:7" x14ac:dyDescent="0.25">
      <c r="A2" s="72">
        <v>1</v>
      </c>
      <c r="B2" s="68" t="s">
        <v>629</v>
      </c>
      <c r="G2" s="69"/>
    </row>
    <row r="3" spans="1:7" x14ac:dyDescent="0.25">
      <c r="A3" s="72">
        <v>2</v>
      </c>
      <c r="B3" s="68" t="s">
        <v>630</v>
      </c>
      <c r="G3" s="69"/>
    </row>
    <row r="4" spans="1:7" x14ac:dyDescent="0.25">
      <c r="A4" s="72">
        <v>3</v>
      </c>
      <c r="B4" s="68" t="s">
        <v>631</v>
      </c>
      <c r="G4" s="69"/>
    </row>
    <row r="5" spans="1:7" x14ac:dyDescent="0.25">
      <c r="A5" s="72">
        <v>4</v>
      </c>
      <c r="G5" s="69"/>
    </row>
    <row r="6" spans="1:7" x14ac:dyDescent="0.25">
      <c r="A6" s="72">
        <v>5</v>
      </c>
      <c r="G6" s="69"/>
    </row>
    <row r="7" spans="1:7" x14ac:dyDescent="0.25">
      <c r="A7" s="72">
        <v>6</v>
      </c>
      <c r="G7" s="69"/>
    </row>
    <row r="8" spans="1:7" x14ac:dyDescent="0.25">
      <c r="A8" s="72"/>
      <c r="G8" s="69"/>
    </row>
    <row r="9" spans="1:7" x14ac:dyDescent="0.25">
      <c r="A9" s="72"/>
      <c r="G9" s="69"/>
    </row>
    <row r="10" spans="1:7" x14ac:dyDescent="0.25">
      <c r="A10" s="72"/>
      <c r="G10" s="69"/>
    </row>
    <row r="11" spans="1:7" x14ac:dyDescent="0.25">
      <c r="A11" s="72"/>
      <c r="G11" s="69"/>
    </row>
    <row r="12" spans="1:7" x14ac:dyDescent="0.25">
      <c r="A12" s="72"/>
      <c r="G12" s="69"/>
    </row>
    <row r="13" spans="1:7" x14ac:dyDescent="0.25">
      <c r="A13" s="72"/>
      <c r="G13" s="69"/>
    </row>
    <row r="14" spans="1:7" x14ac:dyDescent="0.25">
      <c r="A14" s="72"/>
      <c r="G14" s="69"/>
    </row>
    <row r="15" spans="1:7" x14ac:dyDescent="0.25">
      <c r="A15" s="72"/>
      <c r="G15" s="69"/>
    </row>
    <row r="16" spans="1:7" x14ac:dyDescent="0.25">
      <c r="A16" s="72"/>
      <c r="G16" s="69"/>
    </row>
    <row r="17" spans="1:7" x14ac:dyDescent="0.25">
      <c r="A17" s="72"/>
      <c r="G17" s="69"/>
    </row>
    <row r="18" spans="1:7" x14ac:dyDescent="0.25">
      <c r="A18" s="72"/>
      <c r="G18" s="69"/>
    </row>
    <row r="19" spans="1:7" x14ac:dyDescent="0.25">
      <c r="A19" s="72"/>
      <c r="G19" s="69"/>
    </row>
    <row r="20" spans="1:7" x14ac:dyDescent="0.25">
      <c r="A20" s="72"/>
      <c r="G20" s="69"/>
    </row>
    <row r="21" spans="1:7" x14ac:dyDescent="0.25">
      <c r="A21" s="72"/>
      <c r="G21" s="69"/>
    </row>
    <row r="22" spans="1:7" x14ac:dyDescent="0.25">
      <c r="A22" s="72"/>
      <c r="G22" s="69"/>
    </row>
    <row r="23" spans="1:7" x14ac:dyDescent="0.25">
      <c r="A23" s="72"/>
      <c r="G23" s="69"/>
    </row>
    <row r="24" spans="1:7" x14ac:dyDescent="0.25">
      <c r="A24" s="72"/>
      <c r="G24" s="69"/>
    </row>
    <row r="25" spans="1:7" x14ac:dyDescent="0.25">
      <c r="A25" s="72"/>
      <c r="G25" s="69"/>
    </row>
    <row r="26" spans="1:7" x14ac:dyDescent="0.25">
      <c r="A26" s="72"/>
      <c r="G26" s="69"/>
    </row>
    <row r="27" spans="1:7" x14ac:dyDescent="0.25">
      <c r="A27" s="72"/>
      <c r="G27" s="69"/>
    </row>
    <row r="28" spans="1:7" x14ac:dyDescent="0.25">
      <c r="A28" s="72"/>
      <c r="G28" s="69"/>
    </row>
    <row r="29" spans="1:7" x14ac:dyDescent="0.25">
      <c r="A29" s="72"/>
    </row>
    <row r="30" spans="1:7" x14ac:dyDescent="0.25">
      <c r="A30" s="72"/>
    </row>
    <row r="31" spans="1:7" x14ac:dyDescent="0.25">
      <c r="A31" s="7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190"/>
  <sheetViews>
    <sheetView zoomScaleNormal="100" workbookViewId="0">
      <pane ySplit="1" topLeftCell="A176" activePane="bottomLeft" state="frozen"/>
      <selection pane="bottomLeft" activeCell="B198" sqref="B198"/>
    </sheetView>
  </sheetViews>
  <sheetFormatPr baseColWidth="10" defaultColWidth="9.140625" defaultRowHeight="15" x14ac:dyDescent="0.25"/>
  <cols>
    <col min="1" max="1" width="5.7109375" style="14" customWidth="1"/>
    <col min="2" max="3" width="30.7109375" style="19" customWidth="1"/>
    <col min="4" max="4" width="21.28515625" style="15" customWidth="1"/>
    <col min="5" max="5" width="20.7109375" style="16" customWidth="1"/>
    <col min="6" max="6" width="15.7109375" style="16" customWidth="1"/>
    <col min="7" max="7" width="16.28515625" style="16" customWidth="1"/>
    <col min="8" max="16384" width="9.140625" style="10"/>
  </cols>
  <sheetData>
    <row r="1" spans="1:7" s="5" customFormat="1" x14ac:dyDescent="0.25">
      <c r="A1" s="77" t="s">
        <v>6</v>
      </c>
      <c r="B1" s="78" t="s">
        <v>5</v>
      </c>
      <c r="C1" s="78" t="s">
        <v>4</v>
      </c>
      <c r="D1" s="79" t="s">
        <v>3</v>
      </c>
      <c r="E1" s="78" t="s">
        <v>2</v>
      </c>
      <c r="F1" s="78" t="s">
        <v>1</v>
      </c>
      <c r="G1" s="80" t="s">
        <v>0</v>
      </c>
    </row>
    <row r="2" spans="1:7" x14ac:dyDescent="0.25">
      <c r="A2" s="73">
        <v>1</v>
      </c>
      <c r="B2" s="17" t="s">
        <v>7</v>
      </c>
      <c r="C2" s="17" t="s">
        <v>8</v>
      </c>
      <c r="D2" s="7">
        <v>135008</v>
      </c>
      <c r="E2" s="8">
        <v>42156</v>
      </c>
      <c r="F2" s="59" t="s">
        <v>9</v>
      </c>
      <c r="G2" s="74">
        <v>15737</v>
      </c>
    </row>
    <row r="3" spans="1:7" x14ac:dyDescent="0.25">
      <c r="A3" s="73">
        <v>2</v>
      </c>
      <c r="B3" s="17" t="s">
        <v>10</v>
      </c>
      <c r="C3" s="17" t="s">
        <v>11</v>
      </c>
      <c r="D3" s="7">
        <v>13456</v>
      </c>
      <c r="E3" s="8">
        <v>42217</v>
      </c>
      <c r="F3" s="59" t="s">
        <v>12</v>
      </c>
      <c r="G3" s="74">
        <v>10</v>
      </c>
    </row>
    <row r="4" spans="1:7" x14ac:dyDescent="0.25">
      <c r="A4" s="73">
        <v>3</v>
      </c>
      <c r="B4" s="17" t="s">
        <v>13</v>
      </c>
      <c r="C4" s="17" t="s">
        <v>14</v>
      </c>
      <c r="D4" s="7">
        <v>23245</v>
      </c>
      <c r="E4" s="8">
        <v>42675</v>
      </c>
      <c r="F4" s="59" t="s">
        <v>15</v>
      </c>
      <c r="G4" s="74">
        <v>10</v>
      </c>
    </row>
    <row r="5" spans="1:7" x14ac:dyDescent="0.25">
      <c r="A5" s="73">
        <v>4</v>
      </c>
      <c r="B5" s="17" t="s">
        <v>16</v>
      </c>
      <c r="C5" s="17" t="s">
        <v>17</v>
      </c>
      <c r="D5" s="7">
        <v>3410748</v>
      </c>
      <c r="E5" s="8">
        <v>42156</v>
      </c>
      <c r="F5" s="59" t="s">
        <v>18</v>
      </c>
      <c r="G5" s="74">
        <v>75</v>
      </c>
    </row>
    <row r="6" spans="1:7" x14ac:dyDescent="0.25">
      <c r="A6" s="73">
        <v>5</v>
      </c>
      <c r="B6" s="17" t="s">
        <v>10</v>
      </c>
      <c r="C6" s="17" t="s">
        <v>11</v>
      </c>
      <c r="D6" s="7">
        <v>13360</v>
      </c>
      <c r="E6" s="8">
        <v>42156</v>
      </c>
      <c r="F6" s="59" t="s">
        <v>12</v>
      </c>
      <c r="G6" s="74">
        <v>10</v>
      </c>
    </row>
    <row r="7" spans="1:7" x14ac:dyDescent="0.25">
      <c r="A7" s="73">
        <v>6</v>
      </c>
      <c r="B7" s="17" t="s">
        <v>10</v>
      </c>
      <c r="C7" s="17" t="s">
        <v>11</v>
      </c>
      <c r="D7" s="7">
        <v>13356</v>
      </c>
      <c r="E7" s="8">
        <v>42156</v>
      </c>
      <c r="F7" s="59" t="s">
        <v>12</v>
      </c>
      <c r="G7" s="74">
        <v>10</v>
      </c>
    </row>
    <row r="8" spans="1:7" x14ac:dyDescent="0.25">
      <c r="A8" s="73">
        <v>7</v>
      </c>
      <c r="B8" s="17" t="s">
        <v>19</v>
      </c>
      <c r="C8" s="17" t="s">
        <v>20</v>
      </c>
      <c r="D8" s="7">
        <v>4669</v>
      </c>
      <c r="E8" s="8">
        <v>42095</v>
      </c>
      <c r="F8" s="59" t="s">
        <v>21</v>
      </c>
      <c r="G8" s="74">
        <v>18</v>
      </c>
    </row>
    <row r="9" spans="1:7" x14ac:dyDescent="0.25">
      <c r="A9" s="73">
        <v>8</v>
      </c>
      <c r="B9" s="17" t="s">
        <v>22</v>
      </c>
      <c r="C9" s="17" t="s">
        <v>23</v>
      </c>
      <c r="D9" s="7" t="s">
        <v>24</v>
      </c>
      <c r="E9" s="8">
        <v>42339</v>
      </c>
      <c r="F9" s="59" t="s">
        <v>25</v>
      </c>
      <c r="G9" s="74">
        <v>8</v>
      </c>
    </row>
    <row r="10" spans="1:7" x14ac:dyDescent="0.25">
      <c r="A10" s="73">
        <v>9</v>
      </c>
      <c r="B10" s="17" t="s">
        <v>22</v>
      </c>
      <c r="C10" s="17" t="s">
        <v>23</v>
      </c>
      <c r="D10" s="7" t="s">
        <v>26</v>
      </c>
      <c r="E10" s="8">
        <v>42705</v>
      </c>
      <c r="F10" s="59" t="s">
        <v>25</v>
      </c>
      <c r="G10" s="74">
        <v>10</v>
      </c>
    </row>
    <row r="11" spans="1:7" x14ac:dyDescent="0.25">
      <c r="A11" s="73">
        <v>10</v>
      </c>
      <c r="B11" s="17" t="s">
        <v>27</v>
      </c>
      <c r="C11" s="17" t="s">
        <v>28</v>
      </c>
      <c r="D11" s="7">
        <v>13284</v>
      </c>
      <c r="E11" s="8">
        <v>42125</v>
      </c>
      <c r="F11" s="59" t="s">
        <v>29</v>
      </c>
      <c r="G11" s="74">
        <v>15</v>
      </c>
    </row>
    <row r="12" spans="1:7" x14ac:dyDescent="0.25">
      <c r="A12" s="73">
        <v>11</v>
      </c>
      <c r="B12" s="17" t="s">
        <v>30</v>
      </c>
      <c r="C12" s="17" t="s">
        <v>31</v>
      </c>
      <c r="D12" s="7">
        <v>3353</v>
      </c>
      <c r="E12" s="8">
        <v>42186</v>
      </c>
      <c r="F12" s="59" t="s">
        <v>32</v>
      </c>
      <c r="G12" s="74">
        <v>9</v>
      </c>
    </row>
    <row r="13" spans="1:7" x14ac:dyDescent="0.25">
      <c r="A13" s="73">
        <v>12</v>
      </c>
      <c r="B13" s="17" t="s">
        <v>33</v>
      </c>
      <c r="C13" s="17" t="s">
        <v>34</v>
      </c>
      <c r="D13" s="7">
        <v>62541</v>
      </c>
      <c r="E13" s="8">
        <v>42675</v>
      </c>
      <c r="F13" s="59" t="s">
        <v>25</v>
      </c>
      <c r="G13" s="74">
        <v>15</v>
      </c>
    </row>
    <row r="14" spans="1:7" x14ac:dyDescent="0.25">
      <c r="A14" s="73">
        <v>13</v>
      </c>
      <c r="B14" s="17" t="s">
        <v>35</v>
      </c>
      <c r="C14" s="17" t="s">
        <v>36</v>
      </c>
      <c r="D14" s="7">
        <v>13313</v>
      </c>
      <c r="E14" s="8">
        <v>42856</v>
      </c>
      <c r="F14" s="59" t="s">
        <v>12</v>
      </c>
      <c r="G14" s="74">
        <v>15</v>
      </c>
    </row>
    <row r="15" spans="1:7" x14ac:dyDescent="0.25">
      <c r="A15" s="73">
        <v>14</v>
      </c>
      <c r="B15" s="17" t="s">
        <v>37</v>
      </c>
      <c r="C15" s="17" t="s">
        <v>38</v>
      </c>
      <c r="D15" s="7">
        <v>3130605</v>
      </c>
      <c r="E15" s="8">
        <v>42522</v>
      </c>
      <c r="F15" s="59" t="s">
        <v>39</v>
      </c>
      <c r="G15" s="74">
        <v>15</v>
      </c>
    </row>
    <row r="16" spans="1:7" x14ac:dyDescent="0.25">
      <c r="A16" s="73">
        <v>15</v>
      </c>
      <c r="B16" s="17" t="s">
        <v>40</v>
      </c>
      <c r="C16" s="17" t="s">
        <v>41</v>
      </c>
      <c r="D16" s="7">
        <v>356099</v>
      </c>
      <c r="E16" s="8">
        <v>42461</v>
      </c>
      <c r="F16" s="59" t="s">
        <v>42</v>
      </c>
      <c r="G16" s="74">
        <v>20</v>
      </c>
    </row>
    <row r="17" spans="1:7" x14ac:dyDescent="0.25">
      <c r="A17" s="73">
        <v>16</v>
      </c>
      <c r="B17" s="17" t="s">
        <v>43</v>
      </c>
      <c r="C17" s="17" t="s">
        <v>44</v>
      </c>
      <c r="D17" s="7">
        <v>13422</v>
      </c>
      <c r="E17" s="8">
        <v>42583</v>
      </c>
      <c r="F17" s="59" t="s">
        <v>12</v>
      </c>
      <c r="G17" s="74">
        <v>20</v>
      </c>
    </row>
    <row r="18" spans="1:7" x14ac:dyDescent="0.25">
      <c r="A18" s="73">
        <v>17</v>
      </c>
      <c r="B18" s="17" t="s">
        <v>550</v>
      </c>
      <c r="C18" s="17" t="s">
        <v>44</v>
      </c>
      <c r="D18" s="7">
        <v>13331</v>
      </c>
      <c r="E18" s="8">
        <v>42156</v>
      </c>
      <c r="F18" s="59" t="s">
        <v>12</v>
      </c>
      <c r="G18" s="74">
        <v>20</v>
      </c>
    </row>
    <row r="19" spans="1:7" x14ac:dyDescent="0.25">
      <c r="A19" s="73">
        <v>18</v>
      </c>
      <c r="B19" s="17" t="s">
        <v>45</v>
      </c>
      <c r="C19" s="17" t="s">
        <v>46</v>
      </c>
      <c r="D19" s="7">
        <v>13554</v>
      </c>
      <c r="E19" s="8">
        <v>42278</v>
      </c>
      <c r="F19" s="59" t="s">
        <v>47</v>
      </c>
      <c r="G19" s="74">
        <v>15</v>
      </c>
    </row>
    <row r="20" spans="1:7" x14ac:dyDescent="0.25">
      <c r="A20" s="73">
        <v>19</v>
      </c>
      <c r="B20" s="17" t="s">
        <v>48</v>
      </c>
      <c r="C20" s="17" t="s">
        <v>49</v>
      </c>
      <c r="D20" s="7">
        <v>13521</v>
      </c>
      <c r="E20" s="8">
        <v>43009</v>
      </c>
      <c r="F20" s="59" t="s">
        <v>25</v>
      </c>
      <c r="G20" s="74">
        <v>15</v>
      </c>
    </row>
    <row r="21" spans="1:7" x14ac:dyDescent="0.25">
      <c r="A21" s="73">
        <v>20</v>
      </c>
      <c r="B21" s="17" t="s">
        <v>50</v>
      </c>
      <c r="C21" s="17" t="s">
        <v>51</v>
      </c>
      <c r="D21" s="7" t="s">
        <v>52</v>
      </c>
      <c r="E21" s="8">
        <v>42095</v>
      </c>
      <c r="F21" s="59" t="s">
        <v>47</v>
      </c>
      <c r="G21" s="74">
        <v>12</v>
      </c>
    </row>
    <row r="22" spans="1:7" x14ac:dyDescent="0.25">
      <c r="A22" s="73">
        <v>21</v>
      </c>
      <c r="B22" s="17" t="s">
        <v>53</v>
      </c>
      <c r="C22" s="17" t="s">
        <v>54</v>
      </c>
      <c r="D22" s="7" t="s">
        <v>55</v>
      </c>
      <c r="E22" s="8">
        <v>42278</v>
      </c>
      <c r="F22" s="59" t="s">
        <v>56</v>
      </c>
      <c r="G22" s="74">
        <v>12</v>
      </c>
    </row>
    <row r="23" spans="1:7" x14ac:dyDescent="0.25">
      <c r="A23" s="73">
        <v>22</v>
      </c>
      <c r="B23" s="17" t="s">
        <v>57</v>
      </c>
      <c r="C23" s="17" t="s">
        <v>58</v>
      </c>
      <c r="D23" s="7">
        <v>13527</v>
      </c>
      <c r="E23" s="8">
        <v>42278</v>
      </c>
      <c r="F23" s="59" t="s">
        <v>12</v>
      </c>
      <c r="G23" s="74">
        <v>20</v>
      </c>
    </row>
    <row r="24" spans="1:7" x14ac:dyDescent="0.25">
      <c r="A24" s="73">
        <v>23</v>
      </c>
      <c r="B24" s="17" t="s">
        <v>575</v>
      </c>
      <c r="C24" s="17" t="s">
        <v>60</v>
      </c>
      <c r="D24" s="7">
        <v>63520</v>
      </c>
      <c r="E24" s="8">
        <v>42339</v>
      </c>
      <c r="F24" s="59" t="s">
        <v>32</v>
      </c>
      <c r="G24" s="74">
        <v>8</v>
      </c>
    </row>
    <row r="25" spans="1:7" x14ac:dyDescent="0.25">
      <c r="A25" s="73">
        <v>24</v>
      </c>
      <c r="B25" s="17" t="s">
        <v>61</v>
      </c>
      <c r="C25" s="17" t="s">
        <v>62</v>
      </c>
      <c r="D25" s="7">
        <v>3332</v>
      </c>
      <c r="E25" s="8">
        <v>42826</v>
      </c>
      <c r="F25" s="59" t="s">
        <v>21</v>
      </c>
      <c r="G25" s="74">
        <v>7</v>
      </c>
    </row>
    <row r="26" spans="1:7" x14ac:dyDescent="0.25">
      <c r="A26" s="73">
        <v>25</v>
      </c>
      <c r="B26" s="17" t="s">
        <v>63</v>
      </c>
      <c r="C26" s="17" t="s">
        <v>64</v>
      </c>
      <c r="D26" s="7" t="s">
        <v>65</v>
      </c>
      <c r="E26" s="8">
        <v>42705</v>
      </c>
      <c r="F26" s="59" t="s">
        <v>21</v>
      </c>
      <c r="G26" s="74">
        <v>7</v>
      </c>
    </row>
    <row r="27" spans="1:7" x14ac:dyDescent="0.25">
      <c r="A27" s="73">
        <v>26</v>
      </c>
      <c r="B27" s="17" t="s">
        <v>66</v>
      </c>
      <c r="C27" s="17" t="s">
        <v>67</v>
      </c>
      <c r="D27" s="7" t="s">
        <v>68</v>
      </c>
      <c r="E27" s="8">
        <v>42370</v>
      </c>
      <c r="F27" s="59" t="s">
        <v>69</v>
      </c>
      <c r="G27" s="74">
        <v>14</v>
      </c>
    </row>
    <row r="28" spans="1:7" ht="30" x14ac:dyDescent="0.25">
      <c r="A28" s="73">
        <v>27</v>
      </c>
      <c r="B28" s="17" t="s">
        <v>70</v>
      </c>
      <c r="C28" s="17" t="s">
        <v>71</v>
      </c>
      <c r="D28" s="7" t="s">
        <v>72</v>
      </c>
      <c r="E28" s="8">
        <v>42309</v>
      </c>
      <c r="F28" s="59" t="s">
        <v>69</v>
      </c>
      <c r="G28" s="74">
        <v>47</v>
      </c>
    </row>
    <row r="29" spans="1:7" x14ac:dyDescent="0.25">
      <c r="A29" s="73">
        <v>28</v>
      </c>
      <c r="B29" s="17" t="s">
        <v>73</v>
      </c>
      <c r="C29" s="17" t="s">
        <v>74</v>
      </c>
      <c r="D29" s="7" t="s">
        <v>75</v>
      </c>
      <c r="E29" s="8">
        <v>42461</v>
      </c>
      <c r="F29" s="59" t="s">
        <v>76</v>
      </c>
      <c r="G29" s="74">
        <v>19</v>
      </c>
    </row>
    <row r="30" spans="1:7" x14ac:dyDescent="0.25">
      <c r="A30" s="73">
        <v>29</v>
      </c>
      <c r="B30" s="17" t="s">
        <v>77</v>
      </c>
      <c r="C30" s="17" t="s">
        <v>78</v>
      </c>
      <c r="D30" s="7" t="s">
        <v>79</v>
      </c>
      <c r="E30" s="8">
        <v>42767</v>
      </c>
      <c r="F30" s="59" t="s">
        <v>80</v>
      </c>
      <c r="G30" s="74">
        <v>40</v>
      </c>
    </row>
    <row r="31" spans="1:7" x14ac:dyDescent="0.25">
      <c r="A31" s="73">
        <v>30</v>
      </c>
      <c r="B31" s="17" t="s">
        <v>81</v>
      </c>
      <c r="C31" s="17" t="s">
        <v>82</v>
      </c>
      <c r="D31" s="7" t="s">
        <v>83</v>
      </c>
      <c r="E31" s="8">
        <v>42614</v>
      </c>
      <c r="F31" s="59" t="s">
        <v>84</v>
      </c>
      <c r="G31" s="74">
        <v>10</v>
      </c>
    </row>
    <row r="32" spans="1:7" x14ac:dyDescent="0.25">
      <c r="A32" s="73">
        <v>31</v>
      </c>
      <c r="B32" s="17" t="s">
        <v>85</v>
      </c>
      <c r="C32" s="17" t="s">
        <v>20</v>
      </c>
      <c r="D32" s="7" t="s">
        <v>86</v>
      </c>
      <c r="E32" s="8">
        <v>42614</v>
      </c>
      <c r="F32" s="59" t="s">
        <v>25</v>
      </c>
      <c r="G32" s="74">
        <v>7</v>
      </c>
    </row>
    <row r="33" spans="1:7" x14ac:dyDescent="0.25">
      <c r="A33" s="73">
        <v>32</v>
      </c>
      <c r="B33" s="17" t="s">
        <v>87</v>
      </c>
      <c r="C33" s="17" t="s">
        <v>88</v>
      </c>
      <c r="D33" s="7" t="s">
        <v>89</v>
      </c>
      <c r="E33" s="8">
        <v>42736</v>
      </c>
      <c r="F33" s="59" t="s">
        <v>90</v>
      </c>
      <c r="G33" s="74">
        <v>17</v>
      </c>
    </row>
    <row r="34" spans="1:7" x14ac:dyDescent="0.25">
      <c r="A34" s="73">
        <v>33</v>
      </c>
      <c r="B34" s="17" t="s">
        <v>91</v>
      </c>
      <c r="C34" s="17" t="s">
        <v>92</v>
      </c>
      <c r="D34" s="7" t="s">
        <v>93</v>
      </c>
      <c r="E34" s="8">
        <v>43405</v>
      </c>
      <c r="F34" s="59" t="s">
        <v>94</v>
      </c>
      <c r="G34" s="74">
        <v>19</v>
      </c>
    </row>
    <row r="35" spans="1:7" x14ac:dyDescent="0.25">
      <c r="A35" s="73">
        <v>34</v>
      </c>
      <c r="B35" s="17" t="s">
        <v>95</v>
      </c>
      <c r="C35" s="17" t="s">
        <v>96</v>
      </c>
      <c r="D35" s="7" t="s">
        <v>97</v>
      </c>
      <c r="E35" s="8">
        <v>42278</v>
      </c>
      <c r="F35" s="59" t="s">
        <v>98</v>
      </c>
      <c r="G35" s="74">
        <v>15</v>
      </c>
    </row>
    <row r="36" spans="1:7" x14ac:dyDescent="0.25">
      <c r="A36" s="73">
        <v>35</v>
      </c>
      <c r="B36" s="17" t="s">
        <v>85</v>
      </c>
      <c r="C36" s="17" t="s">
        <v>20</v>
      </c>
      <c r="D36" s="7" t="s">
        <v>102</v>
      </c>
      <c r="E36" s="8">
        <v>42461</v>
      </c>
      <c r="F36" s="59" t="s">
        <v>12</v>
      </c>
      <c r="G36" s="74">
        <v>5</v>
      </c>
    </row>
    <row r="37" spans="1:7" x14ac:dyDescent="0.25">
      <c r="A37" s="73">
        <v>36</v>
      </c>
      <c r="B37" s="17" t="s">
        <v>100</v>
      </c>
      <c r="C37" s="17" t="s">
        <v>101</v>
      </c>
      <c r="D37" s="7" t="s">
        <v>99</v>
      </c>
      <c r="E37" s="8">
        <v>42005</v>
      </c>
      <c r="F37" s="59" t="s">
        <v>12</v>
      </c>
      <c r="G37" s="74">
        <v>15</v>
      </c>
    </row>
    <row r="38" spans="1:7" x14ac:dyDescent="0.25">
      <c r="A38" s="73">
        <v>37</v>
      </c>
      <c r="B38" s="17" t="s">
        <v>103</v>
      </c>
      <c r="C38" s="17" t="s">
        <v>104</v>
      </c>
      <c r="D38" s="7" t="s">
        <v>105</v>
      </c>
      <c r="E38" s="8">
        <v>42064</v>
      </c>
      <c r="F38" s="59" t="s">
        <v>42</v>
      </c>
      <c r="G38" s="74">
        <v>14</v>
      </c>
    </row>
    <row r="39" spans="1:7" x14ac:dyDescent="0.25">
      <c r="A39" s="73">
        <v>38</v>
      </c>
      <c r="B39" s="17" t="s">
        <v>106</v>
      </c>
      <c r="C39" s="17" t="s">
        <v>107</v>
      </c>
      <c r="D39" s="7" t="s">
        <v>108</v>
      </c>
      <c r="E39" s="8">
        <v>42705</v>
      </c>
      <c r="F39" s="59" t="s">
        <v>12</v>
      </c>
      <c r="G39" s="74">
        <v>15</v>
      </c>
    </row>
    <row r="40" spans="1:7" x14ac:dyDescent="0.25">
      <c r="A40" s="73">
        <v>39</v>
      </c>
      <c r="B40" s="17" t="s">
        <v>109</v>
      </c>
      <c r="C40" s="17" t="s">
        <v>20</v>
      </c>
      <c r="D40" s="7" t="s">
        <v>110</v>
      </c>
      <c r="E40" s="8">
        <v>42675</v>
      </c>
      <c r="F40" s="59" t="s">
        <v>76</v>
      </c>
      <c r="G40" s="74">
        <v>14</v>
      </c>
    </row>
    <row r="41" spans="1:7" x14ac:dyDescent="0.25">
      <c r="A41" s="73">
        <v>40</v>
      </c>
      <c r="B41" s="17" t="s">
        <v>109</v>
      </c>
      <c r="C41" s="17" t="s">
        <v>20</v>
      </c>
      <c r="D41" s="7" t="s">
        <v>111</v>
      </c>
      <c r="E41" s="8">
        <v>42644</v>
      </c>
      <c r="F41" s="59" t="s">
        <v>76</v>
      </c>
      <c r="G41" s="74">
        <v>14</v>
      </c>
    </row>
    <row r="42" spans="1:7" ht="45" x14ac:dyDescent="0.25">
      <c r="A42" s="73">
        <v>41</v>
      </c>
      <c r="B42" s="17" t="s">
        <v>112</v>
      </c>
      <c r="C42" s="17" t="s">
        <v>113</v>
      </c>
      <c r="D42" s="7" t="s">
        <v>114</v>
      </c>
      <c r="E42" s="8">
        <v>42917</v>
      </c>
      <c r="F42" s="59" t="s">
        <v>115</v>
      </c>
      <c r="G42" s="74">
        <v>5</v>
      </c>
    </row>
    <row r="43" spans="1:7" x14ac:dyDescent="0.25">
      <c r="A43" s="73">
        <v>42</v>
      </c>
      <c r="B43" s="17" t="s">
        <v>116</v>
      </c>
      <c r="C43" s="17" t="s">
        <v>117</v>
      </c>
      <c r="D43" s="7" t="s">
        <v>118</v>
      </c>
      <c r="E43" s="8">
        <v>42370</v>
      </c>
      <c r="F43" s="59" t="s">
        <v>119</v>
      </c>
      <c r="G43" s="74">
        <v>13</v>
      </c>
    </row>
    <row r="44" spans="1:7" x14ac:dyDescent="0.25">
      <c r="A44" s="73">
        <v>43</v>
      </c>
      <c r="B44" s="17" t="s">
        <v>116</v>
      </c>
      <c r="C44" s="17" t="s">
        <v>117</v>
      </c>
      <c r="D44" s="7" t="s">
        <v>120</v>
      </c>
      <c r="E44" s="8">
        <v>42125</v>
      </c>
      <c r="F44" s="59" t="s">
        <v>119</v>
      </c>
      <c r="G44" s="74">
        <v>4</v>
      </c>
    </row>
    <row r="45" spans="1:7" x14ac:dyDescent="0.25">
      <c r="A45" s="73">
        <v>44</v>
      </c>
      <c r="B45" s="17" t="s">
        <v>121</v>
      </c>
      <c r="C45" s="17" t="s">
        <v>122</v>
      </c>
      <c r="D45" s="7" t="s">
        <v>123</v>
      </c>
      <c r="E45" s="8">
        <v>42705</v>
      </c>
      <c r="F45" s="59" t="s">
        <v>21</v>
      </c>
      <c r="G45" s="74">
        <v>10</v>
      </c>
    </row>
    <row r="46" spans="1:7" x14ac:dyDescent="0.25">
      <c r="A46" s="73">
        <v>45</v>
      </c>
      <c r="B46" s="17" t="s">
        <v>124</v>
      </c>
      <c r="C46" s="17" t="s">
        <v>125</v>
      </c>
      <c r="D46" s="7" t="s">
        <v>126</v>
      </c>
      <c r="E46" s="8">
        <v>43405</v>
      </c>
      <c r="F46" s="59" t="s">
        <v>12</v>
      </c>
      <c r="G46" s="74">
        <v>13</v>
      </c>
    </row>
    <row r="47" spans="1:7" x14ac:dyDescent="0.25">
      <c r="A47" s="73">
        <v>46</v>
      </c>
      <c r="B47" s="17" t="s">
        <v>127</v>
      </c>
      <c r="C47" s="17" t="s">
        <v>128</v>
      </c>
      <c r="D47" s="7" t="s">
        <v>129</v>
      </c>
      <c r="E47" s="8">
        <v>42736</v>
      </c>
      <c r="F47" s="59" t="s">
        <v>130</v>
      </c>
      <c r="G47" s="74">
        <v>5</v>
      </c>
    </row>
    <row r="48" spans="1:7" x14ac:dyDescent="0.25">
      <c r="A48" s="73">
        <v>47</v>
      </c>
      <c r="B48" s="17" t="s">
        <v>131</v>
      </c>
      <c r="C48" s="17" t="s">
        <v>132</v>
      </c>
      <c r="D48" s="7" t="s">
        <v>133</v>
      </c>
      <c r="E48" s="8">
        <v>42370</v>
      </c>
      <c r="F48" s="59" t="s">
        <v>32</v>
      </c>
      <c r="G48" s="74">
        <v>4</v>
      </c>
    </row>
    <row r="49" spans="1:7" x14ac:dyDescent="0.25">
      <c r="A49" s="73">
        <v>48</v>
      </c>
      <c r="B49" s="17" t="s">
        <v>134</v>
      </c>
      <c r="C49" s="17" t="s">
        <v>135</v>
      </c>
      <c r="D49" s="7" t="s">
        <v>136</v>
      </c>
      <c r="E49" s="8">
        <v>42736</v>
      </c>
      <c r="F49" s="59" t="s">
        <v>137</v>
      </c>
      <c r="G49" s="74">
        <v>15</v>
      </c>
    </row>
    <row r="50" spans="1:7" x14ac:dyDescent="0.25">
      <c r="A50" s="73">
        <v>49</v>
      </c>
      <c r="B50" s="17" t="s">
        <v>574</v>
      </c>
      <c r="C50" s="17" t="s">
        <v>138</v>
      </c>
      <c r="D50" s="7" t="s">
        <v>139</v>
      </c>
      <c r="E50" s="8">
        <v>42522</v>
      </c>
      <c r="F50" s="59" t="s">
        <v>12</v>
      </c>
      <c r="G50" s="74">
        <v>12</v>
      </c>
    </row>
    <row r="51" spans="1:7" x14ac:dyDescent="0.25">
      <c r="A51" s="73">
        <v>50</v>
      </c>
      <c r="B51" s="17" t="s">
        <v>140</v>
      </c>
      <c r="C51" s="17" t="s">
        <v>141</v>
      </c>
      <c r="D51" s="7" t="s">
        <v>142</v>
      </c>
      <c r="E51" s="8">
        <v>42522</v>
      </c>
      <c r="F51" s="59" t="s">
        <v>143</v>
      </c>
      <c r="G51" s="74">
        <v>9</v>
      </c>
    </row>
    <row r="52" spans="1:7" x14ac:dyDescent="0.25">
      <c r="A52" s="73">
        <v>51</v>
      </c>
      <c r="B52" s="26" t="s">
        <v>144</v>
      </c>
      <c r="C52" s="26" t="s">
        <v>145</v>
      </c>
      <c r="D52" s="27" t="s">
        <v>146</v>
      </c>
      <c r="E52" s="28">
        <v>42217</v>
      </c>
      <c r="F52" s="29" t="s">
        <v>25</v>
      </c>
      <c r="G52" s="75">
        <v>15</v>
      </c>
    </row>
    <row r="53" spans="1:7" x14ac:dyDescent="0.25">
      <c r="A53" s="73">
        <v>52</v>
      </c>
      <c r="B53" s="21" t="s">
        <v>147</v>
      </c>
      <c r="C53" s="21" t="s">
        <v>149</v>
      </c>
      <c r="D53" s="22" t="s">
        <v>150</v>
      </c>
      <c r="E53" s="23">
        <v>42522</v>
      </c>
      <c r="F53" s="24" t="s">
        <v>98</v>
      </c>
      <c r="G53" s="76">
        <v>14</v>
      </c>
    </row>
    <row r="54" spans="1:7" x14ac:dyDescent="0.25">
      <c r="A54" s="73">
        <v>53</v>
      </c>
      <c r="B54" s="21" t="s">
        <v>151</v>
      </c>
      <c r="C54" s="21" t="s">
        <v>152</v>
      </c>
      <c r="D54" s="22" t="s">
        <v>153</v>
      </c>
      <c r="E54" s="23">
        <v>42370</v>
      </c>
      <c r="F54" s="24" t="s">
        <v>154</v>
      </c>
      <c r="G54" s="76">
        <v>15</v>
      </c>
    </row>
    <row r="55" spans="1:7" x14ac:dyDescent="0.25">
      <c r="A55" s="73">
        <v>54</v>
      </c>
      <c r="B55" s="21" t="s">
        <v>155</v>
      </c>
      <c r="C55" s="21" t="s">
        <v>156</v>
      </c>
      <c r="D55" s="22" t="s">
        <v>157</v>
      </c>
      <c r="E55" s="23">
        <v>42522</v>
      </c>
      <c r="F55" s="24" t="s">
        <v>115</v>
      </c>
      <c r="G55" s="76">
        <v>14</v>
      </c>
    </row>
    <row r="56" spans="1:7" x14ac:dyDescent="0.25">
      <c r="A56" s="73">
        <v>55</v>
      </c>
      <c r="B56" s="21" t="s">
        <v>158</v>
      </c>
      <c r="C56" s="21" t="s">
        <v>20</v>
      </c>
      <c r="D56" s="22" t="s">
        <v>159</v>
      </c>
      <c r="E56" s="23">
        <v>42005</v>
      </c>
      <c r="F56" s="24" t="s">
        <v>160</v>
      </c>
      <c r="G56" s="76">
        <v>15</v>
      </c>
    </row>
    <row r="57" spans="1:7" x14ac:dyDescent="0.25">
      <c r="A57" s="73">
        <v>56</v>
      </c>
      <c r="B57" s="21" t="s">
        <v>161</v>
      </c>
      <c r="C57" s="21" t="s">
        <v>20</v>
      </c>
      <c r="D57" s="22" t="s">
        <v>162</v>
      </c>
      <c r="E57" s="23">
        <v>41974</v>
      </c>
      <c r="F57" s="24" t="s">
        <v>163</v>
      </c>
      <c r="G57" s="76">
        <v>6</v>
      </c>
    </row>
    <row r="58" spans="1:7" x14ac:dyDescent="0.25">
      <c r="A58" s="73">
        <v>57</v>
      </c>
      <c r="B58" s="21" t="s">
        <v>161</v>
      </c>
      <c r="C58" s="21" t="s">
        <v>20</v>
      </c>
      <c r="D58" s="22" t="s">
        <v>164</v>
      </c>
      <c r="E58" s="23">
        <v>42156</v>
      </c>
      <c r="F58" s="24" t="s">
        <v>163</v>
      </c>
      <c r="G58" s="76">
        <v>8</v>
      </c>
    </row>
    <row r="59" spans="1:7" x14ac:dyDescent="0.25">
      <c r="A59" s="73">
        <v>58</v>
      </c>
      <c r="B59" s="21" t="s">
        <v>165</v>
      </c>
      <c r="C59" s="21" t="s">
        <v>166</v>
      </c>
      <c r="D59" s="22" t="s">
        <v>167</v>
      </c>
      <c r="E59" s="23">
        <v>42186</v>
      </c>
      <c r="F59" s="24" t="s">
        <v>12</v>
      </c>
      <c r="G59" s="76">
        <v>15</v>
      </c>
    </row>
    <row r="60" spans="1:7" ht="30" x14ac:dyDescent="0.25">
      <c r="A60" s="73">
        <v>59</v>
      </c>
      <c r="B60" s="21" t="s">
        <v>168</v>
      </c>
      <c r="C60" s="21" t="s">
        <v>169</v>
      </c>
      <c r="D60" s="22" t="s">
        <v>170</v>
      </c>
      <c r="E60" s="23">
        <v>42401</v>
      </c>
      <c r="F60" s="24" t="s">
        <v>21</v>
      </c>
      <c r="G60" s="76">
        <v>8</v>
      </c>
    </row>
    <row r="61" spans="1:7" x14ac:dyDescent="0.25">
      <c r="A61" s="73">
        <v>60</v>
      </c>
      <c r="B61" s="21" t="s">
        <v>171</v>
      </c>
      <c r="C61" s="21" t="s">
        <v>172</v>
      </c>
      <c r="D61" s="22" t="s">
        <v>173</v>
      </c>
      <c r="E61" s="23">
        <v>42675</v>
      </c>
      <c r="F61" s="24" t="s">
        <v>21</v>
      </c>
      <c r="G61" s="76">
        <v>10</v>
      </c>
    </row>
    <row r="62" spans="1:7" x14ac:dyDescent="0.25">
      <c r="A62" s="73">
        <v>61</v>
      </c>
      <c r="B62" s="21" t="s">
        <v>174</v>
      </c>
      <c r="C62" s="21" t="s">
        <v>175</v>
      </c>
      <c r="D62" s="22" t="s">
        <v>176</v>
      </c>
      <c r="E62" s="23">
        <v>42309</v>
      </c>
      <c r="F62" s="24" t="s">
        <v>177</v>
      </c>
      <c r="G62" s="76">
        <v>9</v>
      </c>
    </row>
    <row r="63" spans="1:7" x14ac:dyDescent="0.25">
      <c r="A63" s="73">
        <v>62</v>
      </c>
      <c r="B63" s="21" t="s">
        <v>178</v>
      </c>
      <c r="C63" s="21" t="s">
        <v>179</v>
      </c>
      <c r="D63" s="22" t="s">
        <v>180</v>
      </c>
      <c r="E63" s="23">
        <v>42522</v>
      </c>
      <c r="F63" s="24" t="s">
        <v>181</v>
      </c>
      <c r="G63" s="76">
        <v>8</v>
      </c>
    </row>
    <row r="64" spans="1:7" x14ac:dyDescent="0.25">
      <c r="A64" s="73">
        <v>63</v>
      </c>
      <c r="B64" s="21" t="s">
        <v>182</v>
      </c>
      <c r="C64" s="21" t="s">
        <v>183</v>
      </c>
      <c r="D64" s="22" t="s">
        <v>184</v>
      </c>
      <c r="E64" s="23">
        <v>42552</v>
      </c>
      <c r="F64" s="24" t="s">
        <v>94</v>
      </c>
      <c r="G64" s="76">
        <v>3</v>
      </c>
    </row>
    <row r="65" spans="1:7" x14ac:dyDescent="0.25">
      <c r="A65" s="73">
        <v>64</v>
      </c>
      <c r="B65" s="21" t="s">
        <v>185</v>
      </c>
      <c r="C65" s="21" t="s">
        <v>186</v>
      </c>
      <c r="D65" s="22" t="s">
        <v>187</v>
      </c>
      <c r="E65" s="23">
        <v>42370</v>
      </c>
      <c r="F65" s="24" t="s">
        <v>12</v>
      </c>
      <c r="G65" s="76">
        <v>17</v>
      </c>
    </row>
    <row r="66" spans="1:7" ht="30" x14ac:dyDescent="0.25">
      <c r="A66" s="73">
        <v>65</v>
      </c>
      <c r="B66" s="21" t="s">
        <v>188</v>
      </c>
      <c r="C66" s="21" t="s">
        <v>189</v>
      </c>
      <c r="D66" s="22" t="s">
        <v>190</v>
      </c>
      <c r="E66" s="23">
        <v>42948</v>
      </c>
      <c r="F66" s="24" t="s">
        <v>191</v>
      </c>
      <c r="G66" s="76">
        <v>9</v>
      </c>
    </row>
    <row r="67" spans="1:7" x14ac:dyDescent="0.25">
      <c r="A67" s="73">
        <v>66</v>
      </c>
      <c r="B67" s="21" t="s">
        <v>192</v>
      </c>
      <c r="C67" s="21" t="s">
        <v>193</v>
      </c>
      <c r="D67" s="22" t="s">
        <v>194</v>
      </c>
      <c r="E67" s="23">
        <v>42614</v>
      </c>
      <c r="F67" s="24" t="s">
        <v>195</v>
      </c>
      <c r="G67" s="76">
        <v>59</v>
      </c>
    </row>
    <row r="68" spans="1:7" x14ac:dyDescent="0.25">
      <c r="A68" s="73">
        <v>67</v>
      </c>
      <c r="B68" s="21" t="s">
        <v>196</v>
      </c>
      <c r="C68" s="21" t="s">
        <v>197</v>
      </c>
      <c r="D68" s="22" t="s">
        <v>198</v>
      </c>
      <c r="E68" s="23">
        <v>42552</v>
      </c>
      <c r="F68" s="24" t="s">
        <v>199</v>
      </c>
      <c r="G68" s="76">
        <v>15</v>
      </c>
    </row>
    <row r="69" spans="1:7" x14ac:dyDescent="0.25">
      <c r="A69" s="73">
        <v>68</v>
      </c>
      <c r="B69" s="21" t="s">
        <v>200</v>
      </c>
      <c r="C69" s="21" t="s">
        <v>201</v>
      </c>
      <c r="D69" s="22" t="s">
        <v>202</v>
      </c>
      <c r="E69" s="23">
        <v>42401</v>
      </c>
      <c r="F69" s="24" t="s">
        <v>32</v>
      </c>
      <c r="G69" s="76">
        <v>11</v>
      </c>
    </row>
    <row r="70" spans="1:7" x14ac:dyDescent="0.25">
      <c r="A70" s="73">
        <v>69</v>
      </c>
      <c r="B70" s="21" t="s">
        <v>203</v>
      </c>
      <c r="C70" s="21" t="s">
        <v>204</v>
      </c>
      <c r="D70" s="22" t="s">
        <v>205</v>
      </c>
      <c r="E70" s="23">
        <v>42370</v>
      </c>
      <c r="F70" s="24" t="s">
        <v>206</v>
      </c>
      <c r="G70" s="76">
        <v>9</v>
      </c>
    </row>
    <row r="71" spans="1:7" x14ac:dyDescent="0.25">
      <c r="A71" s="73">
        <v>70</v>
      </c>
      <c r="B71" s="21" t="s">
        <v>207</v>
      </c>
      <c r="C71" s="21" t="s">
        <v>360</v>
      </c>
      <c r="D71" s="22" t="s">
        <v>208</v>
      </c>
      <c r="E71" s="23">
        <v>43160</v>
      </c>
      <c r="F71" s="24" t="s">
        <v>209</v>
      </c>
      <c r="G71" s="76">
        <v>8</v>
      </c>
    </row>
    <row r="72" spans="1:7" x14ac:dyDescent="0.25">
      <c r="A72" s="73">
        <v>71</v>
      </c>
      <c r="B72" s="21" t="s">
        <v>210</v>
      </c>
      <c r="C72" s="21" t="s">
        <v>360</v>
      </c>
      <c r="D72" s="22" t="s">
        <v>211</v>
      </c>
      <c r="E72" s="23">
        <v>43405</v>
      </c>
      <c r="F72" s="24" t="s">
        <v>209</v>
      </c>
      <c r="G72" s="76">
        <v>10</v>
      </c>
    </row>
    <row r="73" spans="1:7" x14ac:dyDescent="0.25">
      <c r="A73" s="73">
        <v>72</v>
      </c>
      <c r="B73" s="21" t="s">
        <v>212</v>
      </c>
      <c r="C73" s="21" t="s">
        <v>213</v>
      </c>
      <c r="D73" s="22" t="s">
        <v>214</v>
      </c>
      <c r="E73" s="23">
        <v>42675</v>
      </c>
      <c r="F73" s="24" t="s">
        <v>12</v>
      </c>
      <c r="G73" s="76">
        <v>3</v>
      </c>
    </row>
    <row r="74" spans="1:7" x14ac:dyDescent="0.25">
      <c r="A74" s="73">
        <v>73</v>
      </c>
      <c r="B74" s="21" t="s">
        <v>19</v>
      </c>
      <c r="C74" s="21" t="s">
        <v>20</v>
      </c>
      <c r="D74" s="22" t="s">
        <v>215</v>
      </c>
      <c r="E74" s="23">
        <v>42217</v>
      </c>
      <c r="F74" s="24" t="s">
        <v>216</v>
      </c>
      <c r="G74" s="76">
        <v>58</v>
      </c>
    </row>
    <row r="75" spans="1:7" x14ac:dyDescent="0.25">
      <c r="A75" s="73">
        <v>74</v>
      </c>
      <c r="B75" s="21" t="s">
        <v>217</v>
      </c>
      <c r="C75" s="21" t="s">
        <v>218</v>
      </c>
      <c r="D75" s="22" t="s">
        <v>219</v>
      </c>
      <c r="E75" s="23">
        <v>42644</v>
      </c>
      <c r="F75" s="24" t="s">
        <v>21</v>
      </c>
      <c r="G75" s="76">
        <v>8</v>
      </c>
    </row>
    <row r="76" spans="1:7" x14ac:dyDescent="0.25">
      <c r="A76" s="73">
        <v>75</v>
      </c>
      <c r="B76" s="21" t="s">
        <v>220</v>
      </c>
      <c r="C76" s="21" t="s">
        <v>221</v>
      </c>
      <c r="D76" s="22" t="s">
        <v>222</v>
      </c>
      <c r="E76" s="23">
        <v>42583</v>
      </c>
      <c r="F76" s="24" t="s">
        <v>209</v>
      </c>
      <c r="G76" s="76">
        <v>9</v>
      </c>
    </row>
    <row r="77" spans="1:7" x14ac:dyDescent="0.25">
      <c r="A77" s="73">
        <v>76</v>
      </c>
      <c r="B77" s="21" t="s">
        <v>223</v>
      </c>
      <c r="C77" s="21" t="s">
        <v>224</v>
      </c>
      <c r="D77" s="22" t="s">
        <v>225</v>
      </c>
      <c r="E77" s="23">
        <v>42430</v>
      </c>
      <c r="F77" s="24" t="s">
        <v>12</v>
      </c>
      <c r="G77" s="76">
        <v>15</v>
      </c>
    </row>
    <row r="78" spans="1:7" x14ac:dyDescent="0.25">
      <c r="A78" s="73">
        <v>77</v>
      </c>
      <c r="B78" s="21" t="s">
        <v>226</v>
      </c>
      <c r="C78" s="21" t="s">
        <v>227</v>
      </c>
      <c r="D78" s="22" t="s">
        <v>228</v>
      </c>
      <c r="E78" s="23">
        <v>42430</v>
      </c>
      <c r="F78" s="24" t="s">
        <v>12</v>
      </c>
      <c r="G78" s="76">
        <v>15</v>
      </c>
    </row>
    <row r="79" spans="1:7" ht="30" x14ac:dyDescent="0.25">
      <c r="A79" s="73">
        <v>78</v>
      </c>
      <c r="B79" s="21" t="s">
        <v>229</v>
      </c>
      <c r="C79" s="21" t="s">
        <v>230</v>
      </c>
      <c r="D79" s="22" t="s">
        <v>231</v>
      </c>
      <c r="E79" s="23">
        <v>43435</v>
      </c>
      <c r="F79" s="24" t="s">
        <v>199</v>
      </c>
      <c r="G79" s="76">
        <v>16</v>
      </c>
    </row>
    <row r="80" spans="1:7" ht="30" x14ac:dyDescent="0.25">
      <c r="A80" s="73">
        <v>79</v>
      </c>
      <c r="B80" s="21" t="s">
        <v>232</v>
      </c>
      <c r="C80" s="21" t="s">
        <v>233</v>
      </c>
      <c r="D80" s="22" t="s">
        <v>234</v>
      </c>
      <c r="E80" s="23">
        <v>42278</v>
      </c>
      <c r="F80" s="24" t="s">
        <v>115</v>
      </c>
      <c r="G80" s="76">
        <v>10</v>
      </c>
    </row>
    <row r="81" spans="1:7" ht="45" x14ac:dyDescent="0.25">
      <c r="A81" s="73">
        <v>80</v>
      </c>
      <c r="B81" s="21" t="s">
        <v>235</v>
      </c>
      <c r="C81" s="21" t="s">
        <v>242</v>
      </c>
      <c r="D81" s="22" t="s">
        <v>236</v>
      </c>
      <c r="E81" s="23">
        <v>42125</v>
      </c>
      <c r="F81" s="24" t="s">
        <v>237</v>
      </c>
      <c r="G81" s="76">
        <v>7</v>
      </c>
    </row>
    <row r="82" spans="1:7" x14ac:dyDescent="0.25">
      <c r="A82" s="73">
        <v>81</v>
      </c>
      <c r="B82" s="21" t="s">
        <v>238</v>
      </c>
      <c r="C82" s="21" t="s">
        <v>239</v>
      </c>
      <c r="D82" s="22" t="s">
        <v>240</v>
      </c>
      <c r="E82" s="23">
        <v>42339</v>
      </c>
      <c r="F82" s="24" t="s">
        <v>241</v>
      </c>
      <c r="G82" s="76">
        <v>15</v>
      </c>
    </row>
    <row r="83" spans="1:7" ht="30" x14ac:dyDescent="0.25">
      <c r="A83" s="73">
        <v>82</v>
      </c>
      <c r="B83" s="21" t="s">
        <v>229</v>
      </c>
      <c r="C83" s="21" t="s">
        <v>230</v>
      </c>
      <c r="D83" s="22" t="s">
        <v>243</v>
      </c>
      <c r="E83" s="23">
        <v>43374</v>
      </c>
      <c r="F83" s="24" t="s">
        <v>244</v>
      </c>
      <c r="G83" s="76">
        <v>11</v>
      </c>
    </row>
    <row r="84" spans="1:7" x14ac:dyDescent="0.25">
      <c r="A84" s="73">
        <v>83</v>
      </c>
      <c r="B84" s="21" t="s">
        <v>245</v>
      </c>
      <c r="C84" s="21" t="s">
        <v>166</v>
      </c>
      <c r="D84" s="22" t="s">
        <v>246</v>
      </c>
      <c r="E84" s="23">
        <v>42186</v>
      </c>
      <c r="F84" s="24" t="s">
        <v>12</v>
      </c>
      <c r="G84" s="76">
        <v>15</v>
      </c>
    </row>
    <row r="85" spans="1:7" x14ac:dyDescent="0.25">
      <c r="A85" s="73">
        <v>84</v>
      </c>
      <c r="B85" s="21" t="s">
        <v>247</v>
      </c>
      <c r="C85" s="21" t="s">
        <v>248</v>
      </c>
      <c r="D85" s="22" t="s">
        <v>249</v>
      </c>
      <c r="E85" s="23">
        <v>42522</v>
      </c>
      <c r="F85" s="24" t="s">
        <v>94</v>
      </c>
      <c r="G85" s="76">
        <v>9</v>
      </c>
    </row>
    <row r="86" spans="1:7" x14ac:dyDescent="0.25">
      <c r="A86" s="73">
        <v>85</v>
      </c>
      <c r="B86" s="21" t="s">
        <v>250</v>
      </c>
      <c r="C86" s="21" t="s">
        <v>251</v>
      </c>
      <c r="D86" s="22" t="s">
        <v>252</v>
      </c>
      <c r="E86" s="23">
        <v>42887</v>
      </c>
      <c r="F86" s="24" t="s">
        <v>253</v>
      </c>
      <c r="G86" s="76">
        <v>14</v>
      </c>
    </row>
    <row r="87" spans="1:7" x14ac:dyDescent="0.25">
      <c r="A87" s="73">
        <v>86</v>
      </c>
      <c r="B87" s="21" t="s">
        <v>254</v>
      </c>
      <c r="C87" s="21" t="s">
        <v>255</v>
      </c>
      <c r="D87" s="22" t="s">
        <v>256</v>
      </c>
      <c r="E87" s="23">
        <v>42156</v>
      </c>
      <c r="F87" s="24" t="s">
        <v>12</v>
      </c>
      <c r="G87" s="76">
        <v>15</v>
      </c>
    </row>
    <row r="88" spans="1:7" x14ac:dyDescent="0.25">
      <c r="A88" s="73">
        <v>87</v>
      </c>
      <c r="B88" s="21" t="s">
        <v>257</v>
      </c>
      <c r="C88" s="21" t="s">
        <v>148</v>
      </c>
      <c r="D88" s="22" t="s">
        <v>258</v>
      </c>
      <c r="E88" s="23">
        <v>42644</v>
      </c>
      <c r="F88" s="24" t="s">
        <v>21</v>
      </c>
      <c r="G88" s="76">
        <v>15</v>
      </c>
    </row>
    <row r="89" spans="1:7" x14ac:dyDescent="0.25">
      <c r="A89" s="73">
        <v>88</v>
      </c>
      <c r="B89" s="21" t="s">
        <v>259</v>
      </c>
      <c r="C89" s="21" t="s">
        <v>197</v>
      </c>
      <c r="D89" s="22" t="s">
        <v>260</v>
      </c>
      <c r="E89" s="23">
        <v>42125</v>
      </c>
      <c r="F89" s="24" t="s">
        <v>12</v>
      </c>
      <c r="G89" s="76">
        <v>15</v>
      </c>
    </row>
    <row r="90" spans="1:7" x14ac:dyDescent="0.25">
      <c r="A90" s="73">
        <v>89</v>
      </c>
      <c r="B90" s="21" t="s">
        <v>59</v>
      </c>
      <c r="C90" s="21" t="s">
        <v>261</v>
      </c>
      <c r="D90" s="22" t="s">
        <v>262</v>
      </c>
      <c r="E90" s="23">
        <v>42248</v>
      </c>
      <c r="F90" s="24" t="s">
        <v>263</v>
      </c>
      <c r="G90" s="76">
        <v>8</v>
      </c>
    </row>
    <row r="91" spans="1:7" x14ac:dyDescent="0.25">
      <c r="A91" s="73">
        <v>90</v>
      </c>
      <c r="B91" s="21" t="s">
        <v>264</v>
      </c>
      <c r="C91" s="21" t="s">
        <v>265</v>
      </c>
      <c r="D91" s="22" t="s">
        <v>266</v>
      </c>
      <c r="E91" s="23">
        <v>42552</v>
      </c>
      <c r="F91" s="24" t="s">
        <v>267</v>
      </c>
      <c r="G91" s="76">
        <v>5</v>
      </c>
    </row>
    <row r="92" spans="1:7" x14ac:dyDescent="0.25">
      <c r="A92" s="73">
        <v>91</v>
      </c>
      <c r="B92" s="21" t="s">
        <v>264</v>
      </c>
      <c r="C92" s="21" t="s">
        <v>265</v>
      </c>
      <c r="D92" s="22" t="s">
        <v>268</v>
      </c>
      <c r="E92" s="23">
        <v>42461</v>
      </c>
      <c r="F92" s="24" t="s">
        <v>267</v>
      </c>
      <c r="G92" s="76">
        <v>2</v>
      </c>
    </row>
    <row r="93" spans="1:7" x14ac:dyDescent="0.25">
      <c r="A93" s="73">
        <v>92</v>
      </c>
      <c r="B93" s="21" t="s">
        <v>269</v>
      </c>
      <c r="C93" s="21" t="s">
        <v>270</v>
      </c>
      <c r="D93" s="22" t="s">
        <v>271</v>
      </c>
      <c r="E93" s="23">
        <v>42156</v>
      </c>
      <c r="F93" s="24" t="s">
        <v>272</v>
      </c>
      <c r="G93" s="76">
        <v>9</v>
      </c>
    </row>
    <row r="94" spans="1:7" x14ac:dyDescent="0.25">
      <c r="A94" s="73">
        <v>93</v>
      </c>
      <c r="B94" s="21" t="s">
        <v>273</v>
      </c>
      <c r="C94" s="21" t="s">
        <v>274</v>
      </c>
      <c r="D94" s="22" t="s">
        <v>275</v>
      </c>
      <c r="E94" s="23">
        <v>41760</v>
      </c>
      <c r="F94" s="24" t="s">
        <v>42</v>
      </c>
      <c r="G94" s="76">
        <v>4</v>
      </c>
    </row>
    <row r="95" spans="1:7" x14ac:dyDescent="0.25">
      <c r="A95" s="73">
        <v>94</v>
      </c>
      <c r="B95" s="21" t="s">
        <v>276</v>
      </c>
      <c r="C95" s="21" t="s">
        <v>277</v>
      </c>
      <c r="D95" s="22" t="s">
        <v>278</v>
      </c>
      <c r="E95" s="23">
        <v>42583</v>
      </c>
      <c r="F95" s="24" t="s">
        <v>115</v>
      </c>
      <c r="G95" s="76">
        <v>10</v>
      </c>
    </row>
    <row r="96" spans="1:7" ht="30" x14ac:dyDescent="0.25">
      <c r="A96" s="73">
        <v>95</v>
      </c>
      <c r="B96" s="21" t="s">
        <v>279</v>
      </c>
      <c r="C96" s="21" t="s">
        <v>280</v>
      </c>
      <c r="D96" s="22" t="s">
        <v>281</v>
      </c>
      <c r="E96" s="23">
        <v>42339</v>
      </c>
      <c r="F96" s="24" t="s">
        <v>76</v>
      </c>
      <c r="G96" s="76">
        <v>3</v>
      </c>
    </row>
    <row r="97" spans="1:7" ht="45" x14ac:dyDescent="0.25">
      <c r="A97" s="73">
        <v>96</v>
      </c>
      <c r="B97" s="21" t="s">
        <v>282</v>
      </c>
      <c r="C97" s="21" t="s">
        <v>283</v>
      </c>
      <c r="D97" s="22" t="s">
        <v>284</v>
      </c>
      <c r="E97" s="23">
        <v>42583</v>
      </c>
      <c r="F97" s="24" t="s">
        <v>12</v>
      </c>
      <c r="G97" s="76">
        <v>16</v>
      </c>
    </row>
    <row r="98" spans="1:7" x14ac:dyDescent="0.25">
      <c r="A98" s="73">
        <v>97</v>
      </c>
      <c r="B98" s="21" t="s">
        <v>285</v>
      </c>
      <c r="C98" s="21" t="s">
        <v>277</v>
      </c>
      <c r="D98" s="22" t="s">
        <v>286</v>
      </c>
      <c r="E98" s="23">
        <v>42644</v>
      </c>
      <c r="F98" s="24" t="s">
        <v>267</v>
      </c>
      <c r="G98" s="76">
        <v>8</v>
      </c>
    </row>
    <row r="99" spans="1:7" x14ac:dyDescent="0.25">
      <c r="A99" s="73">
        <v>98</v>
      </c>
      <c r="B99" s="21" t="s">
        <v>287</v>
      </c>
      <c r="C99" s="21" t="s">
        <v>288</v>
      </c>
      <c r="D99" s="22" t="s">
        <v>289</v>
      </c>
      <c r="E99" s="23">
        <v>42767</v>
      </c>
      <c r="F99" s="24" t="s">
        <v>76</v>
      </c>
      <c r="G99" s="76">
        <v>12</v>
      </c>
    </row>
    <row r="100" spans="1:7" x14ac:dyDescent="0.25">
      <c r="A100" s="73">
        <v>99</v>
      </c>
      <c r="B100" s="21" t="s">
        <v>290</v>
      </c>
      <c r="C100" s="21" t="s">
        <v>291</v>
      </c>
      <c r="D100" s="22" t="s">
        <v>292</v>
      </c>
      <c r="E100" s="23">
        <v>42156</v>
      </c>
      <c r="F100" s="24" t="s">
        <v>293</v>
      </c>
      <c r="G100" s="76">
        <v>20</v>
      </c>
    </row>
    <row r="101" spans="1:7" x14ac:dyDescent="0.25">
      <c r="A101" s="73">
        <v>100</v>
      </c>
      <c r="B101" s="21" t="s">
        <v>294</v>
      </c>
      <c r="C101" s="21" t="s">
        <v>62</v>
      </c>
      <c r="D101" s="22" t="s">
        <v>295</v>
      </c>
      <c r="E101" s="23">
        <v>42767</v>
      </c>
      <c r="F101" s="24" t="s">
        <v>25</v>
      </c>
      <c r="G101" s="76">
        <v>3</v>
      </c>
    </row>
    <row r="102" spans="1:7" x14ac:dyDescent="0.25">
      <c r="A102" s="73">
        <v>101</v>
      </c>
      <c r="B102" s="21" t="s">
        <v>296</v>
      </c>
      <c r="C102" s="21" t="s">
        <v>297</v>
      </c>
      <c r="D102" s="22" t="s">
        <v>298</v>
      </c>
      <c r="E102" s="23">
        <v>42705</v>
      </c>
      <c r="F102" s="24" t="s">
        <v>42</v>
      </c>
      <c r="G102" s="76">
        <v>16</v>
      </c>
    </row>
    <row r="103" spans="1:7" x14ac:dyDescent="0.25">
      <c r="A103" s="73">
        <v>102</v>
      </c>
      <c r="B103" s="21" t="s">
        <v>299</v>
      </c>
      <c r="C103" s="21" t="s">
        <v>300</v>
      </c>
      <c r="D103" s="22" t="s">
        <v>301</v>
      </c>
      <c r="E103" s="23">
        <v>42583</v>
      </c>
      <c r="F103" s="24" t="s">
        <v>302</v>
      </c>
      <c r="G103" s="76">
        <v>1</v>
      </c>
    </row>
    <row r="104" spans="1:7" x14ac:dyDescent="0.25">
      <c r="A104" s="73">
        <v>103</v>
      </c>
      <c r="B104" s="21" t="s">
        <v>303</v>
      </c>
      <c r="C104" s="21" t="s">
        <v>300</v>
      </c>
      <c r="D104" s="22" t="s">
        <v>304</v>
      </c>
      <c r="E104" s="23">
        <v>42644</v>
      </c>
      <c r="F104" s="24" t="s">
        <v>302</v>
      </c>
      <c r="G104" s="76">
        <v>1</v>
      </c>
    </row>
    <row r="105" spans="1:7" x14ac:dyDescent="0.25">
      <c r="A105" s="73">
        <v>104</v>
      </c>
      <c r="B105" s="21" t="s">
        <v>305</v>
      </c>
      <c r="C105" s="21" t="s">
        <v>300</v>
      </c>
      <c r="D105" s="22" t="s">
        <v>306</v>
      </c>
      <c r="E105" s="23">
        <v>42736</v>
      </c>
      <c r="F105" s="24" t="s">
        <v>302</v>
      </c>
      <c r="G105" s="76">
        <v>1</v>
      </c>
    </row>
    <row r="106" spans="1:7" x14ac:dyDescent="0.25">
      <c r="A106" s="73">
        <v>105</v>
      </c>
      <c r="B106" s="21" t="s">
        <v>307</v>
      </c>
      <c r="C106" s="21" t="s">
        <v>308</v>
      </c>
      <c r="D106" s="22" t="s">
        <v>309</v>
      </c>
      <c r="E106" s="23">
        <v>42491</v>
      </c>
      <c r="F106" s="24" t="s">
        <v>12</v>
      </c>
      <c r="G106" s="76">
        <v>8</v>
      </c>
    </row>
    <row r="107" spans="1:7" ht="30" x14ac:dyDescent="0.25">
      <c r="A107" s="73">
        <v>106</v>
      </c>
      <c r="B107" s="21" t="s">
        <v>310</v>
      </c>
      <c r="C107" s="21" t="s">
        <v>311</v>
      </c>
      <c r="D107" s="22" t="s">
        <v>312</v>
      </c>
      <c r="E107" s="23">
        <v>43221</v>
      </c>
      <c r="F107" s="24" t="s">
        <v>76</v>
      </c>
      <c r="G107" s="76">
        <v>3</v>
      </c>
    </row>
    <row r="108" spans="1:7" x14ac:dyDescent="0.25">
      <c r="A108" s="73">
        <v>107</v>
      </c>
      <c r="B108" s="21" t="s">
        <v>313</v>
      </c>
      <c r="C108" s="21" t="s">
        <v>314</v>
      </c>
      <c r="D108" s="22" t="s">
        <v>315</v>
      </c>
      <c r="E108" s="23">
        <v>42430</v>
      </c>
      <c r="F108" s="24" t="s">
        <v>76</v>
      </c>
      <c r="G108" s="76">
        <v>5</v>
      </c>
    </row>
    <row r="109" spans="1:7" x14ac:dyDescent="0.25">
      <c r="A109" s="73">
        <v>108</v>
      </c>
      <c r="B109" s="21" t="s">
        <v>316</v>
      </c>
      <c r="C109" s="21" t="s">
        <v>317</v>
      </c>
      <c r="D109" s="22" t="s">
        <v>318</v>
      </c>
      <c r="E109" s="23">
        <v>42736</v>
      </c>
      <c r="F109" s="24" t="s">
        <v>181</v>
      </c>
      <c r="G109" s="76">
        <v>8</v>
      </c>
    </row>
    <row r="110" spans="1:7" x14ac:dyDescent="0.25">
      <c r="A110" s="73">
        <v>109</v>
      </c>
      <c r="B110" s="21" t="s">
        <v>77</v>
      </c>
      <c r="C110" s="21" t="s">
        <v>319</v>
      </c>
      <c r="D110" s="22" t="s">
        <v>320</v>
      </c>
      <c r="E110" s="23">
        <v>42583</v>
      </c>
      <c r="F110" s="24" t="s">
        <v>12</v>
      </c>
      <c r="G110" s="76">
        <v>9</v>
      </c>
    </row>
    <row r="111" spans="1:7" x14ac:dyDescent="0.25">
      <c r="A111" s="73">
        <v>110</v>
      </c>
      <c r="B111" s="21" t="s">
        <v>321</v>
      </c>
      <c r="C111" s="21" t="s">
        <v>322</v>
      </c>
      <c r="D111" s="22" t="s">
        <v>323</v>
      </c>
      <c r="E111" s="23">
        <v>42186</v>
      </c>
      <c r="F111" s="24" t="s">
        <v>241</v>
      </c>
      <c r="G111" s="76">
        <v>15</v>
      </c>
    </row>
    <row r="112" spans="1:7" x14ac:dyDescent="0.25">
      <c r="A112" s="73">
        <v>111</v>
      </c>
      <c r="B112" s="21" t="s">
        <v>324</v>
      </c>
      <c r="C112" s="21" t="s">
        <v>325</v>
      </c>
      <c r="D112" s="22" t="s">
        <v>326</v>
      </c>
      <c r="E112" s="23">
        <v>42401</v>
      </c>
      <c r="F112" s="24" t="s">
        <v>327</v>
      </c>
      <c r="G112" s="76">
        <v>14</v>
      </c>
    </row>
    <row r="113" spans="1:7" x14ac:dyDescent="0.25">
      <c r="A113" s="73">
        <v>112</v>
      </c>
      <c r="B113" s="21" t="s">
        <v>328</v>
      </c>
      <c r="C113" s="21" t="s">
        <v>329</v>
      </c>
      <c r="D113" s="22" t="s">
        <v>330</v>
      </c>
      <c r="E113" s="23">
        <v>43282</v>
      </c>
      <c r="F113" s="24" t="s">
        <v>94</v>
      </c>
      <c r="G113" s="76">
        <v>8</v>
      </c>
    </row>
    <row r="114" spans="1:7" ht="30" x14ac:dyDescent="0.25">
      <c r="A114" s="73">
        <v>113</v>
      </c>
      <c r="B114" s="21" t="s">
        <v>331</v>
      </c>
      <c r="C114" s="21" t="s">
        <v>332</v>
      </c>
      <c r="D114" s="22" t="s">
        <v>333</v>
      </c>
      <c r="E114" s="23">
        <v>43374</v>
      </c>
      <c r="F114" s="24" t="s">
        <v>12</v>
      </c>
      <c r="G114" s="76">
        <v>10</v>
      </c>
    </row>
    <row r="115" spans="1:7" x14ac:dyDescent="0.25">
      <c r="A115" s="73">
        <v>114</v>
      </c>
      <c r="B115" s="21" t="s">
        <v>334</v>
      </c>
      <c r="C115" s="21" t="s">
        <v>335</v>
      </c>
      <c r="D115" s="22" t="s">
        <v>336</v>
      </c>
      <c r="E115" s="23">
        <v>42614</v>
      </c>
      <c r="F115" s="24" t="s">
        <v>76</v>
      </c>
      <c r="G115" s="76">
        <v>10</v>
      </c>
    </row>
    <row r="116" spans="1:7" x14ac:dyDescent="0.25">
      <c r="A116" s="73">
        <v>115</v>
      </c>
      <c r="B116" s="21" t="s">
        <v>337</v>
      </c>
      <c r="C116" s="21" t="s">
        <v>338</v>
      </c>
      <c r="D116" s="22" t="s">
        <v>339</v>
      </c>
      <c r="E116" s="23">
        <v>42583</v>
      </c>
      <c r="F116" s="24" t="s">
        <v>263</v>
      </c>
      <c r="G116" s="76">
        <v>15</v>
      </c>
    </row>
    <row r="117" spans="1:7" ht="30" x14ac:dyDescent="0.25">
      <c r="A117" s="73">
        <v>116</v>
      </c>
      <c r="B117" s="21" t="s">
        <v>340</v>
      </c>
      <c r="C117" s="21" t="s">
        <v>341</v>
      </c>
      <c r="D117" s="22" t="s">
        <v>342</v>
      </c>
      <c r="E117" s="23">
        <v>43405</v>
      </c>
      <c r="F117" s="24" t="s">
        <v>343</v>
      </c>
      <c r="G117" s="76">
        <v>9</v>
      </c>
    </row>
    <row r="118" spans="1:7" x14ac:dyDescent="0.25">
      <c r="A118" s="73">
        <v>117</v>
      </c>
      <c r="B118" s="21" t="s">
        <v>344</v>
      </c>
      <c r="C118" s="21" t="s">
        <v>345</v>
      </c>
      <c r="D118" s="22" t="s">
        <v>346</v>
      </c>
      <c r="E118" s="23">
        <v>42461</v>
      </c>
      <c r="F118" s="24" t="s">
        <v>347</v>
      </c>
      <c r="G118" s="76">
        <v>15</v>
      </c>
    </row>
    <row r="119" spans="1:7" x14ac:dyDescent="0.25">
      <c r="A119" s="73">
        <v>118</v>
      </c>
      <c r="B119" s="21" t="s">
        <v>348</v>
      </c>
      <c r="C119" s="21" t="s">
        <v>349</v>
      </c>
      <c r="D119" s="22" t="s">
        <v>350</v>
      </c>
      <c r="E119" s="23">
        <v>43466</v>
      </c>
      <c r="F119" s="24" t="s">
        <v>76</v>
      </c>
      <c r="G119" s="76">
        <v>15</v>
      </c>
    </row>
    <row r="120" spans="1:7" x14ac:dyDescent="0.25">
      <c r="A120" s="73">
        <v>119</v>
      </c>
      <c r="B120" s="21" t="s">
        <v>351</v>
      </c>
      <c r="C120" s="21" t="s">
        <v>349</v>
      </c>
      <c r="D120" s="22" t="s">
        <v>352</v>
      </c>
      <c r="E120" s="23">
        <v>42736</v>
      </c>
      <c r="F120" s="24" t="s">
        <v>25</v>
      </c>
      <c r="G120" s="76">
        <v>13</v>
      </c>
    </row>
    <row r="121" spans="1:7" ht="30" x14ac:dyDescent="0.25">
      <c r="A121" s="73">
        <v>120</v>
      </c>
      <c r="B121" s="21" t="s">
        <v>353</v>
      </c>
      <c r="C121" s="21" t="s">
        <v>354</v>
      </c>
      <c r="D121" s="22" t="s">
        <v>355</v>
      </c>
      <c r="E121" s="23">
        <v>42917</v>
      </c>
      <c r="F121" s="24" t="s">
        <v>199</v>
      </c>
      <c r="G121" s="76">
        <v>10</v>
      </c>
    </row>
    <row r="122" spans="1:7" x14ac:dyDescent="0.25">
      <c r="A122" s="73">
        <v>121</v>
      </c>
      <c r="B122" s="21" t="s">
        <v>356</v>
      </c>
      <c r="C122" s="21" t="s">
        <v>23</v>
      </c>
      <c r="D122" s="22" t="s">
        <v>357</v>
      </c>
      <c r="E122" s="23">
        <v>42064</v>
      </c>
      <c r="F122" s="24" t="s">
        <v>253</v>
      </c>
      <c r="G122" s="76">
        <v>6</v>
      </c>
    </row>
    <row r="123" spans="1:7" x14ac:dyDescent="0.25">
      <c r="A123" s="73">
        <v>122</v>
      </c>
      <c r="B123" s="21" t="s">
        <v>356</v>
      </c>
      <c r="C123" s="21" t="s">
        <v>23</v>
      </c>
      <c r="D123" s="22" t="s">
        <v>358</v>
      </c>
      <c r="E123" s="23">
        <v>42217</v>
      </c>
      <c r="F123" s="24" t="s">
        <v>359</v>
      </c>
      <c r="G123" s="76">
        <v>4</v>
      </c>
    </row>
    <row r="124" spans="1:7" x14ac:dyDescent="0.25">
      <c r="A124" s="73">
        <v>123</v>
      </c>
      <c r="B124" s="21" t="s">
        <v>207</v>
      </c>
      <c r="C124" s="21" t="s">
        <v>360</v>
      </c>
      <c r="D124" s="22" t="s">
        <v>361</v>
      </c>
      <c r="E124" s="23">
        <v>43435</v>
      </c>
      <c r="F124" s="24" t="s">
        <v>209</v>
      </c>
      <c r="G124" s="76">
        <v>9</v>
      </c>
    </row>
    <row r="125" spans="1:7" ht="30" x14ac:dyDescent="0.25">
      <c r="A125" s="73">
        <v>124</v>
      </c>
      <c r="B125" s="21" t="s">
        <v>362</v>
      </c>
      <c r="C125" s="21" t="s">
        <v>363</v>
      </c>
      <c r="D125" s="22" t="s">
        <v>364</v>
      </c>
      <c r="E125" s="23">
        <v>43435</v>
      </c>
      <c r="F125" s="24" t="s">
        <v>76</v>
      </c>
      <c r="G125" s="76">
        <v>97</v>
      </c>
    </row>
    <row r="126" spans="1:7" x14ac:dyDescent="0.25">
      <c r="A126" s="73">
        <v>125</v>
      </c>
      <c r="B126" s="21" t="s">
        <v>365</v>
      </c>
      <c r="C126" s="21" t="s">
        <v>366</v>
      </c>
      <c r="D126" s="22" t="s">
        <v>367</v>
      </c>
      <c r="E126" s="23">
        <v>42614</v>
      </c>
      <c r="F126" s="24" t="s">
        <v>21</v>
      </c>
      <c r="G126" s="76">
        <v>42</v>
      </c>
    </row>
    <row r="127" spans="1:7" x14ac:dyDescent="0.25">
      <c r="A127" s="73">
        <v>126</v>
      </c>
      <c r="B127" s="21" t="s">
        <v>368</v>
      </c>
      <c r="C127" s="21" t="s">
        <v>369</v>
      </c>
      <c r="D127" s="22" t="s">
        <v>370</v>
      </c>
      <c r="E127" s="23">
        <v>42522</v>
      </c>
      <c r="F127" s="24" t="s">
        <v>94</v>
      </c>
      <c r="G127" s="76">
        <v>19</v>
      </c>
    </row>
    <row r="128" spans="1:7" x14ac:dyDescent="0.25">
      <c r="A128" s="73">
        <v>127</v>
      </c>
      <c r="B128" s="21" t="s">
        <v>371</v>
      </c>
      <c r="C128" s="21" t="s">
        <v>372</v>
      </c>
      <c r="D128" s="22" t="s">
        <v>373</v>
      </c>
      <c r="E128" s="23">
        <v>43009</v>
      </c>
      <c r="F128" s="24" t="s">
        <v>12</v>
      </c>
      <c r="G128" s="76">
        <v>15</v>
      </c>
    </row>
    <row r="129" spans="1:7" x14ac:dyDescent="0.25">
      <c r="A129" s="73">
        <v>128</v>
      </c>
      <c r="B129" s="21" t="s">
        <v>374</v>
      </c>
      <c r="C129" s="21" t="s">
        <v>322</v>
      </c>
      <c r="D129" s="22" t="s">
        <v>375</v>
      </c>
      <c r="E129" s="23">
        <v>42125</v>
      </c>
      <c r="F129" s="24" t="s">
        <v>21</v>
      </c>
      <c r="G129" s="76">
        <v>9</v>
      </c>
    </row>
    <row r="130" spans="1:7" x14ac:dyDescent="0.25">
      <c r="A130" s="73">
        <v>129</v>
      </c>
      <c r="B130" s="21" t="s">
        <v>376</v>
      </c>
      <c r="C130" s="21" t="s">
        <v>377</v>
      </c>
      <c r="D130" s="22" t="s">
        <v>378</v>
      </c>
      <c r="E130" s="23">
        <v>42583</v>
      </c>
      <c r="F130" s="24" t="s">
        <v>21</v>
      </c>
      <c r="G130" s="76">
        <v>14</v>
      </c>
    </row>
    <row r="131" spans="1:7" x14ac:dyDescent="0.25">
      <c r="A131" s="73">
        <v>130</v>
      </c>
      <c r="B131" s="21" t="s">
        <v>379</v>
      </c>
      <c r="C131" s="21" t="s">
        <v>380</v>
      </c>
      <c r="D131" s="22" t="s">
        <v>381</v>
      </c>
      <c r="E131" s="23">
        <v>42614</v>
      </c>
      <c r="F131" s="24" t="s">
        <v>12</v>
      </c>
      <c r="G131" s="76">
        <v>20</v>
      </c>
    </row>
    <row r="132" spans="1:7" x14ac:dyDescent="0.25">
      <c r="A132" s="73">
        <v>131</v>
      </c>
      <c r="B132" s="21" t="s">
        <v>382</v>
      </c>
      <c r="C132" s="21" t="s">
        <v>383</v>
      </c>
      <c r="D132" s="22" t="s">
        <v>384</v>
      </c>
      <c r="E132" s="23">
        <v>42217</v>
      </c>
      <c r="F132" s="24" t="s">
        <v>115</v>
      </c>
      <c r="G132" s="76">
        <v>15</v>
      </c>
    </row>
    <row r="133" spans="1:7" x14ac:dyDescent="0.25">
      <c r="A133" s="73">
        <v>132</v>
      </c>
      <c r="B133" s="21" t="s">
        <v>385</v>
      </c>
      <c r="C133" s="21" t="s">
        <v>386</v>
      </c>
      <c r="D133" s="22" t="s">
        <v>387</v>
      </c>
      <c r="E133" s="23">
        <v>42217</v>
      </c>
      <c r="F133" s="24" t="s">
        <v>12</v>
      </c>
      <c r="G133" s="76">
        <v>20</v>
      </c>
    </row>
    <row r="134" spans="1:7" x14ac:dyDescent="0.25">
      <c r="A134" s="73">
        <v>133</v>
      </c>
      <c r="B134" s="21" t="s">
        <v>388</v>
      </c>
      <c r="C134" s="21" t="s">
        <v>389</v>
      </c>
      <c r="D134" s="22" t="s">
        <v>390</v>
      </c>
      <c r="E134" s="23">
        <v>43435</v>
      </c>
      <c r="F134" s="24" t="s">
        <v>199</v>
      </c>
      <c r="G134" s="76">
        <v>20</v>
      </c>
    </row>
    <row r="135" spans="1:7" x14ac:dyDescent="0.25">
      <c r="A135" s="73">
        <v>134</v>
      </c>
      <c r="B135" s="21" t="s">
        <v>391</v>
      </c>
      <c r="C135" s="21" t="s">
        <v>96</v>
      </c>
      <c r="D135" s="22" t="s">
        <v>392</v>
      </c>
      <c r="E135" s="23">
        <v>42767</v>
      </c>
      <c r="F135" s="24" t="s">
        <v>98</v>
      </c>
      <c r="G135" s="76">
        <v>15</v>
      </c>
    </row>
    <row r="136" spans="1:7" x14ac:dyDescent="0.25">
      <c r="A136" s="73">
        <v>135</v>
      </c>
      <c r="B136" s="21" t="s">
        <v>393</v>
      </c>
      <c r="C136" s="21" t="s">
        <v>101</v>
      </c>
      <c r="D136" s="22" t="s">
        <v>394</v>
      </c>
      <c r="E136" s="23">
        <v>43040</v>
      </c>
      <c r="F136" s="24" t="s">
        <v>12</v>
      </c>
      <c r="G136" s="76">
        <v>15</v>
      </c>
    </row>
    <row r="137" spans="1:7" x14ac:dyDescent="0.25">
      <c r="A137" s="73">
        <v>136</v>
      </c>
      <c r="B137" s="21" t="s">
        <v>395</v>
      </c>
      <c r="C137" s="21" t="s">
        <v>396</v>
      </c>
      <c r="D137" s="22" t="s">
        <v>397</v>
      </c>
      <c r="E137" s="23">
        <v>42522</v>
      </c>
      <c r="F137" s="24" t="s">
        <v>241</v>
      </c>
      <c r="G137" s="76">
        <v>15</v>
      </c>
    </row>
    <row r="138" spans="1:7" x14ac:dyDescent="0.25">
      <c r="A138" s="73">
        <v>137</v>
      </c>
      <c r="B138" s="21" t="s">
        <v>299</v>
      </c>
      <c r="C138" s="21" t="s">
        <v>398</v>
      </c>
      <c r="D138" s="22" t="s">
        <v>399</v>
      </c>
      <c r="E138" s="23">
        <v>42736</v>
      </c>
      <c r="F138" s="24" t="s">
        <v>302</v>
      </c>
      <c r="G138" s="76">
        <v>10</v>
      </c>
    </row>
    <row r="139" spans="1:7" x14ac:dyDescent="0.25">
      <c r="A139" s="73">
        <v>138</v>
      </c>
      <c r="B139" s="21" t="s">
        <v>400</v>
      </c>
      <c r="C139" s="21" t="s">
        <v>401</v>
      </c>
      <c r="D139" s="22" t="s">
        <v>402</v>
      </c>
      <c r="E139" s="23">
        <v>42186</v>
      </c>
      <c r="F139" s="24" t="s">
        <v>119</v>
      </c>
      <c r="G139" s="76">
        <v>10</v>
      </c>
    </row>
    <row r="140" spans="1:7" x14ac:dyDescent="0.25">
      <c r="A140" s="73">
        <v>139</v>
      </c>
      <c r="B140" s="21" t="s">
        <v>403</v>
      </c>
      <c r="C140" s="21" t="s">
        <v>401</v>
      </c>
      <c r="D140" s="22" t="s">
        <v>404</v>
      </c>
      <c r="E140" s="23">
        <v>42186</v>
      </c>
      <c r="F140" s="24" t="s">
        <v>405</v>
      </c>
      <c r="G140" s="76">
        <v>15</v>
      </c>
    </row>
    <row r="141" spans="1:7" x14ac:dyDescent="0.25">
      <c r="A141" s="73">
        <v>140</v>
      </c>
      <c r="B141" s="21" t="s">
        <v>348</v>
      </c>
      <c r="C141" s="21" t="s">
        <v>349</v>
      </c>
      <c r="D141" s="22" t="s">
        <v>406</v>
      </c>
      <c r="E141" s="23">
        <v>42552</v>
      </c>
      <c r="F141" s="24" t="s">
        <v>21</v>
      </c>
      <c r="G141" s="76">
        <v>12</v>
      </c>
    </row>
    <row r="142" spans="1:7" x14ac:dyDescent="0.25">
      <c r="A142" s="73">
        <v>141</v>
      </c>
      <c r="B142" s="21" t="s">
        <v>407</v>
      </c>
      <c r="C142" s="21" t="s">
        <v>408</v>
      </c>
      <c r="D142" s="22" t="s">
        <v>409</v>
      </c>
      <c r="E142" s="23">
        <v>42705</v>
      </c>
      <c r="F142" s="24" t="s">
        <v>21</v>
      </c>
      <c r="G142" s="76">
        <v>30</v>
      </c>
    </row>
    <row r="143" spans="1:7" x14ac:dyDescent="0.25">
      <c r="A143" s="73">
        <v>142</v>
      </c>
      <c r="B143" s="21" t="s">
        <v>410</v>
      </c>
      <c r="C143" s="21" t="s">
        <v>411</v>
      </c>
      <c r="D143" s="22" t="s">
        <v>412</v>
      </c>
      <c r="E143" s="23">
        <v>42309</v>
      </c>
      <c r="F143" s="24" t="s">
        <v>413</v>
      </c>
      <c r="G143" s="76">
        <v>10</v>
      </c>
    </row>
    <row r="144" spans="1:7" x14ac:dyDescent="0.25">
      <c r="A144" s="73">
        <v>143</v>
      </c>
      <c r="B144" s="21" t="s">
        <v>414</v>
      </c>
      <c r="C144" s="21" t="s">
        <v>31</v>
      </c>
      <c r="D144" s="22" t="s">
        <v>415</v>
      </c>
      <c r="E144" s="23">
        <v>42705</v>
      </c>
      <c r="F144" s="24" t="s">
        <v>12</v>
      </c>
      <c r="G144" s="76">
        <v>10</v>
      </c>
    </row>
    <row r="145" spans="1:7" x14ac:dyDescent="0.25">
      <c r="A145" s="73">
        <v>144</v>
      </c>
      <c r="B145" s="21" t="s">
        <v>416</v>
      </c>
      <c r="C145" s="21" t="s">
        <v>417</v>
      </c>
      <c r="D145" s="22" t="s">
        <v>418</v>
      </c>
      <c r="E145" s="23">
        <v>42583</v>
      </c>
      <c r="F145" s="24" t="s">
        <v>76</v>
      </c>
      <c r="G145" s="76">
        <v>10</v>
      </c>
    </row>
    <row r="146" spans="1:7" x14ac:dyDescent="0.25">
      <c r="A146" s="73">
        <v>145</v>
      </c>
      <c r="B146" s="21" t="s">
        <v>419</v>
      </c>
      <c r="C146" s="21" t="s">
        <v>420</v>
      </c>
      <c r="D146" s="22" t="s">
        <v>421</v>
      </c>
      <c r="E146" s="23">
        <v>42156</v>
      </c>
      <c r="F146" s="24" t="s">
        <v>422</v>
      </c>
      <c r="G146" s="76">
        <v>20</v>
      </c>
    </row>
    <row r="147" spans="1:7" x14ac:dyDescent="0.25">
      <c r="A147" s="73">
        <v>146</v>
      </c>
      <c r="B147" s="21" t="s">
        <v>212</v>
      </c>
      <c r="C147" s="21" t="s">
        <v>213</v>
      </c>
      <c r="D147" s="22" t="s">
        <v>423</v>
      </c>
      <c r="E147" s="23">
        <v>42705</v>
      </c>
      <c r="F147" s="24" t="s">
        <v>12</v>
      </c>
      <c r="G147" s="76">
        <v>10</v>
      </c>
    </row>
    <row r="148" spans="1:7" x14ac:dyDescent="0.25">
      <c r="A148" s="73">
        <v>147</v>
      </c>
      <c r="B148" s="21" t="s">
        <v>424</v>
      </c>
      <c r="C148" s="21" t="s">
        <v>425</v>
      </c>
      <c r="D148" s="22" t="s">
        <v>426</v>
      </c>
      <c r="E148" s="23">
        <v>42644</v>
      </c>
      <c r="F148" s="24" t="s">
        <v>199</v>
      </c>
      <c r="G148" s="76">
        <v>9</v>
      </c>
    </row>
    <row r="149" spans="1:7" x14ac:dyDescent="0.25">
      <c r="A149" s="73">
        <v>148</v>
      </c>
      <c r="B149" s="21" t="s">
        <v>427</v>
      </c>
      <c r="C149" s="21" t="s">
        <v>428</v>
      </c>
      <c r="D149" s="22" t="s">
        <v>429</v>
      </c>
      <c r="E149" s="23">
        <v>42125</v>
      </c>
      <c r="F149" s="24" t="s">
        <v>12</v>
      </c>
      <c r="G149" s="76">
        <v>4</v>
      </c>
    </row>
    <row r="150" spans="1:7" x14ac:dyDescent="0.25">
      <c r="A150" s="73">
        <v>149</v>
      </c>
      <c r="B150" s="21" t="s">
        <v>430</v>
      </c>
      <c r="C150" s="21" t="s">
        <v>431</v>
      </c>
      <c r="D150" s="22" t="s">
        <v>432</v>
      </c>
      <c r="E150" s="23">
        <v>42614</v>
      </c>
      <c r="F150" s="24" t="s">
        <v>76</v>
      </c>
      <c r="G150" s="76">
        <v>10</v>
      </c>
    </row>
    <row r="151" spans="1:7" x14ac:dyDescent="0.25">
      <c r="A151" s="73">
        <v>150</v>
      </c>
      <c r="B151" s="21" t="s">
        <v>433</v>
      </c>
      <c r="C151" s="21" t="s">
        <v>248</v>
      </c>
      <c r="D151" s="22" t="s">
        <v>434</v>
      </c>
      <c r="E151" s="23">
        <v>42767</v>
      </c>
      <c r="F151" s="24" t="s">
        <v>435</v>
      </c>
      <c r="G151" s="76">
        <v>20</v>
      </c>
    </row>
    <row r="152" spans="1:7" x14ac:dyDescent="0.25">
      <c r="A152" s="73">
        <v>151</v>
      </c>
      <c r="B152" s="21" t="s">
        <v>316</v>
      </c>
      <c r="C152" s="21" t="s">
        <v>317</v>
      </c>
      <c r="D152" s="22" t="s">
        <v>436</v>
      </c>
      <c r="E152" s="23">
        <v>42644</v>
      </c>
      <c r="F152" s="24" t="s">
        <v>76</v>
      </c>
      <c r="G152" s="76">
        <v>10</v>
      </c>
    </row>
    <row r="153" spans="1:7" x14ac:dyDescent="0.25">
      <c r="A153" s="73">
        <v>152</v>
      </c>
      <c r="B153" s="21" t="s">
        <v>437</v>
      </c>
      <c r="C153" s="21" t="s">
        <v>438</v>
      </c>
      <c r="D153" s="22" t="s">
        <v>439</v>
      </c>
      <c r="E153" s="23">
        <v>42979</v>
      </c>
      <c r="F153" s="24" t="s">
        <v>76</v>
      </c>
      <c r="G153" s="76">
        <v>10</v>
      </c>
    </row>
    <row r="154" spans="1:7" x14ac:dyDescent="0.25">
      <c r="A154" s="73">
        <v>153</v>
      </c>
      <c r="B154" s="21" t="s">
        <v>440</v>
      </c>
      <c r="C154" s="21" t="s">
        <v>441</v>
      </c>
      <c r="D154" s="22" t="s">
        <v>442</v>
      </c>
      <c r="E154" s="23">
        <v>43252</v>
      </c>
      <c r="F154" s="24" t="s">
        <v>12</v>
      </c>
      <c r="G154" s="76">
        <v>10</v>
      </c>
    </row>
    <row r="155" spans="1:7" x14ac:dyDescent="0.25">
      <c r="A155" s="73">
        <v>154</v>
      </c>
      <c r="B155" s="21" t="s">
        <v>443</v>
      </c>
      <c r="C155" s="21" t="s">
        <v>444</v>
      </c>
      <c r="D155" s="22" t="s">
        <v>445</v>
      </c>
      <c r="E155" s="23">
        <v>42675</v>
      </c>
      <c r="F155" s="24" t="s">
        <v>413</v>
      </c>
      <c r="G155" s="76">
        <v>10</v>
      </c>
    </row>
    <row r="156" spans="1:7" x14ac:dyDescent="0.25">
      <c r="A156" s="73">
        <v>155</v>
      </c>
      <c r="B156" s="21" t="s">
        <v>446</v>
      </c>
      <c r="C156" s="21" t="s">
        <v>447</v>
      </c>
      <c r="D156" s="22" t="s">
        <v>448</v>
      </c>
      <c r="E156" s="23">
        <v>42795</v>
      </c>
      <c r="F156" s="24" t="s">
        <v>449</v>
      </c>
      <c r="G156" s="76">
        <v>15</v>
      </c>
    </row>
    <row r="157" spans="1:7" x14ac:dyDescent="0.25">
      <c r="A157" s="73">
        <v>156</v>
      </c>
      <c r="B157" s="21" t="s">
        <v>450</v>
      </c>
      <c r="C157" s="21" t="s">
        <v>360</v>
      </c>
      <c r="D157" s="22" t="s">
        <v>451</v>
      </c>
      <c r="E157" s="23">
        <v>42522</v>
      </c>
      <c r="F157" s="24" t="s">
        <v>21</v>
      </c>
      <c r="G157" s="76">
        <v>10</v>
      </c>
    </row>
    <row r="158" spans="1:7" x14ac:dyDescent="0.25">
      <c r="A158" s="73">
        <v>157</v>
      </c>
      <c r="B158" s="21" t="s">
        <v>452</v>
      </c>
      <c r="C158" s="21" t="s">
        <v>453</v>
      </c>
      <c r="D158" s="22" t="s">
        <v>454</v>
      </c>
      <c r="E158" s="23">
        <v>42491</v>
      </c>
      <c r="F158" s="24" t="s">
        <v>413</v>
      </c>
      <c r="G158" s="76">
        <v>20</v>
      </c>
    </row>
    <row r="159" spans="1:7" x14ac:dyDescent="0.25">
      <c r="A159" s="73">
        <v>158</v>
      </c>
      <c r="B159" s="21" t="s">
        <v>455</v>
      </c>
      <c r="C159" s="21" t="s">
        <v>456</v>
      </c>
      <c r="D159" s="22" t="s">
        <v>457</v>
      </c>
      <c r="E159" s="23">
        <v>42217</v>
      </c>
      <c r="F159" s="24" t="s">
        <v>12</v>
      </c>
      <c r="G159" s="76">
        <v>100</v>
      </c>
    </row>
    <row r="160" spans="1:7" x14ac:dyDescent="0.25">
      <c r="A160" s="73">
        <v>159</v>
      </c>
      <c r="B160" s="21" t="s">
        <v>458</v>
      </c>
      <c r="C160" s="21" t="s">
        <v>459</v>
      </c>
      <c r="D160" s="22" t="s">
        <v>460</v>
      </c>
      <c r="E160" s="23">
        <v>42186</v>
      </c>
      <c r="F160" s="24" t="s">
        <v>76</v>
      </c>
      <c r="G160" s="76">
        <v>15</v>
      </c>
    </row>
    <row r="161" spans="1:7" x14ac:dyDescent="0.25">
      <c r="A161" s="73">
        <v>160</v>
      </c>
      <c r="B161" s="21" t="s">
        <v>461</v>
      </c>
      <c r="C161" s="21" t="s">
        <v>34</v>
      </c>
      <c r="D161" s="22" t="s">
        <v>462</v>
      </c>
      <c r="E161" s="23">
        <v>42005</v>
      </c>
      <c r="F161" s="24" t="s">
        <v>463</v>
      </c>
      <c r="G161" s="76">
        <v>15</v>
      </c>
    </row>
    <row r="162" spans="1:7" x14ac:dyDescent="0.25">
      <c r="A162" s="73">
        <v>161</v>
      </c>
      <c r="B162" s="21" t="s">
        <v>464</v>
      </c>
      <c r="C162" s="21" t="s">
        <v>34</v>
      </c>
      <c r="D162" s="22" t="s">
        <v>465</v>
      </c>
      <c r="E162" s="23">
        <v>42064</v>
      </c>
      <c r="F162" s="24" t="s">
        <v>463</v>
      </c>
      <c r="G162" s="76">
        <v>15</v>
      </c>
    </row>
    <row r="163" spans="1:7" ht="30" x14ac:dyDescent="0.25">
      <c r="A163" s="73">
        <v>162</v>
      </c>
      <c r="B163" s="21" t="s">
        <v>466</v>
      </c>
      <c r="C163" s="21" t="s">
        <v>467</v>
      </c>
      <c r="D163" s="22" t="s">
        <v>468</v>
      </c>
      <c r="E163" s="23">
        <v>42248</v>
      </c>
      <c r="F163" s="24" t="s">
        <v>160</v>
      </c>
      <c r="G163" s="76">
        <v>15</v>
      </c>
    </row>
    <row r="164" spans="1:7" x14ac:dyDescent="0.25">
      <c r="A164" s="73">
        <v>163</v>
      </c>
      <c r="B164" s="21" t="s">
        <v>519</v>
      </c>
      <c r="C164" s="21" t="s">
        <v>520</v>
      </c>
      <c r="D164" s="22" t="s">
        <v>521</v>
      </c>
      <c r="E164" s="23">
        <v>42552</v>
      </c>
      <c r="F164" s="24" t="s">
        <v>94</v>
      </c>
      <c r="G164" s="76">
        <v>10</v>
      </c>
    </row>
    <row r="165" spans="1:7" x14ac:dyDescent="0.25">
      <c r="A165" s="73">
        <v>164</v>
      </c>
      <c r="B165" s="21" t="s">
        <v>440</v>
      </c>
      <c r="C165" s="21" t="s">
        <v>441</v>
      </c>
      <c r="D165" s="22" t="s">
        <v>522</v>
      </c>
      <c r="E165" s="23">
        <v>42856</v>
      </c>
      <c r="F165" s="24" t="s">
        <v>181</v>
      </c>
      <c r="G165" s="76">
        <v>10</v>
      </c>
    </row>
    <row r="166" spans="1:7" x14ac:dyDescent="0.25">
      <c r="A166" s="73">
        <v>165</v>
      </c>
      <c r="B166" s="21" t="s">
        <v>523</v>
      </c>
      <c r="C166" s="21" t="s">
        <v>459</v>
      </c>
      <c r="D166" s="22" t="s">
        <v>524</v>
      </c>
      <c r="E166" s="23">
        <v>42675</v>
      </c>
      <c r="F166" s="24" t="s">
        <v>21</v>
      </c>
      <c r="G166" s="76">
        <v>10</v>
      </c>
    </row>
    <row r="167" spans="1:7" x14ac:dyDescent="0.25">
      <c r="A167" s="73">
        <v>166</v>
      </c>
      <c r="B167" s="21" t="s">
        <v>525</v>
      </c>
      <c r="C167" s="21" t="s">
        <v>526</v>
      </c>
      <c r="D167" s="22" t="s">
        <v>527</v>
      </c>
      <c r="E167" s="23">
        <v>42675</v>
      </c>
      <c r="F167" s="24" t="s">
        <v>25</v>
      </c>
      <c r="G167" s="76">
        <v>10</v>
      </c>
    </row>
    <row r="168" spans="1:7" x14ac:dyDescent="0.25">
      <c r="A168" s="73">
        <v>167</v>
      </c>
      <c r="B168" s="21" t="s">
        <v>528</v>
      </c>
      <c r="C168" s="21" t="s">
        <v>529</v>
      </c>
      <c r="D168" s="22" t="s">
        <v>530</v>
      </c>
      <c r="E168" s="23">
        <v>42614</v>
      </c>
      <c r="F168" s="24" t="s">
        <v>12</v>
      </c>
      <c r="G168" s="76">
        <v>15</v>
      </c>
    </row>
    <row r="169" spans="1:7" x14ac:dyDescent="0.25">
      <c r="A169" s="73">
        <v>168</v>
      </c>
      <c r="B169" s="21" t="s">
        <v>531</v>
      </c>
      <c r="C169" s="21" t="s">
        <v>532</v>
      </c>
      <c r="D169" s="22" t="s">
        <v>533</v>
      </c>
      <c r="E169" s="23">
        <v>42552</v>
      </c>
      <c r="F169" s="24" t="s">
        <v>76</v>
      </c>
      <c r="G169" s="76">
        <v>15</v>
      </c>
    </row>
    <row r="170" spans="1:7" x14ac:dyDescent="0.25">
      <c r="A170" s="73">
        <v>169</v>
      </c>
      <c r="B170" s="21" t="s">
        <v>534</v>
      </c>
      <c r="C170" s="21" t="s">
        <v>526</v>
      </c>
      <c r="D170" s="22" t="s">
        <v>535</v>
      </c>
      <c r="E170" s="23">
        <v>42767</v>
      </c>
      <c r="F170" s="24" t="s">
        <v>536</v>
      </c>
      <c r="G170" s="76">
        <v>10</v>
      </c>
    </row>
    <row r="171" spans="1:7" x14ac:dyDescent="0.25">
      <c r="A171" s="73">
        <v>170</v>
      </c>
      <c r="B171" s="21" t="s">
        <v>537</v>
      </c>
      <c r="C171" s="21" t="s">
        <v>538</v>
      </c>
      <c r="D171" s="22" t="s">
        <v>539</v>
      </c>
      <c r="E171" s="23">
        <v>42339</v>
      </c>
      <c r="F171" s="24" t="s">
        <v>540</v>
      </c>
      <c r="G171" s="76">
        <v>15</v>
      </c>
    </row>
    <row r="172" spans="1:7" x14ac:dyDescent="0.25">
      <c r="A172" s="73">
        <v>171</v>
      </c>
      <c r="B172" s="21" t="s">
        <v>541</v>
      </c>
      <c r="C172" s="21" t="s">
        <v>542</v>
      </c>
      <c r="D172" s="22" t="s">
        <v>543</v>
      </c>
      <c r="E172" s="23">
        <v>42491</v>
      </c>
      <c r="F172" s="24" t="s">
        <v>25</v>
      </c>
      <c r="G172" s="76">
        <v>15</v>
      </c>
    </row>
    <row r="173" spans="1:7" x14ac:dyDescent="0.25">
      <c r="A173" s="73">
        <v>172</v>
      </c>
      <c r="B173" s="21" t="s">
        <v>544</v>
      </c>
      <c r="C173" s="21" t="s">
        <v>545</v>
      </c>
      <c r="D173" s="22" t="s">
        <v>546</v>
      </c>
      <c r="E173" s="23">
        <v>42917</v>
      </c>
      <c r="F173" s="24" t="s">
        <v>267</v>
      </c>
      <c r="G173" s="76">
        <v>15</v>
      </c>
    </row>
    <row r="174" spans="1:7" x14ac:dyDescent="0.25">
      <c r="A174" s="73">
        <v>173</v>
      </c>
      <c r="B174" s="21" t="s">
        <v>547</v>
      </c>
      <c r="C174" s="21" t="s">
        <v>548</v>
      </c>
      <c r="D174" s="22" t="s">
        <v>549</v>
      </c>
      <c r="E174" s="23">
        <v>42614</v>
      </c>
      <c r="F174" s="24" t="s">
        <v>98</v>
      </c>
      <c r="G174" s="76">
        <v>15</v>
      </c>
    </row>
    <row r="175" spans="1:7" x14ac:dyDescent="0.25">
      <c r="A175" s="73">
        <v>174</v>
      </c>
      <c r="B175" s="21" t="s">
        <v>551</v>
      </c>
      <c r="C175" s="21" t="s">
        <v>552</v>
      </c>
      <c r="D175" s="22" t="s">
        <v>553</v>
      </c>
      <c r="E175" s="23">
        <v>42887</v>
      </c>
      <c r="F175" s="24" t="s">
        <v>90</v>
      </c>
      <c r="G175" s="76">
        <v>10</v>
      </c>
    </row>
    <row r="176" spans="1:7" x14ac:dyDescent="0.25">
      <c r="A176" s="73">
        <v>175</v>
      </c>
      <c r="B176" s="21" t="s">
        <v>554</v>
      </c>
      <c r="C176" s="21" t="s">
        <v>555</v>
      </c>
      <c r="D176" s="22" t="s">
        <v>556</v>
      </c>
      <c r="E176" s="23">
        <v>42917</v>
      </c>
      <c r="F176" s="24" t="s">
        <v>463</v>
      </c>
      <c r="G176" s="76">
        <v>10</v>
      </c>
    </row>
    <row r="177" spans="1:7" x14ac:dyDescent="0.25">
      <c r="A177" s="73">
        <v>176</v>
      </c>
      <c r="B177" s="21" t="s">
        <v>557</v>
      </c>
      <c r="C177" s="21" t="s">
        <v>558</v>
      </c>
      <c r="D177" s="22" t="s">
        <v>559</v>
      </c>
      <c r="E177" s="23">
        <v>43160</v>
      </c>
      <c r="F177" s="24" t="s">
        <v>12</v>
      </c>
      <c r="G177" s="76">
        <v>10</v>
      </c>
    </row>
    <row r="178" spans="1:7" ht="30" x14ac:dyDescent="0.25">
      <c r="A178" s="73">
        <v>177</v>
      </c>
      <c r="B178" s="21" t="s">
        <v>560</v>
      </c>
      <c r="C178" s="21" t="s">
        <v>561</v>
      </c>
      <c r="D178" s="22" t="s">
        <v>562</v>
      </c>
      <c r="E178" s="23">
        <v>42186</v>
      </c>
      <c r="F178" s="24" t="s">
        <v>21</v>
      </c>
      <c r="G178" s="76">
        <v>30</v>
      </c>
    </row>
    <row r="179" spans="1:7" x14ac:dyDescent="0.25">
      <c r="A179" s="73">
        <v>178</v>
      </c>
      <c r="B179" s="21" t="s">
        <v>563</v>
      </c>
      <c r="C179" s="21" t="s">
        <v>564</v>
      </c>
      <c r="D179" s="22" t="s">
        <v>565</v>
      </c>
      <c r="E179" s="23">
        <v>42125</v>
      </c>
      <c r="F179" s="24" t="s">
        <v>12</v>
      </c>
      <c r="G179" s="76">
        <v>32</v>
      </c>
    </row>
    <row r="180" spans="1:7" x14ac:dyDescent="0.25">
      <c r="A180" s="73">
        <v>179</v>
      </c>
      <c r="B180" s="21" t="s">
        <v>178</v>
      </c>
      <c r="C180" s="21" t="s">
        <v>566</v>
      </c>
      <c r="D180" s="22" t="s">
        <v>567</v>
      </c>
      <c r="E180" s="23">
        <v>42522</v>
      </c>
      <c r="F180" s="24" t="s">
        <v>12</v>
      </c>
      <c r="G180" s="76">
        <v>9</v>
      </c>
    </row>
    <row r="181" spans="1:7" x14ac:dyDescent="0.25">
      <c r="A181" s="73">
        <v>180</v>
      </c>
      <c r="B181" s="21" t="s">
        <v>568</v>
      </c>
      <c r="C181" s="21" t="s">
        <v>569</v>
      </c>
      <c r="D181" s="22" t="s">
        <v>570</v>
      </c>
      <c r="E181" s="23">
        <v>42430</v>
      </c>
      <c r="F181" s="24" t="s">
        <v>25</v>
      </c>
      <c r="G181" s="76">
        <v>10</v>
      </c>
    </row>
    <row r="182" spans="1:7" x14ac:dyDescent="0.25">
      <c r="A182" s="73">
        <v>181</v>
      </c>
      <c r="B182" s="21" t="s">
        <v>571</v>
      </c>
      <c r="C182" s="21" t="s">
        <v>572</v>
      </c>
      <c r="D182" s="22" t="s">
        <v>573</v>
      </c>
      <c r="E182" s="23">
        <v>42614</v>
      </c>
      <c r="F182" s="24" t="s">
        <v>413</v>
      </c>
      <c r="G182" s="76">
        <v>7</v>
      </c>
    </row>
    <row r="183" spans="1:7" x14ac:dyDescent="0.25">
      <c r="A183" s="73">
        <v>182</v>
      </c>
      <c r="B183" s="21" t="s">
        <v>576</v>
      </c>
      <c r="C183" s="21" t="s">
        <v>577</v>
      </c>
      <c r="D183" s="22" t="s">
        <v>578</v>
      </c>
      <c r="E183" s="23">
        <v>42491</v>
      </c>
      <c r="F183" s="24" t="s">
        <v>12</v>
      </c>
      <c r="G183" s="76">
        <v>20</v>
      </c>
    </row>
    <row r="184" spans="1:7" x14ac:dyDescent="0.25">
      <c r="A184" s="73">
        <v>183</v>
      </c>
      <c r="B184" s="21" t="s">
        <v>185</v>
      </c>
      <c r="C184" s="21" t="s">
        <v>579</v>
      </c>
      <c r="D184" s="22" t="s">
        <v>580</v>
      </c>
      <c r="E184" s="23">
        <v>42370</v>
      </c>
      <c r="F184" s="24" t="s">
        <v>581</v>
      </c>
      <c r="G184" s="76">
        <v>3</v>
      </c>
    </row>
    <row r="185" spans="1:7" x14ac:dyDescent="0.25">
      <c r="A185" s="73">
        <v>184</v>
      </c>
      <c r="B185" s="21" t="s">
        <v>582</v>
      </c>
      <c r="C185" s="21" t="s">
        <v>583</v>
      </c>
      <c r="D185" s="22" t="s">
        <v>584</v>
      </c>
      <c r="E185" s="23">
        <v>43040</v>
      </c>
      <c r="F185" s="24" t="s">
        <v>25</v>
      </c>
      <c r="G185" s="76">
        <v>5</v>
      </c>
    </row>
    <row r="186" spans="1:7" x14ac:dyDescent="0.25">
      <c r="A186" s="73">
        <v>185</v>
      </c>
      <c r="B186" s="21" t="s">
        <v>585</v>
      </c>
      <c r="C186" s="21" t="s">
        <v>586</v>
      </c>
      <c r="D186" s="22" t="s">
        <v>587</v>
      </c>
      <c r="E186" s="23">
        <v>42461</v>
      </c>
      <c r="F186" s="24" t="s">
        <v>76</v>
      </c>
      <c r="G186" s="76">
        <v>10</v>
      </c>
    </row>
    <row r="187" spans="1:7" x14ac:dyDescent="0.25">
      <c r="A187" s="73">
        <v>186</v>
      </c>
      <c r="B187" s="21" t="s">
        <v>588</v>
      </c>
      <c r="C187" s="21" t="s">
        <v>589</v>
      </c>
      <c r="D187" s="22" t="s">
        <v>219</v>
      </c>
      <c r="E187" s="23">
        <v>42401</v>
      </c>
      <c r="F187" s="24" t="s">
        <v>98</v>
      </c>
      <c r="G187" s="76">
        <v>5</v>
      </c>
    </row>
    <row r="188" spans="1:7" x14ac:dyDescent="0.25">
      <c r="A188" s="73">
        <v>187</v>
      </c>
      <c r="B188" s="21" t="s">
        <v>590</v>
      </c>
      <c r="C188" s="21" t="s">
        <v>591</v>
      </c>
      <c r="D188" s="22" t="s">
        <v>592</v>
      </c>
      <c r="E188" s="23">
        <v>43435</v>
      </c>
      <c r="F188" s="24" t="s">
        <v>115</v>
      </c>
      <c r="G188" s="76">
        <v>10</v>
      </c>
    </row>
    <row r="189" spans="1:7" x14ac:dyDescent="0.25">
      <c r="A189" s="73">
        <v>188</v>
      </c>
      <c r="B189" s="21" t="s">
        <v>593</v>
      </c>
      <c r="C189" s="21" t="s">
        <v>366</v>
      </c>
      <c r="D189" s="22" t="s">
        <v>594</v>
      </c>
      <c r="E189" s="23">
        <v>42826</v>
      </c>
      <c r="F189" s="24" t="s">
        <v>21</v>
      </c>
      <c r="G189" s="76">
        <v>12</v>
      </c>
    </row>
    <row r="190" spans="1:7" x14ac:dyDescent="0.25">
      <c r="A190" s="73">
        <v>189</v>
      </c>
      <c r="B190" s="21" t="s">
        <v>595</v>
      </c>
      <c r="C190" s="21" t="s">
        <v>596</v>
      </c>
      <c r="D190" s="22" t="s">
        <v>597</v>
      </c>
      <c r="E190" s="23">
        <v>42644</v>
      </c>
      <c r="F190" s="24" t="s">
        <v>76</v>
      </c>
      <c r="G190" s="76">
        <v>2</v>
      </c>
    </row>
  </sheetData>
  <pageMargins left="0.7" right="0.7" top="0.75" bottom="0.75" header="0.3" footer="0.3"/>
  <pageSetup scale="87" orientation="landscape" horizontalDpi="300" verticalDpi="300" r:id="rId1"/>
  <rowBreaks count="1" manualBreakCount="1">
    <brk id="26" max="16383" man="1"/>
  </rowBreaks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W81"/>
  <sheetViews>
    <sheetView zoomScaleNormal="100" workbookViewId="0">
      <selection activeCell="O11" sqref="O11"/>
    </sheetView>
  </sheetViews>
  <sheetFormatPr baseColWidth="10" defaultColWidth="9.140625" defaultRowHeight="15" x14ac:dyDescent="0.25"/>
  <cols>
    <col min="1" max="7" width="9.140625" style="10"/>
    <col min="8" max="8" width="12.7109375" style="10" customWidth="1"/>
    <col min="9" max="9" width="9.140625" style="10"/>
    <col min="10" max="10" width="27.42578125" style="10" customWidth="1"/>
    <col min="11" max="12" width="9.140625" style="10"/>
    <col min="13" max="13" width="13.140625" style="10" customWidth="1"/>
    <col min="14" max="14" width="11.7109375" style="10" customWidth="1"/>
    <col min="15" max="15" width="16.28515625" style="10" customWidth="1"/>
    <col min="16" max="16" width="11.28515625" style="10" customWidth="1"/>
    <col min="17" max="17" width="12.140625" style="10" customWidth="1"/>
    <col min="18" max="18" width="23.28515625" style="10" customWidth="1"/>
    <col min="19" max="19" width="21.85546875" style="10" customWidth="1"/>
    <col min="20" max="20" width="23.85546875" style="10" customWidth="1"/>
    <col min="21" max="21" width="13.42578125" style="10" customWidth="1"/>
    <col min="22" max="22" width="19.140625" style="10" customWidth="1"/>
    <col min="23" max="23" width="23.28515625" style="10" customWidth="1"/>
    <col min="24" max="24" width="17.28515625" style="10" customWidth="1"/>
    <col min="25" max="25" width="9.85546875" style="10" customWidth="1"/>
    <col min="26" max="26" width="14.28515625" style="10" customWidth="1"/>
    <col min="27" max="27" width="17.28515625" style="10" customWidth="1"/>
    <col min="28" max="28" width="9.85546875" style="10" customWidth="1"/>
    <col min="29" max="29" width="14" style="10" customWidth="1"/>
    <col min="30" max="30" width="17.28515625" style="10" customWidth="1"/>
    <col min="31" max="31" width="9.85546875" style="10" customWidth="1"/>
    <col min="32" max="32" width="16.140625" style="10" bestFit="1" customWidth="1"/>
    <col min="33" max="33" width="19.28515625" style="10" customWidth="1"/>
    <col min="34" max="34" width="10.85546875" style="10" customWidth="1"/>
    <col min="35" max="35" width="14" style="10" customWidth="1"/>
    <col min="36" max="36" width="17.28515625" style="10" bestFit="1" customWidth="1"/>
    <col min="37" max="37" width="10.85546875" style="10" customWidth="1"/>
    <col min="38" max="38" width="14.28515625" style="10" customWidth="1"/>
    <col min="39" max="39" width="10.140625" style="10" customWidth="1"/>
    <col min="40" max="40" width="10.85546875" style="10" customWidth="1"/>
    <col min="41" max="41" width="11.28515625" style="10" customWidth="1"/>
    <col min="42" max="42" width="17.28515625" style="10" bestFit="1" customWidth="1"/>
    <col min="43" max="43" width="9.85546875" style="10" bestFit="1" customWidth="1"/>
    <col min="44" max="44" width="14.7109375" style="10" bestFit="1" customWidth="1"/>
    <col min="45" max="45" width="14" style="10" bestFit="1" customWidth="1"/>
    <col min="46" max="46" width="17.28515625" style="10" bestFit="1" customWidth="1"/>
    <col min="47" max="47" width="9.85546875" style="10" bestFit="1" customWidth="1"/>
    <col min="48" max="48" width="14.7109375" style="10" bestFit="1" customWidth="1"/>
    <col min="49" max="49" width="11.28515625" style="10" bestFit="1" customWidth="1"/>
    <col min="50" max="16384" width="9.140625" style="10"/>
  </cols>
  <sheetData>
    <row r="1" spans="1:49" s="43" customFormat="1" x14ac:dyDescent="0.25"/>
    <row r="2" spans="1:49" s="43" customFormat="1" x14ac:dyDescent="0.25"/>
    <row r="3" spans="1:49" s="43" customFormat="1" x14ac:dyDescent="0.25"/>
    <row r="4" spans="1:49" s="43" customFormat="1" x14ac:dyDescent="0.25"/>
    <row r="5" spans="1:49" s="43" customFormat="1" ht="15.75" thickBot="1" x14ac:dyDescent="0.3">
      <c r="M5"/>
      <c r="N5"/>
    </row>
    <row r="6" spans="1:49" s="43" customFormat="1" ht="21.75" thickBot="1" x14ac:dyDescent="0.3">
      <c r="A6" s="126" t="s">
        <v>503</v>
      </c>
      <c r="B6" s="127"/>
      <c r="C6" s="127"/>
      <c r="D6" s="127"/>
      <c r="E6" s="127"/>
      <c r="F6" s="127"/>
      <c r="G6" s="127"/>
      <c r="H6" s="127"/>
      <c r="I6" s="127"/>
      <c r="J6" s="128"/>
      <c r="M6" s="104" t="s">
        <v>6</v>
      </c>
      <c r="N6" s="105">
        <v>5</v>
      </c>
    </row>
    <row r="7" spans="1:49" s="43" customFormat="1" x14ac:dyDescent="0.25"/>
    <row r="8" spans="1:49" s="43" customFormat="1" x14ac:dyDescent="0.25">
      <c r="B8" s="33" t="s">
        <v>504</v>
      </c>
      <c r="C8" s="43">
        <f>N6</f>
        <v>5</v>
      </c>
      <c r="D8" s="43" t="str">
        <f>VLOOKUP(C8,'List of drugs'!A1:G301,2,0)</f>
        <v>Lukast</v>
      </c>
      <c r="G8" s="33" t="s">
        <v>505</v>
      </c>
      <c r="H8" s="43" t="str">
        <f>VLOOKUP(C8,'List of drugs'!A1:G301,3,0)</f>
        <v>Montelukast sodium</v>
      </c>
      <c r="M8" s="104" t="s">
        <v>615</v>
      </c>
      <c r="N8" s="104" t="s">
        <v>509</v>
      </c>
      <c r="O8" s="104" t="s">
        <v>602</v>
      </c>
      <c r="P8" s="104" t="s">
        <v>603</v>
      </c>
      <c r="Q8" s="104" t="s">
        <v>475</v>
      </c>
      <c r="R8" t="s">
        <v>617</v>
      </c>
      <c r="S8" t="s">
        <v>624</v>
      </c>
      <c r="T8" t="s">
        <v>618</v>
      </c>
      <c r="U8" t="s">
        <v>619</v>
      </c>
      <c r="V8" t="s">
        <v>622</v>
      </c>
      <c r="W8" t="s">
        <v>620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 s="43" customFormat="1" x14ac:dyDescent="0.25">
      <c r="B9" s="33" t="s">
        <v>506</v>
      </c>
      <c r="C9" s="43">
        <f>VLOOKUP(C8,'List of drugs'!A1:G301,4,0)</f>
        <v>13360</v>
      </c>
      <c r="G9" s="33" t="s">
        <v>507</v>
      </c>
      <c r="H9" s="61">
        <f>VLOOKUP(C8,'List of drugs'!A1:G301,5,0)</f>
        <v>42156</v>
      </c>
      <c r="M9" t="s">
        <v>611</v>
      </c>
      <c r="N9">
        <v>44444</v>
      </c>
      <c r="O9" t="s">
        <v>630</v>
      </c>
      <c r="P9" t="s">
        <v>629</v>
      </c>
      <c r="Q9" t="s">
        <v>621</v>
      </c>
      <c r="R9" s="86">
        <v>9</v>
      </c>
      <c r="S9" s="86">
        <v>9</v>
      </c>
      <c r="T9" s="86">
        <v>3</v>
      </c>
      <c r="U9" s="86">
        <v>-6</v>
      </c>
      <c r="V9" s="86"/>
      <c r="W9" s="86">
        <v>3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s="43" customFormat="1" ht="15.75" thickBot="1" x14ac:dyDescent="0.3">
      <c r="M10" s="106">
        <v>41643</v>
      </c>
      <c r="N10">
        <v>1234</v>
      </c>
      <c r="O10" t="s">
        <v>629</v>
      </c>
      <c r="P10" t="s">
        <v>631</v>
      </c>
      <c r="Q10" t="s">
        <v>601</v>
      </c>
      <c r="R10" s="86">
        <v>20</v>
      </c>
      <c r="S10" s="86">
        <v>20</v>
      </c>
      <c r="T10" s="86">
        <v>20</v>
      </c>
      <c r="U10" s="86">
        <v>0</v>
      </c>
      <c r="V10" s="86"/>
      <c r="W10" s="86">
        <v>5</v>
      </c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spans="1:49" s="16" customFormat="1" ht="30.75" thickBot="1" x14ac:dyDescent="0.3">
      <c r="A11" s="44" t="s">
        <v>508</v>
      </c>
      <c r="B11" s="60" t="s">
        <v>509</v>
      </c>
      <c r="C11" s="81" t="s">
        <v>602</v>
      </c>
      <c r="D11" s="81" t="s">
        <v>614</v>
      </c>
      <c r="E11" s="60" t="s">
        <v>511</v>
      </c>
      <c r="F11" s="60" t="s">
        <v>512</v>
      </c>
      <c r="G11" s="60" t="s">
        <v>513</v>
      </c>
      <c r="H11" s="60" t="s">
        <v>514</v>
      </c>
      <c r="I11" s="60" t="s">
        <v>515</v>
      </c>
      <c r="J11" s="46" t="s">
        <v>475</v>
      </c>
      <c r="M11" s="106">
        <v>41645</v>
      </c>
      <c r="N11">
        <v>7890</v>
      </c>
      <c r="O11" t="s">
        <v>629</v>
      </c>
      <c r="P11" t="s">
        <v>631</v>
      </c>
      <c r="Q11" t="s">
        <v>599</v>
      </c>
      <c r="R11" s="86">
        <v>15</v>
      </c>
      <c r="S11" s="86">
        <v>15</v>
      </c>
      <c r="T11" s="86">
        <v>12</v>
      </c>
      <c r="U11" s="86">
        <v>-3</v>
      </c>
      <c r="V11" s="86"/>
      <c r="W11" s="86">
        <v>10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 x14ac:dyDescent="0.25">
      <c r="A12" s="47"/>
      <c r="B12" s="48"/>
      <c r="C12" s="48"/>
      <c r="D12" s="48"/>
      <c r="E12" s="48"/>
      <c r="F12" s="48"/>
      <c r="G12" s="48"/>
      <c r="H12" s="48"/>
      <c r="I12" s="48"/>
      <c r="J12" s="49"/>
      <c r="M12" s="106">
        <v>41949</v>
      </c>
      <c r="N12">
        <v>3456</v>
      </c>
      <c r="O12" t="s">
        <v>629</v>
      </c>
      <c r="P12" t="s">
        <v>631</v>
      </c>
      <c r="Q12" t="s">
        <v>600</v>
      </c>
      <c r="R12" s="86">
        <v>10</v>
      </c>
      <c r="S12" s="86">
        <v>10</v>
      </c>
      <c r="T12" s="86">
        <v>9</v>
      </c>
      <c r="U12" s="86">
        <v>-1</v>
      </c>
      <c r="V12" s="86"/>
      <c r="W12" s="86">
        <v>1</v>
      </c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</row>
    <row r="13" spans="1:49" x14ac:dyDescent="0.25">
      <c r="A13" s="50"/>
      <c r="B13" s="51"/>
      <c r="C13" s="51"/>
      <c r="D13" s="51"/>
      <c r="E13" s="51"/>
      <c r="F13" s="51"/>
      <c r="G13" s="51"/>
      <c r="H13" s="51"/>
      <c r="I13" s="51"/>
      <c r="J13" s="52"/>
      <c r="M13" s="106">
        <v>41979</v>
      </c>
      <c r="N13">
        <v>3333</v>
      </c>
      <c r="O13" t="s">
        <v>629</v>
      </c>
      <c r="P13" t="s">
        <v>631</v>
      </c>
      <c r="Q13" t="s">
        <v>621</v>
      </c>
      <c r="R13" s="86">
        <v>8</v>
      </c>
      <c r="S13" s="86">
        <v>8</v>
      </c>
      <c r="T13" s="86">
        <v>8</v>
      </c>
      <c r="U13" s="86">
        <v>0</v>
      </c>
      <c r="V13" s="86"/>
      <c r="W13" s="86">
        <v>2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9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2"/>
      <c r="M14" t="s">
        <v>616</v>
      </c>
      <c r="N14"/>
      <c r="O14"/>
      <c r="P14"/>
      <c r="Q14"/>
      <c r="R14" s="86">
        <v>62</v>
      </c>
      <c r="S14" s="86">
        <v>62</v>
      </c>
      <c r="T14" s="86">
        <v>52</v>
      </c>
      <c r="U14" s="86">
        <v>-10</v>
      </c>
      <c r="V14" s="86"/>
      <c r="W14" s="86">
        <v>21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9" x14ac:dyDescent="0.25">
      <c r="A15" s="50"/>
      <c r="B15" s="51"/>
      <c r="C15" s="51"/>
      <c r="D15" s="51"/>
      <c r="E15" s="51"/>
      <c r="F15" s="51"/>
      <c r="G15" s="51"/>
      <c r="H15" s="51"/>
      <c r="I15" s="51"/>
      <c r="J15" s="52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9" x14ac:dyDescent="0.25">
      <c r="A16" s="50"/>
      <c r="B16" s="51"/>
      <c r="C16" s="51"/>
      <c r="D16" s="51"/>
      <c r="E16" s="51"/>
      <c r="F16" s="51"/>
      <c r="G16" s="51"/>
      <c r="H16" s="51"/>
      <c r="I16" s="51"/>
      <c r="J16" s="52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 x14ac:dyDescent="0.25">
      <c r="A17" s="50"/>
      <c r="B17" s="51"/>
      <c r="C17" s="51"/>
      <c r="D17" s="51"/>
      <c r="E17" s="51"/>
      <c r="F17" s="51"/>
      <c r="G17" s="51"/>
      <c r="H17" s="51"/>
      <c r="I17" s="51"/>
      <c r="J17" s="52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 x14ac:dyDescent="0.25">
      <c r="A18" s="50"/>
      <c r="B18" s="51"/>
      <c r="C18" s="51"/>
      <c r="D18" s="51"/>
      <c r="E18" s="51"/>
      <c r="F18" s="51"/>
      <c r="G18" s="51"/>
      <c r="H18" s="51"/>
      <c r="I18" s="51"/>
      <c r="J18" s="52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 x14ac:dyDescent="0.25">
      <c r="A19" s="50"/>
      <c r="B19" s="51"/>
      <c r="C19" s="51"/>
      <c r="D19" s="51"/>
      <c r="E19" s="51"/>
      <c r="F19" s="51"/>
      <c r="G19" s="51"/>
      <c r="H19" s="51"/>
      <c r="I19" s="51"/>
      <c r="J19" s="52"/>
      <c r="M19"/>
      <c r="N19"/>
      <c r="O19"/>
      <c r="P19"/>
      <c r="Q19"/>
      <c r="R19"/>
      <c r="S19">
        <f t="shared" ref="S19:V19" si="0">S9</f>
        <v>9</v>
      </c>
      <c r="T19">
        <f t="shared" si="0"/>
        <v>3</v>
      </c>
      <c r="U19">
        <f t="shared" si="0"/>
        <v>-6</v>
      </c>
      <c r="V19">
        <f t="shared" si="0"/>
        <v>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 x14ac:dyDescent="0.25">
      <c r="A20" s="50"/>
      <c r="B20" s="51"/>
      <c r="C20" s="51"/>
      <c r="D20" s="51"/>
      <c r="E20" s="51"/>
      <c r="F20" s="51"/>
      <c r="G20" s="51"/>
      <c r="H20" s="51"/>
      <c r="I20" s="51"/>
      <c r="J20" s="52"/>
      <c r="M20"/>
      <c r="N20"/>
      <c r="O20"/>
      <c r="P20"/>
      <c r="Q20"/>
      <c r="R20"/>
      <c r="S20">
        <f t="shared" ref="S20:V20" si="1">S10</f>
        <v>20</v>
      </c>
      <c r="T20">
        <f t="shared" si="1"/>
        <v>20</v>
      </c>
      <c r="U20">
        <f t="shared" si="1"/>
        <v>0</v>
      </c>
      <c r="V20">
        <f t="shared" si="1"/>
        <v>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 x14ac:dyDescent="0.25">
      <c r="A21" s="50"/>
      <c r="B21" s="51"/>
      <c r="C21" s="51"/>
      <c r="D21" s="51"/>
      <c r="E21" s="51"/>
      <c r="F21" s="51"/>
      <c r="G21" s="51"/>
      <c r="H21" s="51"/>
      <c r="I21" s="51"/>
      <c r="J21" s="52"/>
      <c r="M21"/>
      <c r="N21"/>
      <c r="O21"/>
      <c r="P21"/>
      <c r="Q21"/>
      <c r="R21"/>
      <c r="S21">
        <f t="shared" ref="S21:V21" si="2">S11</f>
        <v>15</v>
      </c>
      <c r="T21">
        <f t="shared" si="2"/>
        <v>12</v>
      </c>
      <c r="U21">
        <f t="shared" si="2"/>
        <v>-3</v>
      </c>
      <c r="V21">
        <f t="shared" si="2"/>
        <v>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 x14ac:dyDescent="0.25">
      <c r="A22" s="50"/>
      <c r="B22" s="51"/>
      <c r="C22" s="51"/>
      <c r="D22" s="51"/>
      <c r="E22" s="51"/>
      <c r="F22" s="51"/>
      <c r="G22" s="51"/>
      <c r="H22" s="51"/>
      <c r="I22" s="51"/>
      <c r="J22" s="52"/>
      <c r="M22"/>
      <c r="N22"/>
      <c r="O22"/>
      <c r="P22"/>
      <c r="Q22"/>
      <c r="R22"/>
      <c r="S22">
        <f t="shared" ref="S22:V22" si="3">S12</f>
        <v>10</v>
      </c>
      <c r="T22">
        <f t="shared" si="3"/>
        <v>9</v>
      </c>
      <c r="U22">
        <f t="shared" si="3"/>
        <v>-1</v>
      </c>
      <c r="V22">
        <f t="shared" si="3"/>
        <v>0</v>
      </c>
      <c r="W22"/>
    </row>
    <row r="23" spans="1:41" x14ac:dyDescent="0.25">
      <c r="A23" s="50"/>
      <c r="B23" s="51"/>
      <c r="C23" s="51"/>
      <c r="D23" s="51"/>
      <c r="E23" s="51"/>
      <c r="F23" s="51"/>
      <c r="G23" s="51"/>
      <c r="H23" s="51"/>
      <c r="I23" s="51"/>
      <c r="J23" s="52"/>
      <c r="M23"/>
      <c r="N23"/>
      <c r="O23"/>
      <c r="P23"/>
      <c r="Q23"/>
      <c r="R23"/>
      <c r="S23">
        <f t="shared" ref="S23:V23" si="4">S13</f>
        <v>8</v>
      </c>
      <c r="T23">
        <f t="shared" si="4"/>
        <v>8</v>
      </c>
      <c r="U23">
        <f t="shared" si="4"/>
        <v>0</v>
      </c>
      <c r="V23">
        <f t="shared" si="4"/>
        <v>0</v>
      </c>
      <c r="W23"/>
    </row>
    <row r="24" spans="1:41" x14ac:dyDescent="0.25">
      <c r="A24" s="50"/>
      <c r="B24" s="51"/>
      <c r="C24" s="51"/>
      <c r="D24" s="51"/>
      <c r="E24" s="51"/>
      <c r="F24" s="51"/>
      <c r="G24" s="51"/>
      <c r="H24" s="51"/>
      <c r="I24" s="51"/>
      <c r="J24" s="52"/>
      <c r="M24"/>
      <c r="N24"/>
      <c r="O24"/>
      <c r="P24"/>
      <c r="Q24"/>
      <c r="R24"/>
      <c r="S24">
        <f t="shared" ref="S24:V24" si="5">S14</f>
        <v>62</v>
      </c>
      <c r="T24">
        <f t="shared" si="5"/>
        <v>52</v>
      </c>
      <c r="U24">
        <f t="shared" si="5"/>
        <v>-10</v>
      </c>
      <c r="V24">
        <f t="shared" si="5"/>
        <v>0</v>
      </c>
      <c r="W24"/>
    </row>
    <row r="25" spans="1:41" x14ac:dyDescent="0.25">
      <c r="A25" s="50"/>
      <c r="B25" s="51"/>
      <c r="C25" s="51"/>
      <c r="D25" s="51"/>
      <c r="E25" s="51"/>
      <c r="F25" s="51"/>
      <c r="G25" s="51"/>
      <c r="H25" s="51"/>
      <c r="I25" s="51"/>
      <c r="J25" s="52"/>
      <c r="M25"/>
      <c r="N25"/>
      <c r="O25"/>
      <c r="P25"/>
      <c r="Q25"/>
      <c r="R25"/>
      <c r="S25"/>
      <c r="T25"/>
      <c r="U25"/>
      <c r="V25"/>
      <c r="W25"/>
    </row>
    <row r="26" spans="1:41" x14ac:dyDescent="0.25">
      <c r="A26" s="50"/>
      <c r="B26" s="51"/>
      <c r="C26" s="51"/>
      <c r="D26" s="51"/>
      <c r="E26" s="51"/>
      <c r="F26" s="51"/>
      <c r="G26" s="51"/>
      <c r="H26" s="51"/>
      <c r="I26" s="51"/>
      <c r="J26" s="52"/>
      <c r="M26"/>
      <c r="N26"/>
      <c r="O26"/>
      <c r="P26"/>
      <c r="Q26"/>
      <c r="R26"/>
      <c r="S26"/>
      <c r="T26"/>
      <c r="U26"/>
      <c r="V26"/>
      <c r="W26"/>
    </row>
    <row r="27" spans="1:41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52"/>
      <c r="M27"/>
      <c r="N27"/>
      <c r="O27"/>
      <c r="P27"/>
      <c r="Q27"/>
      <c r="R27"/>
      <c r="S27"/>
      <c r="T27"/>
      <c r="U27"/>
      <c r="V27"/>
      <c r="W27"/>
    </row>
    <row r="28" spans="1:41" x14ac:dyDescent="0.25">
      <c r="A28" s="50"/>
      <c r="B28" s="51"/>
      <c r="C28" s="51"/>
      <c r="D28" s="51"/>
      <c r="E28" s="51"/>
      <c r="F28" s="51"/>
      <c r="G28" s="51"/>
      <c r="H28" s="51"/>
      <c r="I28" s="51"/>
      <c r="J28" s="52"/>
      <c r="M28"/>
      <c r="N28"/>
      <c r="O28"/>
      <c r="P28"/>
      <c r="Q28"/>
      <c r="R28"/>
      <c r="S28"/>
      <c r="T28"/>
      <c r="U28"/>
      <c r="V28"/>
      <c r="W28"/>
    </row>
    <row r="29" spans="1:41" x14ac:dyDescent="0.25">
      <c r="A29" s="50"/>
      <c r="B29" s="51"/>
      <c r="C29" s="51"/>
      <c r="D29" s="51"/>
      <c r="E29" s="51"/>
      <c r="F29" s="51"/>
      <c r="G29" s="51"/>
      <c r="H29" s="51"/>
      <c r="I29" s="51"/>
      <c r="J29" s="52"/>
      <c r="M29"/>
      <c r="N29"/>
      <c r="O29"/>
      <c r="P29"/>
      <c r="Q29"/>
      <c r="R29"/>
      <c r="S29"/>
      <c r="T29"/>
      <c r="U29"/>
      <c r="V29"/>
      <c r="W29"/>
    </row>
    <row r="30" spans="1:41" x14ac:dyDescent="0.25">
      <c r="A30" s="50"/>
      <c r="B30" s="51"/>
      <c r="C30" s="51"/>
      <c r="D30" s="51"/>
      <c r="E30" s="51"/>
      <c r="F30" s="51"/>
      <c r="G30" s="51"/>
      <c r="H30" s="51"/>
      <c r="I30" s="51"/>
      <c r="J30" s="52"/>
      <c r="M30"/>
      <c r="N30"/>
      <c r="O30"/>
      <c r="P30"/>
      <c r="Q30"/>
      <c r="R30"/>
      <c r="S30"/>
      <c r="T30"/>
      <c r="U30"/>
      <c r="V30"/>
      <c r="W30"/>
    </row>
    <row r="31" spans="1:41" x14ac:dyDescent="0.25">
      <c r="A31" s="50"/>
      <c r="B31" s="51"/>
      <c r="C31" s="51"/>
      <c r="D31" s="51"/>
      <c r="E31" s="51"/>
      <c r="F31" s="51"/>
      <c r="G31" s="51"/>
      <c r="H31" s="51"/>
      <c r="I31" s="51"/>
      <c r="J31" s="52"/>
      <c r="M31"/>
      <c r="N31"/>
      <c r="O31"/>
      <c r="P31"/>
      <c r="Q31"/>
      <c r="R31"/>
      <c r="S31"/>
      <c r="T31"/>
      <c r="U31"/>
      <c r="V31"/>
      <c r="W31"/>
    </row>
    <row r="32" spans="1:41" x14ac:dyDescent="0.25">
      <c r="A32" s="50"/>
      <c r="B32" s="51"/>
      <c r="C32" s="51"/>
      <c r="D32" s="51"/>
      <c r="E32" s="51"/>
      <c r="F32" s="51"/>
      <c r="G32" s="51"/>
      <c r="H32" s="51"/>
      <c r="I32" s="51"/>
      <c r="J32" s="52"/>
      <c r="M32"/>
      <c r="N32"/>
      <c r="O32"/>
      <c r="P32"/>
      <c r="Q32"/>
      <c r="R32"/>
      <c r="S32"/>
      <c r="T32"/>
      <c r="U32"/>
      <c r="V32"/>
      <c r="W32"/>
    </row>
    <row r="33" spans="1:23" x14ac:dyDescent="0.25">
      <c r="A33" s="50"/>
      <c r="B33" s="51"/>
      <c r="C33" s="51"/>
      <c r="D33" s="51"/>
      <c r="E33" s="51"/>
      <c r="F33" s="51"/>
      <c r="G33" s="51"/>
      <c r="H33" s="51"/>
      <c r="I33" s="51"/>
      <c r="J33" s="52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50"/>
      <c r="B34" s="51"/>
      <c r="C34" s="51"/>
      <c r="D34" s="51"/>
      <c r="E34" s="51"/>
      <c r="F34" s="51"/>
      <c r="G34" s="51"/>
      <c r="H34" s="51"/>
      <c r="I34" s="51"/>
      <c r="J34" s="52"/>
      <c r="M34"/>
      <c r="N34"/>
      <c r="O34"/>
      <c r="P34"/>
      <c r="Q34"/>
      <c r="R34"/>
      <c r="S34"/>
      <c r="T34"/>
      <c r="U34"/>
      <c r="V34"/>
      <c r="W34"/>
    </row>
    <row r="35" spans="1:23" x14ac:dyDescent="0.25">
      <c r="A35" s="50"/>
      <c r="B35" s="51"/>
      <c r="C35" s="51"/>
      <c r="D35" s="51"/>
      <c r="E35" s="51"/>
      <c r="F35" s="51"/>
      <c r="G35" s="51"/>
      <c r="H35" s="51"/>
      <c r="I35" s="51"/>
      <c r="J35" s="52"/>
      <c r="M35"/>
      <c r="N35"/>
      <c r="O35"/>
      <c r="P35"/>
      <c r="Q35"/>
      <c r="R35"/>
      <c r="S35"/>
      <c r="T35"/>
      <c r="U35"/>
      <c r="V35"/>
      <c r="W35"/>
    </row>
    <row r="36" spans="1:23" x14ac:dyDescent="0.25">
      <c r="A36" s="50"/>
      <c r="B36" s="51"/>
      <c r="C36" s="51"/>
      <c r="D36" s="51"/>
      <c r="E36" s="51"/>
      <c r="F36" s="51"/>
      <c r="G36" s="51"/>
      <c r="H36" s="51"/>
      <c r="I36" s="51"/>
      <c r="J36" s="52"/>
      <c r="M36"/>
      <c r="N36"/>
      <c r="O36"/>
      <c r="P36"/>
      <c r="Q36"/>
      <c r="R36"/>
      <c r="S36"/>
      <c r="T36"/>
      <c r="U36"/>
      <c r="V36"/>
      <c r="W36"/>
    </row>
    <row r="37" spans="1:23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2"/>
      <c r="M37"/>
      <c r="N37"/>
      <c r="O37"/>
      <c r="P37"/>
      <c r="Q37"/>
      <c r="R37"/>
      <c r="S37"/>
      <c r="T37"/>
      <c r="U37"/>
      <c r="V37"/>
      <c r="W37"/>
    </row>
    <row r="38" spans="1:23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2"/>
      <c r="M38"/>
      <c r="N38"/>
      <c r="O38"/>
      <c r="P38"/>
      <c r="Q38"/>
      <c r="R38"/>
      <c r="S38"/>
      <c r="T38"/>
      <c r="U38"/>
    </row>
    <row r="39" spans="1:23" x14ac:dyDescent="0.25">
      <c r="A39" s="50"/>
      <c r="B39" s="51"/>
      <c r="C39" s="51"/>
      <c r="D39" s="51"/>
      <c r="E39" s="51"/>
      <c r="F39" s="51"/>
      <c r="G39" s="51"/>
      <c r="H39" s="51"/>
      <c r="I39" s="51"/>
      <c r="J39" s="52"/>
      <c r="M39"/>
      <c r="N39"/>
      <c r="O39"/>
      <c r="P39"/>
      <c r="Q39"/>
      <c r="R39"/>
      <c r="S39"/>
      <c r="T39"/>
      <c r="U39"/>
    </row>
    <row r="40" spans="1:23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2"/>
      <c r="M40"/>
      <c r="N40"/>
      <c r="O40"/>
      <c r="P40"/>
      <c r="Q40"/>
      <c r="R40"/>
      <c r="S40"/>
      <c r="T40"/>
      <c r="U40"/>
    </row>
    <row r="41" spans="1:23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2"/>
      <c r="M41"/>
      <c r="N41"/>
      <c r="O41"/>
      <c r="P41"/>
      <c r="Q41"/>
      <c r="R41"/>
      <c r="S41"/>
      <c r="T41"/>
      <c r="U41"/>
    </row>
    <row r="42" spans="1:23" x14ac:dyDescent="0.25">
      <c r="A42" s="50"/>
      <c r="B42" s="51"/>
      <c r="C42" s="51"/>
      <c r="D42" s="51"/>
      <c r="E42" s="51"/>
      <c r="F42" s="51"/>
      <c r="G42" s="51"/>
      <c r="H42" s="51"/>
      <c r="I42" s="51"/>
      <c r="J42" s="52"/>
      <c r="M42"/>
      <c r="N42"/>
      <c r="O42"/>
      <c r="P42"/>
      <c r="Q42"/>
      <c r="R42"/>
      <c r="S42"/>
      <c r="T42"/>
      <c r="U42"/>
    </row>
    <row r="43" spans="1:23" x14ac:dyDescent="0.25">
      <c r="A43" s="50"/>
      <c r="B43" s="51"/>
      <c r="C43" s="51"/>
      <c r="D43" s="51"/>
      <c r="E43" s="51"/>
      <c r="F43" s="51"/>
      <c r="G43" s="51"/>
      <c r="H43" s="51"/>
      <c r="I43" s="51"/>
      <c r="J43" s="52"/>
      <c r="M43"/>
      <c r="N43"/>
      <c r="O43"/>
      <c r="P43"/>
      <c r="Q43"/>
      <c r="R43"/>
      <c r="S43"/>
      <c r="T43"/>
      <c r="U43"/>
    </row>
    <row r="44" spans="1:23" x14ac:dyDescent="0.25">
      <c r="A44" s="50"/>
      <c r="B44" s="51"/>
      <c r="C44" s="51"/>
      <c r="D44" s="51"/>
      <c r="E44" s="51"/>
      <c r="F44" s="51"/>
      <c r="G44" s="51"/>
      <c r="H44" s="51"/>
      <c r="I44" s="51"/>
      <c r="J44" s="52"/>
      <c r="M44"/>
      <c r="N44"/>
      <c r="O44"/>
      <c r="P44"/>
      <c r="Q44"/>
      <c r="R44"/>
      <c r="S44"/>
      <c r="T44"/>
      <c r="U44"/>
    </row>
    <row r="45" spans="1:23" x14ac:dyDescent="0.25">
      <c r="A45" s="50"/>
      <c r="B45" s="51"/>
      <c r="C45" s="51"/>
      <c r="D45" s="51"/>
      <c r="E45" s="51"/>
      <c r="F45" s="51"/>
      <c r="G45" s="51"/>
      <c r="H45" s="51"/>
      <c r="I45" s="51"/>
      <c r="J45" s="52"/>
      <c r="M45"/>
      <c r="N45"/>
      <c r="O45"/>
      <c r="P45"/>
      <c r="Q45"/>
      <c r="R45"/>
      <c r="S45"/>
      <c r="T45"/>
      <c r="U45"/>
    </row>
    <row r="46" spans="1:23" x14ac:dyDescent="0.25">
      <c r="A46" s="50"/>
      <c r="B46" s="51"/>
      <c r="C46" s="51"/>
      <c r="D46" s="51"/>
      <c r="E46" s="51"/>
      <c r="F46" s="51"/>
      <c r="G46" s="51"/>
      <c r="H46" s="51"/>
      <c r="I46" s="51"/>
      <c r="J46" s="52"/>
      <c r="M46"/>
      <c r="N46"/>
      <c r="O46"/>
      <c r="P46"/>
      <c r="Q46"/>
      <c r="R46"/>
      <c r="S46"/>
      <c r="T46"/>
      <c r="U46"/>
    </row>
    <row r="47" spans="1:23" x14ac:dyDescent="0.25">
      <c r="A47" s="50"/>
      <c r="B47" s="51"/>
      <c r="C47" s="51"/>
      <c r="D47" s="51"/>
      <c r="E47" s="51"/>
      <c r="F47" s="51"/>
      <c r="G47" s="51"/>
      <c r="H47" s="51"/>
      <c r="I47" s="51"/>
      <c r="J47" s="52"/>
      <c r="M47"/>
      <c r="N47"/>
      <c r="O47"/>
      <c r="P47"/>
      <c r="Q47"/>
      <c r="R47"/>
      <c r="S47"/>
      <c r="T47"/>
      <c r="U47"/>
    </row>
    <row r="48" spans="1:23" x14ac:dyDescent="0.25">
      <c r="A48" s="50"/>
      <c r="B48" s="51"/>
      <c r="C48" s="51"/>
      <c r="D48" s="51"/>
      <c r="E48" s="51"/>
      <c r="F48" s="51"/>
      <c r="G48" s="51"/>
      <c r="H48" s="51"/>
      <c r="I48" s="51"/>
      <c r="J48" s="52"/>
      <c r="M48"/>
      <c r="N48"/>
      <c r="O48"/>
      <c r="P48"/>
      <c r="Q48"/>
      <c r="R48"/>
      <c r="S48"/>
      <c r="T48"/>
      <c r="U48"/>
    </row>
    <row r="49" spans="1:21" ht="15.75" thickBot="1" x14ac:dyDescent="0.3">
      <c r="A49" s="53"/>
      <c r="B49" s="54"/>
      <c r="C49" s="54"/>
      <c r="D49" s="54"/>
      <c r="E49" s="54"/>
      <c r="F49" s="54"/>
      <c r="G49" s="54"/>
      <c r="H49" s="54"/>
      <c r="I49" s="54"/>
      <c r="J49" s="55"/>
      <c r="M49"/>
      <c r="N49"/>
      <c r="O49"/>
      <c r="P49"/>
      <c r="Q49"/>
      <c r="R49"/>
      <c r="S49"/>
      <c r="T49"/>
      <c r="U49"/>
    </row>
    <row r="50" spans="1:21" x14ac:dyDescent="0.25">
      <c r="M50"/>
      <c r="N50"/>
      <c r="O50"/>
      <c r="P50"/>
      <c r="Q50"/>
      <c r="R50"/>
      <c r="S50"/>
      <c r="T50"/>
      <c r="U50"/>
    </row>
    <row r="51" spans="1:21" x14ac:dyDescent="0.25">
      <c r="M51"/>
      <c r="N51"/>
      <c r="O51"/>
      <c r="P51"/>
      <c r="Q51"/>
      <c r="R51"/>
      <c r="S51"/>
      <c r="T51"/>
      <c r="U51"/>
    </row>
    <row r="52" spans="1:21" x14ac:dyDescent="0.25">
      <c r="M52"/>
      <c r="N52"/>
      <c r="O52"/>
      <c r="P52"/>
      <c r="Q52"/>
      <c r="R52"/>
      <c r="S52"/>
      <c r="T52"/>
      <c r="U52"/>
    </row>
    <row r="53" spans="1:21" x14ac:dyDescent="0.25">
      <c r="M53"/>
      <c r="N53"/>
      <c r="O53"/>
      <c r="P53"/>
      <c r="Q53"/>
      <c r="R53"/>
      <c r="S53"/>
      <c r="T53"/>
      <c r="U53"/>
    </row>
    <row r="54" spans="1:21" x14ac:dyDescent="0.25">
      <c r="M54"/>
      <c r="N54"/>
      <c r="O54"/>
      <c r="P54"/>
      <c r="Q54"/>
      <c r="R54"/>
      <c r="S54"/>
      <c r="T54"/>
      <c r="U54"/>
    </row>
    <row r="55" spans="1:21" x14ac:dyDescent="0.25">
      <c r="M55"/>
      <c r="N55"/>
      <c r="O55"/>
      <c r="P55"/>
      <c r="Q55"/>
      <c r="R55"/>
      <c r="S55"/>
      <c r="T55"/>
      <c r="U55"/>
    </row>
    <row r="56" spans="1:21" x14ac:dyDescent="0.25">
      <c r="M56"/>
      <c r="N56"/>
      <c r="O56"/>
      <c r="P56"/>
      <c r="Q56"/>
      <c r="R56"/>
      <c r="S56"/>
      <c r="T56"/>
      <c r="U56"/>
    </row>
    <row r="57" spans="1:21" x14ac:dyDescent="0.25">
      <c r="M57"/>
      <c r="N57"/>
      <c r="O57"/>
      <c r="P57"/>
      <c r="Q57"/>
      <c r="R57"/>
      <c r="S57"/>
      <c r="T57"/>
      <c r="U57"/>
    </row>
    <row r="58" spans="1:21" x14ac:dyDescent="0.25">
      <c r="M58"/>
      <c r="N58"/>
      <c r="O58"/>
      <c r="P58"/>
      <c r="Q58"/>
      <c r="R58"/>
      <c r="S58"/>
      <c r="T58"/>
      <c r="U58"/>
    </row>
    <row r="59" spans="1:21" x14ac:dyDescent="0.25">
      <c r="M59"/>
      <c r="N59"/>
      <c r="O59"/>
      <c r="P59"/>
      <c r="Q59"/>
      <c r="R59"/>
      <c r="S59"/>
      <c r="T59"/>
      <c r="U59"/>
    </row>
    <row r="60" spans="1:21" x14ac:dyDescent="0.25">
      <c r="M60"/>
      <c r="N60"/>
      <c r="O60"/>
      <c r="P60"/>
      <c r="Q60"/>
      <c r="R60"/>
      <c r="S60"/>
      <c r="T60"/>
      <c r="U60"/>
    </row>
    <row r="61" spans="1:21" x14ac:dyDescent="0.25">
      <c r="M61"/>
      <c r="N61"/>
      <c r="O61"/>
      <c r="P61"/>
      <c r="Q61"/>
      <c r="R61"/>
      <c r="S61"/>
      <c r="T61"/>
      <c r="U61"/>
    </row>
    <row r="62" spans="1:21" x14ac:dyDescent="0.25">
      <c r="M62"/>
      <c r="N62"/>
      <c r="O62"/>
      <c r="P62"/>
      <c r="Q62"/>
      <c r="R62"/>
      <c r="S62"/>
      <c r="T62"/>
      <c r="U62"/>
    </row>
    <row r="63" spans="1:21" x14ac:dyDescent="0.25">
      <c r="M63"/>
      <c r="N63"/>
      <c r="O63"/>
      <c r="P63"/>
      <c r="Q63"/>
      <c r="R63"/>
      <c r="S63"/>
      <c r="T63"/>
      <c r="U63"/>
    </row>
    <row r="64" spans="1:21" x14ac:dyDescent="0.25">
      <c r="M64"/>
      <c r="N64"/>
      <c r="O64"/>
      <c r="P64"/>
      <c r="Q64"/>
      <c r="R64"/>
      <c r="S64"/>
      <c r="T64"/>
      <c r="U64"/>
    </row>
    <row r="65" spans="13:21" x14ac:dyDescent="0.25">
      <c r="M65"/>
      <c r="N65"/>
      <c r="O65"/>
      <c r="P65"/>
      <c r="Q65"/>
      <c r="R65"/>
      <c r="S65"/>
      <c r="T65"/>
      <c r="U65"/>
    </row>
    <row r="66" spans="13:21" x14ac:dyDescent="0.25">
      <c r="M66"/>
      <c r="N66"/>
      <c r="O66"/>
      <c r="P66"/>
      <c r="Q66"/>
      <c r="R66"/>
      <c r="S66"/>
      <c r="T66"/>
      <c r="U66"/>
    </row>
    <row r="67" spans="13:21" x14ac:dyDescent="0.25">
      <c r="M67"/>
      <c r="N67"/>
      <c r="O67"/>
      <c r="P67"/>
      <c r="Q67"/>
      <c r="R67"/>
      <c r="S67"/>
      <c r="T67"/>
      <c r="U67"/>
    </row>
    <row r="68" spans="13:21" x14ac:dyDescent="0.25">
      <c r="M68"/>
      <c r="N68"/>
      <c r="O68"/>
      <c r="P68"/>
      <c r="Q68"/>
      <c r="R68"/>
      <c r="S68"/>
      <c r="T68"/>
      <c r="U68"/>
    </row>
    <row r="69" spans="13:21" x14ac:dyDescent="0.25">
      <c r="M69"/>
      <c r="N69"/>
      <c r="O69"/>
      <c r="P69"/>
      <c r="Q69"/>
      <c r="R69"/>
      <c r="S69"/>
      <c r="T69"/>
      <c r="U69"/>
    </row>
    <row r="70" spans="13:21" x14ac:dyDescent="0.25">
      <c r="M70"/>
      <c r="N70"/>
      <c r="O70"/>
      <c r="P70"/>
      <c r="Q70"/>
      <c r="R70"/>
      <c r="S70"/>
      <c r="T70"/>
      <c r="U70"/>
    </row>
    <row r="71" spans="13:21" x14ac:dyDescent="0.25">
      <c r="M71"/>
      <c r="N71"/>
      <c r="O71"/>
      <c r="P71"/>
      <c r="Q71"/>
      <c r="R71"/>
      <c r="S71"/>
      <c r="T71"/>
      <c r="U71"/>
    </row>
    <row r="72" spans="13:21" x14ac:dyDescent="0.25">
      <c r="M72"/>
      <c r="N72"/>
      <c r="O72"/>
      <c r="P72"/>
      <c r="Q72"/>
      <c r="R72"/>
      <c r="S72"/>
      <c r="T72"/>
      <c r="U72"/>
    </row>
    <row r="73" spans="13:21" x14ac:dyDescent="0.25">
      <c r="M73"/>
      <c r="N73"/>
      <c r="O73"/>
      <c r="P73"/>
      <c r="Q73"/>
      <c r="R73"/>
      <c r="S73"/>
      <c r="T73"/>
      <c r="U73"/>
    </row>
    <row r="74" spans="13:21" x14ac:dyDescent="0.25">
      <c r="M74"/>
      <c r="N74"/>
      <c r="O74"/>
      <c r="P74"/>
      <c r="Q74"/>
      <c r="R74"/>
      <c r="S74"/>
      <c r="T74"/>
      <c r="U74"/>
    </row>
    <row r="75" spans="13:21" x14ac:dyDescent="0.25">
      <c r="M75"/>
      <c r="N75"/>
      <c r="O75"/>
      <c r="P75"/>
      <c r="Q75"/>
      <c r="R75"/>
      <c r="S75"/>
      <c r="T75"/>
      <c r="U75"/>
    </row>
    <row r="76" spans="13:21" x14ac:dyDescent="0.25">
      <c r="M76"/>
      <c r="N76"/>
      <c r="O76"/>
      <c r="P76"/>
      <c r="Q76"/>
      <c r="R76"/>
      <c r="S76"/>
      <c r="T76"/>
      <c r="U76"/>
    </row>
    <row r="77" spans="13:21" x14ac:dyDescent="0.25">
      <c r="M77"/>
      <c r="N77"/>
      <c r="O77"/>
      <c r="P77"/>
      <c r="Q77"/>
      <c r="R77"/>
      <c r="S77"/>
      <c r="T77"/>
      <c r="U77"/>
    </row>
    <row r="78" spans="13:21" x14ac:dyDescent="0.25">
      <c r="M78"/>
      <c r="N78"/>
      <c r="O78"/>
      <c r="P78"/>
      <c r="Q78"/>
      <c r="R78"/>
      <c r="S78"/>
      <c r="T78"/>
      <c r="U78"/>
    </row>
    <row r="79" spans="13:21" x14ac:dyDescent="0.25">
      <c r="M79"/>
      <c r="N79"/>
      <c r="O79"/>
      <c r="P79"/>
      <c r="Q79"/>
      <c r="R79"/>
      <c r="S79"/>
      <c r="T79"/>
      <c r="U79"/>
    </row>
    <row r="80" spans="13:21" x14ac:dyDescent="0.25">
      <c r="M80"/>
      <c r="N80"/>
      <c r="O80"/>
      <c r="P80"/>
      <c r="Q80"/>
      <c r="R80"/>
      <c r="S80"/>
      <c r="T80"/>
      <c r="U80"/>
    </row>
    <row r="81" spans="13:21" x14ac:dyDescent="0.25">
      <c r="M81"/>
      <c r="N81"/>
      <c r="O81"/>
      <c r="P81"/>
      <c r="Q81"/>
      <c r="R81"/>
      <c r="S81"/>
      <c r="T81"/>
      <c r="U81"/>
    </row>
  </sheetData>
  <mergeCells count="1">
    <mergeCell ref="A6:J6"/>
  </mergeCells>
  <pageMargins left="0.7" right="0.7" top="0.75" bottom="0.75" header="0.3" footer="0.3"/>
  <pageSetup scale="79" orientation="portrait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 of drugs try tabledyn'!$A:$A</xm:f>
          </x14:formula1>
          <xm:sqref>C8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13"/>
  <sheetViews>
    <sheetView topLeftCell="B1" workbookViewId="0">
      <selection activeCell="L6" sqref="L6"/>
    </sheetView>
  </sheetViews>
  <sheetFormatPr baseColWidth="10" defaultColWidth="9.140625" defaultRowHeight="15" x14ac:dyDescent="0.25"/>
  <cols>
    <col min="1" max="1" width="9.7109375" style="102" bestFit="1" customWidth="1"/>
    <col min="2" max="2" width="14" style="10" customWidth="1"/>
    <col min="3" max="3" width="11.5703125" style="10" customWidth="1"/>
    <col min="4" max="4" width="4.85546875" style="10" customWidth="1"/>
    <col min="5" max="6" width="30.7109375" style="10" customWidth="1"/>
    <col min="7" max="7" width="16.85546875" style="10" customWidth="1"/>
    <col min="8" max="8" width="15.7109375" style="103" customWidth="1"/>
    <col min="9" max="9" width="16" style="103" customWidth="1"/>
    <col min="10" max="10" width="15.7109375" style="103" customWidth="1"/>
    <col min="11" max="12" width="18.42578125" style="10" customWidth="1"/>
    <col min="13" max="13" width="19" style="10" customWidth="1"/>
    <col min="14" max="14" width="9.140625" style="10"/>
    <col min="15" max="15" width="14.42578125" style="10" customWidth="1"/>
    <col min="16" max="16" width="18.42578125" style="10" customWidth="1"/>
    <col min="17" max="17" width="27.42578125" style="10" customWidth="1"/>
    <col min="18" max="16384" width="9.140625" style="10"/>
  </cols>
  <sheetData>
    <row r="1" spans="1:18" ht="15.75" thickBot="1" x14ac:dyDescent="0.3">
      <c r="A1" s="93" t="s">
        <v>609</v>
      </c>
      <c r="B1" s="94" t="s">
        <v>508</v>
      </c>
      <c r="C1" s="95" t="s">
        <v>509</v>
      </c>
      <c r="D1" s="95" t="s">
        <v>6</v>
      </c>
      <c r="E1" s="95" t="s">
        <v>516</v>
      </c>
      <c r="F1" s="95" t="s">
        <v>4</v>
      </c>
      <c r="G1" s="95" t="s">
        <v>517</v>
      </c>
      <c r="H1" s="96" t="s">
        <v>2</v>
      </c>
      <c r="I1" s="96" t="s">
        <v>602</v>
      </c>
      <c r="J1" s="96" t="s">
        <v>603</v>
      </c>
      <c r="K1" s="95" t="s">
        <v>518</v>
      </c>
      <c r="L1" s="95" t="s">
        <v>512</v>
      </c>
      <c r="M1" s="95" t="s">
        <v>511</v>
      </c>
      <c r="N1" s="95" t="s">
        <v>513</v>
      </c>
      <c r="O1" s="95" t="s">
        <v>514</v>
      </c>
      <c r="P1" s="95" t="s">
        <v>515</v>
      </c>
      <c r="Q1" s="97" t="s">
        <v>475</v>
      </c>
      <c r="R1" s="95" t="s">
        <v>623</v>
      </c>
    </row>
    <row r="2" spans="1:18" x14ac:dyDescent="0.25">
      <c r="A2" s="91">
        <v>1</v>
      </c>
      <c r="B2" s="65">
        <v>41643</v>
      </c>
      <c r="C2" s="48">
        <v>1234</v>
      </c>
      <c r="D2" s="48">
        <v>5</v>
      </c>
      <c r="E2" s="48" t="str">
        <f>IF(D2&gt;0,VLOOKUP(D2,'List of drugs'!$A$1:$G$301,2,0),0)</f>
        <v>Lukast</v>
      </c>
      <c r="F2" s="48" t="str">
        <f>IF(D2&gt;0,VLOOKUP(D2,'List of drugs'!$A$1:$G$301,3,0),0)</f>
        <v>Montelukast sodium</v>
      </c>
      <c r="G2" s="48">
        <f>IF(D2&gt;0,VLOOKUP(D2,'List of drugs'!$A$1:$G$301,4,0),0)</f>
        <v>13360</v>
      </c>
      <c r="H2" s="64">
        <f>IF(D2&gt;0,VLOOKUP(D2,'List of drugs'!$A$1:$G$301,5,0),0)</f>
        <v>42156</v>
      </c>
      <c r="I2" s="64" t="s">
        <v>629</v>
      </c>
      <c r="J2" s="64" t="s">
        <v>631</v>
      </c>
      <c r="K2" s="48">
        <v>20</v>
      </c>
      <c r="L2" s="48">
        <v>20</v>
      </c>
      <c r="M2" s="48">
        <v>20</v>
      </c>
      <c r="N2" s="48">
        <f>M2-K2</f>
        <v>0</v>
      </c>
      <c r="O2" s="48"/>
      <c r="P2" s="48">
        <v>5</v>
      </c>
      <c r="Q2" s="92" t="s">
        <v>601</v>
      </c>
      <c r="R2" s="100" t="b">
        <f>AND(tblLoTTD[[#This Row],[Date]]&gt;='Report and Request'!$B$7,tblLoTTD[[#This Row],[Date]]&lt;='Report and Request'!$D$7)</f>
        <v>1</v>
      </c>
    </row>
    <row r="3" spans="1:18" x14ac:dyDescent="0.25">
      <c r="A3" s="91">
        <v>2</v>
      </c>
      <c r="B3" s="65">
        <v>41764</v>
      </c>
      <c r="C3" s="48">
        <v>4567</v>
      </c>
      <c r="D3" s="48">
        <v>14</v>
      </c>
      <c r="E3" s="48" t="str">
        <f>IF(D3&gt;0,VLOOKUP(D3,'List of drugs'!$A$1:$G$301,2,0),0)</f>
        <v>Zocin</v>
      </c>
      <c r="F3" s="48" t="str">
        <f>IF(D3&gt;0,VLOOKUP(D3,'List of drugs'!$A$1:$G$301,3,0),0)</f>
        <v>Azithromicine</v>
      </c>
      <c r="G3" s="48">
        <f>IF(D3&gt;0,VLOOKUP(D3,'List of drugs'!$A$1:$G$301,4,0),0)</f>
        <v>3130605</v>
      </c>
      <c r="H3" s="64">
        <f>IF(D3&gt;0,VLOOKUP(D3,'List of drugs'!$A$1:$G$301,5,0),0)</f>
        <v>42522</v>
      </c>
      <c r="I3" s="64" t="s">
        <v>629</v>
      </c>
      <c r="J3" s="64" t="s">
        <v>630</v>
      </c>
      <c r="K3" s="48">
        <v>30</v>
      </c>
      <c r="L3" s="48">
        <v>30</v>
      </c>
      <c r="M3" s="48">
        <v>25</v>
      </c>
      <c r="N3" s="48">
        <f t="shared" ref="N3:N6" si="0">M3-K3</f>
        <v>-5</v>
      </c>
      <c r="O3" s="48"/>
      <c r="P3" s="48">
        <v>7</v>
      </c>
      <c r="Q3" s="92" t="s">
        <v>598</v>
      </c>
      <c r="R3" s="100" t="b">
        <f>AND(tblLoTTD[[#This Row],[Date]]&gt;='Report and Request'!$B$7,tblLoTTD[[#This Row],[Date]]&lt;='Report and Request'!$D$7)</f>
        <v>0</v>
      </c>
    </row>
    <row r="4" spans="1:18" x14ac:dyDescent="0.25">
      <c r="A4" s="91">
        <v>3</v>
      </c>
      <c r="B4" s="65">
        <v>41645</v>
      </c>
      <c r="C4" s="48">
        <v>7890</v>
      </c>
      <c r="D4" s="48">
        <v>5</v>
      </c>
      <c r="E4" s="48" t="str">
        <f>IF(D4&gt;0,VLOOKUP(D4,'List of drugs'!$A$1:$G$301,2,0),0)</f>
        <v>Lukast</v>
      </c>
      <c r="F4" s="48" t="str">
        <f>IF(D4&gt;0,VLOOKUP(D4,'List of drugs'!$A$1:$G$301,3,0),0)</f>
        <v>Montelukast sodium</v>
      </c>
      <c r="G4" s="48">
        <f>IF(D4&gt;0,VLOOKUP(D4,'List of drugs'!$A$1:$G$301,4,0),0)</f>
        <v>13360</v>
      </c>
      <c r="H4" s="64">
        <f>IF(D4&gt;0,VLOOKUP(D4,'List of drugs'!$A$1:$G$301,5,0),0)</f>
        <v>42156</v>
      </c>
      <c r="I4" s="64" t="s">
        <v>629</v>
      </c>
      <c r="J4" s="64" t="s">
        <v>631</v>
      </c>
      <c r="K4" s="48">
        <v>15</v>
      </c>
      <c r="L4" s="48">
        <v>15</v>
      </c>
      <c r="M4" s="48">
        <v>12</v>
      </c>
      <c r="N4" s="48">
        <f t="shared" si="0"/>
        <v>-3</v>
      </c>
      <c r="O4" s="48"/>
      <c r="P4" s="48">
        <v>10</v>
      </c>
      <c r="Q4" s="92" t="s">
        <v>599</v>
      </c>
      <c r="R4" s="100" t="b">
        <f>AND(tblLoTTD[[#This Row],[Date]]&gt;='Report and Request'!$B$7,tblLoTTD[[#This Row],[Date]]&lt;='Report and Request'!$D$7)</f>
        <v>1</v>
      </c>
    </row>
    <row r="5" spans="1:18" x14ac:dyDescent="0.25">
      <c r="A5" s="91">
        <v>4</v>
      </c>
      <c r="B5" s="65">
        <v>41918</v>
      </c>
      <c r="C5" s="48">
        <v>123</v>
      </c>
      <c r="D5" s="48">
        <v>14</v>
      </c>
      <c r="E5" s="48" t="str">
        <f>IF(D5&gt;0,VLOOKUP(D5,'List of drugs'!$A$1:$G$301,2,0),0)</f>
        <v>Zocin</v>
      </c>
      <c r="F5" s="48" t="str">
        <f>IF(D5&gt;0,VLOOKUP(D5,'List of drugs'!$A$1:$G$301,3,0),0)</f>
        <v>Azithromicine</v>
      </c>
      <c r="G5" s="48">
        <f>IF(D5&gt;0,VLOOKUP(D5,'List of drugs'!$A$1:$G$301,4,0),0)</f>
        <v>3130605</v>
      </c>
      <c r="H5" s="64">
        <f>IF(D5&gt;0,VLOOKUP(D5,'List of drugs'!$A$1:$G$301,5,0),0)</f>
        <v>42522</v>
      </c>
      <c r="I5" s="64" t="s">
        <v>629</v>
      </c>
      <c r="J5" s="64" t="s">
        <v>630</v>
      </c>
      <c r="K5" s="48">
        <v>25</v>
      </c>
      <c r="L5" s="48">
        <v>25</v>
      </c>
      <c r="M5" s="48">
        <v>25</v>
      </c>
      <c r="N5" s="48">
        <f t="shared" si="0"/>
        <v>0</v>
      </c>
      <c r="O5" s="48"/>
      <c r="P5" s="48">
        <v>3</v>
      </c>
      <c r="Q5" s="92" t="s">
        <v>601</v>
      </c>
      <c r="R5" s="100" t="b">
        <f>AND(tblLoTTD[[#This Row],[Date]]&gt;='Report and Request'!$B$7,tblLoTTD[[#This Row],[Date]]&lt;='Report and Request'!$D$7)</f>
        <v>0</v>
      </c>
    </row>
    <row r="6" spans="1:18" x14ac:dyDescent="0.25">
      <c r="A6" s="98">
        <v>5</v>
      </c>
      <c r="B6" s="99">
        <v>41949</v>
      </c>
      <c r="C6" s="100">
        <v>3456</v>
      </c>
      <c r="D6" s="100">
        <v>5</v>
      </c>
      <c r="E6" s="100" t="str">
        <f>IF(D6&gt;0,VLOOKUP(D6,'List of drugs'!$A$1:$G$301,2,0),0)</f>
        <v>Lukast</v>
      </c>
      <c r="F6" s="100" t="str">
        <f>IF(D6&gt;0,VLOOKUP(D6,'List of drugs'!$A$1:$G$301,3,0),0)</f>
        <v>Montelukast sodium</v>
      </c>
      <c r="G6" s="100">
        <f>IF(D6&gt;0,VLOOKUP(D6,'List of drugs'!$A$1:$G$301,4,0),0)</f>
        <v>13360</v>
      </c>
      <c r="H6" s="66">
        <f>IF(D6&gt;0,VLOOKUP(D6,'List of drugs'!$A$1:$G$301,5,0),0)</f>
        <v>42156</v>
      </c>
      <c r="I6" s="66" t="s">
        <v>629</v>
      </c>
      <c r="J6" s="66" t="s">
        <v>631</v>
      </c>
      <c r="K6" s="100">
        <v>10</v>
      </c>
      <c r="L6" s="100">
        <v>10</v>
      </c>
      <c r="M6" s="100">
        <v>9</v>
      </c>
      <c r="N6" s="100">
        <f t="shared" si="0"/>
        <v>-1</v>
      </c>
      <c r="O6" s="100"/>
      <c r="P6" s="100">
        <v>1</v>
      </c>
      <c r="Q6" s="101" t="s">
        <v>600</v>
      </c>
      <c r="R6" s="100" t="b">
        <f>AND(tblLoTTD[[#This Row],[Date]]&gt;='Report and Request'!$B$7,tblLoTTD[[#This Row],[Date]]&lt;='Report and Request'!$D$7)</f>
        <v>0</v>
      </c>
    </row>
    <row r="7" spans="1:18" x14ac:dyDescent="0.25">
      <c r="A7" s="98">
        <v>6</v>
      </c>
      <c r="B7" s="99">
        <v>41979</v>
      </c>
      <c r="C7" s="100">
        <v>3333</v>
      </c>
      <c r="D7" s="100">
        <v>5</v>
      </c>
      <c r="E7" s="100" t="str">
        <f>IF(D7&gt;0,VLOOKUP(D7,'List of drugs'!$A$1:$G$301,2,0),0)</f>
        <v>Lukast</v>
      </c>
      <c r="F7" s="100" t="str">
        <f>IF(D7&gt;0,VLOOKUP(D7,'List of drugs'!$A$1:$G$301,3,0),0)</f>
        <v>Montelukast sodium</v>
      </c>
      <c r="G7" s="100">
        <f>IF(D7&gt;0,VLOOKUP(D7,'List of drugs'!$A$1:$G$301,4,0),0)</f>
        <v>13360</v>
      </c>
      <c r="H7" s="66">
        <f>IF(D7&gt;0,VLOOKUP(D7,'List of drugs'!$A$1:$G$301,5,0),0)</f>
        <v>42156</v>
      </c>
      <c r="I7" s="66" t="s">
        <v>629</v>
      </c>
      <c r="J7" s="66" t="s">
        <v>631</v>
      </c>
      <c r="K7" s="100">
        <v>8</v>
      </c>
      <c r="L7" s="100">
        <v>8</v>
      </c>
      <c r="M7" s="100">
        <v>8</v>
      </c>
      <c r="N7" s="100">
        <f>M7-K7</f>
        <v>0</v>
      </c>
      <c r="O7" s="100"/>
      <c r="P7" s="100">
        <v>2</v>
      </c>
      <c r="Q7" s="101"/>
      <c r="R7" s="100" t="b">
        <f>AND(tblLoTTD[[#This Row],[Date]]&gt;='Report and Request'!$B$7,tblLoTTD[[#This Row],[Date]]&lt;='Report and Request'!$D$7)</f>
        <v>0</v>
      </c>
    </row>
    <row r="8" spans="1:18" x14ac:dyDescent="0.25">
      <c r="A8" s="98">
        <v>7</v>
      </c>
      <c r="B8" s="99" t="s">
        <v>611</v>
      </c>
      <c r="C8" s="100">
        <v>44444</v>
      </c>
      <c r="D8" s="100">
        <v>5</v>
      </c>
      <c r="E8" s="100" t="str">
        <f>IF(D8&gt;0,VLOOKUP(D8,'List of drugs'!$A$1:$G$301,2,0),0)</f>
        <v>Lukast</v>
      </c>
      <c r="F8" s="100" t="str">
        <f>IF(D8&gt;0,VLOOKUP(D8,'List of drugs'!$A$1:$G$301,3,0),0)</f>
        <v>Montelukast sodium</v>
      </c>
      <c r="G8" s="100">
        <f>IF(D8&gt;0,VLOOKUP(D8,'List of drugs'!$A$1:$G$301,4,0),0)</f>
        <v>13360</v>
      </c>
      <c r="H8" s="66">
        <f>IF(D8&gt;0,VLOOKUP(D8,'List of drugs'!$A$1:$G$301,5,0),0)</f>
        <v>42156</v>
      </c>
      <c r="I8" s="66" t="s">
        <v>630</v>
      </c>
      <c r="J8" s="66" t="s">
        <v>629</v>
      </c>
      <c r="K8" s="100">
        <v>9</v>
      </c>
      <c r="L8" s="100">
        <v>9</v>
      </c>
      <c r="M8" s="100">
        <v>3</v>
      </c>
      <c r="N8" s="100">
        <f>M8-K8</f>
        <v>-6</v>
      </c>
      <c r="O8" s="100"/>
      <c r="P8" s="100">
        <v>3</v>
      </c>
      <c r="Q8" s="101"/>
      <c r="R8" s="100" t="b">
        <f>AND(tblLoTTD[[#This Row],[Date]]&gt;='Report and Request'!$B$7,tblLoTTD[[#This Row],[Date]]&lt;='Report and Request'!$D$7)</f>
        <v>0</v>
      </c>
    </row>
    <row r="9" spans="1:18" x14ac:dyDescent="0.25">
      <c r="A9" s="98">
        <v>8</v>
      </c>
      <c r="B9" s="99" t="s">
        <v>612</v>
      </c>
      <c r="C9" s="100">
        <v>55555</v>
      </c>
      <c r="D9" s="100">
        <v>14</v>
      </c>
      <c r="E9" s="100" t="str">
        <f>IF(D9&gt;0,VLOOKUP(D9,'List of drugs'!$A$1:$G$301,2,0),0)</f>
        <v>Zocin</v>
      </c>
      <c r="F9" s="100" t="str">
        <f>IF(D9&gt;0,VLOOKUP(D9,'List of drugs'!$A$1:$G$301,3,0),0)</f>
        <v>Azithromicine</v>
      </c>
      <c r="G9" s="100">
        <f>IF(D9&gt;0,VLOOKUP(D9,'List of drugs'!$A$1:$G$301,4,0),0)</f>
        <v>3130605</v>
      </c>
      <c r="H9" s="66">
        <f>IF(D9&gt;0,VLOOKUP(D9,'List of drugs'!$A$1:$G$301,5,0),0)</f>
        <v>42522</v>
      </c>
      <c r="I9" s="66" t="s">
        <v>629</v>
      </c>
      <c r="J9" s="66" t="s">
        <v>631</v>
      </c>
      <c r="K9" s="100">
        <v>11</v>
      </c>
      <c r="L9" s="100">
        <v>11</v>
      </c>
      <c r="M9" s="100">
        <v>10</v>
      </c>
      <c r="N9" s="100">
        <f>M9-K9</f>
        <v>-1</v>
      </c>
      <c r="O9" s="100"/>
      <c r="P9" s="100">
        <v>4</v>
      </c>
      <c r="Q9" s="101"/>
      <c r="R9" s="100" t="b">
        <f>AND(tblLoTTD[[#This Row],[Date]]&gt;='Report and Request'!$B$7,tblLoTTD[[#This Row],[Date]]&lt;='Report and Request'!$D$7)</f>
        <v>0</v>
      </c>
    </row>
    <row r="10" spans="1:18" ht="30" x14ac:dyDescent="0.25">
      <c r="A10" s="98">
        <v>9</v>
      </c>
      <c r="B10" s="99" t="s">
        <v>613</v>
      </c>
      <c r="C10" s="100">
        <v>66666</v>
      </c>
      <c r="D10" s="100">
        <v>14</v>
      </c>
      <c r="E10" s="100" t="str">
        <f>IF(D10&gt;0,VLOOKUP(D10,'List of drugs'!$A$1:$G$301,2,0),0)</f>
        <v>Zocin</v>
      </c>
      <c r="F10" s="100" t="str">
        <f>IF(D10&gt;0,VLOOKUP(D10,'List of drugs'!$A$1:$G$301,3,0),0)</f>
        <v>Azithromicine</v>
      </c>
      <c r="G10" s="100">
        <f>IF(D10&gt;0,VLOOKUP(D10,'List of drugs'!$A$1:$G$301,4,0),0)</f>
        <v>3130605</v>
      </c>
      <c r="H10" s="66">
        <f>IF(D10&gt;0,VLOOKUP(D10,'List of drugs'!$A$1:$G$301,5,0),0)</f>
        <v>42522</v>
      </c>
      <c r="I10" s="66" t="s">
        <v>631</v>
      </c>
      <c r="J10" s="66" t="s">
        <v>629</v>
      </c>
      <c r="K10" s="100">
        <v>13</v>
      </c>
      <c r="L10" s="100">
        <v>13</v>
      </c>
      <c r="M10" s="100">
        <v>5</v>
      </c>
      <c r="N10" s="100">
        <f>M10-K10</f>
        <v>-8</v>
      </c>
      <c r="O10" s="100"/>
      <c r="P10" s="100">
        <v>5</v>
      </c>
      <c r="Q10" s="101"/>
      <c r="R10" s="100" t="b">
        <f>AND(tblLoTTD[[#This Row],[Date]]&gt;='Report and Request'!$B$7,tblLoTTD[[#This Row],[Date]]&lt;='Report and Request'!$D$7)</f>
        <v>0</v>
      </c>
    </row>
    <row r="13" spans="1:18" x14ac:dyDescent="0.25">
      <c r="C13" s="43"/>
    </row>
  </sheetData>
  <pageMargins left="0.7" right="0.7" top="0.75" bottom="0.75" header="0.3" footer="0.3"/>
  <pageSetup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OFFSET(Locations!$B$2,,,COUNTA(Locations!$B:$B)-1)</xm:f>
          </x14:formula1>
          <xm:sqref>I2:I10 J2:J10</xm:sqref>
        </x14:dataValidation>
        <x14:dataValidation type="list" allowBlank="1" showInputMessage="1" showErrorMessage="1">
          <x14:formula1>
            <xm:f>OFFSET('List of drugs try Inventory'!$A$2,,,COUNTA('List of drugs try Inventory'!$A:$A)-1)</xm:f>
          </x14:formula1>
          <xm:sqref>D2:D10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190"/>
  <sheetViews>
    <sheetView tabSelected="1" zoomScaleNormal="100" workbookViewId="0">
      <pane ySplit="1" topLeftCell="A2" activePane="bottomLeft" state="frozen"/>
      <selection activeCell="H6" sqref="H6"/>
      <selection pane="bottomLeft" activeCell="I3" sqref="I3"/>
    </sheetView>
  </sheetViews>
  <sheetFormatPr baseColWidth="10" defaultColWidth="9.140625" defaultRowHeight="15" x14ac:dyDescent="0.25"/>
  <cols>
    <col min="1" max="1" width="5.7109375" style="146" customWidth="1"/>
    <col min="2" max="3" width="30.7109375" style="19" customWidth="1"/>
    <col min="4" max="4" width="21.28515625" style="147" customWidth="1"/>
    <col min="5" max="5" width="20.7109375" style="19" customWidth="1"/>
    <col min="6" max="6" width="15.7109375" style="19" customWidth="1"/>
    <col min="7" max="7" width="16.28515625" style="19" customWidth="1"/>
    <col min="8" max="8" width="10.28515625" style="10" bestFit="1" customWidth="1"/>
    <col min="9" max="16384" width="9.140625" style="10"/>
  </cols>
  <sheetData>
    <row r="1" spans="1:10" s="135" customFormat="1" ht="45" x14ac:dyDescent="0.25">
      <c r="A1" s="130" t="s">
        <v>6</v>
      </c>
      <c r="B1" s="131" t="s">
        <v>5</v>
      </c>
      <c r="C1" s="131" t="s">
        <v>4</v>
      </c>
      <c r="D1" s="132" t="s">
        <v>3</v>
      </c>
      <c r="E1" s="131" t="s">
        <v>2</v>
      </c>
      <c r="F1" s="131" t="s">
        <v>1</v>
      </c>
      <c r="G1" s="133" t="s">
        <v>627</v>
      </c>
      <c r="H1" s="134" t="s">
        <v>625</v>
      </c>
      <c r="I1" s="134" t="s">
        <v>626</v>
      </c>
      <c r="J1" s="134" t="s">
        <v>628</v>
      </c>
    </row>
    <row r="2" spans="1:10" x14ac:dyDescent="0.25">
      <c r="A2" s="136">
        <v>1</v>
      </c>
      <c r="B2" s="17" t="s">
        <v>7</v>
      </c>
      <c r="C2" s="17" t="s">
        <v>8</v>
      </c>
      <c r="D2" s="137">
        <v>135008</v>
      </c>
      <c r="E2" s="138">
        <v>42156</v>
      </c>
      <c r="F2" s="17" t="s">
        <v>9</v>
      </c>
      <c r="G2" s="139">
        <v>15737</v>
      </c>
      <c r="H2" s="10">
        <f>SUMPRODUCT((tblLoTTD[n.]=tblLoDTI[[#This Row],[n.]])*(tblLoTTD[issued to]="A")*(tblLoTTD[Quantity received]))</f>
        <v>0</v>
      </c>
      <c r="I2" s="10">
        <f>SUMIF(tblLoTTD[Name of Product],tblLoDTI[[#This Row],[Name of Drug]],tblLoTTD[Quantity issued])</f>
        <v>0</v>
      </c>
    </row>
    <row r="3" spans="1:10" x14ac:dyDescent="0.25">
      <c r="A3" s="136">
        <v>2</v>
      </c>
      <c r="B3" s="17" t="s">
        <v>10</v>
      </c>
      <c r="C3" s="17" t="s">
        <v>11</v>
      </c>
      <c r="D3" s="137">
        <v>13456</v>
      </c>
      <c r="E3" s="138">
        <v>42217</v>
      </c>
      <c r="F3" s="17" t="s">
        <v>12</v>
      </c>
      <c r="G3" s="139">
        <v>10</v>
      </c>
      <c r="H3" s="10">
        <f>SUMPRODUCT((tblLoTTD[n.]=tblLoDTI[[#This Row],[n.]])*(tblLoTTD[issued to]="A")*(tblLoTTD[Quantity received]))</f>
        <v>0</v>
      </c>
      <c r="I3" s="10">
        <f>SUMIF(tblLoTTD[Name of Product],tblLoDTI[[#This Row],[Name of Drug]],tblLoTTD[Quantity issued])</f>
        <v>62</v>
      </c>
    </row>
    <row r="4" spans="1:10" x14ac:dyDescent="0.25">
      <c r="A4" s="136">
        <v>3</v>
      </c>
      <c r="B4" s="17" t="s">
        <v>13</v>
      </c>
      <c r="C4" s="17" t="s">
        <v>14</v>
      </c>
      <c r="D4" s="137">
        <v>23245</v>
      </c>
      <c r="E4" s="138">
        <v>42675</v>
      </c>
      <c r="F4" s="17" t="s">
        <v>15</v>
      </c>
      <c r="G4" s="139">
        <v>10</v>
      </c>
      <c r="H4" s="10">
        <f>SUMPRODUCT((tblLoTTD[n.]=tblLoDTI[[#This Row],[n.]])*(tblLoTTD[issued to]="A")*(tblLoTTD[Quantity received]))</f>
        <v>0</v>
      </c>
      <c r="I4" s="10">
        <f>SUMIF(tblLoTTD[Name of Product],tblLoDTI[[#This Row],[Name of Drug]],tblLoTTD[Quantity issued])</f>
        <v>0</v>
      </c>
    </row>
    <row r="5" spans="1:10" x14ac:dyDescent="0.25">
      <c r="A5" s="136">
        <v>4</v>
      </c>
      <c r="B5" s="17" t="s">
        <v>16</v>
      </c>
      <c r="C5" s="17" t="s">
        <v>17</v>
      </c>
      <c r="D5" s="137">
        <v>3410748</v>
      </c>
      <c r="E5" s="138">
        <v>42156</v>
      </c>
      <c r="F5" s="17" t="s">
        <v>18</v>
      </c>
      <c r="G5" s="139">
        <v>75</v>
      </c>
      <c r="H5" s="10">
        <f>SUMPRODUCT((tblLoTTD[n.]=tblLoDTI[[#This Row],[n.]])*(tblLoTTD[issued to]="A")*(tblLoTTD[Quantity received]))</f>
        <v>0</v>
      </c>
      <c r="I5" s="10">
        <f>SUMIF(tblLoTTD[Name of Product],tblLoDTI[[#This Row],[Name of Drug]],tblLoTTD[Quantity issued])</f>
        <v>0</v>
      </c>
    </row>
    <row r="6" spans="1:10" x14ac:dyDescent="0.25">
      <c r="A6" s="136">
        <v>5</v>
      </c>
      <c r="B6" s="17" t="s">
        <v>10</v>
      </c>
      <c r="C6" s="17" t="s">
        <v>11</v>
      </c>
      <c r="D6" s="137">
        <v>13360</v>
      </c>
      <c r="E6" s="138">
        <v>42156</v>
      </c>
      <c r="F6" s="17" t="s">
        <v>12</v>
      </c>
      <c r="G6" s="139">
        <v>10</v>
      </c>
      <c r="H6" s="10">
        <f>SUMPRODUCT((tblLoTTD[n.]=tblLoDTI[[#This Row],[n.]])*(tblLoTTD[issued to]="A")*(tblLoTTD[Quantity received]))</f>
        <v>3</v>
      </c>
      <c r="I6" s="10">
        <f>SUMIF(tblLoTTD[Name of Product],tblLoDTI[[#This Row],[Name of Drug]],tblLoTTD[Quantity issued])</f>
        <v>62</v>
      </c>
    </row>
    <row r="7" spans="1:10" x14ac:dyDescent="0.25">
      <c r="A7" s="136">
        <v>6</v>
      </c>
      <c r="B7" s="17" t="s">
        <v>10</v>
      </c>
      <c r="C7" s="17" t="s">
        <v>11</v>
      </c>
      <c r="D7" s="137">
        <v>13356</v>
      </c>
      <c r="E7" s="138">
        <v>42156</v>
      </c>
      <c r="F7" s="17" t="s">
        <v>12</v>
      </c>
      <c r="G7" s="139">
        <v>10</v>
      </c>
      <c r="H7" s="10">
        <f>SUMPRODUCT((tblLoTTD[n.]=tblLoDTI[[#This Row],[n.]])*(tblLoTTD[issued to]="A")*(tblLoTTD[Quantity received]))</f>
        <v>0</v>
      </c>
      <c r="I7" s="10">
        <f>SUMIF(tblLoTTD[Name of Product],tblLoDTI[[#This Row],[Name of Drug]],tblLoTTD[Quantity issued])</f>
        <v>62</v>
      </c>
    </row>
    <row r="8" spans="1:10" x14ac:dyDescent="0.25">
      <c r="A8" s="136">
        <v>7</v>
      </c>
      <c r="B8" s="17" t="s">
        <v>19</v>
      </c>
      <c r="C8" s="17" t="s">
        <v>20</v>
      </c>
      <c r="D8" s="137">
        <v>4669</v>
      </c>
      <c r="E8" s="138">
        <v>42095</v>
      </c>
      <c r="F8" s="17" t="s">
        <v>21</v>
      </c>
      <c r="G8" s="139">
        <v>18</v>
      </c>
      <c r="H8" s="10">
        <f>SUMPRODUCT((tblLoTTD[n.]=tblLoDTI[[#This Row],[n.]])*(tblLoTTD[issued to]="A")*(tblLoTTD[Quantity received]))</f>
        <v>0</v>
      </c>
      <c r="I8" s="10">
        <f>SUMIF(tblLoTTD[Name of Product],tblLoDTI[[#This Row],[Name of Drug]],tblLoTTD[Quantity issued])</f>
        <v>0</v>
      </c>
    </row>
    <row r="9" spans="1:10" x14ac:dyDescent="0.25">
      <c r="A9" s="136">
        <v>8</v>
      </c>
      <c r="B9" s="17" t="s">
        <v>22</v>
      </c>
      <c r="C9" s="17" t="s">
        <v>23</v>
      </c>
      <c r="D9" s="137" t="s">
        <v>24</v>
      </c>
      <c r="E9" s="138">
        <v>42339</v>
      </c>
      <c r="F9" s="17" t="s">
        <v>25</v>
      </c>
      <c r="G9" s="139">
        <v>8</v>
      </c>
      <c r="H9" s="10">
        <f>SUMPRODUCT((tblLoTTD[n.]=tblLoDTI[[#This Row],[n.]])*(tblLoTTD[issued to]="A")*(tblLoTTD[Quantity received]))</f>
        <v>0</v>
      </c>
      <c r="I9" s="10">
        <f>SUMIF(tblLoTTD[Name of Product],tblLoDTI[[#This Row],[Name of Drug]],tblLoTTD[Quantity issued])</f>
        <v>0</v>
      </c>
    </row>
    <row r="10" spans="1:10" x14ac:dyDescent="0.25">
      <c r="A10" s="136">
        <v>9</v>
      </c>
      <c r="B10" s="17" t="s">
        <v>22</v>
      </c>
      <c r="C10" s="17" t="s">
        <v>23</v>
      </c>
      <c r="D10" s="137" t="s">
        <v>26</v>
      </c>
      <c r="E10" s="138">
        <v>42705</v>
      </c>
      <c r="F10" s="17" t="s">
        <v>25</v>
      </c>
      <c r="G10" s="139">
        <v>10</v>
      </c>
      <c r="H10" s="10">
        <f>SUMPRODUCT((tblLoTTD[n.]=tblLoDTI[[#This Row],[n.]])*(tblLoTTD[issued to]="A")*(tblLoTTD[Quantity received]))</f>
        <v>0</v>
      </c>
      <c r="I10" s="10">
        <f>SUMIF(tblLoTTD[Name of Product],tblLoDTI[[#This Row],[Name of Drug]],tblLoTTD[Quantity issued])</f>
        <v>0</v>
      </c>
    </row>
    <row r="11" spans="1:10" x14ac:dyDescent="0.25">
      <c r="A11" s="136">
        <v>10</v>
      </c>
      <c r="B11" s="17" t="s">
        <v>27</v>
      </c>
      <c r="C11" s="17" t="s">
        <v>28</v>
      </c>
      <c r="D11" s="137">
        <v>13284</v>
      </c>
      <c r="E11" s="138">
        <v>42125</v>
      </c>
      <c r="F11" s="17" t="s">
        <v>29</v>
      </c>
      <c r="G11" s="139">
        <v>15</v>
      </c>
      <c r="H11" s="10">
        <f>SUMPRODUCT((tblLoTTD[n.]=tblLoDTI[[#This Row],[n.]])*(tblLoTTD[issued to]="A")*(tblLoTTD[Quantity received]))</f>
        <v>0</v>
      </c>
      <c r="I11" s="10">
        <f>SUMIF(tblLoTTD[Name of Product],tblLoDTI[[#This Row],[Name of Drug]],tblLoTTD[Quantity issued])</f>
        <v>0</v>
      </c>
    </row>
    <row r="12" spans="1:10" x14ac:dyDescent="0.25">
      <c r="A12" s="136">
        <v>11</v>
      </c>
      <c r="B12" s="17" t="s">
        <v>30</v>
      </c>
      <c r="C12" s="17" t="s">
        <v>31</v>
      </c>
      <c r="D12" s="137">
        <v>3353</v>
      </c>
      <c r="E12" s="138">
        <v>42186</v>
      </c>
      <c r="F12" s="17" t="s">
        <v>32</v>
      </c>
      <c r="G12" s="139">
        <v>9</v>
      </c>
      <c r="H12" s="10">
        <f>SUMPRODUCT((tblLoTTD[n.]=tblLoDTI[[#This Row],[n.]])*(tblLoTTD[issued to]="A")*(tblLoTTD[Quantity received]))</f>
        <v>0</v>
      </c>
      <c r="I12" s="10">
        <f>SUMIF(tblLoTTD[Name of Product],tblLoDTI[[#This Row],[Name of Drug]],tblLoTTD[Quantity issued])</f>
        <v>0</v>
      </c>
    </row>
    <row r="13" spans="1:10" x14ac:dyDescent="0.25">
      <c r="A13" s="136">
        <v>12</v>
      </c>
      <c r="B13" s="17" t="s">
        <v>33</v>
      </c>
      <c r="C13" s="17" t="s">
        <v>34</v>
      </c>
      <c r="D13" s="137">
        <v>62541</v>
      </c>
      <c r="E13" s="138">
        <v>42675</v>
      </c>
      <c r="F13" s="17" t="s">
        <v>25</v>
      </c>
      <c r="G13" s="139">
        <v>15</v>
      </c>
      <c r="H13" s="10">
        <f>SUMPRODUCT((tblLoTTD[n.]=tblLoDTI[[#This Row],[n.]])*(tblLoTTD[issued to]="A")*(tblLoTTD[Quantity received]))</f>
        <v>0</v>
      </c>
      <c r="I13" s="10">
        <f>SUMIF(tblLoTTD[Name of Product],tblLoDTI[[#This Row],[Name of Drug]],tblLoTTD[Quantity issued])</f>
        <v>0</v>
      </c>
    </row>
    <row r="14" spans="1:10" x14ac:dyDescent="0.25">
      <c r="A14" s="136">
        <v>13</v>
      </c>
      <c r="B14" s="17" t="s">
        <v>35</v>
      </c>
      <c r="C14" s="17" t="s">
        <v>36</v>
      </c>
      <c r="D14" s="137">
        <v>13313</v>
      </c>
      <c r="E14" s="138">
        <v>42856</v>
      </c>
      <c r="F14" s="17" t="s">
        <v>12</v>
      </c>
      <c r="G14" s="139">
        <v>15</v>
      </c>
      <c r="H14" s="10">
        <f>SUMPRODUCT((tblLoTTD[n.]=tblLoDTI[[#This Row],[n.]])*(tblLoTTD[issued to]="A")*(tblLoTTD[Quantity received]))</f>
        <v>0</v>
      </c>
      <c r="I14" s="10">
        <f>SUMIF(tblLoTTD[Name of Product],tblLoDTI[[#This Row],[Name of Drug]],tblLoTTD[Quantity issued])</f>
        <v>0</v>
      </c>
    </row>
    <row r="15" spans="1:10" x14ac:dyDescent="0.25">
      <c r="A15" s="136">
        <v>14</v>
      </c>
      <c r="B15" s="17" t="s">
        <v>37</v>
      </c>
      <c r="C15" s="17" t="s">
        <v>38</v>
      </c>
      <c r="D15" s="137">
        <v>3130605</v>
      </c>
      <c r="E15" s="138">
        <v>42522</v>
      </c>
      <c r="F15" s="17" t="s">
        <v>39</v>
      </c>
      <c r="G15" s="139">
        <v>15</v>
      </c>
      <c r="H15" s="10">
        <f>SUMPRODUCT((tblLoTTD[n.]=tblLoDTI[[#This Row],[n.]])*(tblLoTTD[issued to]="A")*(tblLoTTD[Quantity received]))</f>
        <v>5</v>
      </c>
      <c r="I15" s="10">
        <f>SUMIF(tblLoTTD[Name of Product],tblLoDTI[[#This Row],[Name of Drug]],tblLoTTD[Quantity issued])</f>
        <v>79</v>
      </c>
    </row>
    <row r="16" spans="1:10" x14ac:dyDescent="0.25">
      <c r="A16" s="136">
        <v>15</v>
      </c>
      <c r="B16" s="17" t="s">
        <v>40</v>
      </c>
      <c r="C16" s="17" t="s">
        <v>41</v>
      </c>
      <c r="D16" s="137">
        <v>356099</v>
      </c>
      <c r="E16" s="138">
        <v>42461</v>
      </c>
      <c r="F16" s="17" t="s">
        <v>42</v>
      </c>
      <c r="G16" s="139">
        <v>20</v>
      </c>
      <c r="H16" s="10">
        <f>SUMPRODUCT((tblLoTTD[n.]=tblLoDTI[[#This Row],[n.]])*(tblLoTTD[issued to]="A")*(tblLoTTD[Quantity received]))</f>
        <v>0</v>
      </c>
      <c r="I16" s="10">
        <f>SUMIF(tblLoTTD[Name of Product],tblLoDTI[[#This Row],[Name of Drug]],tblLoTTD[Quantity issued])</f>
        <v>0</v>
      </c>
    </row>
    <row r="17" spans="1:9" x14ac:dyDescent="0.25">
      <c r="A17" s="136">
        <v>16</v>
      </c>
      <c r="B17" s="17" t="s">
        <v>43</v>
      </c>
      <c r="C17" s="17" t="s">
        <v>44</v>
      </c>
      <c r="D17" s="137">
        <v>13422</v>
      </c>
      <c r="E17" s="138">
        <v>42583</v>
      </c>
      <c r="F17" s="17" t="s">
        <v>12</v>
      </c>
      <c r="G17" s="139">
        <v>20</v>
      </c>
      <c r="H17" s="10">
        <f>SUMPRODUCT((tblLoTTD[n.]=tblLoDTI[[#This Row],[n.]])*(tblLoTTD[issued to]="A")*(tblLoTTD[Quantity received]))</f>
        <v>0</v>
      </c>
      <c r="I17" s="10">
        <f>SUMIF(tblLoTTD[Name of Product],tblLoDTI[[#This Row],[Name of Drug]],tblLoTTD[Quantity issued])</f>
        <v>0</v>
      </c>
    </row>
    <row r="18" spans="1:9" x14ac:dyDescent="0.25">
      <c r="A18" s="136">
        <v>17</v>
      </c>
      <c r="B18" s="17" t="s">
        <v>550</v>
      </c>
      <c r="C18" s="17" t="s">
        <v>44</v>
      </c>
      <c r="D18" s="137">
        <v>13331</v>
      </c>
      <c r="E18" s="138">
        <v>42156</v>
      </c>
      <c r="F18" s="17" t="s">
        <v>12</v>
      </c>
      <c r="G18" s="139">
        <v>20</v>
      </c>
      <c r="H18" s="10">
        <f>SUMPRODUCT((tblLoTTD[n.]=tblLoDTI[[#This Row],[n.]])*(tblLoTTD[issued to]="A")*(tblLoTTD[Quantity received]))</f>
        <v>0</v>
      </c>
      <c r="I18" s="10">
        <f>SUMIF(tblLoTTD[Name of Product],tblLoDTI[[#This Row],[Name of Drug]],tblLoTTD[Quantity issued])</f>
        <v>0</v>
      </c>
    </row>
    <row r="19" spans="1:9" x14ac:dyDescent="0.25">
      <c r="A19" s="136">
        <v>18</v>
      </c>
      <c r="B19" s="17" t="s">
        <v>45</v>
      </c>
      <c r="C19" s="17" t="s">
        <v>46</v>
      </c>
      <c r="D19" s="137">
        <v>13554</v>
      </c>
      <c r="E19" s="138">
        <v>42278</v>
      </c>
      <c r="F19" s="17" t="s">
        <v>47</v>
      </c>
      <c r="G19" s="139">
        <v>15</v>
      </c>
      <c r="H19" s="10">
        <f>SUMPRODUCT((tblLoTTD[n.]=tblLoDTI[[#This Row],[n.]])*(tblLoTTD[issued to]="A")*(tblLoTTD[Quantity received]))</f>
        <v>0</v>
      </c>
      <c r="I19" s="10">
        <f>SUMIF(tblLoTTD[Name of Product],tblLoDTI[[#This Row],[Name of Drug]],tblLoTTD[Quantity issued])</f>
        <v>0</v>
      </c>
    </row>
    <row r="20" spans="1:9" x14ac:dyDescent="0.25">
      <c r="A20" s="136">
        <v>19</v>
      </c>
      <c r="B20" s="17" t="s">
        <v>48</v>
      </c>
      <c r="C20" s="17" t="s">
        <v>49</v>
      </c>
      <c r="D20" s="137">
        <v>13521</v>
      </c>
      <c r="E20" s="138">
        <v>43009</v>
      </c>
      <c r="F20" s="17" t="s">
        <v>25</v>
      </c>
      <c r="G20" s="139">
        <v>15</v>
      </c>
      <c r="H20" s="10">
        <f>SUMPRODUCT((tblLoTTD[n.]=tblLoDTI[[#This Row],[n.]])*(tblLoTTD[issued to]="A")*(tblLoTTD[Quantity received]))</f>
        <v>0</v>
      </c>
      <c r="I20" s="10">
        <f>SUMIF(tblLoTTD[Name of Product],tblLoDTI[[#This Row],[Name of Drug]],tblLoTTD[Quantity issued])</f>
        <v>0</v>
      </c>
    </row>
    <row r="21" spans="1:9" x14ac:dyDescent="0.25">
      <c r="A21" s="136">
        <v>20</v>
      </c>
      <c r="B21" s="17" t="s">
        <v>50</v>
      </c>
      <c r="C21" s="17" t="s">
        <v>51</v>
      </c>
      <c r="D21" s="137" t="s">
        <v>52</v>
      </c>
      <c r="E21" s="138">
        <v>42095</v>
      </c>
      <c r="F21" s="17" t="s">
        <v>47</v>
      </c>
      <c r="G21" s="139">
        <v>12</v>
      </c>
      <c r="H21" s="10">
        <f>SUMPRODUCT((tblLoTTD[n.]=tblLoDTI[[#This Row],[n.]])*(tblLoTTD[issued to]="A")*(tblLoTTD[Quantity received]))</f>
        <v>0</v>
      </c>
      <c r="I21" s="10">
        <f>SUMIF(tblLoTTD[Name of Product],tblLoDTI[[#This Row],[Name of Drug]],tblLoTTD[Quantity issued])</f>
        <v>0</v>
      </c>
    </row>
    <row r="22" spans="1:9" x14ac:dyDescent="0.25">
      <c r="A22" s="136">
        <v>21</v>
      </c>
      <c r="B22" s="17" t="s">
        <v>53</v>
      </c>
      <c r="C22" s="17" t="s">
        <v>54</v>
      </c>
      <c r="D22" s="137" t="s">
        <v>55</v>
      </c>
      <c r="E22" s="138">
        <v>42278</v>
      </c>
      <c r="F22" s="17" t="s">
        <v>56</v>
      </c>
      <c r="G22" s="139">
        <v>12</v>
      </c>
      <c r="H22" s="10">
        <f>SUMPRODUCT((tblLoTTD[n.]=tblLoDTI[[#This Row],[n.]])*(tblLoTTD[issued to]="A")*(tblLoTTD[Quantity received]))</f>
        <v>0</v>
      </c>
      <c r="I22" s="10">
        <f>SUMIF(tblLoTTD[Name of Product],tblLoDTI[[#This Row],[Name of Drug]],tblLoTTD[Quantity issued])</f>
        <v>0</v>
      </c>
    </row>
    <row r="23" spans="1:9" x14ac:dyDescent="0.25">
      <c r="A23" s="136">
        <v>22</v>
      </c>
      <c r="B23" s="17" t="s">
        <v>57</v>
      </c>
      <c r="C23" s="17" t="s">
        <v>58</v>
      </c>
      <c r="D23" s="137">
        <v>13527</v>
      </c>
      <c r="E23" s="138">
        <v>42278</v>
      </c>
      <c r="F23" s="17" t="s">
        <v>12</v>
      </c>
      <c r="G23" s="139">
        <v>20</v>
      </c>
      <c r="H23" s="10">
        <f>SUMPRODUCT((tblLoTTD[n.]=tblLoDTI[[#This Row],[n.]])*(tblLoTTD[issued to]="A")*(tblLoTTD[Quantity received]))</f>
        <v>0</v>
      </c>
      <c r="I23" s="10">
        <f>SUMIF(tblLoTTD[Name of Product],tblLoDTI[[#This Row],[Name of Drug]],tblLoTTD[Quantity issued])</f>
        <v>0</v>
      </c>
    </row>
    <row r="24" spans="1:9" x14ac:dyDescent="0.25">
      <c r="A24" s="136">
        <v>23</v>
      </c>
      <c r="B24" s="17" t="s">
        <v>575</v>
      </c>
      <c r="C24" s="17" t="s">
        <v>60</v>
      </c>
      <c r="D24" s="137">
        <v>63520</v>
      </c>
      <c r="E24" s="138">
        <v>42339</v>
      </c>
      <c r="F24" s="17" t="s">
        <v>32</v>
      </c>
      <c r="G24" s="139">
        <v>8</v>
      </c>
      <c r="H24" s="10">
        <f>SUMPRODUCT((tblLoTTD[n.]=tblLoDTI[[#This Row],[n.]])*(tblLoTTD[issued to]="A")*(tblLoTTD[Quantity received]))</f>
        <v>0</v>
      </c>
      <c r="I24" s="10">
        <f>SUMIF(tblLoTTD[Name of Product],tblLoDTI[[#This Row],[Name of Drug]],tblLoTTD[Quantity issued])</f>
        <v>0</v>
      </c>
    </row>
    <row r="25" spans="1:9" x14ac:dyDescent="0.25">
      <c r="A25" s="136">
        <v>24</v>
      </c>
      <c r="B25" s="17" t="s">
        <v>61</v>
      </c>
      <c r="C25" s="17" t="s">
        <v>62</v>
      </c>
      <c r="D25" s="137">
        <v>3332</v>
      </c>
      <c r="E25" s="138">
        <v>42826</v>
      </c>
      <c r="F25" s="17" t="s">
        <v>21</v>
      </c>
      <c r="G25" s="139">
        <v>7</v>
      </c>
      <c r="H25" s="10">
        <f>SUMPRODUCT((tblLoTTD[n.]=tblLoDTI[[#This Row],[n.]])*(tblLoTTD[issued to]="A")*(tblLoTTD[Quantity received]))</f>
        <v>0</v>
      </c>
      <c r="I25" s="10">
        <f>SUMIF(tblLoTTD[Name of Product],tblLoDTI[[#This Row],[Name of Drug]],tblLoTTD[Quantity issued])</f>
        <v>0</v>
      </c>
    </row>
    <row r="26" spans="1:9" x14ac:dyDescent="0.25">
      <c r="A26" s="136">
        <v>25</v>
      </c>
      <c r="B26" s="17" t="s">
        <v>63</v>
      </c>
      <c r="C26" s="17" t="s">
        <v>64</v>
      </c>
      <c r="D26" s="137" t="s">
        <v>65</v>
      </c>
      <c r="E26" s="138">
        <v>42705</v>
      </c>
      <c r="F26" s="17" t="s">
        <v>21</v>
      </c>
      <c r="G26" s="139">
        <v>7</v>
      </c>
      <c r="H26" s="10">
        <f>SUMPRODUCT((tblLoTTD[n.]=tblLoDTI[[#This Row],[n.]])*(tblLoTTD[issued to]="A")*(tblLoTTD[Quantity received]))</f>
        <v>0</v>
      </c>
      <c r="I26" s="10">
        <f>SUMIF(tblLoTTD[Name of Product],tblLoDTI[[#This Row],[Name of Drug]],tblLoTTD[Quantity issued])</f>
        <v>0</v>
      </c>
    </row>
    <row r="27" spans="1:9" x14ac:dyDescent="0.25">
      <c r="A27" s="136">
        <v>26</v>
      </c>
      <c r="B27" s="17" t="s">
        <v>66</v>
      </c>
      <c r="C27" s="17" t="s">
        <v>67</v>
      </c>
      <c r="D27" s="137" t="s">
        <v>68</v>
      </c>
      <c r="E27" s="138">
        <v>42370</v>
      </c>
      <c r="F27" s="17" t="s">
        <v>69</v>
      </c>
      <c r="G27" s="139">
        <v>14</v>
      </c>
      <c r="H27" s="10">
        <f>SUMPRODUCT((tblLoTTD[n.]=tblLoDTI[[#This Row],[n.]])*(tblLoTTD[issued to]="A")*(tblLoTTD[Quantity received]))</f>
        <v>0</v>
      </c>
      <c r="I27" s="10">
        <f>SUMIF(tblLoTTD[Name of Product],tblLoDTI[[#This Row],[Name of Drug]],tblLoTTD[Quantity issued])</f>
        <v>0</v>
      </c>
    </row>
    <row r="28" spans="1:9" ht="30" x14ac:dyDescent="0.25">
      <c r="A28" s="136">
        <v>27</v>
      </c>
      <c r="B28" s="17" t="s">
        <v>70</v>
      </c>
      <c r="C28" s="17" t="s">
        <v>71</v>
      </c>
      <c r="D28" s="137" t="s">
        <v>72</v>
      </c>
      <c r="E28" s="138">
        <v>42309</v>
      </c>
      <c r="F28" s="17" t="s">
        <v>69</v>
      </c>
      <c r="G28" s="139">
        <v>47</v>
      </c>
      <c r="H28" s="10">
        <f>SUMPRODUCT((tblLoTTD[n.]=tblLoDTI[[#This Row],[n.]])*(tblLoTTD[issued to]="A")*(tblLoTTD[Quantity received]))</f>
        <v>0</v>
      </c>
      <c r="I28" s="10">
        <f>SUMIF(tblLoTTD[Name of Product],tblLoDTI[[#This Row],[Name of Drug]],tblLoTTD[Quantity issued])</f>
        <v>0</v>
      </c>
    </row>
    <row r="29" spans="1:9" x14ac:dyDescent="0.25">
      <c r="A29" s="136">
        <v>28</v>
      </c>
      <c r="B29" s="17" t="s">
        <v>73</v>
      </c>
      <c r="C29" s="17" t="s">
        <v>74</v>
      </c>
      <c r="D29" s="137" t="s">
        <v>75</v>
      </c>
      <c r="E29" s="138">
        <v>42461</v>
      </c>
      <c r="F29" s="17" t="s">
        <v>76</v>
      </c>
      <c r="G29" s="139">
        <v>19</v>
      </c>
      <c r="H29" s="10">
        <f>SUMPRODUCT((tblLoTTD[n.]=tblLoDTI[[#This Row],[n.]])*(tblLoTTD[issued to]="A")*(tblLoTTD[Quantity received]))</f>
        <v>0</v>
      </c>
      <c r="I29" s="10">
        <f>SUMIF(tblLoTTD[Name of Product],tblLoDTI[[#This Row],[Name of Drug]],tblLoTTD[Quantity issued])</f>
        <v>0</v>
      </c>
    </row>
    <row r="30" spans="1:9" x14ac:dyDescent="0.25">
      <c r="A30" s="136">
        <v>29</v>
      </c>
      <c r="B30" s="17" t="s">
        <v>77</v>
      </c>
      <c r="C30" s="17" t="s">
        <v>78</v>
      </c>
      <c r="D30" s="137" t="s">
        <v>79</v>
      </c>
      <c r="E30" s="138">
        <v>42767</v>
      </c>
      <c r="F30" s="17" t="s">
        <v>80</v>
      </c>
      <c r="G30" s="139">
        <v>40</v>
      </c>
      <c r="H30" s="10">
        <f>SUMPRODUCT((tblLoTTD[n.]=tblLoDTI[[#This Row],[n.]])*(tblLoTTD[issued to]="A")*(tblLoTTD[Quantity received]))</f>
        <v>0</v>
      </c>
      <c r="I30" s="10">
        <f>SUMIF(tblLoTTD[Name of Product],tblLoDTI[[#This Row],[Name of Drug]],tblLoTTD[Quantity issued])</f>
        <v>0</v>
      </c>
    </row>
    <row r="31" spans="1:9" x14ac:dyDescent="0.25">
      <c r="A31" s="136">
        <v>30</v>
      </c>
      <c r="B31" s="17" t="s">
        <v>81</v>
      </c>
      <c r="C31" s="17" t="s">
        <v>82</v>
      </c>
      <c r="D31" s="137" t="s">
        <v>83</v>
      </c>
      <c r="E31" s="138">
        <v>42614</v>
      </c>
      <c r="F31" s="17" t="s">
        <v>84</v>
      </c>
      <c r="G31" s="139">
        <v>10</v>
      </c>
      <c r="H31" s="10">
        <f>SUMPRODUCT((tblLoTTD[n.]=tblLoDTI[[#This Row],[n.]])*(tblLoTTD[issued to]="A")*(tblLoTTD[Quantity received]))</f>
        <v>0</v>
      </c>
      <c r="I31" s="10">
        <f>SUMIF(tblLoTTD[Name of Product],tblLoDTI[[#This Row],[Name of Drug]],tblLoTTD[Quantity issued])</f>
        <v>0</v>
      </c>
    </row>
    <row r="32" spans="1:9" x14ac:dyDescent="0.25">
      <c r="A32" s="136">
        <v>31</v>
      </c>
      <c r="B32" s="17" t="s">
        <v>85</v>
      </c>
      <c r="C32" s="17" t="s">
        <v>20</v>
      </c>
      <c r="D32" s="137" t="s">
        <v>86</v>
      </c>
      <c r="E32" s="138">
        <v>42614</v>
      </c>
      <c r="F32" s="17" t="s">
        <v>25</v>
      </c>
      <c r="G32" s="139">
        <v>7</v>
      </c>
      <c r="H32" s="10">
        <f>SUMPRODUCT((tblLoTTD[n.]=tblLoDTI[[#This Row],[n.]])*(tblLoTTD[issued to]="A")*(tblLoTTD[Quantity received]))</f>
        <v>0</v>
      </c>
      <c r="I32" s="10">
        <f>SUMIF(tblLoTTD[Name of Product],tblLoDTI[[#This Row],[Name of Drug]],tblLoTTD[Quantity issued])</f>
        <v>0</v>
      </c>
    </row>
    <row r="33" spans="1:9" x14ac:dyDescent="0.25">
      <c r="A33" s="136">
        <v>32</v>
      </c>
      <c r="B33" s="17" t="s">
        <v>87</v>
      </c>
      <c r="C33" s="17" t="s">
        <v>88</v>
      </c>
      <c r="D33" s="137" t="s">
        <v>89</v>
      </c>
      <c r="E33" s="138">
        <v>42736</v>
      </c>
      <c r="F33" s="17" t="s">
        <v>90</v>
      </c>
      <c r="G33" s="139">
        <v>17</v>
      </c>
      <c r="H33" s="10">
        <f>SUMPRODUCT((tblLoTTD[n.]=tblLoDTI[[#This Row],[n.]])*(tblLoTTD[issued to]="A")*(tblLoTTD[Quantity received]))</f>
        <v>0</v>
      </c>
      <c r="I33" s="10">
        <f>SUMIF(tblLoTTD[Name of Product],tblLoDTI[[#This Row],[Name of Drug]],tblLoTTD[Quantity issued])</f>
        <v>0</v>
      </c>
    </row>
    <row r="34" spans="1:9" x14ac:dyDescent="0.25">
      <c r="A34" s="136">
        <v>33</v>
      </c>
      <c r="B34" s="17" t="s">
        <v>91</v>
      </c>
      <c r="C34" s="17" t="s">
        <v>92</v>
      </c>
      <c r="D34" s="137" t="s">
        <v>93</v>
      </c>
      <c r="E34" s="138">
        <v>43405</v>
      </c>
      <c r="F34" s="17" t="s">
        <v>94</v>
      </c>
      <c r="G34" s="139">
        <v>19</v>
      </c>
      <c r="H34" s="10">
        <f>SUMPRODUCT((tblLoTTD[n.]=tblLoDTI[[#This Row],[n.]])*(tblLoTTD[issued to]="A")*(tblLoTTD[Quantity received]))</f>
        <v>0</v>
      </c>
      <c r="I34" s="10">
        <f>SUMIF(tblLoTTD[Name of Product],tblLoDTI[[#This Row],[Name of Drug]],tblLoTTD[Quantity issued])</f>
        <v>0</v>
      </c>
    </row>
    <row r="35" spans="1:9" x14ac:dyDescent="0.25">
      <c r="A35" s="136">
        <v>34</v>
      </c>
      <c r="B35" s="17" t="s">
        <v>95</v>
      </c>
      <c r="C35" s="17" t="s">
        <v>96</v>
      </c>
      <c r="D35" s="137" t="s">
        <v>97</v>
      </c>
      <c r="E35" s="138">
        <v>42278</v>
      </c>
      <c r="F35" s="17" t="s">
        <v>98</v>
      </c>
      <c r="G35" s="139">
        <v>15</v>
      </c>
      <c r="H35" s="10">
        <f>SUMPRODUCT((tblLoTTD[n.]=tblLoDTI[[#This Row],[n.]])*(tblLoTTD[issued to]="A")*(tblLoTTD[Quantity received]))</f>
        <v>0</v>
      </c>
      <c r="I35" s="10">
        <f>SUMIF(tblLoTTD[Name of Product],tblLoDTI[[#This Row],[Name of Drug]],tblLoTTD[Quantity issued])</f>
        <v>0</v>
      </c>
    </row>
    <row r="36" spans="1:9" x14ac:dyDescent="0.25">
      <c r="A36" s="136">
        <v>35</v>
      </c>
      <c r="B36" s="17" t="s">
        <v>85</v>
      </c>
      <c r="C36" s="17" t="s">
        <v>20</v>
      </c>
      <c r="D36" s="137" t="s">
        <v>102</v>
      </c>
      <c r="E36" s="138">
        <v>42461</v>
      </c>
      <c r="F36" s="17" t="s">
        <v>12</v>
      </c>
      <c r="G36" s="139">
        <v>5</v>
      </c>
      <c r="H36" s="10">
        <f>SUMPRODUCT((tblLoTTD[n.]=tblLoDTI[[#This Row],[n.]])*(tblLoTTD[issued to]="A")*(tblLoTTD[Quantity received]))</f>
        <v>0</v>
      </c>
      <c r="I36" s="10">
        <f>SUMIF(tblLoTTD[Name of Product],tblLoDTI[[#This Row],[Name of Drug]],tblLoTTD[Quantity issued])</f>
        <v>0</v>
      </c>
    </row>
    <row r="37" spans="1:9" x14ac:dyDescent="0.25">
      <c r="A37" s="136">
        <v>36</v>
      </c>
      <c r="B37" s="17" t="s">
        <v>100</v>
      </c>
      <c r="C37" s="17" t="s">
        <v>101</v>
      </c>
      <c r="D37" s="137" t="s">
        <v>99</v>
      </c>
      <c r="E37" s="138">
        <v>42005</v>
      </c>
      <c r="F37" s="17" t="s">
        <v>12</v>
      </c>
      <c r="G37" s="139">
        <v>15</v>
      </c>
      <c r="H37" s="10">
        <f>SUMPRODUCT((tblLoTTD[n.]=tblLoDTI[[#This Row],[n.]])*(tblLoTTD[issued to]="A")*(tblLoTTD[Quantity received]))</f>
        <v>0</v>
      </c>
      <c r="I37" s="10">
        <f>SUMIF(tblLoTTD[Name of Product],tblLoDTI[[#This Row],[Name of Drug]],tblLoTTD[Quantity issued])</f>
        <v>0</v>
      </c>
    </row>
    <row r="38" spans="1:9" x14ac:dyDescent="0.25">
      <c r="A38" s="136">
        <v>37</v>
      </c>
      <c r="B38" s="17" t="s">
        <v>103</v>
      </c>
      <c r="C38" s="17" t="s">
        <v>104</v>
      </c>
      <c r="D38" s="137" t="s">
        <v>105</v>
      </c>
      <c r="E38" s="138">
        <v>42064</v>
      </c>
      <c r="F38" s="17" t="s">
        <v>42</v>
      </c>
      <c r="G38" s="139">
        <v>14</v>
      </c>
      <c r="H38" s="10">
        <f>SUMPRODUCT((tblLoTTD[n.]=tblLoDTI[[#This Row],[n.]])*(tblLoTTD[issued to]="A")*(tblLoTTD[Quantity received]))</f>
        <v>0</v>
      </c>
      <c r="I38" s="10">
        <f>SUMIF(tblLoTTD[Name of Product],tblLoDTI[[#This Row],[Name of Drug]],tblLoTTD[Quantity issued])</f>
        <v>0</v>
      </c>
    </row>
    <row r="39" spans="1:9" x14ac:dyDescent="0.25">
      <c r="A39" s="136">
        <v>38</v>
      </c>
      <c r="B39" s="17" t="s">
        <v>106</v>
      </c>
      <c r="C39" s="17" t="s">
        <v>107</v>
      </c>
      <c r="D39" s="137" t="s">
        <v>108</v>
      </c>
      <c r="E39" s="138">
        <v>42705</v>
      </c>
      <c r="F39" s="17" t="s">
        <v>12</v>
      </c>
      <c r="G39" s="139">
        <v>15</v>
      </c>
      <c r="H39" s="10">
        <f>SUMPRODUCT((tblLoTTD[n.]=tblLoDTI[[#This Row],[n.]])*(tblLoTTD[issued to]="A")*(tblLoTTD[Quantity received]))</f>
        <v>0</v>
      </c>
      <c r="I39" s="10">
        <f>SUMIF(tblLoTTD[Name of Product],tblLoDTI[[#This Row],[Name of Drug]],tblLoTTD[Quantity issued])</f>
        <v>0</v>
      </c>
    </row>
    <row r="40" spans="1:9" x14ac:dyDescent="0.25">
      <c r="A40" s="136">
        <v>39</v>
      </c>
      <c r="B40" s="17" t="s">
        <v>109</v>
      </c>
      <c r="C40" s="17" t="s">
        <v>20</v>
      </c>
      <c r="D40" s="137" t="s">
        <v>110</v>
      </c>
      <c r="E40" s="138">
        <v>42675</v>
      </c>
      <c r="F40" s="17" t="s">
        <v>76</v>
      </c>
      <c r="G40" s="139">
        <v>14</v>
      </c>
      <c r="H40" s="10">
        <f>SUMPRODUCT((tblLoTTD[n.]=tblLoDTI[[#This Row],[n.]])*(tblLoTTD[issued to]="A")*(tblLoTTD[Quantity received]))</f>
        <v>0</v>
      </c>
      <c r="I40" s="10">
        <f>SUMIF(tblLoTTD[Name of Product],tblLoDTI[[#This Row],[Name of Drug]],tblLoTTD[Quantity issued])</f>
        <v>0</v>
      </c>
    </row>
    <row r="41" spans="1:9" x14ac:dyDescent="0.25">
      <c r="A41" s="136">
        <v>40</v>
      </c>
      <c r="B41" s="17" t="s">
        <v>109</v>
      </c>
      <c r="C41" s="17" t="s">
        <v>20</v>
      </c>
      <c r="D41" s="137" t="s">
        <v>111</v>
      </c>
      <c r="E41" s="138">
        <v>42644</v>
      </c>
      <c r="F41" s="17" t="s">
        <v>76</v>
      </c>
      <c r="G41" s="139">
        <v>14</v>
      </c>
      <c r="H41" s="10">
        <f>SUMPRODUCT((tblLoTTD[n.]=tblLoDTI[[#This Row],[n.]])*(tblLoTTD[issued to]="A")*(tblLoTTD[Quantity received]))</f>
        <v>0</v>
      </c>
      <c r="I41" s="10">
        <f>SUMIF(tblLoTTD[Name of Product],tblLoDTI[[#This Row],[Name of Drug]],tblLoTTD[Quantity issued])</f>
        <v>0</v>
      </c>
    </row>
    <row r="42" spans="1:9" ht="45" x14ac:dyDescent="0.25">
      <c r="A42" s="136">
        <v>41</v>
      </c>
      <c r="B42" s="17" t="s">
        <v>112</v>
      </c>
      <c r="C42" s="17" t="s">
        <v>113</v>
      </c>
      <c r="D42" s="137" t="s">
        <v>114</v>
      </c>
      <c r="E42" s="138">
        <v>42917</v>
      </c>
      <c r="F42" s="17" t="s">
        <v>115</v>
      </c>
      <c r="G42" s="139">
        <v>5</v>
      </c>
      <c r="H42" s="10">
        <f>SUMPRODUCT((tblLoTTD[n.]=tblLoDTI[[#This Row],[n.]])*(tblLoTTD[issued to]="A")*(tblLoTTD[Quantity received]))</f>
        <v>0</v>
      </c>
      <c r="I42" s="10">
        <f>SUMIF(tblLoTTD[Name of Product],tblLoDTI[[#This Row],[Name of Drug]],tblLoTTD[Quantity issued])</f>
        <v>0</v>
      </c>
    </row>
    <row r="43" spans="1:9" x14ac:dyDescent="0.25">
      <c r="A43" s="136">
        <v>42</v>
      </c>
      <c r="B43" s="17" t="s">
        <v>116</v>
      </c>
      <c r="C43" s="17" t="s">
        <v>117</v>
      </c>
      <c r="D43" s="137" t="s">
        <v>118</v>
      </c>
      <c r="E43" s="138">
        <v>42370</v>
      </c>
      <c r="F43" s="17" t="s">
        <v>119</v>
      </c>
      <c r="G43" s="139">
        <v>13</v>
      </c>
      <c r="H43" s="10">
        <f>SUMPRODUCT((tblLoTTD[n.]=tblLoDTI[[#This Row],[n.]])*(tblLoTTD[issued to]="A")*(tblLoTTD[Quantity received]))</f>
        <v>0</v>
      </c>
      <c r="I43" s="10">
        <f>SUMIF(tblLoTTD[Name of Product],tblLoDTI[[#This Row],[Name of Drug]],tblLoTTD[Quantity issued])</f>
        <v>0</v>
      </c>
    </row>
    <row r="44" spans="1:9" x14ac:dyDescent="0.25">
      <c r="A44" s="136">
        <v>43</v>
      </c>
      <c r="B44" s="17" t="s">
        <v>116</v>
      </c>
      <c r="C44" s="17" t="s">
        <v>117</v>
      </c>
      <c r="D44" s="137" t="s">
        <v>120</v>
      </c>
      <c r="E44" s="138">
        <v>42125</v>
      </c>
      <c r="F44" s="17" t="s">
        <v>119</v>
      </c>
      <c r="G44" s="139">
        <v>4</v>
      </c>
      <c r="H44" s="10">
        <f>SUMPRODUCT((tblLoTTD[n.]=tblLoDTI[[#This Row],[n.]])*(tblLoTTD[issued to]="A")*(tblLoTTD[Quantity received]))</f>
        <v>0</v>
      </c>
      <c r="I44" s="10">
        <f>SUMIF(tblLoTTD[Name of Product],tblLoDTI[[#This Row],[Name of Drug]],tblLoTTD[Quantity issued])</f>
        <v>0</v>
      </c>
    </row>
    <row r="45" spans="1:9" x14ac:dyDescent="0.25">
      <c r="A45" s="136">
        <v>44</v>
      </c>
      <c r="B45" s="17" t="s">
        <v>121</v>
      </c>
      <c r="C45" s="17" t="s">
        <v>122</v>
      </c>
      <c r="D45" s="137" t="s">
        <v>123</v>
      </c>
      <c r="E45" s="138">
        <v>42705</v>
      </c>
      <c r="F45" s="17" t="s">
        <v>21</v>
      </c>
      <c r="G45" s="139">
        <v>10</v>
      </c>
      <c r="H45" s="10">
        <f>SUMPRODUCT((tblLoTTD[n.]=tblLoDTI[[#This Row],[n.]])*(tblLoTTD[issued to]="A")*(tblLoTTD[Quantity received]))</f>
        <v>0</v>
      </c>
      <c r="I45" s="10">
        <f>SUMIF(tblLoTTD[Name of Product],tblLoDTI[[#This Row],[Name of Drug]],tblLoTTD[Quantity issued])</f>
        <v>0</v>
      </c>
    </row>
    <row r="46" spans="1:9" x14ac:dyDescent="0.25">
      <c r="A46" s="136">
        <v>45</v>
      </c>
      <c r="B46" s="17" t="s">
        <v>124</v>
      </c>
      <c r="C46" s="17" t="s">
        <v>125</v>
      </c>
      <c r="D46" s="137" t="s">
        <v>126</v>
      </c>
      <c r="E46" s="138">
        <v>43405</v>
      </c>
      <c r="F46" s="17" t="s">
        <v>12</v>
      </c>
      <c r="G46" s="139">
        <v>13</v>
      </c>
      <c r="H46" s="10">
        <f>SUMPRODUCT((tblLoTTD[n.]=tblLoDTI[[#This Row],[n.]])*(tblLoTTD[issued to]="A")*(tblLoTTD[Quantity received]))</f>
        <v>0</v>
      </c>
      <c r="I46" s="10">
        <f>SUMIF(tblLoTTD[Name of Product],tblLoDTI[[#This Row],[Name of Drug]],tblLoTTD[Quantity issued])</f>
        <v>0</v>
      </c>
    </row>
    <row r="47" spans="1:9" x14ac:dyDescent="0.25">
      <c r="A47" s="136">
        <v>46</v>
      </c>
      <c r="B47" s="17" t="s">
        <v>127</v>
      </c>
      <c r="C47" s="17" t="s">
        <v>128</v>
      </c>
      <c r="D47" s="137" t="s">
        <v>129</v>
      </c>
      <c r="E47" s="138">
        <v>42736</v>
      </c>
      <c r="F47" s="17" t="s">
        <v>130</v>
      </c>
      <c r="G47" s="139">
        <v>5</v>
      </c>
      <c r="H47" s="10">
        <f>SUMPRODUCT((tblLoTTD[n.]=tblLoDTI[[#This Row],[n.]])*(tblLoTTD[issued to]="A")*(tblLoTTD[Quantity received]))</f>
        <v>0</v>
      </c>
      <c r="I47" s="10">
        <f>SUMIF(tblLoTTD[Name of Product],tblLoDTI[[#This Row],[Name of Drug]],tblLoTTD[Quantity issued])</f>
        <v>0</v>
      </c>
    </row>
    <row r="48" spans="1:9" x14ac:dyDescent="0.25">
      <c r="A48" s="136">
        <v>47</v>
      </c>
      <c r="B48" s="17" t="s">
        <v>131</v>
      </c>
      <c r="C48" s="17" t="s">
        <v>132</v>
      </c>
      <c r="D48" s="137" t="s">
        <v>133</v>
      </c>
      <c r="E48" s="138">
        <v>42370</v>
      </c>
      <c r="F48" s="17" t="s">
        <v>32</v>
      </c>
      <c r="G48" s="139">
        <v>4</v>
      </c>
      <c r="H48" s="10">
        <f>SUMPRODUCT((tblLoTTD[n.]=tblLoDTI[[#This Row],[n.]])*(tblLoTTD[issued to]="A")*(tblLoTTD[Quantity received]))</f>
        <v>0</v>
      </c>
      <c r="I48" s="10">
        <f>SUMIF(tblLoTTD[Name of Product],tblLoDTI[[#This Row],[Name of Drug]],tblLoTTD[Quantity issued])</f>
        <v>0</v>
      </c>
    </row>
    <row r="49" spans="1:9" x14ac:dyDescent="0.25">
      <c r="A49" s="136">
        <v>48</v>
      </c>
      <c r="B49" s="17" t="s">
        <v>134</v>
      </c>
      <c r="C49" s="17" t="s">
        <v>135</v>
      </c>
      <c r="D49" s="137" t="s">
        <v>136</v>
      </c>
      <c r="E49" s="138">
        <v>42736</v>
      </c>
      <c r="F49" s="17" t="s">
        <v>137</v>
      </c>
      <c r="G49" s="139">
        <v>15</v>
      </c>
      <c r="H49" s="10">
        <f>SUMPRODUCT((tblLoTTD[n.]=tblLoDTI[[#This Row],[n.]])*(tblLoTTD[issued to]="A")*(tblLoTTD[Quantity received]))</f>
        <v>0</v>
      </c>
      <c r="I49" s="10">
        <f>SUMIF(tblLoTTD[Name of Product],tblLoDTI[[#This Row],[Name of Drug]],tblLoTTD[Quantity issued])</f>
        <v>0</v>
      </c>
    </row>
    <row r="50" spans="1:9" x14ac:dyDescent="0.25">
      <c r="A50" s="136">
        <v>49</v>
      </c>
      <c r="B50" s="17" t="s">
        <v>574</v>
      </c>
      <c r="C50" s="17" t="s">
        <v>138</v>
      </c>
      <c r="D50" s="137" t="s">
        <v>139</v>
      </c>
      <c r="E50" s="138">
        <v>42522</v>
      </c>
      <c r="F50" s="17" t="s">
        <v>12</v>
      </c>
      <c r="G50" s="139">
        <v>12</v>
      </c>
      <c r="H50" s="10">
        <f>SUMPRODUCT((tblLoTTD[n.]=tblLoDTI[[#This Row],[n.]])*(tblLoTTD[issued to]="A")*(tblLoTTD[Quantity received]))</f>
        <v>0</v>
      </c>
      <c r="I50" s="10">
        <f>SUMIF(tblLoTTD[Name of Product],tblLoDTI[[#This Row],[Name of Drug]],tblLoTTD[Quantity issued])</f>
        <v>0</v>
      </c>
    </row>
    <row r="51" spans="1:9" x14ac:dyDescent="0.25">
      <c r="A51" s="136">
        <v>50</v>
      </c>
      <c r="B51" s="17" t="s">
        <v>140</v>
      </c>
      <c r="C51" s="17" t="s">
        <v>141</v>
      </c>
      <c r="D51" s="137" t="s">
        <v>142</v>
      </c>
      <c r="E51" s="138">
        <v>42522</v>
      </c>
      <c r="F51" s="17" t="s">
        <v>143</v>
      </c>
      <c r="G51" s="139">
        <v>9</v>
      </c>
      <c r="H51" s="10">
        <f>SUMPRODUCT((tblLoTTD[n.]=tblLoDTI[[#This Row],[n.]])*(tblLoTTD[issued to]="A")*(tblLoTTD[Quantity received]))</f>
        <v>0</v>
      </c>
      <c r="I51" s="10">
        <f>SUMIF(tblLoTTD[Name of Product],tblLoDTI[[#This Row],[Name of Drug]],tblLoTTD[Quantity issued])</f>
        <v>0</v>
      </c>
    </row>
    <row r="52" spans="1:9" x14ac:dyDescent="0.25">
      <c r="A52" s="136">
        <v>51</v>
      </c>
      <c r="B52" s="26" t="s">
        <v>144</v>
      </c>
      <c r="C52" s="26" t="s">
        <v>145</v>
      </c>
      <c r="D52" s="140" t="s">
        <v>146</v>
      </c>
      <c r="E52" s="141">
        <v>42217</v>
      </c>
      <c r="F52" s="26" t="s">
        <v>25</v>
      </c>
      <c r="G52" s="142">
        <v>15</v>
      </c>
      <c r="H52" s="10">
        <f>SUMPRODUCT((tblLoTTD[n.]=tblLoDTI[[#This Row],[n.]])*(tblLoTTD[issued to]="A")*(tblLoTTD[Quantity received]))</f>
        <v>0</v>
      </c>
      <c r="I52" s="10">
        <f>SUMIF(tblLoTTD[Name of Product],tblLoDTI[[#This Row],[Name of Drug]],tblLoTTD[Quantity issued])</f>
        <v>0</v>
      </c>
    </row>
    <row r="53" spans="1:9" x14ac:dyDescent="0.25">
      <c r="A53" s="136">
        <v>52</v>
      </c>
      <c r="B53" s="21" t="s">
        <v>147</v>
      </c>
      <c r="C53" s="21" t="s">
        <v>149</v>
      </c>
      <c r="D53" s="143" t="s">
        <v>150</v>
      </c>
      <c r="E53" s="144">
        <v>42522</v>
      </c>
      <c r="F53" s="21" t="s">
        <v>98</v>
      </c>
      <c r="G53" s="145">
        <v>14</v>
      </c>
      <c r="H53" s="10">
        <f>SUMPRODUCT((tblLoTTD[n.]=tblLoDTI[[#This Row],[n.]])*(tblLoTTD[issued to]="A")*(tblLoTTD[Quantity received]))</f>
        <v>0</v>
      </c>
      <c r="I53" s="10">
        <f>SUMIF(tblLoTTD[Name of Product],tblLoDTI[[#This Row],[Name of Drug]],tblLoTTD[Quantity issued])</f>
        <v>0</v>
      </c>
    </row>
    <row r="54" spans="1:9" x14ac:dyDescent="0.25">
      <c r="A54" s="136">
        <v>53</v>
      </c>
      <c r="B54" s="21" t="s">
        <v>151</v>
      </c>
      <c r="C54" s="21" t="s">
        <v>152</v>
      </c>
      <c r="D54" s="143" t="s">
        <v>153</v>
      </c>
      <c r="E54" s="144">
        <v>42370</v>
      </c>
      <c r="F54" s="21" t="s">
        <v>154</v>
      </c>
      <c r="G54" s="145">
        <v>15</v>
      </c>
      <c r="H54" s="10">
        <f>SUMPRODUCT((tblLoTTD[n.]=tblLoDTI[[#This Row],[n.]])*(tblLoTTD[issued to]="A")*(tblLoTTD[Quantity received]))</f>
        <v>0</v>
      </c>
      <c r="I54" s="10">
        <f>SUMIF(tblLoTTD[Name of Product],tblLoDTI[[#This Row],[Name of Drug]],tblLoTTD[Quantity issued])</f>
        <v>0</v>
      </c>
    </row>
    <row r="55" spans="1:9" x14ac:dyDescent="0.25">
      <c r="A55" s="136">
        <v>54</v>
      </c>
      <c r="B55" s="21" t="s">
        <v>155</v>
      </c>
      <c r="C55" s="21" t="s">
        <v>156</v>
      </c>
      <c r="D55" s="143" t="s">
        <v>157</v>
      </c>
      <c r="E55" s="144">
        <v>42522</v>
      </c>
      <c r="F55" s="21" t="s">
        <v>115</v>
      </c>
      <c r="G55" s="145">
        <v>14</v>
      </c>
      <c r="H55" s="10">
        <f>SUMPRODUCT((tblLoTTD[n.]=tblLoDTI[[#This Row],[n.]])*(tblLoTTD[issued to]="A")*(tblLoTTD[Quantity received]))</f>
        <v>0</v>
      </c>
      <c r="I55" s="10">
        <f>SUMIF(tblLoTTD[Name of Product],tblLoDTI[[#This Row],[Name of Drug]],tblLoTTD[Quantity issued])</f>
        <v>0</v>
      </c>
    </row>
    <row r="56" spans="1:9" x14ac:dyDescent="0.25">
      <c r="A56" s="136">
        <v>55</v>
      </c>
      <c r="B56" s="21" t="s">
        <v>158</v>
      </c>
      <c r="C56" s="21" t="s">
        <v>20</v>
      </c>
      <c r="D56" s="143" t="s">
        <v>159</v>
      </c>
      <c r="E56" s="144">
        <v>42005</v>
      </c>
      <c r="F56" s="21" t="s">
        <v>160</v>
      </c>
      <c r="G56" s="145">
        <v>15</v>
      </c>
      <c r="H56" s="10">
        <f>SUMPRODUCT((tblLoTTD[n.]=tblLoDTI[[#This Row],[n.]])*(tblLoTTD[issued to]="A")*(tblLoTTD[Quantity received]))</f>
        <v>0</v>
      </c>
      <c r="I56" s="10">
        <f>SUMIF(tblLoTTD[Name of Product],tblLoDTI[[#This Row],[Name of Drug]],tblLoTTD[Quantity issued])</f>
        <v>0</v>
      </c>
    </row>
    <row r="57" spans="1:9" x14ac:dyDescent="0.25">
      <c r="A57" s="136">
        <v>56</v>
      </c>
      <c r="B57" s="21" t="s">
        <v>161</v>
      </c>
      <c r="C57" s="21" t="s">
        <v>20</v>
      </c>
      <c r="D57" s="143" t="s">
        <v>162</v>
      </c>
      <c r="E57" s="144">
        <v>41974</v>
      </c>
      <c r="F57" s="21" t="s">
        <v>163</v>
      </c>
      <c r="G57" s="145">
        <v>6</v>
      </c>
      <c r="H57" s="10">
        <f>SUMPRODUCT((tblLoTTD[n.]=tblLoDTI[[#This Row],[n.]])*(tblLoTTD[issued to]="A")*(tblLoTTD[Quantity received]))</f>
        <v>0</v>
      </c>
      <c r="I57" s="10">
        <f>SUMIF(tblLoTTD[Name of Product],tblLoDTI[[#This Row],[Name of Drug]],tblLoTTD[Quantity issued])</f>
        <v>0</v>
      </c>
    </row>
    <row r="58" spans="1:9" x14ac:dyDescent="0.25">
      <c r="A58" s="136">
        <v>57</v>
      </c>
      <c r="B58" s="21" t="s">
        <v>161</v>
      </c>
      <c r="C58" s="21" t="s">
        <v>20</v>
      </c>
      <c r="D58" s="143" t="s">
        <v>164</v>
      </c>
      <c r="E58" s="144">
        <v>42156</v>
      </c>
      <c r="F58" s="21" t="s">
        <v>163</v>
      </c>
      <c r="G58" s="145">
        <v>8</v>
      </c>
      <c r="H58" s="10">
        <f>SUMPRODUCT((tblLoTTD[n.]=tblLoDTI[[#This Row],[n.]])*(tblLoTTD[issued to]="A")*(tblLoTTD[Quantity received]))</f>
        <v>0</v>
      </c>
      <c r="I58" s="10">
        <f>SUMIF(tblLoTTD[Name of Product],tblLoDTI[[#This Row],[Name of Drug]],tblLoTTD[Quantity issued])</f>
        <v>0</v>
      </c>
    </row>
    <row r="59" spans="1:9" x14ac:dyDescent="0.25">
      <c r="A59" s="136">
        <v>58</v>
      </c>
      <c r="B59" s="21" t="s">
        <v>165</v>
      </c>
      <c r="C59" s="21" t="s">
        <v>166</v>
      </c>
      <c r="D59" s="143" t="s">
        <v>167</v>
      </c>
      <c r="E59" s="144">
        <v>42186</v>
      </c>
      <c r="F59" s="21" t="s">
        <v>12</v>
      </c>
      <c r="G59" s="145">
        <v>15</v>
      </c>
      <c r="H59" s="10">
        <f>SUMPRODUCT((tblLoTTD[n.]=tblLoDTI[[#This Row],[n.]])*(tblLoTTD[issued to]="A")*(tblLoTTD[Quantity received]))</f>
        <v>0</v>
      </c>
      <c r="I59" s="10">
        <f>SUMIF(tblLoTTD[Name of Product],tblLoDTI[[#This Row],[Name of Drug]],tblLoTTD[Quantity issued])</f>
        <v>0</v>
      </c>
    </row>
    <row r="60" spans="1:9" ht="30" x14ac:dyDescent="0.25">
      <c r="A60" s="136">
        <v>59</v>
      </c>
      <c r="B60" s="21" t="s">
        <v>168</v>
      </c>
      <c r="C60" s="21" t="s">
        <v>169</v>
      </c>
      <c r="D60" s="143" t="s">
        <v>170</v>
      </c>
      <c r="E60" s="144">
        <v>42401</v>
      </c>
      <c r="F60" s="21" t="s">
        <v>21</v>
      </c>
      <c r="G60" s="145">
        <v>8</v>
      </c>
      <c r="H60" s="10">
        <f>SUMPRODUCT((tblLoTTD[n.]=tblLoDTI[[#This Row],[n.]])*(tblLoTTD[issued to]="A")*(tblLoTTD[Quantity received]))</f>
        <v>0</v>
      </c>
      <c r="I60" s="10">
        <f>SUMIF(tblLoTTD[Name of Product],tblLoDTI[[#This Row],[Name of Drug]],tblLoTTD[Quantity issued])</f>
        <v>0</v>
      </c>
    </row>
    <row r="61" spans="1:9" x14ac:dyDescent="0.25">
      <c r="A61" s="136">
        <v>60</v>
      </c>
      <c r="B61" s="21" t="s">
        <v>171</v>
      </c>
      <c r="C61" s="21" t="s">
        <v>172</v>
      </c>
      <c r="D61" s="143" t="s">
        <v>173</v>
      </c>
      <c r="E61" s="144">
        <v>42675</v>
      </c>
      <c r="F61" s="21" t="s">
        <v>21</v>
      </c>
      <c r="G61" s="145">
        <v>10</v>
      </c>
      <c r="H61" s="10">
        <f>SUMPRODUCT((tblLoTTD[n.]=tblLoDTI[[#This Row],[n.]])*(tblLoTTD[issued to]="A")*(tblLoTTD[Quantity received]))</f>
        <v>0</v>
      </c>
      <c r="I61" s="10">
        <f>SUMIF(tblLoTTD[Name of Product],tblLoDTI[[#This Row],[Name of Drug]],tblLoTTD[Quantity issued])</f>
        <v>0</v>
      </c>
    </row>
    <row r="62" spans="1:9" x14ac:dyDescent="0.25">
      <c r="A62" s="136">
        <v>61</v>
      </c>
      <c r="B62" s="21" t="s">
        <v>174</v>
      </c>
      <c r="C62" s="21" t="s">
        <v>175</v>
      </c>
      <c r="D62" s="143" t="s">
        <v>176</v>
      </c>
      <c r="E62" s="144">
        <v>42309</v>
      </c>
      <c r="F62" s="21" t="s">
        <v>177</v>
      </c>
      <c r="G62" s="145">
        <v>9</v>
      </c>
      <c r="H62" s="10">
        <f>SUMPRODUCT((tblLoTTD[n.]=tblLoDTI[[#This Row],[n.]])*(tblLoTTD[issued to]="A")*(tblLoTTD[Quantity received]))</f>
        <v>0</v>
      </c>
      <c r="I62" s="10">
        <f>SUMIF(tblLoTTD[Name of Product],tblLoDTI[[#This Row],[Name of Drug]],tblLoTTD[Quantity issued])</f>
        <v>0</v>
      </c>
    </row>
    <row r="63" spans="1:9" x14ac:dyDescent="0.25">
      <c r="A63" s="136">
        <v>62</v>
      </c>
      <c r="B63" s="21" t="s">
        <v>178</v>
      </c>
      <c r="C63" s="21" t="s">
        <v>179</v>
      </c>
      <c r="D63" s="143" t="s">
        <v>180</v>
      </c>
      <c r="E63" s="144">
        <v>42522</v>
      </c>
      <c r="F63" s="21" t="s">
        <v>181</v>
      </c>
      <c r="G63" s="145">
        <v>8</v>
      </c>
      <c r="H63" s="10">
        <f>SUMPRODUCT((tblLoTTD[n.]=tblLoDTI[[#This Row],[n.]])*(tblLoTTD[issued to]="A")*(tblLoTTD[Quantity received]))</f>
        <v>0</v>
      </c>
      <c r="I63" s="10">
        <f>SUMIF(tblLoTTD[Name of Product],tblLoDTI[[#This Row],[Name of Drug]],tblLoTTD[Quantity issued])</f>
        <v>0</v>
      </c>
    </row>
    <row r="64" spans="1:9" x14ac:dyDescent="0.25">
      <c r="A64" s="136">
        <v>63</v>
      </c>
      <c r="B64" s="21" t="s">
        <v>182</v>
      </c>
      <c r="C64" s="21" t="s">
        <v>183</v>
      </c>
      <c r="D64" s="143" t="s">
        <v>184</v>
      </c>
      <c r="E64" s="144">
        <v>42552</v>
      </c>
      <c r="F64" s="21" t="s">
        <v>94</v>
      </c>
      <c r="G64" s="145">
        <v>3</v>
      </c>
      <c r="H64" s="10">
        <f>SUMPRODUCT((tblLoTTD[n.]=tblLoDTI[[#This Row],[n.]])*(tblLoTTD[issued to]="A")*(tblLoTTD[Quantity received]))</f>
        <v>0</v>
      </c>
      <c r="I64" s="10">
        <f>SUMIF(tblLoTTD[Name of Product],tblLoDTI[[#This Row],[Name of Drug]],tblLoTTD[Quantity issued])</f>
        <v>0</v>
      </c>
    </row>
    <row r="65" spans="1:9" x14ac:dyDescent="0.25">
      <c r="A65" s="136">
        <v>64</v>
      </c>
      <c r="B65" s="21" t="s">
        <v>185</v>
      </c>
      <c r="C65" s="21" t="s">
        <v>186</v>
      </c>
      <c r="D65" s="143" t="s">
        <v>187</v>
      </c>
      <c r="E65" s="144">
        <v>42370</v>
      </c>
      <c r="F65" s="21" t="s">
        <v>12</v>
      </c>
      <c r="G65" s="145">
        <v>17</v>
      </c>
      <c r="H65" s="10">
        <f>SUMPRODUCT((tblLoTTD[n.]=tblLoDTI[[#This Row],[n.]])*(tblLoTTD[issued to]="A")*(tblLoTTD[Quantity received]))</f>
        <v>0</v>
      </c>
      <c r="I65" s="10">
        <f>SUMIF(tblLoTTD[Name of Product],tblLoDTI[[#This Row],[Name of Drug]],tblLoTTD[Quantity issued])</f>
        <v>0</v>
      </c>
    </row>
    <row r="66" spans="1:9" ht="30" x14ac:dyDescent="0.25">
      <c r="A66" s="136">
        <v>65</v>
      </c>
      <c r="B66" s="21" t="s">
        <v>188</v>
      </c>
      <c r="C66" s="21" t="s">
        <v>189</v>
      </c>
      <c r="D66" s="143" t="s">
        <v>190</v>
      </c>
      <c r="E66" s="144">
        <v>42948</v>
      </c>
      <c r="F66" s="21" t="s">
        <v>191</v>
      </c>
      <c r="G66" s="145">
        <v>9</v>
      </c>
      <c r="H66" s="10">
        <f>SUMPRODUCT((tblLoTTD[n.]=tblLoDTI[[#This Row],[n.]])*(tblLoTTD[issued to]="A")*(tblLoTTD[Quantity received]))</f>
        <v>0</v>
      </c>
      <c r="I66" s="10">
        <f>SUMIF(tblLoTTD[Name of Product],tblLoDTI[[#This Row],[Name of Drug]],tblLoTTD[Quantity issued])</f>
        <v>0</v>
      </c>
    </row>
    <row r="67" spans="1:9" x14ac:dyDescent="0.25">
      <c r="A67" s="136">
        <v>66</v>
      </c>
      <c r="B67" s="21" t="s">
        <v>192</v>
      </c>
      <c r="C67" s="21" t="s">
        <v>193</v>
      </c>
      <c r="D67" s="143" t="s">
        <v>194</v>
      </c>
      <c r="E67" s="144">
        <v>42614</v>
      </c>
      <c r="F67" s="21" t="s">
        <v>195</v>
      </c>
      <c r="G67" s="145">
        <v>59</v>
      </c>
      <c r="H67" s="10">
        <f>SUMPRODUCT((tblLoTTD[n.]=tblLoDTI[[#This Row],[n.]])*(tblLoTTD[issued to]="A")*(tblLoTTD[Quantity received]))</f>
        <v>0</v>
      </c>
      <c r="I67" s="10">
        <f>SUMIF(tblLoTTD[Name of Product],tblLoDTI[[#This Row],[Name of Drug]],tblLoTTD[Quantity issued])</f>
        <v>0</v>
      </c>
    </row>
    <row r="68" spans="1:9" x14ac:dyDescent="0.25">
      <c r="A68" s="136">
        <v>67</v>
      </c>
      <c r="B68" s="21" t="s">
        <v>196</v>
      </c>
      <c r="C68" s="21" t="s">
        <v>197</v>
      </c>
      <c r="D68" s="143" t="s">
        <v>198</v>
      </c>
      <c r="E68" s="144">
        <v>42552</v>
      </c>
      <c r="F68" s="21" t="s">
        <v>199</v>
      </c>
      <c r="G68" s="145">
        <v>15</v>
      </c>
      <c r="H68" s="10">
        <f>SUMPRODUCT((tblLoTTD[n.]=tblLoDTI[[#This Row],[n.]])*(tblLoTTD[issued to]="A")*(tblLoTTD[Quantity received]))</f>
        <v>0</v>
      </c>
      <c r="I68" s="10">
        <f>SUMIF(tblLoTTD[Name of Product],tblLoDTI[[#This Row],[Name of Drug]],tblLoTTD[Quantity issued])</f>
        <v>0</v>
      </c>
    </row>
    <row r="69" spans="1:9" x14ac:dyDescent="0.25">
      <c r="A69" s="136">
        <v>68</v>
      </c>
      <c r="B69" s="21" t="s">
        <v>200</v>
      </c>
      <c r="C69" s="21" t="s">
        <v>201</v>
      </c>
      <c r="D69" s="143" t="s">
        <v>202</v>
      </c>
      <c r="E69" s="144">
        <v>42401</v>
      </c>
      <c r="F69" s="21" t="s">
        <v>32</v>
      </c>
      <c r="G69" s="145">
        <v>11</v>
      </c>
      <c r="H69" s="10">
        <f>SUMPRODUCT((tblLoTTD[n.]=tblLoDTI[[#This Row],[n.]])*(tblLoTTD[issued to]="A")*(tblLoTTD[Quantity received]))</f>
        <v>0</v>
      </c>
      <c r="I69" s="10">
        <f>SUMIF(tblLoTTD[Name of Product],tblLoDTI[[#This Row],[Name of Drug]],tblLoTTD[Quantity issued])</f>
        <v>0</v>
      </c>
    </row>
    <row r="70" spans="1:9" x14ac:dyDescent="0.25">
      <c r="A70" s="136">
        <v>69</v>
      </c>
      <c r="B70" s="21" t="s">
        <v>203</v>
      </c>
      <c r="C70" s="21" t="s">
        <v>204</v>
      </c>
      <c r="D70" s="143" t="s">
        <v>205</v>
      </c>
      <c r="E70" s="144">
        <v>42370</v>
      </c>
      <c r="F70" s="21" t="s">
        <v>206</v>
      </c>
      <c r="G70" s="145">
        <v>9</v>
      </c>
      <c r="H70" s="10">
        <f>SUMPRODUCT((tblLoTTD[n.]=tblLoDTI[[#This Row],[n.]])*(tblLoTTD[issued to]="A")*(tblLoTTD[Quantity received]))</f>
        <v>0</v>
      </c>
      <c r="I70" s="10">
        <f>SUMIF(tblLoTTD[Name of Product],tblLoDTI[[#This Row],[Name of Drug]],tblLoTTD[Quantity issued])</f>
        <v>0</v>
      </c>
    </row>
    <row r="71" spans="1:9" x14ac:dyDescent="0.25">
      <c r="A71" s="136">
        <v>70</v>
      </c>
      <c r="B71" s="21" t="s">
        <v>207</v>
      </c>
      <c r="C71" s="21" t="s">
        <v>360</v>
      </c>
      <c r="D71" s="143" t="s">
        <v>208</v>
      </c>
      <c r="E71" s="144">
        <v>43160</v>
      </c>
      <c r="F71" s="21" t="s">
        <v>209</v>
      </c>
      <c r="G71" s="145">
        <v>8</v>
      </c>
      <c r="H71" s="10">
        <f>SUMPRODUCT((tblLoTTD[n.]=tblLoDTI[[#This Row],[n.]])*(tblLoTTD[issued to]="A")*(tblLoTTD[Quantity received]))</f>
        <v>0</v>
      </c>
      <c r="I71" s="10">
        <f>SUMIF(tblLoTTD[Name of Product],tblLoDTI[[#This Row],[Name of Drug]],tblLoTTD[Quantity issued])</f>
        <v>0</v>
      </c>
    </row>
    <row r="72" spans="1:9" x14ac:dyDescent="0.25">
      <c r="A72" s="136">
        <v>71</v>
      </c>
      <c r="B72" s="21" t="s">
        <v>210</v>
      </c>
      <c r="C72" s="21" t="s">
        <v>360</v>
      </c>
      <c r="D72" s="143" t="s">
        <v>211</v>
      </c>
      <c r="E72" s="144">
        <v>43405</v>
      </c>
      <c r="F72" s="21" t="s">
        <v>209</v>
      </c>
      <c r="G72" s="145">
        <v>10</v>
      </c>
      <c r="H72" s="10">
        <f>SUMPRODUCT((tblLoTTD[n.]=tblLoDTI[[#This Row],[n.]])*(tblLoTTD[issued to]="A")*(tblLoTTD[Quantity received]))</f>
        <v>0</v>
      </c>
      <c r="I72" s="10">
        <f>SUMIF(tblLoTTD[Name of Product],tblLoDTI[[#This Row],[Name of Drug]],tblLoTTD[Quantity issued])</f>
        <v>0</v>
      </c>
    </row>
    <row r="73" spans="1:9" x14ac:dyDescent="0.25">
      <c r="A73" s="136">
        <v>72</v>
      </c>
      <c r="B73" s="21" t="s">
        <v>212</v>
      </c>
      <c r="C73" s="21" t="s">
        <v>213</v>
      </c>
      <c r="D73" s="143" t="s">
        <v>214</v>
      </c>
      <c r="E73" s="144">
        <v>42675</v>
      </c>
      <c r="F73" s="21" t="s">
        <v>12</v>
      </c>
      <c r="G73" s="145">
        <v>3</v>
      </c>
      <c r="H73" s="10">
        <f>SUMPRODUCT((tblLoTTD[n.]=tblLoDTI[[#This Row],[n.]])*(tblLoTTD[issued to]="A")*(tblLoTTD[Quantity received]))</f>
        <v>0</v>
      </c>
      <c r="I73" s="10">
        <f>SUMIF(tblLoTTD[Name of Product],tblLoDTI[[#This Row],[Name of Drug]],tblLoTTD[Quantity issued])</f>
        <v>0</v>
      </c>
    </row>
    <row r="74" spans="1:9" x14ac:dyDescent="0.25">
      <c r="A74" s="136">
        <v>73</v>
      </c>
      <c r="B74" s="21" t="s">
        <v>19</v>
      </c>
      <c r="C74" s="21" t="s">
        <v>20</v>
      </c>
      <c r="D74" s="143" t="s">
        <v>215</v>
      </c>
      <c r="E74" s="144">
        <v>42217</v>
      </c>
      <c r="F74" s="21" t="s">
        <v>216</v>
      </c>
      <c r="G74" s="145">
        <v>58</v>
      </c>
      <c r="H74" s="10">
        <f>SUMPRODUCT((tblLoTTD[n.]=tblLoDTI[[#This Row],[n.]])*(tblLoTTD[issued to]="A")*(tblLoTTD[Quantity received]))</f>
        <v>0</v>
      </c>
      <c r="I74" s="10">
        <f>SUMIF(tblLoTTD[Name of Product],tblLoDTI[[#This Row],[Name of Drug]],tblLoTTD[Quantity issued])</f>
        <v>0</v>
      </c>
    </row>
    <row r="75" spans="1:9" x14ac:dyDescent="0.25">
      <c r="A75" s="136">
        <v>74</v>
      </c>
      <c r="B75" s="21" t="s">
        <v>217</v>
      </c>
      <c r="C75" s="21" t="s">
        <v>218</v>
      </c>
      <c r="D75" s="143" t="s">
        <v>219</v>
      </c>
      <c r="E75" s="144">
        <v>42644</v>
      </c>
      <c r="F75" s="21" t="s">
        <v>21</v>
      </c>
      <c r="G75" s="145">
        <v>8</v>
      </c>
      <c r="H75" s="10">
        <f>SUMPRODUCT((tblLoTTD[n.]=tblLoDTI[[#This Row],[n.]])*(tblLoTTD[issued to]="A")*(tblLoTTD[Quantity received]))</f>
        <v>0</v>
      </c>
      <c r="I75" s="10">
        <f>SUMIF(tblLoTTD[Name of Product],tblLoDTI[[#This Row],[Name of Drug]],tblLoTTD[Quantity issued])</f>
        <v>0</v>
      </c>
    </row>
    <row r="76" spans="1:9" x14ac:dyDescent="0.25">
      <c r="A76" s="136">
        <v>75</v>
      </c>
      <c r="B76" s="21" t="s">
        <v>220</v>
      </c>
      <c r="C76" s="21" t="s">
        <v>221</v>
      </c>
      <c r="D76" s="143" t="s">
        <v>222</v>
      </c>
      <c r="E76" s="144">
        <v>42583</v>
      </c>
      <c r="F76" s="21" t="s">
        <v>209</v>
      </c>
      <c r="G76" s="145">
        <v>9</v>
      </c>
      <c r="H76" s="10">
        <f>SUMPRODUCT((tblLoTTD[n.]=tblLoDTI[[#This Row],[n.]])*(tblLoTTD[issued to]="A")*(tblLoTTD[Quantity received]))</f>
        <v>0</v>
      </c>
      <c r="I76" s="10">
        <f>SUMIF(tblLoTTD[Name of Product],tblLoDTI[[#This Row],[Name of Drug]],tblLoTTD[Quantity issued])</f>
        <v>0</v>
      </c>
    </row>
    <row r="77" spans="1:9" x14ac:dyDescent="0.25">
      <c r="A77" s="136">
        <v>76</v>
      </c>
      <c r="B77" s="21" t="s">
        <v>223</v>
      </c>
      <c r="C77" s="21" t="s">
        <v>224</v>
      </c>
      <c r="D77" s="143" t="s">
        <v>225</v>
      </c>
      <c r="E77" s="144">
        <v>42430</v>
      </c>
      <c r="F77" s="21" t="s">
        <v>12</v>
      </c>
      <c r="G77" s="145">
        <v>15</v>
      </c>
      <c r="H77" s="10">
        <f>SUMPRODUCT((tblLoTTD[n.]=tblLoDTI[[#This Row],[n.]])*(tblLoTTD[issued to]="A")*(tblLoTTD[Quantity received]))</f>
        <v>0</v>
      </c>
      <c r="I77" s="10">
        <f>SUMIF(tblLoTTD[Name of Product],tblLoDTI[[#This Row],[Name of Drug]],tblLoTTD[Quantity issued])</f>
        <v>0</v>
      </c>
    </row>
    <row r="78" spans="1:9" x14ac:dyDescent="0.25">
      <c r="A78" s="136">
        <v>77</v>
      </c>
      <c r="B78" s="21" t="s">
        <v>226</v>
      </c>
      <c r="C78" s="21" t="s">
        <v>227</v>
      </c>
      <c r="D78" s="143" t="s">
        <v>228</v>
      </c>
      <c r="E78" s="144">
        <v>42430</v>
      </c>
      <c r="F78" s="21" t="s">
        <v>12</v>
      </c>
      <c r="G78" s="145">
        <v>15</v>
      </c>
      <c r="H78" s="10">
        <f>SUMPRODUCT((tblLoTTD[n.]=tblLoDTI[[#This Row],[n.]])*(tblLoTTD[issued to]="A")*(tblLoTTD[Quantity received]))</f>
        <v>0</v>
      </c>
      <c r="I78" s="10">
        <f>SUMIF(tblLoTTD[Name of Product],tblLoDTI[[#This Row],[Name of Drug]],tblLoTTD[Quantity issued])</f>
        <v>0</v>
      </c>
    </row>
    <row r="79" spans="1:9" ht="30" x14ac:dyDescent="0.25">
      <c r="A79" s="136">
        <v>78</v>
      </c>
      <c r="B79" s="21" t="s">
        <v>229</v>
      </c>
      <c r="C79" s="21" t="s">
        <v>230</v>
      </c>
      <c r="D79" s="143" t="s">
        <v>231</v>
      </c>
      <c r="E79" s="144">
        <v>43435</v>
      </c>
      <c r="F79" s="21" t="s">
        <v>199</v>
      </c>
      <c r="G79" s="145">
        <v>16</v>
      </c>
      <c r="H79" s="10">
        <f>SUMPRODUCT((tblLoTTD[n.]=tblLoDTI[[#This Row],[n.]])*(tblLoTTD[issued to]="A")*(tblLoTTD[Quantity received]))</f>
        <v>0</v>
      </c>
      <c r="I79" s="10">
        <f>SUMIF(tblLoTTD[Name of Product],tblLoDTI[[#This Row],[Name of Drug]],tblLoTTD[Quantity issued])</f>
        <v>0</v>
      </c>
    </row>
    <row r="80" spans="1:9" ht="30" x14ac:dyDescent="0.25">
      <c r="A80" s="136">
        <v>79</v>
      </c>
      <c r="B80" s="21" t="s">
        <v>232</v>
      </c>
      <c r="C80" s="21" t="s">
        <v>233</v>
      </c>
      <c r="D80" s="143" t="s">
        <v>234</v>
      </c>
      <c r="E80" s="144">
        <v>42278</v>
      </c>
      <c r="F80" s="21" t="s">
        <v>115</v>
      </c>
      <c r="G80" s="145">
        <v>10</v>
      </c>
      <c r="H80" s="10">
        <f>SUMPRODUCT((tblLoTTD[n.]=tblLoDTI[[#This Row],[n.]])*(tblLoTTD[issued to]="A")*(tblLoTTD[Quantity received]))</f>
        <v>0</v>
      </c>
      <c r="I80" s="10">
        <f>SUMIF(tblLoTTD[Name of Product],tblLoDTI[[#This Row],[Name of Drug]],tblLoTTD[Quantity issued])</f>
        <v>0</v>
      </c>
    </row>
    <row r="81" spans="1:9" ht="45" x14ac:dyDescent="0.25">
      <c r="A81" s="136">
        <v>80</v>
      </c>
      <c r="B81" s="21" t="s">
        <v>235</v>
      </c>
      <c r="C81" s="21" t="s">
        <v>242</v>
      </c>
      <c r="D81" s="143" t="s">
        <v>236</v>
      </c>
      <c r="E81" s="144">
        <v>42125</v>
      </c>
      <c r="F81" s="21" t="s">
        <v>237</v>
      </c>
      <c r="G81" s="145">
        <v>7</v>
      </c>
      <c r="H81" s="10">
        <f>SUMPRODUCT((tblLoTTD[n.]=tblLoDTI[[#This Row],[n.]])*(tblLoTTD[issued to]="A")*(tblLoTTD[Quantity received]))</f>
        <v>0</v>
      </c>
      <c r="I81" s="10">
        <f>SUMIF(tblLoTTD[Name of Product],tblLoDTI[[#This Row],[Name of Drug]],tblLoTTD[Quantity issued])</f>
        <v>0</v>
      </c>
    </row>
    <row r="82" spans="1:9" x14ac:dyDescent="0.25">
      <c r="A82" s="136">
        <v>81</v>
      </c>
      <c r="B82" s="21" t="s">
        <v>238</v>
      </c>
      <c r="C82" s="21" t="s">
        <v>239</v>
      </c>
      <c r="D82" s="143" t="s">
        <v>240</v>
      </c>
      <c r="E82" s="144">
        <v>42339</v>
      </c>
      <c r="F82" s="21" t="s">
        <v>241</v>
      </c>
      <c r="G82" s="145">
        <v>15</v>
      </c>
      <c r="H82" s="10">
        <f>SUMPRODUCT((tblLoTTD[n.]=tblLoDTI[[#This Row],[n.]])*(tblLoTTD[issued to]="A")*(tblLoTTD[Quantity received]))</f>
        <v>0</v>
      </c>
      <c r="I82" s="10">
        <f>SUMIF(tblLoTTD[Name of Product],tblLoDTI[[#This Row],[Name of Drug]],tblLoTTD[Quantity issued])</f>
        <v>0</v>
      </c>
    </row>
    <row r="83" spans="1:9" ht="30" x14ac:dyDescent="0.25">
      <c r="A83" s="136">
        <v>82</v>
      </c>
      <c r="B83" s="21" t="s">
        <v>229</v>
      </c>
      <c r="C83" s="21" t="s">
        <v>230</v>
      </c>
      <c r="D83" s="143" t="s">
        <v>243</v>
      </c>
      <c r="E83" s="144">
        <v>43374</v>
      </c>
      <c r="F83" s="21" t="s">
        <v>244</v>
      </c>
      <c r="G83" s="145">
        <v>11</v>
      </c>
      <c r="H83" s="10">
        <f>SUMPRODUCT((tblLoTTD[n.]=tblLoDTI[[#This Row],[n.]])*(tblLoTTD[issued to]="A")*(tblLoTTD[Quantity received]))</f>
        <v>0</v>
      </c>
      <c r="I83" s="10">
        <f>SUMIF(tblLoTTD[Name of Product],tblLoDTI[[#This Row],[Name of Drug]],tblLoTTD[Quantity issued])</f>
        <v>0</v>
      </c>
    </row>
    <row r="84" spans="1:9" x14ac:dyDescent="0.25">
      <c r="A84" s="136">
        <v>83</v>
      </c>
      <c r="B84" s="21" t="s">
        <v>245</v>
      </c>
      <c r="C84" s="21" t="s">
        <v>166</v>
      </c>
      <c r="D84" s="143" t="s">
        <v>246</v>
      </c>
      <c r="E84" s="144">
        <v>42186</v>
      </c>
      <c r="F84" s="21" t="s">
        <v>12</v>
      </c>
      <c r="G84" s="145">
        <v>15</v>
      </c>
      <c r="H84" s="10">
        <f>SUMPRODUCT((tblLoTTD[n.]=tblLoDTI[[#This Row],[n.]])*(tblLoTTD[issued to]="A")*(tblLoTTD[Quantity received]))</f>
        <v>0</v>
      </c>
      <c r="I84" s="10">
        <f>SUMIF(tblLoTTD[Name of Product],tblLoDTI[[#This Row],[Name of Drug]],tblLoTTD[Quantity issued])</f>
        <v>0</v>
      </c>
    </row>
    <row r="85" spans="1:9" x14ac:dyDescent="0.25">
      <c r="A85" s="136">
        <v>84</v>
      </c>
      <c r="B85" s="21" t="s">
        <v>247</v>
      </c>
      <c r="C85" s="21" t="s">
        <v>248</v>
      </c>
      <c r="D85" s="143" t="s">
        <v>249</v>
      </c>
      <c r="E85" s="144">
        <v>42522</v>
      </c>
      <c r="F85" s="21" t="s">
        <v>94</v>
      </c>
      <c r="G85" s="145">
        <v>9</v>
      </c>
      <c r="H85" s="10">
        <f>SUMPRODUCT((tblLoTTD[n.]=tblLoDTI[[#This Row],[n.]])*(tblLoTTD[issued to]="A")*(tblLoTTD[Quantity received]))</f>
        <v>0</v>
      </c>
      <c r="I85" s="10">
        <f>SUMIF(tblLoTTD[Name of Product],tblLoDTI[[#This Row],[Name of Drug]],tblLoTTD[Quantity issued])</f>
        <v>0</v>
      </c>
    </row>
    <row r="86" spans="1:9" x14ac:dyDescent="0.25">
      <c r="A86" s="136">
        <v>85</v>
      </c>
      <c r="B86" s="21" t="s">
        <v>250</v>
      </c>
      <c r="C86" s="21" t="s">
        <v>251</v>
      </c>
      <c r="D86" s="143" t="s">
        <v>252</v>
      </c>
      <c r="E86" s="144">
        <v>42887</v>
      </c>
      <c r="F86" s="21" t="s">
        <v>253</v>
      </c>
      <c r="G86" s="145">
        <v>14</v>
      </c>
      <c r="H86" s="10">
        <f>SUMPRODUCT((tblLoTTD[n.]=tblLoDTI[[#This Row],[n.]])*(tblLoTTD[issued to]="A")*(tblLoTTD[Quantity received]))</f>
        <v>0</v>
      </c>
      <c r="I86" s="10">
        <f>SUMIF(tblLoTTD[Name of Product],tblLoDTI[[#This Row],[Name of Drug]],tblLoTTD[Quantity issued])</f>
        <v>0</v>
      </c>
    </row>
    <row r="87" spans="1:9" x14ac:dyDescent="0.25">
      <c r="A87" s="136">
        <v>86</v>
      </c>
      <c r="B87" s="21" t="s">
        <v>254</v>
      </c>
      <c r="C87" s="21" t="s">
        <v>255</v>
      </c>
      <c r="D87" s="143" t="s">
        <v>256</v>
      </c>
      <c r="E87" s="144">
        <v>42156</v>
      </c>
      <c r="F87" s="21" t="s">
        <v>12</v>
      </c>
      <c r="G87" s="145">
        <v>15</v>
      </c>
      <c r="H87" s="10">
        <f>SUMPRODUCT((tblLoTTD[n.]=tblLoDTI[[#This Row],[n.]])*(tblLoTTD[issued to]="A")*(tblLoTTD[Quantity received]))</f>
        <v>0</v>
      </c>
      <c r="I87" s="10">
        <f>SUMIF(tblLoTTD[Name of Product],tblLoDTI[[#This Row],[Name of Drug]],tblLoTTD[Quantity issued])</f>
        <v>0</v>
      </c>
    </row>
    <row r="88" spans="1:9" x14ac:dyDescent="0.25">
      <c r="A88" s="136">
        <v>87</v>
      </c>
      <c r="B88" s="21" t="s">
        <v>257</v>
      </c>
      <c r="C88" s="21" t="s">
        <v>148</v>
      </c>
      <c r="D88" s="143" t="s">
        <v>258</v>
      </c>
      <c r="E88" s="144">
        <v>42644</v>
      </c>
      <c r="F88" s="21" t="s">
        <v>21</v>
      </c>
      <c r="G88" s="145">
        <v>15</v>
      </c>
      <c r="H88" s="10">
        <f>SUMPRODUCT((tblLoTTD[n.]=tblLoDTI[[#This Row],[n.]])*(tblLoTTD[issued to]="A")*(tblLoTTD[Quantity received]))</f>
        <v>0</v>
      </c>
      <c r="I88" s="10">
        <f>SUMIF(tblLoTTD[Name of Product],tblLoDTI[[#This Row],[Name of Drug]],tblLoTTD[Quantity issued])</f>
        <v>0</v>
      </c>
    </row>
    <row r="89" spans="1:9" x14ac:dyDescent="0.25">
      <c r="A89" s="136">
        <v>88</v>
      </c>
      <c r="B89" s="21" t="s">
        <v>259</v>
      </c>
      <c r="C89" s="21" t="s">
        <v>197</v>
      </c>
      <c r="D89" s="143" t="s">
        <v>260</v>
      </c>
      <c r="E89" s="144">
        <v>42125</v>
      </c>
      <c r="F89" s="21" t="s">
        <v>12</v>
      </c>
      <c r="G89" s="145">
        <v>15</v>
      </c>
      <c r="H89" s="10">
        <f>SUMPRODUCT((tblLoTTD[n.]=tblLoDTI[[#This Row],[n.]])*(tblLoTTD[issued to]="A")*(tblLoTTD[Quantity received]))</f>
        <v>0</v>
      </c>
      <c r="I89" s="10">
        <f>SUMIF(tblLoTTD[Name of Product],tblLoDTI[[#This Row],[Name of Drug]],tblLoTTD[Quantity issued])</f>
        <v>0</v>
      </c>
    </row>
    <row r="90" spans="1:9" x14ac:dyDescent="0.25">
      <c r="A90" s="136">
        <v>89</v>
      </c>
      <c r="B90" s="21" t="s">
        <v>59</v>
      </c>
      <c r="C90" s="21" t="s">
        <v>261</v>
      </c>
      <c r="D90" s="143" t="s">
        <v>262</v>
      </c>
      <c r="E90" s="144">
        <v>42248</v>
      </c>
      <c r="F90" s="21" t="s">
        <v>263</v>
      </c>
      <c r="G90" s="145">
        <v>8</v>
      </c>
      <c r="H90" s="10">
        <f>SUMPRODUCT((tblLoTTD[n.]=tblLoDTI[[#This Row],[n.]])*(tblLoTTD[issued to]="A")*(tblLoTTD[Quantity received]))</f>
        <v>0</v>
      </c>
      <c r="I90" s="10">
        <f>SUMIF(tblLoTTD[Name of Product],tblLoDTI[[#This Row],[Name of Drug]],tblLoTTD[Quantity issued])</f>
        <v>0</v>
      </c>
    </row>
    <row r="91" spans="1:9" x14ac:dyDescent="0.25">
      <c r="A91" s="136">
        <v>90</v>
      </c>
      <c r="B91" s="21" t="s">
        <v>264</v>
      </c>
      <c r="C91" s="21" t="s">
        <v>265</v>
      </c>
      <c r="D91" s="143" t="s">
        <v>266</v>
      </c>
      <c r="E91" s="144">
        <v>42552</v>
      </c>
      <c r="F91" s="21" t="s">
        <v>267</v>
      </c>
      <c r="G91" s="145">
        <v>5</v>
      </c>
      <c r="H91" s="10">
        <f>SUMPRODUCT((tblLoTTD[n.]=tblLoDTI[[#This Row],[n.]])*(tblLoTTD[issued to]="A")*(tblLoTTD[Quantity received]))</f>
        <v>0</v>
      </c>
      <c r="I91" s="10">
        <f>SUMIF(tblLoTTD[Name of Product],tblLoDTI[[#This Row],[Name of Drug]],tblLoTTD[Quantity issued])</f>
        <v>0</v>
      </c>
    </row>
    <row r="92" spans="1:9" x14ac:dyDescent="0.25">
      <c r="A92" s="136">
        <v>91</v>
      </c>
      <c r="B92" s="21" t="s">
        <v>264</v>
      </c>
      <c r="C92" s="21" t="s">
        <v>265</v>
      </c>
      <c r="D92" s="143" t="s">
        <v>268</v>
      </c>
      <c r="E92" s="144">
        <v>42461</v>
      </c>
      <c r="F92" s="21" t="s">
        <v>267</v>
      </c>
      <c r="G92" s="145">
        <v>2</v>
      </c>
      <c r="H92" s="10">
        <f>SUMPRODUCT((tblLoTTD[n.]=tblLoDTI[[#This Row],[n.]])*(tblLoTTD[issued to]="A")*(tblLoTTD[Quantity received]))</f>
        <v>0</v>
      </c>
      <c r="I92" s="10">
        <f>SUMIF(tblLoTTD[Name of Product],tblLoDTI[[#This Row],[Name of Drug]],tblLoTTD[Quantity issued])</f>
        <v>0</v>
      </c>
    </row>
    <row r="93" spans="1:9" x14ac:dyDescent="0.25">
      <c r="A93" s="136">
        <v>92</v>
      </c>
      <c r="B93" s="21" t="s">
        <v>269</v>
      </c>
      <c r="C93" s="21" t="s">
        <v>270</v>
      </c>
      <c r="D93" s="143" t="s">
        <v>271</v>
      </c>
      <c r="E93" s="144">
        <v>42156</v>
      </c>
      <c r="F93" s="21" t="s">
        <v>272</v>
      </c>
      <c r="G93" s="145">
        <v>9</v>
      </c>
      <c r="H93" s="10">
        <f>SUMPRODUCT((tblLoTTD[n.]=tblLoDTI[[#This Row],[n.]])*(tblLoTTD[issued to]="A")*(tblLoTTD[Quantity received]))</f>
        <v>0</v>
      </c>
      <c r="I93" s="10">
        <f>SUMIF(tblLoTTD[Name of Product],tblLoDTI[[#This Row],[Name of Drug]],tblLoTTD[Quantity issued])</f>
        <v>0</v>
      </c>
    </row>
    <row r="94" spans="1:9" x14ac:dyDescent="0.25">
      <c r="A94" s="136">
        <v>93</v>
      </c>
      <c r="B94" s="21" t="s">
        <v>273</v>
      </c>
      <c r="C94" s="21" t="s">
        <v>274</v>
      </c>
      <c r="D94" s="143" t="s">
        <v>275</v>
      </c>
      <c r="E94" s="144">
        <v>41760</v>
      </c>
      <c r="F94" s="21" t="s">
        <v>42</v>
      </c>
      <c r="G94" s="145">
        <v>4</v>
      </c>
      <c r="H94" s="10">
        <f>SUMPRODUCT((tblLoTTD[n.]=tblLoDTI[[#This Row],[n.]])*(tblLoTTD[issued to]="A")*(tblLoTTD[Quantity received]))</f>
        <v>0</v>
      </c>
      <c r="I94" s="10">
        <f>SUMIF(tblLoTTD[Name of Product],tblLoDTI[[#This Row],[Name of Drug]],tblLoTTD[Quantity issued])</f>
        <v>0</v>
      </c>
    </row>
    <row r="95" spans="1:9" x14ac:dyDescent="0.25">
      <c r="A95" s="136">
        <v>94</v>
      </c>
      <c r="B95" s="21" t="s">
        <v>276</v>
      </c>
      <c r="C95" s="21" t="s">
        <v>277</v>
      </c>
      <c r="D95" s="143" t="s">
        <v>278</v>
      </c>
      <c r="E95" s="144">
        <v>42583</v>
      </c>
      <c r="F95" s="21" t="s">
        <v>115</v>
      </c>
      <c r="G95" s="145">
        <v>10</v>
      </c>
      <c r="H95" s="10">
        <f>SUMPRODUCT((tblLoTTD[n.]=tblLoDTI[[#This Row],[n.]])*(tblLoTTD[issued to]="A")*(tblLoTTD[Quantity received]))</f>
        <v>0</v>
      </c>
      <c r="I95" s="10">
        <f>SUMIF(tblLoTTD[Name of Product],tblLoDTI[[#This Row],[Name of Drug]],tblLoTTD[Quantity issued])</f>
        <v>0</v>
      </c>
    </row>
    <row r="96" spans="1:9" ht="30" x14ac:dyDescent="0.25">
      <c r="A96" s="136">
        <v>95</v>
      </c>
      <c r="B96" s="21" t="s">
        <v>279</v>
      </c>
      <c r="C96" s="21" t="s">
        <v>280</v>
      </c>
      <c r="D96" s="143" t="s">
        <v>281</v>
      </c>
      <c r="E96" s="144">
        <v>42339</v>
      </c>
      <c r="F96" s="21" t="s">
        <v>76</v>
      </c>
      <c r="G96" s="145">
        <v>3</v>
      </c>
      <c r="H96" s="10">
        <f>SUMPRODUCT((tblLoTTD[n.]=tblLoDTI[[#This Row],[n.]])*(tblLoTTD[issued to]="A")*(tblLoTTD[Quantity received]))</f>
        <v>0</v>
      </c>
      <c r="I96" s="10">
        <f>SUMIF(tblLoTTD[Name of Product],tblLoDTI[[#This Row],[Name of Drug]],tblLoTTD[Quantity issued])</f>
        <v>0</v>
      </c>
    </row>
    <row r="97" spans="1:9" ht="45" x14ac:dyDescent="0.25">
      <c r="A97" s="136">
        <v>96</v>
      </c>
      <c r="B97" s="21" t="s">
        <v>282</v>
      </c>
      <c r="C97" s="21" t="s">
        <v>283</v>
      </c>
      <c r="D97" s="143" t="s">
        <v>284</v>
      </c>
      <c r="E97" s="144">
        <v>42583</v>
      </c>
      <c r="F97" s="21" t="s">
        <v>12</v>
      </c>
      <c r="G97" s="145">
        <v>16</v>
      </c>
      <c r="H97" s="10">
        <f>SUMPRODUCT((tblLoTTD[n.]=tblLoDTI[[#This Row],[n.]])*(tblLoTTD[issued to]="A")*(tblLoTTD[Quantity received]))</f>
        <v>0</v>
      </c>
      <c r="I97" s="10">
        <f>SUMIF(tblLoTTD[Name of Product],tblLoDTI[[#This Row],[Name of Drug]],tblLoTTD[Quantity issued])</f>
        <v>0</v>
      </c>
    </row>
    <row r="98" spans="1:9" x14ac:dyDescent="0.25">
      <c r="A98" s="136">
        <v>97</v>
      </c>
      <c r="B98" s="21" t="s">
        <v>285</v>
      </c>
      <c r="C98" s="21" t="s">
        <v>277</v>
      </c>
      <c r="D98" s="143" t="s">
        <v>286</v>
      </c>
      <c r="E98" s="144">
        <v>42644</v>
      </c>
      <c r="F98" s="21" t="s">
        <v>267</v>
      </c>
      <c r="G98" s="145">
        <v>8</v>
      </c>
      <c r="H98" s="10">
        <f>SUMPRODUCT((tblLoTTD[n.]=tblLoDTI[[#This Row],[n.]])*(tblLoTTD[issued to]="A")*(tblLoTTD[Quantity received]))</f>
        <v>0</v>
      </c>
      <c r="I98" s="10">
        <f>SUMIF(tblLoTTD[Name of Product],tblLoDTI[[#This Row],[Name of Drug]],tblLoTTD[Quantity issued])</f>
        <v>0</v>
      </c>
    </row>
    <row r="99" spans="1:9" x14ac:dyDescent="0.25">
      <c r="A99" s="136">
        <v>98</v>
      </c>
      <c r="B99" s="21" t="s">
        <v>287</v>
      </c>
      <c r="C99" s="21" t="s">
        <v>288</v>
      </c>
      <c r="D99" s="143" t="s">
        <v>289</v>
      </c>
      <c r="E99" s="144">
        <v>42767</v>
      </c>
      <c r="F99" s="21" t="s">
        <v>76</v>
      </c>
      <c r="G99" s="145">
        <v>12</v>
      </c>
      <c r="H99" s="10">
        <f>SUMPRODUCT((tblLoTTD[n.]=tblLoDTI[[#This Row],[n.]])*(tblLoTTD[issued to]="A")*(tblLoTTD[Quantity received]))</f>
        <v>0</v>
      </c>
      <c r="I99" s="10">
        <f>SUMIF(tblLoTTD[Name of Product],tblLoDTI[[#This Row],[Name of Drug]],tblLoTTD[Quantity issued])</f>
        <v>0</v>
      </c>
    </row>
    <row r="100" spans="1:9" x14ac:dyDescent="0.25">
      <c r="A100" s="136">
        <v>99</v>
      </c>
      <c r="B100" s="21" t="s">
        <v>290</v>
      </c>
      <c r="C100" s="21" t="s">
        <v>291</v>
      </c>
      <c r="D100" s="143" t="s">
        <v>292</v>
      </c>
      <c r="E100" s="144">
        <v>42156</v>
      </c>
      <c r="F100" s="21" t="s">
        <v>293</v>
      </c>
      <c r="G100" s="145">
        <v>20</v>
      </c>
      <c r="H100" s="10">
        <f>SUMPRODUCT((tblLoTTD[n.]=tblLoDTI[[#This Row],[n.]])*(tblLoTTD[issued to]="A")*(tblLoTTD[Quantity received]))</f>
        <v>0</v>
      </c>
      <c r="I100" s="10">
        <f>SUMIF(tblLoTTD[Name of Product],tblLoDTI[[#This Row],[Name of Drug]],tblLoTTD[Quantity issued])</f>
        <v>0</v>
      </c>
    </row>
    <row r="101" spans="1:9" x14ac:dyDescent="0.25">
      <c r="A101" s="136">
        <v>100</v>
      </c>
      <c r="B101" s="21" t="s">
        <v>294</v>
      </c>
      <c r="C101" s="21" t="s">
        <v>62</v>
      </c>
      <c r="D101" s="143" t="s">
        <v>295</v>
      </c>
      <c r="E101" s="144">
        <v>42767</v>
      </c>
      <c r="F101" s="21" t="s">
        <v>25</v>
      </c>
      <c r="G101" s="145">
        <v>3</v>
      </c>
      <c r="H101" s="10">
        <f>SUMPRODUCT((tblLoTTD[n.]=tblLoDTI[[#This Row],[n.]])*(tblLoTTD[issued to]="A")*(tblLoTTD[Quantity received]))</f>
        <v>0</v>
      </c>
      <c r="I101" s="10">
        <f>SUMIF(tblLoTTD[Name of Product],tblLoDTI[[#This Row],[Name of Drug]],tblLoTTD[Quantity issued])</f>
        <v>0</v>
      </c>
    </row>
    <row r="102" spans="1:9" x14ac:dyDescent="0.25">
      <c r="A102" s="136">
        <v>101</v>
      </c>
      <c r="B102" s="21" t="s">
        <v>296</v>
      </c>
      <c r="C102" s="21" t="s">
        <v>297</v>
      </c>
      <c r="D102" s="143" t="s">
        <v>298</v>
      </c>
      <c r="E102" s="144">
        <v>42705</v>
      </c>
      <c r="F102" s="21" t="s">
        <v>42</v>
      </c>
      <c r="G102" s="145">
        <v>16</v>
      </c>
      <c r="H102" s="10">
        <f>SUMPRODUCT((tblLoTTD[n.]=tblLoDTI[[#This Row],[n.]])*(tblLoTTD[issued to]="A")*(tblLoTTD[Quantity received]))</f>
        <v>0</v>
      </c>
      <c r="I102" s="10">
        <f>SUMIF(tblLoTTD[Name of Product],tblLoDTI[[#This Row],[Name of Drug]],tblLoTTD[Quantity issued])</f>
        <v>0</v>
      </c>
    </row>
    <row r="103" spans="1:9" x14ac:dyDescent="0.25">
      <c r="A103" s="136">
        <v>102</v>
      </c>
      <c r="B103" s="21" t="s">
        <v>299</v>
      </c>
      <c r="C103" s="21" t="s">
        <v>300</v>
      </c>
      <c r="D103" s="143" t="s">
        <v>301</v>
      </c>
      <c r="E103" s="144">
        <v>42583</v>
      </c>
      <c r="F103" s="21" t="s">
        <v>302</v>
      </c>
      <c r="G103" s="145">
        <v>1</v>
      </c>
      <c r="H103" s="10">
        <f>SUMPRODUCT((tblLoTTD[n.]=tblLoDTI[[#This Row],[n.]])*(tblLoTTD[issued to]="A")*(tblLoTTD[Quantity received]))</f>
        <v>0</v>
      </c>
      <c r="I103" s="10">
        <f>SUMIF(tblLoTTD[Name of Product],tblLoDTI[[#This Row],[Name of Drug]],tblLoTTD[Quantity issued])</f>
        <v>0</v>
      </c>
    </row>
    <row r="104" spans="1:9" x14ac:dyDescent="0.25">
      <c r="A104" s="136">
        <v>103</v>
      </c>
      <c r="B104" s="21" t="s">
        <v>303</v>
      </c>
      <c r="C104" s="21" t="s">
        <v>300</v>
      </c>
      <c r="D104" s="143" t="s">
        <v>304</v>
      </c>
      <c r="E104" s="144">
        <v>42644</v>
      </c>
      <c r="F104" s="21" t="s">
        <v>302</v>
      </c>
      <c r="G104" s="145">
        <v>1</v>
      </c>
      <c r="H104" s="10">
        <f>SUMPRODUCT((tblLoTTD[n.]=tblLoDTI[[#This Row],[n.]])*(tblLoTTD[issued to]="A")*(tblLoTTD[Quantity received]))</f>
        <v>0</v>
      </c>
      <c r="I104" s="10">
        <f>SUMIF(tblLoTTD[Name of Product],tblLoDTI[[#This Row],[Name of Drug]],tblLoTTD[Quantity issued])</f>
        <v>0</v>
      </c>
    </row>
    <row r="105" spans="1:9" x14ac:dyDescent="0.25">
      <c r="A105" s="136">
        <v>104</v>
      </c>
      <c r="B105" s="21" t="s">
        <v>305</v>
      </c>
      <c r="C105" s="21" t="s">
        <v>300</v>
      </c>
      <c r="D105" s="143" t="s">
        <v>306</v>
      </c>
      <c r="E105" s="144">
        <v>42736</v>
      </c>
      <c r="F105" s="21" t="s">
        <v>302</v>
      </c>
      <c r="G105" s="145">
        <v>1</v>
      </c>
      <c r="H105" s="10">
        <f>SUMPRODUCT((tblLoTTD[n.]=tblLoDTI[[#This Row],[n.]])*(tblLoTTD[issued to]="A")*(tblLoTTD[Quantity received]))</f>
        <v>0</v>
      </c>
      <c r="I105" s="10">
        <f>SUMIF(tblLoTTD[Name of Product],tblLoDTI[[#This Row],[Name of Drug]],tblLoTTD[Quantity issued])</f>
        <v>0</v>
      </c>
    </row>
    <row r="106" spans="1:9" x14ac:dyDescent="0.25">
      <c r="A106" s="136">
        <v>105</v>
      </c>
      <c r="B106" s="21" t="s">
        <v>307</v>
      </c>
      <c r="C106" s="21" t="s">
        <v>308</v>
      </c>
      <c r="D106" s="143" t="s">
        <v>309</v>
      </c>
      <c r="E106" s="144">
        <v>42491</v>
      </c>
      <c r="F106" s="21" t="s">
        <v>12</v>
      </c>
      <c r="G106" s="145">
        <v>8</v>
      </c>
      <c r="H106" s="10">
        <f>SUMPRODUCT((tblLoTTD[n.]=tblLoDTI[[#This Row],[n.]])*(tblLoTTD[issued to]="A")*(tblLoTTD[Quantity received]))</f>
        <v>0</v>
      </c>
      <c r="I106" s="10">
        <f>SUMIF(tblLoTTD[Name of Product],tblLoDTI[[#This Row],[Name of Drug]],tblLoTTD[Quantity issued])</f>
        <v>0</v>
      </c>
    </row>
    <row r="107" spans="1:9" ht="30" x14ac:dyDescent="0.25">
      <c r="A107" s="136">
        <v>106</v>
      </c>
      <c r="B107" s="21" t="s">
        <v>310</v>
      </c>
      <c r="C107" s="21" t="s">
        <v>311</v>
      </c>
      <c r="D107" s="143" t="s">
        <v>312</v>
      </c>
      <c r="E107" s="144">
        <v>43221</v>
      </c>
      <c r="F107" s="21" t="s">
        <v>76</v>
      </c>
      <c r="G107" s="145">
        <v>3</v>
      </c>
      <c r="H107" s="10">
        <f>SUMPRODUCT((tblLoTTD[n.]=tblLoDTI[[#This Row],[n.]])*(tblLoTTD[issued to]="A")*(tblLoTTD[Quantity received]))</f>
        <v>0</v>
      </c>
      <c r="I107" s="10">
        <f>SUMIF(tblLoTTD[Name of Product],tblLoDTI[[#This Row],[Name of Drug]],tblLoTTD[Quantity issued])</f>
        <v>0</v>
      </c>
    </row>
    <row r="108" spans="1:9" x14ac:dyDescent="0.25">
      <c r="A108" s="136">
        <v>107</v>
      </c>
      <c r="B108" s="21" t="s">
        <v>313</v>
      </c>
      <c r="C108" s="21" t="s">
        <v>314</v>
      </c>
      <c r="D108" s="143" t="s">
        <v>315</v>
      </c>
      <c r="E108" s="144">
        <v>42430</v>
      </c>
      <c r="F108" s="21" t="s">
        <v>76</v>
      </c>
      <c r="G108" s="145">
        <v>5</v>
      </c>
      <c r="H108" s="10">
        <f>SUMPRODUCT((tblLoTTD[n.]=tblLoDTI[[#This Row],[n.]])*(tblLoTTD[issued to]="A")*(tblLoTTD[Quantity received]))</f>
        <v>0</v>
      </c>
      <c r="I108" s="10">
        <f>SUMIF(tblLoTTD[Name of Product],tblLoDTI[[#This Row],[Name of Drug]],tblLoTTD[Quantity issued])</f>
        <v>0</v>
      </c>
    </row>
    <row r="109" spans="1:9" x14ac:dyDescent="0.25">
      <c r="A109" s="136">
        <v>108</v>
      </c>
      <c r="B109" s="21" t="s">
        <v>316</v>
      </c>
      <c r="C109" s="21" t="s">
        <v>317</v>
      </c>
      <c r="D109" s="143" t="s">
        <v>318</v>
      </c>
      <c r="E109" s="144">
        <v>42736</v>
      </c>
      <c r="F109" s="21" t="s">
        <v>181</v>
      </c>
      <c r="G109" s="145">
        <v>8</v>
      </c>
      <c r="H109" s="10">
        <f>SUMPRODUCT((tblLoTTD[n.]=tblLoDTI[[#This Row],[n.]])*(tblLoTTD[issued to]="A")*(tblLoTTD[Quantity received]))</f>
        <v>0</v>
      </c>
      <c r="I109" s="10">
        <f>SUMIF(tblLoTTD[Name of Product],tblLoDTI[[#This Row],[Name of Drug]],tblLoTTD[Quantity issued])</f>
        <v>0</v>
      </c>
    </row>
    <row r="110" spans="1:9" x14ac:dyDescent="0.25">
      <c r="A110" s="136">
        <v>109</v>
      </c>
      <c r="B110" s="21" t="s">
        <v>77</v>
      </c>
      <c r="C110" s="21" t="s">
        <v>319</v>
      </c>
      <c r="D110" s="143" t="s">
        <v>320</v>
      </c>
      <c r="E110" s="144">
        <v>42583</v>
      </c>
      <c r="F110" s="21" t="s">
        <v>12</v>
      </c>
      <c r="G110" s="145">
        <v>9</v>
      </c>
      <c r="H110" s="10">
        <f>SUMPRODUCT((tblLoTTD[n.]=tblLoDTI[[#This Row],[n.]])*(tblLoTTD[issued to]="A")*(tblLoTTD[Quantity received]))</f>
        <v>0</v>
      </c>
      <c r="I110" s="10">
        <f>SUMIF(tblLoTTD[Name of Product],tblLoDTI[[#This Row],[Name of Drug]],tblLoTTD[Quantity issued])</f>
        <v>0</v>
      </c>
    </row>
    <row r="111" spans="1:9" x14ac:dyDescent="0.25">
      <c r="A111" s="136">
        <v>110</v>
      </c>
      <c r="B111" s="21" t="s">
        <v>321</v>
      </c>
      <c r="C111" s="21" t="s">
        <v>322</v>
      </c>
      <c r="D111" s="143" t="s">
        <v>323</v>
      </c>
      <c r="E111" s="144">
        <v>42186</v>
      </c>
      <c r="F111" s="21" t="s">
        <v>241</v>
      </c>
      <c r="G111" s="145">
        <v>15</v>
      </c>
      <c r="H111" s="10">
        <f>SUMPRODUCT((tblLoTTD[n.]=tblLoDTI[[#This Row],[n.]])*(tblLoTTD[issued to]="A")*(tblLoTTD[Quantity received]))</f>
        <v>0</v>
      </c>
      <c r="I111" s="10">
        <f>SUMIF(tblLoTTD[Name of Product],tblLoDTI[[#This Row],[Name of Drug]],tblLoTTD[Quantity issued])</f>
        <v>0</v>
      </c>
    </row>
    <row r="112" spans="1:9" x14ac:dyDescent="0.25">
      <c r="A112" s="136">
        <v>111</v>
      </c>
      <c r="B112" s="21" t="s">
        <v>324</v>
      </c>
      <c r="C112" s="21" t="s">
        <v>325</v>
      </c>
      <c r="D112" s="143" t="s">
        <v>326</v>
      </c>
      <c r="E112" s="144">
        <v>42401</v>
      </c>
      <c r="F112" s="21" t="s">
        <v>327</v>
      </c>
      <c r="G112" s="145">
        <v>14</v>
      </c>
      <c r="H112" s="10">
        <f>SUMPRODUCT((tblLoTTD[n.]=tblLoDTI[[#This Row],[n.]])*(tblLoTTD[issued to]="A")*(tblLoTTD[Quantity received]))</f>
        <v>0</v>
      </c>
      <c r="I112" s="10">
        <f>SUMIF(tblLoTTD[Name of Product],tblLoDTI[[#This Row],[Name of Drug]],tblLoTTD[Quantity issued])</f>
        <v>0</v>
      </c>
    </row>
    <row r="113" spans="1:9" x14ac:dyDescent="0.25">
      <c r="A113" s="136">
        <v>112</v>
      </c>
      <c r="B113" s="21" t="s">
        <v>328</v>
      </c>
      <c r="C113" s="21" t="s">
        <v>329</v>
      </c>
      <c r="D113" s="143" t="s">
        <v>330</v>
      </c>
      <c r="E113" s="144">
        <v>43282</v>
      </c>
      <c r="F113" s="21" t="s">
        <v>94</v>
      </c>
      <c r="G113" s="145">
        <v>8</v>
      </c>
      <c r="H113" s="10">
        <f>SUMPRODUCT((tblLoTTD[n.]=tblLoDTI[[#This Row],[n.]])*(tblLoTTD[issued to]="A")*(tblLoTTD[Quantity received]))</f>
        <v>0</v>
      </c>
      <c r="I113" s="10">
        <f>SUMIF(tblLoTTD[Name of Product],tblLoDTI[[#This Row],[Name of Drug]],tblLoTTD[Quantity issued])</f>
        <v>0</v>
      </c>
    </row>
    <row r="114" spans="1:9" ht="30" x14ac:dyDescent="0.25">
      <c r="A114" s="136">
        <v>113</v>
      </c>
      <c r="B114" s="21" t="s">
        <v>331</v>
      </c>
      <c r="C114" s="21" t="s">
        <v>332</v>
      </c>
      <c r="D114" s="143" t="s">
        <v>333</v>
      </c>
      <c r="E114" s="144">
        <v>43374</v>
      </c>
      <c r="F114" s="21" t="s">
        <v>12</v>
      </c>
      <c r="G114" s="145">
        <v>10</v>
      </c>
      <c r="H114" s="10">
        <f>SUMPRODUCT((tblLoTTD[n.]=tblLoDTI[[#This Row],[n.]])*(tblLoTTD[issued to]="A")*(tblLoTTD[Quantity received]))</f>
        <v>0</v>
      </c>
      <c r="I114" s="10">
        <f>SUMIF(tblLoTTD[Name of Product],tblLoDTI[[#This Row],[Name of Drug]],tblLoTTD[Quantity issued])</f>
        <v>0</v>
      </c>
    </row>
    <row r="115" spans="1:9" x14ac:dyDescent="0.25">
      <c r="A115" s="136">
        <v>114</v>
      </c>
      <c r="B115" s="21" t="s">
        <v>334</v>
      </c>
      <c r="C115" s="21" t="s">
        <v>335</v>
      </c>
      <c r="D115" s="143" t="s">
        <v>336</v>
      </c>
      <c r="E115" s="144">
        <v>42614</v>
      </c>
      <c r="F115" s="21" t="s">
        <v>76</v>
      </c>
      <c r="G115" s="145">
        <v>10</v>
      </c>
      <c r="H115" s="10">
        <f>SUMPRODUCT((tblLoTTD[n.]=tblLoDTI[[#This Row],[n.]])*(tblLoTTD[issued to]="A")*(tblLoTTD[Quantity received]))</f>
        <v>0</v>
      </c>
      <c r="I115" s="10">
        <f>SUMIF(tblLoTTD[Name of Product],tblLoDTI[[#This Row],[Name of Drug]],tblLoTTD[Quantity issued])</f>
        <v>0</v>
      </c>
    </row>
    <row r="116" spans="1:9" x14ac:dyDescent="0.25">
      <c r="A116" s="136">
        <v>115</v>
      </c>
      <c r="B116" s="21" t="s">
        <v>337</v>
      </c>
      <c r="C116" s="21" t="s">
        <v>338</v>
      </c>
      <c r="D116" s="143" t="s">
        <v>339</v>
      </c>
      <c r="E116" s="144">
        <v>42583</v>
      </c>
      <c r="F116" s="21" t="s">
        <v>263</v>
      </c>
      <c r="G116" s="145">
        <v>15</v>
      </c>
      <c r="H116" s="10">
        <f>SUMPRODUCT((tblLoTTD[n.]=tblLoDTI[[#This Row],[n.]])*(tblLoTTD[issued to]="A")*(tblLoTTD[Quantity received]))</f>
        <v>0</v>
      </c>
      <c r="I116" s="10">
        <f>SUMIF(tblLoTTD[Name of Product],tblLoDTI[[#This Row],[Name of Drug]],tblLoTTD[Quantity issued])</f>
        <v>0</v>
      </c>
    </row>
    <row r="117" spans="1:9" ht="30" x14ac:dyDescent="0.25">
      <c r="A117" s="136">
        <v>116</v>
      </c>
      <c r="B117" s="21" t="s">
        <v>340</v>
      </c>
      <c r="C117" s="21" t="s">
        <v>341</v>
      </c>
      <c r="D117" s="143" t="s">
        <v>342</v>
      </c>
      <c r="E117" s="144">
        <v>43405</v>
      </c>
      <c r="F117" s="21" t="s">
        <v>343</v>
      </c>
      <c r="G117" s="145">
        <v>9</v>
      </c>
      <c r="H117" s="10">
        <f>SUMPRODUCT((tblLoTTD[n.]=tblLoDTI[[#This Row],[n.]])*(tblLoTTD[issued to]="A")*(tblLoTTD[Quantity received]))</f>
        <v>0</v>
      </c>
      <c r="I117" s="10">
        <f>SUMIF(tblLoTTD[Name of Product],tblLoDTI[[#This Row],[Name of Drug]],tblLoTTD[Quantity issued])</f>
        <v>0</v>
      </c>
    </row>
    <row r="118" spans="1:9" x14ac:dyDescent="0.25">
      <c r="A118" s="136">
        <v>117</v>
      </c>
      <c r="B118" s="21" t="s">
        <v>344</v>
      </c>
      <c r="C118" s="21" t="s">
        <v>345</v>
      </c>
      <c r="D118" s="143" t="s">
        <v>346</v>
      </c>
      <c r="E118" s="144">
        <v>42461</v>
      </c>
      <c r="F118" s="21" t="s">
        <v>347</v>
      </c>
      <c r="G118" s="145">
        <v>15</v>
      </c>
      <c r="H118" s="10">
        <f>SUMPRODUCT((tblLoTTD[n.]=tblLoDTI[[#This Row],[n.]])*(tblLoTTD[issued to]="A")*(tblLoTTD[Quantity received]))</f>
        <v>0</v>
      </c>
      <c r="I118" s="10">
        <f>SUMIF(tblLoTTD[Name of Product],tblLoDTI[[#This Row],[Name of Drug]],tblLoTTD[Quantity issued])</f>
        <v>0</v>
      </c>
    </row>
    <row r="119" spans="1:9" x14ac:dyDescent="0.25">
      <c r="A119" s="136">
        <v>118</v>
      </c>
      <c r="B119" s="21" t="s">
        <v>348</v>
      </c>
      <c r="C119" s="21" t="s">
        <v>349</v>
      </c>
      <c r="D119" s="143" t="s">
        <v>350</v>
      </c>
      <c r="E119" s="144">
        <v>43466</v>
      </c>
      <c r="F119" s="21" t="s">
        <v>76</v>
      </c>
      <c r="G119" s="145">
        <v>15</v>
      </c>
      <c r="H119" s="10">
        <f>SUMPRODUCT((tblLoTTD[n.]=tblLoDTI[[#This Row],[n.]])*(tblLoTTD[issued to]="A")*(tblLoTTD[Quantity received]))</f>
        <v>0</v>
      </c>
      <c r="I119" s="10">
        <f>SUMIF(tblLoTTD[Name of Product],tblLoDTI[[#This Row],[Name of Drug]],tblLoTTD[Quantity issued])</f>
        <v>0</v>
      </c>
    </row>
    <row r="120" spans="1:9" x14ac:dyDescent="0.25">
      <c r="A120" s="136">
        <v>119</v>
      </c>
      <c r="B120" s="21" t="s">
        <v>351</v>
      </c>
      <c r="C120" s="21" t="s">
        <v>349</v>
      </c>
      <c r="D120" s="143" t="s">
        <v>352</v>
      </c>
      <c r="E120" s="144">
        <v>42736</v>
      </c>
      <c r="F120" s="21" t="s">
        <v>25</v>
      </c>
      <c r="G120" s="145">
        <v>13</v>
      </c>
      <c r="H120" s="10">
        <f>SUMPRODUCT((tblLoTTD[n.]=tblLoDTI[[#This Row],[n.]])*(tblLoTTD[issued to]="A")*(tblLoTTD[Quantity received]))</f>
        <v>0</v>
      </c>
      <c r="I120" s="10">
        <f>SUMIF(tblLoTTD[Name of Product],tblLoDTI[[#This Row],[Name of Drug]],tblLoTTD[Quantity issued])</f>
        <v>0</v>
      </c>
    </row>
    <row r="121" spans="1:9" ht="30" x14ac:dyDescent="0.25">
      <c r="A121" s="136">
        <v>120</v>
      </c>
      <c r="B121" s="21" t="s">
        <v>353</v>
      </c>
      <c r="C121" s="21" t="s">
        <v>354</v>
      </c>
      <c r="D121" s="143" t="s">
        <v>355</v>
      </c>
      <c r="E121" s="144">
        <v>42917</v>
      </c>
      <c r="F121" s="21" t="s">
        <v>199</v>
      </c>
      <c r="G121" s="145">
        <v>10</v>
      </c>
      <c r="H121" s="10">
        <f>SUMPRODUCT((tblLoTTD[n.]=tblLoDTI[[#This Row],[n.]])*(tblLoTTD[issued to]="A")*(tblLoTTD[Quantity received]))</f>
        <v>0</v>
      </c>
      <c r="I121" s="10">
        <f>SUMIF(tblLoTTD[Name of Product],tblLoDTI[[#This Row],[Name of Drug]],tblLoTTD[Quantity issued])</f>
        <v>0</v>
      </c>
    </row>
    <row r="122" spans="1:9" x14ac:dyDescent="0.25">
      <c r="A122" s="136">
        <v>121</v>
      </c>
      <c r="B122" s="21" t="s">
        <v>356</v>
      </c>
      <c r="C122" s="21" t="s">
        <v>23</v>
      </c>
      <c r="D122" s="143" t="s">
        <v>357</v>
      </c>
      <c r="E122" s="144">
        <v>42064</v>
      </c>
      <c r="F122" s="21" t="s">
        <v>253</v>
      </c>
      <c r="G122" s="145">
        <v>6</v>
      </c>
      <c r="H122" s="10">
        <f>SUMPRODUCT((tblLoTTD[n.]=tblLoDTI[[#This Row],[n.]])*(tblLoTTD[issued to]="A")*(tblLoTTD[Quantity received]))</f>
        <v>0</v>
      </c>
      <c r="I122" s="10">
        <f>SUMIF(tblLoTTD[Name of Product],tblLoDTI[[#This Row],[Name of Drug]],tblLoTTD[Quantity issued])</f>
        <v>0</v>
      </c>
    </row>
    <row r="123" spans="1:9" x14ac:dyDescent="0.25">
      <c r="A123" s="136">
        <v>122</v>
      </c>
      <c r="B123" s="21" t="s">
        <v>356</v>
      </c>
      <c r="C123" s="21" t="s">
        <v>23</v>
      </c>
      <c r="D123" s="143" t="s">
        <v>358</v>
      </c>
      <c r="E123" s="144">
        <v>42217</v>
      </c>
      <c r="F123" s="21" t="s">
        <v>359</v>
      </c>
      <c r="G123" s="145">
        <v>4</v>
      </c>
      <c r="H123" s="10">
        <f>SUMPRODUCT((tblLoTTD[n.]=tblLoDTI[[#This Row],[n.]])*(tblLoTTD[issued to]="A")*(tblLoTTD[Quantity received]))</f>
        <v>0</v>
      </c>
      <c r="I123" s="10">
        <f>SUMIF(tblLoTTD[Name of Product],tblLoDTI[[#This Row],[Name of Drug]],tblLoTTD[Quantity issued])</f>
        <v>0</v>
      </c>
    </row>
    <row r="124" spans="1:9" x14ac:dyDescent="0.25">
      <c r="A124" s="136">
        <v>123</v>
      </c>
      <c r="B124" s="21" t="s">
        <v>207</v>
      </c>
      <c r="C124" s="21" t="s">
        <v>360</v>
      </c>
      <c r="D124" s="143" t="s">
        <v>361</v>
      </c>
      <c r="E124" s="144">
        <v>43435</v>
      </c>
      <c r="F124" s="21" t="s">
        <v>209</v>
      </c>
      <c r="G124" s="145">
        <v>9</v>
      </c>
      <c r="H124" s="10">
        <f>SUMPRODUCT((tblLoTTD[n.]=tblLoDTI[[#This Row],[n.]])*(tblLoTTD[issued to]="A")*(tblLoTTD[Quantity received]))</f>
        <v>0</v>
      </c>
      <c r="I124" s="10">
        <f>SUMIF(tblLoTTD[Name of Product],tblLoDTI[[#This Row],[Name of Drug]],tblLoTTD[Quantity issued])</f>
        <v>0</v>
      </c>
    </row>
    <row r="125" spans="1:9" ht="30" x14ac:dyDescent="0.25">
      <c r="A125" s="136">
        <v>124</v>
      </c>
      <c r="B125" s="21" t="s">
        <v>362</v>
      </c>
      <c r="C125" s="21" t="s">
        <v>363</v>
      </c>
      <c r="D125" s="143" t="s">
        <v>364</v>
      </c>
      <c r="E125" s="144">
        <v>43435</v>
      </c>
      <c r="F125" s="21" t="s">
        <v>76</v>
      </c>
      <c r="G125" s="145">
        <v>97</v>
      </c>
      <c r="H125" s="10">
        <f>SUMPRODUCT((tblLoTTD[n.]=tblLoDTI[[#This Row],[n.]])*(tblLoTTD[issued to]="A")*(tblLoTTD[Quantity received]))</f>
        <v>0</v>
      </c>
      <c r="I125" s="10">
        <f>SUMIF(tblLoTTD[Name of Product],tblLoDTI[[#This Row],[Name of Drug]],tblLoTTD[Quantity issued])</f>
        <v>0</v>
      </c>
    </row>
    <row r="126" spans="1:9" x14ac:dyDescent="0.25">
      <c r="A126" s="136">
        <v>125</v>
      </c>
      <c r="B126" s="21" t="s">
        <v>365</v>
      </c>
      <c r="C126" s="21" t="s">
        <v>366</v>
      </c>
      <c r="D126" s="143" t="s">
        <v>367</v>
      </c>
      <c r="E126" s="144">
        <v>42614</v>
      </c>
      <c r="F126" s="21" t="s">
        <v>21</v>
      </c>
      <c r="G126" s="145">
        <v>42</v>
      </c>
      <c r="H126" s="10">
        <f>SUMPRODUCT((tblLoTTD[n.]=tblLoDTI[[#This Row],[n.]])*(tblLoTTD[issued to]="A")*(tblLoTTD[Quantity received]))</f>
        <v>0</v>
      </c>
      <c r="I126" s="10">
        <f>SUMIF(tblLoTTD[Name of Product],tblLoDTI[[#This Row],[Name of Drug]],tblLoTTD[Quantity issued])</f>
        <v>0</v>
      </c>
    </row>
    <row r="127" spans="1:9" x14ac:dyDescent="0.25">
      <c r="A127" s="136">
        <v>126</v>
      </c>
      <c r="B127" s="21" t="s">
        <v>368</v>
      </c>
      <c r="C127" s="21" t="s">
        <v>369</v>
      </c>
      <c r="D127" s="143" t="s">
        <v>370</v>
      </c>
      <c r="E127" s="144">
        <v>42522</v>
      </c>
      <c r="F127" s="21" t="s">
        <v>94</v>
      </c>
      <c r="G127" s="145">
        <v>19</v>
      </c>
      <c r="H127" s="10">
        <f>SUMPRODUCT((tblLoTTD[n.]=tblLoDTI[[#This Row],[n.]])*(tblLoTTD[issued to]="A")*(tblLoTTD[Quantity received]))</f>
        <v>0</v>
      </c>
      <c r="I127" s="10">
        <f>SUMIF(tblLoTTD[Name of Product],tblLoDTI[[#This Row],[Name of Drug]],tblLoTTD[Quantity issued])</f>
        <v>0</v>
      </c>
    </row>
    <row r="128" spans="1:9" x14ac:dyDescent="0.25">
      <c r="A128" s="136">
        <v>127</v>
      </c>
      <c r="B128" s="21" t="s">
        <v>371</v>
      </c>
      <c r="C128" s="21" t="s">
        <v>372</v>
      </c>
      <c r="D128" s="143" t="s">
        <v>373</v>
      </c>
      <c r="E128" s="144">
        <v>43009</v>
      </c>
      <c r="F128" s="21" t="s">
        <v>12</v>
      </c>
      <c r="G128" s="145">
        <v>15</v>
      </c>
      <c r="H128" s="10">
        <f>SUMPRODUCT((tblLoTTD[n.]=tblLoDTI[[#This Row],[n.]])*(tblLoTTD[issued to]="A")*(tblLoTTD[Quantity received]))</f>
        <v>0</v>
      </c>
      <c r="I128" s="10">
        <f>SUMIF(tblLoTTD[Name of Product],tblLoDTI[[#This Row],[Name of Drug]],tblLoTTD[Quantity issued])</f>
        <v>0</v>
      </c>
    </row>
    <row r="129" spans="1:9" x14ac:dyDescent="0.25">
      <c r="A129" s="136">
        <v>128</v>
      </c>
      <c r="B129" s="21" t="s">
        <v>374</v>
      </c>
      <c r="C129" s="21" t="s">
        <v>322</v>
      </c>
      <c r="D129" s="143" t="s">
        <v>375</v>
      </c>
      <c r="E129" s="144">
        <v>42125</v>
      </c>
      <c r="F129" s="21" t="s">
        <v>21</v>
      </c>
      <c r="G129" s="145">
        <v>9</v>
      </c>
      <c r="H129" s="10">
        <f>SUMPRODUCT((tblLoTTD[n.]=tblLoDTI[[#This Row],[n.]])*(tblLoTTD[issued to]="A")*(tblLoTTD[Quantity received]))</f>
        <v>0</v>
      </c>
      <c r="I129" s="10">
        <f>SUMIF(tblLoTTD[Name of Product],tblLoDTI[[#This Row],[Name of Drug]],tblLoTTD[Quantity issued])</f>
        <v>0</v>
      </c>
    </row>
    <row r="130" spans="1:9" x14ac:dyDescent="0.25">
      <c r="A130" s="136">
        <v>129</v>
      </c>
      <c r="B130" s="21" t="s">
        <v>376</v>
      </c>
      <c r="C130" s="21" t="s">
        <v>377</v>
      </c>
      <c r="D130" s="143" t="s">
        <v>378</v>
      </c>
      <c r="E130" s="144">
        <v>42583</v>
      </c>
      <c r="F130" s="21" t="s">
        <v>21</v>
      </c>
      <c r="G130" s="145">
        <v>14</v>
      </c>
      <c r="H130" s="10">
        <f>SUMPRODUCT((tblLoTTD[n.]=tblLoDTI[[#This Row],[n.]])*(tblLoTTD[issued to]="A")*(tblLoTTD[Quantity received]))</f>
        <v>0</v>
      </c>
      <c r="I130" s="10">
        <f>SUMIF(tblLoTTD[Name of Product],tblLoDTI[[#This Row],[Name of Drug]],tblLoTTD[Quantity issued])</f>
        <v>0</v>
      </c>
    </row>
    <row r="131" spans="1:9" x14ac:dyDescent="0.25">
      <c r="A131" s="136">
        <v>130</v>
      </c>
      <c r="B131" s="21" t="s">
        <v>379</v>
      </c>
      <c r="C131" s="21" t="s">
        <v>380</v>
      </c>
      <c r="D131" s="143" t="s">
        <v>381</v>
      </c>
      <c r="E131" s="144">
        <v>42614</v>
      </c>
      <c r="F131" s="21" t="s">
        <v>12</v>
      </c>
      <c r="G131" s="145">
        <v>20</v>
      </c>
      <c r="H131" s="10">
        <f>SUMPRODUCT((tblLoTTD[n.]=tblLoDTI[[#This Row],[n.]])*(tblLoTTD[issued to]="A")*(tblLoTTD[Quantity received]))</f>
        <v>0</v>
      </c>
      <c r="I131" s="10">
        <f>SUMIF(tblLoTTD[Name of Product],tblLoDTI[[#This Row],[Name of Drug]],tblLoTTD[Quantity issued])</f>
        <v>0</v>
      </c>
    </row>
    <row r="132" spans="1:9" x14ac:dyDescent="0.25">
      <c r="A132" s="136">
        <v>131</v>
      </c>
      <c r="B132" s="21" t="s">
        <v>382</v>
      </c>
      <c r="C132" s="21" t="s">
        <v>383</v>
      </c>
      <c r="D132" s="143" t="s">
        <v>384</v>
      </c>
      <c r="E132" s="144">
        <v>42217</v>
      </c>
      <c r="F132" s="21" t="s">
        <v>115</v>
      </c>
      <c r="G132" s="145">
        <v>15</v>
      </c>
      <c r="H132" s="10">
        <f>SUMPRODUCT((tblLoTTD[n.]=tblLoDTI[[#This Row],[n.]])*(tblLoTTD[issued to]="A")*(tblLoTTD[Quantity received]))</f>
        <v>0</v>
      </c>
      <c r="I132" s="10">
        <f>SUMIF(tblLoTTD[Name of Product],tblLoDTI[[#This Row],[Name of Drug]],tblLoTTD[Quantity issued])</f>
        <v>0</v>
      </c>
    </row>
    <row r="133" spans="1:9" x14ac:dyDescent="0.25">
      <c r="A133" s="136">
        <v>132</v>
      </c>
      <c r="B133" s="21" t="s">
        <v>385</v>
      </c>
      <c r="C133" s="21" t="s">
        <v>386</v>
      </c>
      <c r="D133" s="143" t="s">
        <v>387</v>
      </c>
      <c r="E133" s="144">
        <v>42217</v>
      </c>
      <c r="F133" s="21" t="s">
        <v>12</v>
      </c>
      <c r="G133" s="145">
        <v>20</v>
      </c>
      <c r="H133" s="10">
        <f>SUMPRODUCT((tblLoTTD[n.]=tblLoDTI[[#This Row],[n.]])*(tblLoTTD[issued to]="A")*(tblLoTTD[Quantity received]))</f>
        <v>0</v>
      </c>
      <c r="I133" s="10">
        <f>SUMIF(tblLoTTD[Name of Product],tblLoDTI[[#This Row],[Name of Drug]],tblLoTTD[Quantity issued])</f>
        <v>0</v>
      </c>
    </row>
    <row r="134" spans="1:9" x14ac:dyDescent="0.25">
      <c r="A134" s="136">
        <v>133</v>
      </c>
      <c r="B134" s="21" t="s">
        <v>388</v>
      </c>
      <c r="C134" s="21" t="s">
        <v>389</v>
      </c>
      <c r="D134" s="143" t="s">
        <v>390</v>
      </c>
      <c r="E134" s="144">
        <v>43435</v>
      </c>
      <c r="F134" s="21" t="s">
        <v>199</v>
      </c>
      <c r="G134" s="145">
        <v>20</v>
      </c>
      <c r="H134" s="10">
        <f>SUMPRODUCT((tblLoTTD[n.]=tblLoDTI[[#This Row],[n.]])*(tblLoTTD[issued to]="A")*(tblLoTTD[Quantity received]))</f>
        <v>0</v>
      </c>
      <c r="I134" s="10">
        <f>SUMIF(tblLoTTD[Name of Product],tblLoDTI[[#This Row],[Name of Drug]],tblLoTTD[Quantity issued])</f>
        <v>0</v>
      </c>
    </row>
    <row r="135" spans="1:9" x14ac:dyDescent="0.25">
      <c r="A135" s="136">
        <v>134</v>
      </c>
      <c r="B135" s="21" t="s">
        <v>391</v>
      </c>
      <c r="C135" s="21" t="s">
        <v>96</v>
      </c>
      <c r="D135" s="143" t="s">
        <v>392</v>
      </c>
      <c r="E135" s="144">
        <v>42767</v>
      </c>
      <c r="F135" s="21" t="s">
        <v>98</v>
      </c>
      <c r="G135" s="145">
        <v>15</v>
      </c>
      <c r="H135" s="10">
        <f>SUMPRODUCT((tblLoTTD[n.]=tblLoDTI[[#This Row],[n.]])*(tblLoTTD[issued to]="A")*(tblLoTTD[Quantity received]))</f>
        <v>0</v>
      </c>
      <c r="I135" s="10">
        <f>SUMIF(tblLoTTD[Name of Product],tblLoDTI[[#This Row],[Name of Drug]],tblLoTTD[Quantity issued])</f>
        <v>0</v>
      </c>
    </row>
    <row r="136" spans="1:9" x14ac:dyDescent="0.25">
      <c r="A136" s="136">
        <v>135</v>
      </c>
      <c r="B136" s="21" t="s">
        <v>393</v>
      </c>
      <c r="C136" s="21" t="s">
        <v>101</v>
      </c>
      <c r="D136" s="143" t="s">
        <v>394</v>
      </c>
      <c r="E136" s="144">
        <v>43040</v>
      </c>
      <c r="F136" s="21" t="s">
        <v>12</v>
      </c>
      <c r="G136" s="145">
        <v>15</v>
      </c>
      <c r="H136" s="10">
        <f>SUMPRODUCT((tblLoTTD[n.]=tblLoDTI[[#This Row],[n.]])*(tblLoTTD[issued to]="A")*(tblLoTTD[Quantity received]))</f>
        <v>0</v>
      </c>
      <c r="I136" s="10">
        <f>SUMIF(tblLoTTD[Name of Product],tblLoDTI[[#This Row],[Name of Drug]],tblLoTTD[Quantity issued])</f>
        <v>0</v>
      </c>
    </row>
    <row r="137" spans="1:9" x14ac:dyDescent="0.25">
      <c r="A137" s="136">
        <v>136</v>
      </c>
      <c r="B137" s="21" t="s">
        <v>395</v>
      </c>
      <c r="C137" s="21" t="s">
        <v>396</v>
      </c>
      <c r="D137" s="143" t="s">
        <v>397</v>
      </c>
      <c r="E137" s="144">
        <v>42522</v>
      </c>
      <c r="F137" s="21" t="s">
        <v>241</v>
      </c>
      <c r="G137" s="145">
        <v>15</v>
      </c>
      <c r="H137" s="10">
        <f>SUMPRODUCT((tblLoTTD[n.]=tblLoDTI[[#This Row],[n.]])*(tblLoTTD[issued to]="A")*(tblLoTTD[Quantity received]))</f>
        <v>0</v>
      </c>
      <c r="I137" s="10">
        <f>SUMIF(tblLoTTD[Name of Product],tblLoDTI[[#This Row],[Name of Drug]],tblLoTTD[Quantity issued])</f>
        <v>0</v>
      </c>
    </row>
    <row r="138" spans="1:9" x14ac:dyDescent="0.25">
      <c r="A138" s="136">
        <v>137</v>
      </c>
      <c r="B138" s="21" t="s">
        <v>299</v>
      </c>
      <c r="C138" s="21" t="s">
        <v>398</v>
      </c>
      <c r="D138" s="143" t="s">
        <v>399</v>
      </c>
      <c r="E138" s="144">
        <v>42736</v>
      </c>
      <c r="F138" s="21" t="s">
        <v>302</v>
      </c>
      <c r="G138" s="145">
        <v>10</v>
      </c>
      <c r="H138" s="10">
        <f>SUMPRODUCT((tblLoTTD[n.]=tblLoDTI[[#This Row],[n.]])*(tblLoTTD[issued to]="A")*(tblLoTTD[Quantity received]))</f>
        <v>0</v>
      </c>
      <c r="I138" s="10">
        <f>SUMIF(tblLoTTD[Name of Product],tblLoDTI[[#This Row],[Name of Drug]],tblLoTTD[Quantity issued])</f>
        <v>0</v>
      </c>
    </row>
    <row r="139" spans="1:9" x14ac:dyDescent="0.25">
      <c r="A139" s="136">
        <v>138</v>
      </c>
      <c r="B139" s="21" t="s">
        <v>400</v>
      </c>
      <c r="C139" s="21" t="s">
        <v>401</v>
      </c>
      <c r="D139" s="143" t="s">
        <v>402</v>
      </c>
      <c r="E139" s="144">
        <v>42186</v>
      </c>
      <c r="F139" s="21" t="s">
        <v>119</v>
      </c>
      <c r="G139" s="145">
        <v>10</v>
      </c>
      <c r="H139" s="10">
        <f>SUMPRODUCT((tblLoTTD[n.]=tblLoDTI[[#This Row],[n.]])*(tblLoTTD[issued to]="A")*(tblLoTTD[Quantity received]))</f>
        <v>0</v>
      </c>
      <c r="I139" s="10">
        <f>SUMIF(tblLoTTD[Name of Product],tblLoDTI[[#This Row],[Name of Drug]],tblLoTTD[Quantity issued])</f>
        <v>0</v>
      </c>
    </row>
    <row r="140" spans="1:9" x14ac:dyDescent="0.25">
      <c r="A140" s="136">
        <v>139</v>
      </c>
      <c r="B140" s="21" t="s">
        <v>403</v>
      </c>
      <c r="C140" s="21" t="s">
        <v>401</v>
      </c>
      <c r="D140" s="143" t="s">
        <v>404</v>
      </c>
      <c r="E140" s="144">
        <v>42186</v>
      </c>
      <c r="F140" s="21" t="s">
        <v>405</v>
      </c>
      <c r="G140" s="145">
        <v>15</v>
      </c>
      <c r="H140" s="10">
        <f>SUMPRODUCT((tblLoTTD[n.]=tblLoDTI[[#This Row],[n.]])*(tblLoTTD[issued to]="A")*(tblLoTTD[Quantity received]))</f>
        <v>0</v>
      </c>
      <c r="I140" s="10">
        <f>SUMIF(tblLoTTD[Name of Product],tblLoDTI[[#This Row],[Name of Drug]],tblLoTTD[Quantity issued])</f>
        <v>0</v>
      </c>
    </row>
    <row r="141" spans="1:9" x14ac:dyDescent="0.25">
      <c r="A141" s="136">
        <v>140</v>
      </c>
      <c r="B141" s="21" t="s">
        <v>348</v>
      </c>
      <c r="C141" s="21" t="s">
        <v>349</v>
      </c>
      <c r="D141" s="143" t="s">
        <v>406</v>
      </c>
      <c r="E141" s="144">
        <v>42552</v>
      </c>
      <c r="F141" s="21" t="s">
        <v>21</v>
      </c>
      <c r="G141" s="145">
        <v>12</v>
      </c>
      <c r="H141" s="10">
        <f>SUMPRODUCT((tblLoTTD[n.]=tblLoDTI[[#This Row],[n.]])*(tblLoTTD[issued to]="A")*(tblLoTTD[Quantity received]))</f>
        <v>0</v>
      </c>
      <c r="I141" s="10">
        <f>SUMIF(tblLoTTD[Name of Product],tblLoDTI[[#This Row],[Name of Drug]],tblLoTTD[Quantity issued])</f>
        <v>0</v>
      </c>
    </row>
    <row r="142" spans="1:9" x14ac:dyDescent="0.25">
      <c r="A142" s="136">
        <v>141</v>
      </c>
      <c r="B142" s="21" t="s">
        <v>407</v>
      </c>
      <c r="C142" s="21" t="s">
        <v>408</v>
      </c>
      <c r="D142" s="143" t="s">
        <v>409</v>
      </c>
      <c r="E142" s="144">
        <v>42705</v>
      </c>
      <c r="F142" s="21" t="s">
        <v>21</v>
      </c>
      <c r="G142" s="145">
        <v>30</v>
      </c>
      <c r="H142" s="10">
        <f>SUMPRODUCT((tblLoTTD[n.]=tblLoDTI[[#This Row],[n.]])*(tblLoTTD[issued to]="A")*(tblLoTTD[Quantity received]))</f>
        <v>0</v>
      </c>
      <c r="I142" s="10">
        <f>SUMIF(tblLoTTD[Name of Product],tblLoDTI[[#This Row],[Name of Drug]],tblLoTTD[Quantity issued])</f>
        <v>0</v>
      </c>
    </row>
    <row r="143" spans="1:9" x14ac:dyDescent="0.25">
      <c r="A143" s="136">
        <v>142</v>
      </c>
      <c r="B143" s="21" t="s">
        <v>410</v>
      </c>
      <c r="C143" s="21" t="s">
        <v>411</v>
      </c>
      <c r="D143" s="143" t="s">
        <v>412</v>
      </c>
      <c r="E143" s="144">
        <v>42309</v>
      </c>
      <c r="F143" s="21" t="s">
        <v>413</v>
      </c>
      <c r="G143" s="145">
        <v>10</v>
      </c>
      <c r="H143" s="10">
        <f>SUMPRODUCT((tblLoTTD[n.]=tblLoDTI[[#This Row],[n.]])*(tblLoTTD[issued to]="A")*(tblLoTTD[Quantity received]))</f>
        <v>0</v>
      </c>
      <c r="I143" s="10">
        <f>SUMIF(tblLoTTD[Name of Product],tblLoDTI[[#This Row],[Name of Drug]],tblLoTTD[Quantity issued])</f>
        <v>0</v>
      </c>
    </row>
    <row r="144" spans="1:9" x14ac:dyDescent="0.25">
      <c r="A144" s="136">
        <v>143</v>
      </c>
      <c r="B144" s="21" t="s">
        <v>414</v>
      </c>
      <c r="C144" s="21" t="s">
        <v>31</v>
      </c>
      <c r="D144" s="143" t="s">
        <v>415</v>
      </c>
      <c r="E144" s="144">
        <v>42705</v>
      </c>
      <c r="F144" s="21" t="s">
        <v>12</v>
      </c>
      <c r="G144" s="145">
        <v>10</v>
      </c>
      <c r="H144" s="10">
        <f>SUMPRODUCT((tblLoTTD[n.]=tblLoDTI[[#This Row],[n.]])*(tblLoTTD[issued to]="A")*(tblLoTTD[Quantity received]))</f>
        <v>0</v>
      </c>
      <c r="I144" s="10">
        <f>SUMIF(tblLoTTD[Name of Product],tblLoDTI[[#This Row],[Name of Drug]],tblLoTTD[Quantity issued])</f>
        <v>0</v>
      </c>
    </row>
    <row r="145" spans="1:9" x14ac:dyDescent="0.25">
      <c r="A145" s="136">
        <v>144</v>
      </c>
      <c r="B145" s="21" t="s">
        <v>416</v>
      </c>
      <c r="C145" s="21" t="s">
        <v>417</v>
      </c>
      <c r="D145" s="143" t="s">
        <v>418</v>
      </c>
      <c r="E145" s="144">
        <v>42583</v>
      </c>
      <c r="F145" s="21" t="s">
        <v>76</v>
      </c>
      <c r="G145" s="145">
        <v>10</v>
      </c>
      <c r="H145" s="10">
        <f>SUMPRODUCT((tblLoTTD[n.]=tblLoDTI[[#This Row],[n.]])*(tblLoTTD[issued to]="A")*(tblLoTTD[Quantity received]))</f>
        <v>0</v>
      </c>
      <c r="I145" s="10">
        <f>SUMIF(tblLoTTD[Name of Product],tblLoDTI[[#This Row],[Name of Drug]],tblLoTTD[Quantity issued])</f>
        <v>0</v>
      </c>
    </row>
    <row r="146" spans="1:9" x14ac:dyDescent="0.25">
      <c r="A146" s="136">
        <v>145</v>
      </c>
      <c r="B146" s="21" t="s">
        <v>419</v>
      </c>
      <c r="C146" s="21" t="s">
        <v>420</v>
      </c>
      <c r="D146" s="143" t="s">
        <v>421</v>
      </c>
      <c r="E146" s="144">
        <v>42156</v>
      </c>
      <c r="F146" s="21" t="s">
        <v>422</v>
      </c>
      <c r="G146" s="145">
        <v>20</v>
      </c>
      <c r="H146" s="10">
        <f>SUMPRODUCT((tblLoTTD[n.]=tblLoDTI[[#This Row],[n.]])*(tblLoTTD[issued to]="A")*(tblLoTTD[Quantity received]))</f>
        <v>0</v>
      </c>
      <c r="I146" s="10">
        <f>SUMIF(tblLoTTD[Name of Product],tblLoDTI[[#This Row],[Name of Drug]],tblLoTTD[Quantity issued])</f>
        <v>0</v>
      </c>
    </row>
    <row r="147" spans="1:9" x14ac:dyDescent="0.25">
      <c r="A147" s="136">
        <v>146</v>
      </c>
      <c r="B147" s="21" t="s">
        <v>212</v>
      </c>
      <c r="C147" s="21" t="s">
        <v>213</v>
      </c>
      <c r="D147" s="143" t="s">
        <v>423</v>
      </c>
      <c r="E147" s="144">
        <v>42705</v>
      </c>
      <c r="F147" s="21" t="s">
        <v>12</v>
      </c>
      <c r="G147" s="145">
        <v>10</v>
      </c>
      <c r="H147" s="10">
        <f>SUMPRODUCT((tblLoTTD[n.]=tblLoDTI[[#This Row],[n.]])*(tblLoTTD[issued to]="A")*(tblLoTTD[Quantity received]))</f>
        <v>0</v>
      </c>
      <c r="I147" s="10">
        <f>SUMIF(tblLoTTD[Name of Product],tblLoDTI[[#This Row],[Name of Drug]],tblLoTTD[Quantity issued])</f>
        <v>0</v>
      </c>
    </row>
    <row r="148" spans="1:9" x14ac:dyDescent="0.25">
      <c r="A148" s="136">
        <v>147</v>
      </c>
      <c r="B148" s="21" t="s">
        <v>424</v>
      </c>
      <c r="C148" s="21" t="s">
        <v>425</v>
      </c>
      <c r="D148" s="143" t="s">
        <v>426</v>
      </c>
      <c r="E148" s="144">
        <v>42644</v>
      </c>
      <c r="F148" s="21" t="s">
        <v>199</v>
      </c>
      <c r="G148" s="145">
        <v>9</v>
      </c>
      <c r="H148" s="10">
        <f>SUMPRODUCT((tblLoTTD[n.]=tblLoDTI[[#This Row],[n.]])*(tblLoTTD[issued to]="A")*(tblLoTTD[Quantity received]))</f>
        <v>0</v>
      </c>
      <c r="I148" s="10">
        <f>SUMIF(tblLoTTD[Name of Product],tblLoDTI[[#This Row],[Name of Drug]],tblLoTTD[Quantity issued])</f>
        <v>0</v>
      </c>
    </row>
    <row r="149" spans="1:9" x14ac:dyDescent="0.25">
      <c r="A149" s="136">
        <v>148</v>
      </c>
      <c r="B149" s="21" t="s">
        <v>427</v>
      </c>
      <c r="C149" s="21" t="s">
        <v>428</v>
      </c>
      <c r="D149" s="143" t="s">
        <v>429</v>
      </c>
      <c r="E149" s="144">
        <v>42125</v>
      </c>
      <c r="F149" s="21" t="s">
        <v>12</v>
      </c>
      <c r="G149" s="145">
        <v>4</v>
      </c>
      <c r="H149" s="10">
        <f>SUMPRODUCT((tblLoTTD[n.]=tblLoDTI[[#This Row],[n.]])*(tblLoTTD[issued to]="A")*(tblLoTTD[Quantity received]))</f>
        <v>0</v>
      </c>
      <c r="I149" s="10">
        <f>SUMIF(tblLoTTD[Name of Product],tblLoDTI[[#This Row],[Name of Drug]],tblLoTTD[Quantity issued])</f>
        <v>0</v>
      </c>
    </row>
    <row r="150" spans="1:9" x14ac:dyDescent="0.25">
      <c r="A150" s="136">
        <v>149</v>
      </c>
      <c r="B150" s="21" t="s">
        <v>430</v>
      </c>
      <c r="C150" s="21" t="s">
        <v>431</v>
      </c>
      <c r="D150" s="143" t="s">
        <v>432</v>
      </c>
      <c r="E150" s="144">
        <v>42614</v>
      </c>
      <c r="F150" s="21" t="s">
        <v>76</v>
      </c>
      <c r="G150" s="145">
        <v>10</v>
      </c>
      <c r="H150" s="10">
        <f>SUMPRODUCT((tblLoTTD[n.]=tblLoDTI[[#This Row],[n.]])*(tblLoTTD[issued to]="A")*(tblLoTTD[Quantity received]))</f>
        <v>0</v>
      </c>
      <c r="I150" s="10">
        <f>SUMIF(tblLoTTD[Name of Product],tblLoDTI[[#This Row],[Name of Drug]],tblLoTTD[Quantity issued])</f>
        <v>0</v>
      </c>
    </row>
    <row r="151" spans="1:9" x14ac:dyDescent="0.25">
      <c r="A151" s="136">
        <v>150</v>
      </c>
      <c r="B151" s="21" t="s">
        <v>433</v>
      </c>
      <c r="C151" s="21" t="s">
        <v>248</v>
      </c>
      <c r="D151" s="143" t="s">
        <v>434</v>
      </c>
      <c r="E151" s="144">
        <v>42767</v>
      </c>
      <c r="F151" s="21" t="s">
        <v>435</v>
      </c>
      <c r="G151" s="145">
        <v>20</v>
      </c>
      <c r="H151" s="10">
        <f>SUMPRODUCT((tblLoTTD[n.]=tblLoDTI[[#This Row],[n.]])*(tblLoTTD[issued to]="A")*(tblLoTTD[Quantity received]))</f>
        <v>0</v>
      </c>
      <c r="I151" s="10">
        <f>SUMIF(tblLoTTD[Name of Product],tblLoDTI[[#This Row],[Name of Drug]],tblLoTTD[Quantity issued])</f>
        <v>0</v>
      </c>
    </row>
    <row r="152" spans="1:9" x14ac:dyDescent="0.25">
      <c r="A152" s="136">
        <v>151</v>
      </c>
      <c r="B152" s="21" t="s">
        <v>316</v>
      </c>
      <c r="C152" s="21" t="s">
        <v>317</v>
      </c>
      <c r="D152" s="143" t="s">
        <v>436</v>
      </c>
      <c r="E152" s="144">
        <v>42644</v>
      </c>
      <c r="F152" s="21" t="s">
        <v>76</v>
      </c>
      <c r="G152" s="145">
        <v>10</v>
      </c>
      <c r="H152" s="10">
        <f>SUMPRODUCT((tblLoTTD[n.]=tblLoDTI[[#This Row],[n.]])*(tblLoTTD[issued to]="A")*(tblLoTTD[Quantity received]))</f>
        <v>0</v>
      </c>
      <c r="I152" s="10">
        <f>SUMIF(tblLoTTD[Name of Product],tblLoDTI[[#This Row],[Name of Drug]],tblLoTTD[Quantity issued])</f>
        <v>0</v>
      </c>
    </row>
    <row r="153" spans="1:9" x14ac:dyDescent="0.25">
      <c r="A153" s="136">
        <v>152</v>
      </c>
      <c r="B153" s="21" t="s">
        <v>437</v>
      </c>
      <c r="C153" s="21" t="s">
        <v>438</v>
      </c>
      <c r="D153" s="143" t="s">
        <v>439</v>
      </c>
      <c r="E153" s="144">
        <v>42979</v>
      </c>
      <c r="F153" s="21" t="s">
        <v>76</v>
      </c>
      <c r="G153" s="145">
        <v>10</v>
      </c>
      <c r="H153" s="10">
        <f>SUMPRODUCT((tblLoTTD[n.]=tblLoDTI[[#This Row],[n.]])*(tblLoTTD[issued to]="A")*(tblLoTTD[Quantity received]))</f>
        <v>0</v>
      </c>
      <c r="I153" s="10">
        <f>SUMIF(tblLoTTD[Name of Product],tblLoDTI[[#This Row],[Name of Drug]],tblLoTTD[Quantity issued])</f>
        <v>0</v>
      </c>
    </row>
    <row r="154" spans="1:9" x14ac:dyDescent="0.25">
      <c r="A154" s="136">
        <v>153</v>
      </c>
      <c r="B154" s="21" t="s">
        <v>440</v>
      </c>
      <c r="C154" s="21" t="s">
        <v>441</v>
      </c>
      <c r="D154" s="143" t="s">
        <v>442</v>
      </c>
      <c r="E154" s="144">
        <v>43252</v>
      </c>
      <c r="F154" s="21" t="s">
        <v>12</v>
      </c>
      <c r="G154" s="145">
        <v>10</v>
      </c>
      <c r="H154" s="10">
        <f>SUMPRODUCT((tblLoTTD[n.]=tblLoDTI[[#This Row],[n.]])*(tblLoTTD[issued to]="A")*(tblLoTTD[Quantity received]))</f>
        <v>0</v>
      </c>
      <c r="I154" s="10">
        <f>SUMIF(tblLoTTD[Name of Product],tblLoDTI[[#This Row],[Name of Drug]],tblLoTTD[Quantity issued])</f>
        <v>0</v>
      </c>
    </row>
    <row r="155" spans="1:9" x14ac:dyDescent="0.25">
      <c r="A155" s="136">
        <v>154</v>
      </c>
      <c r="B155" s="21" t="s">
        <v>443</v>
      </c>
      <c r="C155" s="21" t="s">
        <v>444</v>
      </c>
      <c r="D155" s="143" t="s">
        <v>445</v>
      </c>
      <c r="E155" s="144">
        <v>42675</v>
      </c>
      <c r="F155" s="21" t="s">
        <v>413</v>
      </c>
      <c r="G155" s="145">
        <v>10</v>
      </c>
      <c r="H155" s="10">
        <f>SUMPRODUCT((tblLoTTD[n.]=tblLoDTI[[#This Row],[n.]])*(tblLoTTD[issued to]="A")*(tblLoTTD[Quantity received]))</f>
        <v>0</v>
      </c>
      <c r="I155" s="10">
        <f>SUMIF(tblLoTTD[Name of Product],tblLoDTI[[#This Row],[Name of Drug]],tblLoTTD[Quantity issued])</f>
        <v>0</v>
      </c>
    </row>
    <row r="156" spans="1:9" x14ac:dyDescent="0.25">
      <c r="A156" s="136">
        <v>155</v>
      </c>
      <c r="B156" s="21" t="s">
        <v>446</v>
      </c>
      <c r="C156" s="21" t="s">
        <v>447</v>
      </c>
      <c r="D156" s="143" t="s">
        <v>448</v>
      </c>
      <c r="E156" s="144">
        <v>42795</v>
      </c>
      <c r="F156" s="21" t="s">
        <v>449</v>
      </c>
      <c r="G156" s="145">
        <v>15</v>
      </c>
      <c r="H156" s="10">
        <f>SUMPRODUCT((tblLoTTD[n.]=tblLoDTI[[#This Row],[n.]])*(tblLoTTD[issued to]="A")*(tblLoTTD[Quantity received]))</f>
        <v>0</v>
      </c>
      <c r="I156" s="10">
        <f>SUMIF(tblLoTTD[Name of Product],tblLoDTI[[#This Row],[Name of Drug]],tblLoTTD[Quantity issued])</f>
        <v>0</v>
      </c>
    </row>
    <row r="157" spans="1:9" x14ac:dyDescent="0.25">
      <c r="A157" s="136">
        <v>156</v>
      </c>
      <c r="B157" s="21" t="s">
        <v>450</v>
      </c>
      <c r="C157" s="21" t="s">
        <v>360</v>
      </c>
      <c r="D157" s="143" t="s">
        <v>451</v>
      </c>
      <c r="E157" s="144">
        <v>42522</v>
      </c>
      <c r="F157" s="21" t="s">
        <v>21</v>
      </c>
      <c r="G157" s="145">
        <v>10</v>
      </c>
      <c r="H157" s="10">
        <f>SUMPRODUCT((tblLoTTD[n.]=tblLoDTI[[#This Row],[n.]])*(tblLoTTD[issued to]="A")*(tblLoTTD[Quantity received]))</f>
        <v>0</v>
      </c>
      <c r="I157" s="10">
        <f>SUMIF(tblLoTTD[Name of Product],tblLoDTI[[#This Row],[Name of Drug]],tblLoTTD[Quantity issued])</f>
        <v>0</v>
      </c>
    </row>
    <row r="158" spans="1:9" x14ac:dyDescent="0.25">
      <c r="A158" s="136">
        <v>157</v>
      </c>
      <c r="B158" s="21" t="s">
        <v>452</v>
      </c>
      <c r="C158" s="21" t="s">
        <v>453</v>
      </c>
      <c r="D158" s="143" t="s">
        <v>454</v>
      </c>
      <c r="E158" s="144">
        <v>42491</v>
      </c>
      <c r="F158" s="21" t="s">
        <v>413</v>
      </c>
      <c r="G158" s="145">
        <v>20</v>
      </c>
      <c r="H158" s="10">
        <f>SUMPRODUCT((tblLoTTD[n.]=tblLoDTI[[#This Row],[n.]])*(tblLoTTD[issued to]="A")*(tblLoTTD[Quantity received]))</f>
        <v>0</v>
      </c>
      <c r="I158" s="10">
        <f>SUMIF(tblLoTTD[Name of Product],tblLoDTI[[#This Row],[Name of Drug]],tblLoTTD[Quantity issued])</f>
        <v>0</v>
      </c>
    </row>
    <row r="159" spans="1:9" x14ac:dyDescent="0.25">
      <c r="A159" s="136">
        <v>158</v>
      </c>
      <c r="B159" s="21" t="s">
        <v>455</v>
      </c>
      <c r="C159" s="21" t="s">
        <v>456</v>
      </c>
      <c r="D159" s="143" t="s">
        <v>457</v>
      </c>
      <c r="E159" s="144">
        <v>42217</v>
      </c>
      <c r="F159" s="21" t="s">
        <v>12</v>
      </c>
      <c r="G159" s="145">
        <v>100</v>
      </c>
      <c r="H159" s="10">
        <f>SUMPRODUCT((tblLoTTD[n.]=tblLoDTI[[#This Row],[n.]])*(tblLoTTD[issued to]="A")*(tblLoTTD[Quantity received]))</f>
        <v>0</v>
      </c>
      <c r="I159" s="10">
        <f>SUMIF(tblLoTTD[Name of Product],tblLoDTI[[#This Row],[Name of Drug]],tblLoTTD[Quantity issued])</f>
        <v>0</v>
      </c>
    </row>
    <row r="160" spans="1:9" x14ac:dyDescent="0.25">
      <c r="A160" s="136">
        <v>159</v>
      </c>
      <c r="B160" s="21" t="s">
        <v>458</v>
      </c>
      <c r="C160" s="21" t="s">
        <v>459</v>
      </c>
      <c r="D160" s="143" t="s">
        <v>460</v>
      </c>
      <c r="E160" s="144">
        <v>42186</v>
      </c>
      <c r="F160" s="21" t="s">
        <v>76</v>
      </c>
      <c r="G160" s="145">
        <v>15</v>
      </c>
      <c r="H160" s="10">
        <f>SUMPRODUCT((tblLoTTD[n.]=tblLoDTI[[#This Row],[n.]])*(tblLoTTD[issued to]="A")*(tblLoTTD[Quantity received]))</f>
        <v>0</v>
      </c>
      <c r="I160" s="10">
        <f>SUMIF(tblLoTTD[Name of Product],tblLoDTI[[#This Row],[Name of Drug]],tblLoTTD[Quantity issued])</f>
        <v>0</v>
      </c>
    </row>
    <row r="161" spans="1:9" x14ac:dyDescent="0.25">
      <c r="A161" s="136">
        <v>160</v>
      </c>
      <c r="B161" s="21" t="s">
        <v>461</v>
      </c>
      <c r="C161" s="21" t="s">
        <v>34</v>
      </c>
      <c r="D161" s="143" t="s">
        <v>462</v>
      </c>
      <c r="E161" s="144">
        <v>42005</v>
      </c>
      <c r="F161" s="21" t="s">
        <v>463</v>
      </c>
      <c r="G161" s="145">
        <v>15</v>
      </c>
      <c r="H161" s="10">
        <f>SUMPRODUCT((tblLoTTD[n.]=tblLoDTI[[#This Row],[n.]])*(tblLoTTD[issued to]="A")*(tblLoTTD[Quantity received]))</f>
        <v>0</v>
      </c>
      <c r="I161" s="10">
        <f>SUMIF(tblLoTTD[Name of Product],tblLoDTI[[#This Row],[Name of Drug]],tblLoTTD[Quantity issued])</f>
        <v>0</v>
      </c>
    </row>
    <row r="162" spans="1:9" x14ac:dyDescent="0.25">
      <c r="A162" s="136">
        <v>161</v>
      </c>
      <c r="B162" s="21" t="s">
        <v>464</v>
      </c>
      <c r="C162" s="21" t="s">
        <v>34</v>
      </c>
      <c r="D162" s="143" t="s">
        <v>465</v>
      </c>
      <c r="E162" s="144">
        <v>42064</v>
      </c>
      <c r="F162" s="21" t="s">
        <v>463</v>
      </c>
      <c r="G162" s="145">
        <v>15</v>
      </c>
      <c r="H162" s="10">
        <f>SUMPRODUCT((tblLoTTD[n.]=tblLoDTI[[#This Row],[n.]])*(tblLoTTD[issued to]="A")*(tblLoTTD[Quantity received]))</f>
        <v>0</v>
      </c>
      <c r="I162" s="10">
        <f>SUMIF(tblLoTTD[Name of Product],tblLoDTI[[#This Row],[Name of Drug]],tblLoTTD[Quantity issued])</f>
        <v>0</v>
      </c>
    </row>
    <row r="163" spans="1:9" ht="30" x14ac:dyDescent="0.25">
      <c r="A163" s="136">
        <v>162</v>
      </c>
      <c r="B163" s="21" t="s">
        <v>466</v>
      </c>
      <c r="C163" s="21" t="s">
        <v>467</v>
      </c>
      <c r="D163" s="143" t="s">
        <v>468</v>
      </c>
      <c r="E163" s="144">
        <v>42248</v>
      </c>
      <c r="F163" s="21" t="s">
        <v>160</v>
      </c>
      <c r="G163" s="145">
        <v>15</v>
      </c>
      <c r="H163" s="10">
        <f>SUMPRODUCT((tblLoTTD[n.]=tblLoDTI[[#This Row],[n.]])*(tblLoTTD[issued to]="A")*(tblLoTTD[Quantity received]))</f>
        <v>0</v>
      </c>
      <c r="I163" s="10">
        <f>SUMIF(tblLoTTD[Name of Product],tblLoDTI[[#This Row],[Name of Drug]],tblLoTTD[Quantity issued])</f>
        <v>0</v>
      </c>
    </row>
    <row r="164" spans="1:9" x14ac:dyDescent="0.25">
      <c r="A164" s="136">
        <v>163</v>
      </c>
      <c r="B164" s="21" t="s">
        <v>519</v>
      </c>
      <c r="C164" s="21" t="s">
        <v>520</v>
      </c>
      <c r="D164" s="143" t="s">
        <v>521</v>
      </c>
      <c r="E164" s="144">
        <v>42552</v>
      </c>
      <c r="F164" s="21" t="s">
        <v>94</v>
      </c>
      <c r="G164" s="145">
        <v>10</v>
      </c>
      <c r="H164" s="10">
        <f>SUMPRODUCT((tblLoTTD[n.]=tblLoDTI[[#This Row],[n.]])*(tblLoTTD[issued to]="A")*(tblLoTTD[Quantity received]))</f>
        <v>0</v>
      </c>
      <c r="I164" s="10">
        <f>SUMIF(tblLoTTD[Name of Product],tblLoDTI[[#This Row],[Name of Drug]],tblLoTTD[Quantity issued])</f>
        <v>0</v>
      </c>
    </row>
    <row r="165" spans="1:9" x14ac:dyDescent="0.25">
      <c r="A165" s="136">
        <v>164</v>
      </c>
      <c r="B165" s="21" t="s">
        <v>440</v>
      </c>
      <c r="C165" s="21" t="s">
        <v>441</v>
      </c>
      <c r="D165" s="143" t="s">
        <v>522</v>
      </c>
      <c r="E165" s="144">
        <v>42856</v>
      </c>
      <c r="F165" s="21" t="s">
        <v>181</v>
      </c>
      <c r="G165" s="145">
        <v>10</v>
      </c>
      <c r="H165" s="10">
        <f>SUMPRODUCT((tblLoTTD[n.]=tblLoDTI[[#This Row],[n.]])*(tblLoTTD[issued to]="A")*(tblLoTTD[Quantity received]))</f>
        <v>0</v>
      </c>
      <c r="I165" s="10">
        <f>SUMIF(tblLoTTD[Name of Product],tblLoDTI[[#This Row],[Name of Drug]],tblLoTTD[Quantity issued])</f>
        <v>0</v>
      </c>
    </row>
    <row r="166" spans="1:9" x14ac:dyDescent="0.25">
      <c r="A166" s="136">
        <v>165</v>
      </c>
      <c r="B166" s="21" t="s">
        <v>523</v>
      </c>
      <c r="C166" s="21" t="s">
        <v>459</v>
      </c>
      <c r="D166" s="143" t="s">
        <v>524</v>
      </c>
      <c r="E166" s="144">
        <v>42675</v>
      </c>
      <c r="F166" s="21" t="s">
        <v>21</v>
      </c>
      <c r="G166" s="145">
        <v>10</v>
      </c>
      <c r="H166" s="10">
        <f>SUMPRODUCT((tblLoTTD[n.]=tblLoDTI[[#This Row],[n.]])*(tblLoTTD[issued to]="A")*(tblLoTTD[Quantity received]))</f>
        <v>0</v>
      </c>
      <c r="I166" s="10">
        <f>SUMIF(tblLoTTD[Name of Product],tblLoDTI[[#This Row],[Name of Drug]],tblLoTTD[Quantity issued])</f>
        <v>0</v>
      </c>
    </row>
    <row r="167" spans="1:9" x14ac:dyDescent="0.25">
      <c r="A167" s="136">
        <v>166</v>
      </c>
      <c r="B167" s="21" t="s">
        <v>525</v>
      </c>
      <c r="C167" s="21" t="s">
        <v>526</v>
      </c>
      <c r="D167" s="143" t="s">
        <v>527</v>
      </c>
      <c r="E167" s="144">
        <v>42675</v>
      </c>
      <c r="F167" s="21" t="s">
        <v>25</v>
      </c>
      <c r="G167" s="145">
        <v>10</v>
      </c>
      <c r="H167" s="10">
        <f>SUMPRODUCT((tblLoTTD[n.]=tblLoDTI[[#This Row],[n.]])*(tblLoTTD[issued to]="A")*(tblLoTTD[Quantity received]))</f>
        <v>0</v>
      </c>
      <c r="I167" s="10">
        <f>SUMIF(tblLoTTD[Name of Product],tblLoDTI[[#This Row],[Name of Drug]],tblLoTTD[Quantity issued])</f>
        <v>0</v>
      </c>
    </row>
    <row r="168" spans="1:9" x14ac:dyDescent="0.25">
      <c r="A168" s="136">
        <v>167</v>
      </c>
      <c r="B168" s="21" t="s">
        <v>528</v>
      </c>
      <c r="C168" s="21" t="s">
        <v>529</v>
      </c>
      <c r="D168" s="143" t="s">
        <v>530</v>
      </c>
      <c r="E168" s="144">
        <v>42614</v>
      </c>
      <c r="F168" s="21" t="s">
        <v>12</v>
      </c>
      <c r="G168" s="145">
        <v>15</v>
      </c>
      <c r="H168" s="10">
        <f>SUMPRODUCT((tblLoTTD[n.]=tblLoDTI[[#This Row],[n.]])*(tblLoTTD[issued to]="A")*(tblLoTTD[Quantity received]))</f>
        <v>0</v>
      </c>
      <c r="I168" s="10">
        <f>SUMIF(tblLoTTD[Name of Product],tblLoDTI[[#This Row],[Name of Drug]],tblLoTTD[Quantity issued])</f>
        <v>0</v>
      </c>
    </row>
    <row r="169" spans="1:9" x14ac:dyDescent="0.25">
      <c r="A169" s="136">
        <v>168</v>
      </c>
      <c r="B169" s="21" t="s">
        <v>531</v>
      </c>
      <c r="C169" s="21" t="s">
        <v>532</v>
      </c>
      <c r="D169" s="143" t="s">
        <v>533</v>
      </c>
      <c r="E169" s="144">
        <v>42552</v>
      </c>
      <c r="F169" s="21" t="s">
        <v>76</v>
      </c>
      <c r="G169" s="145">
        <v>15</v>
      </c>
      <c r="H169" s="10">
        <f>SUMPRODUCT((tblLoTTD[n.]=tblLoDTI[[#This Row],[n.]])*(tblLoTTD[issued to]="A")*(tblLoTTD[Quantity received]))</f>
        <v>0</v>
      </c>
      <c r="I169" s="10">
        <f>SUMIF(tblLoTTD[Name of Product],tblLoDTI[[#This Row],[Name of Drug]],tblLoTTD[Quantity issued])</f>
        <v>0</v>
      </c>
    </row>
    <row r="170" spans="1:9" x14ac:dyDescent="0.25">
      <c r="A170" s="136">
        <v>169</v>
      </c>
      <c r="B170" s="21" t="s">
        <v>534</v>
      </c>
      <c r="C170" s="21" t="s">
        <v>526</v>
      </c>
      <c r="D170" s="143" t="s">
        <v>535</v>
      </c>
      <c r="E170" s="144">
        <v>42767</v>
      </c>
      <c r="F170" s="21" t="s">
        <v>536</v>
      </c>
      <c r="G170" s="145">
        <v>10</v>
      </c>
      <c r="H170" s="10">
        <f>SUMPRODUCT((tblLoTTD[n.]=tblLoDTI[[#This Row],[n.]])*(tblLoTTD[issued to]="A")*(tblLoTTD[Quantity received]))</f>
        <v>0</v>
      </c>
      <c r="I170" s="10">
        <f>SUMIF(tblLoTTD[Name of Product],tblLoDTI[[#This Row],[Name of Drug]],tblLoTTD[Quantity issued])</f>
        <v>0</v>
      </c>
    </row>
    <row r="171" spans="1:9" x14ac:dyDescent="0.25">
      <c r="A171" s="136">
        <v>170</v>
      </c>
      <c r="B171" s="21" t="s">
        <v>537</v>
      </c>
      <c r="C171" s="21" t="s">
        <v>538</v>
      </c>
      <c r="D171" s="143" t="s">
        <v>539</v>
      </c>
      <c r="E171" s="144">
        <v>42339</v>
      </c>
      <c r="F171" s="21" t="s">
        <v>540</v>
      </c>
      <c r="G171" s="145">
        <v>15</v>
      </c>
      <c r="H171" s="10">
        <f>SUMPRODUCT((tblLoTTD[n.]=tblLoDTI[[#This Row],[n.]])*(tblLoTTD[issued to]="A")*(tblLoTTD[Quantity received]))</f>
        <v>0</v>
      </c>
      <c r="I171" s="10">
        <f>SUMIF(tblLoTTD[Name of Product],tblLoDTI[[#This Row],[Name of Drug]],tblLoTTD[Quantity issued])</f>
        <v>0</v>
      </c>
    </row>
    <row r="172" spans="1:9" x14ac:dyDescent="0.25">
      <c r="A172" s="136">
        <v>171</v>
      </c>
      <c r="B172" s="21" t="s">
        <v>541</v>
      </c>
      <c r="C172" s="21" t="s">
        <v>542</v>
      </c>
      <c r="D172" s="143" t="s">
        <v>543</v>
      </c>
      <c r="E172" s="144">
        <v>42491</v>
      </c>
      <c r="F172" s="21" t="s">
        <v>25</v>
      </c>
      <c r="G172" s="145">
        <v>15</v>
      </c>
      <c r="H172" s="10">
        <f>SUMPRODUCT((tblLoTTD[n.]=tblLoDTI[[#This Row],[n.]])*(tblLoTTD[issued to]="A")*(tblLoTTD[Quantity received]))</f>
        <v>0</v>
      </c>
      <c r="I172" s="10">
        <f>SUMIF(tblLoTTD[Name of Product],tblLoDTI[[#This Row],[Name of Drug]],tblLoTTD[Quantity issued])</f>
        <v>0</v>
      </c>
    </row>
    <row r="173" spans="1:9" x14ac:dyDescent="0.25">
      <c r="A173" s="136">
        <v>172</v>
      </c>
      <c r="B173" s="21" t="s">
        <v>544</v>
      </c>
      <c r="C173" s="21" t="s">
        <v>545</v>
      </c>
      <c r="D173" s="143" t="s">
        <v>546</v>
      </c>
      <c r="E173" s="144">
        <v>42917</v>
      </c>
      <c r="F173" s="21" t="s">
        <v>267</v>
      </c>
      <c r="G173" s="145">
        <v>15</v>
      </c>
      <c r="H173" s="10">
        <f>SUMPRODUCT((tblLoTTD[n.]=tblLoDTI[[#This Row],[n.]])*(tblLoTTD[issued to]="A")*(tblLoTTD[Quantity received]))</f>
        <v>0</v>
      </c>
      <c r="I173" s="10">
        <f>SUMIF(tblLoTTD[Name of Product],tblLoDTI[[#This Row],[Name of Drug]],tblLoTTD[Quantity issued])</f>
        <v>0</v>
      </c>
    </row>
    <row r="174" spans="1:9" x14ac:dyDescent="0.25">
      <c r="A174" s="136">
        <v>173</v>
      </c>
      <c r="B174" s="21" t="s">
        <v>547</v>
      </c>
      <c r="C174" s="21" t="s">
        <v>548</v>
      </c>
      <c r="D174" s="143" t="s">
        <v>549</v>
      </c>
      <c r="E174" s="144">
        <v>42614</v>
      </c>
      <c r="F174" s="21" t="s">
        <v>98</v>
      </c>
      <c r="G174" s="145">
        <v>15</v>
      </c>
      <c r="H174" s="10">
        <f>SUMPRODUCT((tblLoTTD[n.]=tblLoDTI[[#This Row],[n.]])*(tblLoTTD[issued to]="A")*(tblLoTTD[Quantity received]))</f>
        <v>0</v>
      </c>
      <c r="I174" s="10">
        <f>SUMIF(tblLoTTD[Name of Product],tblLoDTI[[#This Row],[Name of Drug]],tblLoTTD[Quantity issued])</f>
        <v>0</v>
      </c>
    </row>
    <row r="175" spans="1:9" x14ac:dyDescent="0.25">
      <c r="A175" s="136">
        <v>174</v>
      </c>
      <c r="B175" s="21" t="s">
        <v>551</v>
      </c>
      <c r="C175" s="21" t="s">
        <v>552</v>
      </c>
      <c r="D175" s="143" t="s">
        <v>553</v>
      </c>
      <c r="E175" s="144">
        <v>42887</v>
      </c>
      <c r="F175" s="21" t="s">
        <v>90</v>
      </c>
      <c r="G175" s="145">
        <v>10</v>
      </c>
      <c r="H175" s="10">
        <f>SUMPRODUCT((tblLoTTD[n.]=tblLoDTI[[#This Row],[n.]])*(tblLoTTD[issued to]="A")*(tblLoTTD[Quantity received]))</f>
        <v>0</v>
      </c>
      <c r="I175" s="10">
        <f>SUMIF(tblLoTTD[Name of Product],tblLoDTI[[#This Row],[Name of Drug]],tblLoTTD[Quantity issued])</f>
        <v>0</v>
      </c>
    </row>
    <row r="176" spans="1:9" x14ac:dyDescent="0.25">
      <c r="A176" s="136">
        <v>175</v>
      </c>
      <c r="B176" s="21" t="s">
        <v>554</v>
      </c>
      <c r="C176" s="21" t="s">
        <v>555</v>
      </c>
      <c r="D176" s="143" t="s">
        <v>556</v>
      </c>
      <c r="E176" s="144">
        <v>42917</v>
      </c>
      <c r="F176" s="21" t="s">
        <v>463</v>
      </c>
      <c r="G176" s="145">
        <v>10</v>
      </c>
      <c r="H176" s="10">
        <f>SUMPRODUCT((tblLoTTD[n.]=tblLoDTI[[#This Row],[n.]])*(tblLoTTD[issued to]="A")*(tblLoTTD[Quantity received]))</f>
        <v>0</v>
      </c>
      <c r="I176" s="10">
        <f>SUMIF(tblLoTTD[Name of Product],tblLoDTI[[#This Row],[Name of Drug]],tblLoTTD[Quantity issued])</f>
        <v>0</v>
      </c>
    </row>
    <row r="177" spans="1:9" x14ac:dyDescent="0.25">
      <c r="A177" s="136">
        <v>176</v>
      </c>
      <c r="B177" s="21" t="s">
        <v>557</v>
      </c>
      <c r="C177" s="21" t="s">
        <v>558</v>
      </c>
      <c r="D177" s="143" t="s">
        <v>559</v>
      </c>
      <c r="E177" s="144">
        <v>43160</v>
      </c>
      <c r="F177" s="21" t="s">
        <v>12</v>
      </c>
      <c r="G177" s="145">
        <v>10</v>
      </c>
      <c r="H177" s="10">
        <f>SUMPRODUCT((tblLoTTD[n.]=tblLoDTI[[#This Row],[n.]])*(tblLoTTD[issued to]="A")*(tblLoTTD[Quantity received]))</f>
        <v>0</v>
      </c>
      <c r="I177" s="10">
        <f>SUMIF(tblLoTTD[Name of Product],tblLoDTI[[#This Row],[Name of Drug]],tblLoTTD[Quantity issued])</f>
        <v>0</v>
      </c>
    </row>
    <row r="178" spans="1:9" ht="30" x14ac:dyDescent="0.25">
      <c r="A178" s="136">
        <v>177</v>
      </c>
      <c r="B178" s="21" t="s">
        <v>560</v>
      </c>
      <c r="C178" s="21" t="s">
        <v>561</v>
      </c>
      <c r="D178" s="143" t="s">
        <v>562</v>
      </c>
      <c r="E178" s="144">
        <v>42186</v>
      </c>
      <c r="F178" s="21" t="s">
        <v>21</v>
      </c>
      <c r="G178" s="145">
        <v>30</v>
      </c>
      <c r="H178" s="10">
        <f>SUMPRODUCT((tblLoTTD[n.]=tblLoDTI[[#This Row],[n.]])*(tblLoTTD[issued to]="A")*(tblLoTTD[Quantity received]))</f>
        <v>0</v>
      </c>
      <c r="I178" s="10">
        <f>SUMIF(tblLoTTD[Name of Product],tblLoDTI[[#This Row],[Name of Drug]],tblLoTTD[Quantity issued])</f>
        <v>0</v>
      </c>
    </row>
    <row r="179" spans="1:9" x14ac:dyDescent="0.25">
      <c r="A179" s="136">
        <v>178</v>
      </c>
      <c r="B179" s="21" t="s">
        <v>563</v>
      </c>
      <c r="C179" s="21" t="s">
        <v>564</v>
      </c>
      <c r="D179" s="143" t="s">
        <v>565</v>
      </c>
      <c r="E179" s="144">
        <v>42125</v>
      </c>
      <c r="F179" s="21" t="s">
        <v>12</v>
      </c>
      <c r="G179" s="145">
        <v>32</v>
      </c>
      <c r="H179" s="10">
        <f>SUMPRODUCT((tblLoTTD[n.]=tblLoDTI[[#This Row],[n.]])*(tblLoTTD[issued to]="A")*(tblLoTTD[Quantity received]))</f>
        <v>0</v>
      </c>
      <c r="I179" s="10">
        <f>SUMIF(tblLoTTD[Name of Product],tblLoDTI[[#This Row],[Name of Drug]],tblLoTTD[Quantity issued])</f>
        <v>0</v>
      </c>
    </row>
    <row r="180" spans="1:9" x14ac:dyDescent="0.25">
      <c r="A180" s="136">
        <v>179</v>
      </c>
      <c r="B180" s="21" t="s">
        <v>178</v>
      </c>
      <c r="C180" s="21" t="s">
        <v>566</v>
      </c>
      <c r="D180" s="143" t="s">
        <v>567</v>
      </c>
      <c r="E180" s="144">
        <v>42522</v>
      </c>
      <c r="F180" s="21" t="s">
        <v>12</v>
      </c>
      <c r="G180" s="145">
        <v>9</v>
      </c>
      <c r="H180" s="10">
        <f>SUMPRODUCT((tblLoTTD[n.]=tblLoDTI[[#This Row],[n.]])*(tblLoTTD[issued to]="A")*(tblLoTTD[Quantity received]))</f>
        <v>0</v>
      </c>
      <c r="I180" s="10">
        <f>SUMIF(tblLoTTD[Name of Product],tblLoDTI[[#This Row],[Name of Drug]],tblLoTTD[Quantity issued])</f>
        <v>0</v>
      </c>
    </row>
    <row r="181" spans="1:9" x14ac:dyDescent="0.25">
      <c r="A181" s="136">
        <v>180</v>
      </c>
      <c r="B181" s="21" t="s">
        <v>568</v>
      </c>
      <c r="C181" s="21" t="s">
        <v>569</v>
      </c>
      <c r="D181" s="143" t="s">
        <v>570</v>
      </c>
      <c r="E181" s="144">
        <v>42430</v>
      </c>
      <c r="F181" s="21" t="s">
        <v>25</v>
      </c>
      <c r="G181" s="145">
        <v>10</v>
      </c>
      <c r="H181" s="10">
        <f>SUMPRODUCT((tblLoTTD[n.]=tblLoDTI[[#This Row],[n.]])*(tblLoTTD[issued to]="A")*(tblLoTTD[Quantity received]))</f>
        <v>0</v>
      </c>
      <c r="I181" s="10">
        <f>SUMIF(tblLoTTD[Name of Product],tblLoDTI[[#This Row],[Name of Drug]],tblLoTTD[Quantity issued])</f>
        <v>0</v>
      </c>
    </row>
    <row r="182" spans="1:9" x14ac:dyDescent="0.25">
      <c r="A182" s="136">
        <v>181</v>
      </c>
      <c r="B182" s="21" t="s">
        <v>571</v>
      </c>
      <c r="C182" s="21" t="s">
        <v>572</v>
      </c>
      <c r="D182" s="143" t="s">
        <v>573</v>
      </c>
      <c r="E182" s="144">
        <v>42614</v>
      </c>
      <c r="F182" s="21" t="s">
        <v>413</v>
      </c>
      <c r="G182" s="145">
        <v>7</v>
      </c>
      <c r="H182" s="10">
        <f>SUMPRODUCT((tblLoTTD[n.]=tblLoDTI[[#This Row],[n.]])*(tblLoTTD[issued to]="A")*(tblLoTTD[Quantity received]))</f>
        <v>0</v>
      </c>
      <c r="I182" s="10">
        <f>SUMIF(tblLoTTD[Name of Product],tblLoDTI[[#This Row],[Name of Drug]],tblLoTTD[Quantity issued])</f>
        <v>0</v>
      </c>
    </row>
    <row r="183" spans="1:9" x14ac:dyDescent="0.25">
      <c r="A183" s="136">
        <v>182</v>
      </c>
      <c r="B183" s="21" t="s">
        <v>576</v>
      </c>
      <c r="C183" s="21" t="s">
        <v>577</v>
      </c>
      <c r="D183" s="143" t="s">
        <v>578</v>
      </c>
      <c r="E183" s="144">
        <v>42491</v>
      </c>
      <c r="F183" s="21" t="s">
        <v>12</v>
      </c>
      <c r="G183" s="145">
        <v>20</v>
      </c>
      <c r="H183" s="10">
        <f>SUMPRODUCT((tblLoTTD[n.]=tblLoDTI[[#This Row],[n.]])*(tblLoTTD[issued to]="A")*(tblLoTTD[Quantity received]))</f>
        <v>0</v>
      </c>
      <c r="I183" s="10">
        <f>SUMIF(tblLoTTD[Name of Product],tblLoDTI[[#This Row],[Name of Drug]],tblLoTTD[Quantity issued])</f>
        <v>0</v>
      </c>
    </row>
    <row r="184" spans="1:9" x14ac:dyDescent="0.25">
      <c r="A184" s="136">
        <v>183</v>
      </c>
      <c r="B184" s="21" t="s">
        <v>185</v>
      </c>
      <c r="C184" s="21" t="s">
        <v>579</v>
      </c>
      <c r="D184" s="143" t="s">
        <v>580</v>
      </c>
      <c r="E184" s="144">
        <v>42370</v>
      </c>
      <c r="F184" s="21" t="s">
        <v>581</v>
      </c>
      <c r="G184" s="145">
        <v>3</v>
      </c>
      <c r="H184" s="10">
        <f>SUMPRODUCT((tblLoTTD[n.]=tblLoDTI[[#This Row],[n.]])*(tblLoTTD[issued to]="A")*(tblLoTTD[Quantity received]))</f>
        <v>0</v>
      </c>
      <c r="I184" s="10">
        <f>SUMIF(tblLoTTD[Name of Product],tblLoDTI[[#This Row],[Name of Drug]],tblLoTTD[Quantity issued])</f>
        <v>0</v>
      </c>
    </row>
    <row r="185" spans="1:9" x14ac:dyDescent="0.25">
      <c r="A185" s="136">
        <v>184</v>
      </c>
      <c r="B185" s="21" t="s">
        <v>582</v>
      </c>
      <c r="C185" s="21" t="s">
        <v>583</v>
      </c>
      <c r="D185" s="143" t="s">
        <v>584</v>
      </c>
      <c r="E185" s="144">
        <v>43040</v>
      </c>
      <c r="F185" s="21" t="s">
        <v>25</v>
      </c>
      <c r="G185" s="145">
        <v>5</v>
      </c>
      <c r="H185" s="10">
        <f>SUMPRODUCT((tblLoTTD[n.]=tblLoDTI[[#This Row],[n.]])*(tblLoTTD[issued to]="A")*(tblLoTTD[Quantity received]))</f>
        <v>0</v>
      </c>
      <c r="I185" s="10">
        <f>SUMIF(tblLoTTD[Name of Product],tblLoDTI[[#This Row],[Name of Drug]],tblLoTTD[Quantity issued])</f>
        <v>0</v>
      </c>
    </row>
    <row r="186" spans="1:9" x14ac:dyDescent="0.25">
      <c r="A186" s="136">
        <v>185</v>
      </c>
      <c r="B186" s="21" t="s">
        <v>585</v>
      </c>
      <c r="C186" s="21" t="s">
        <v>586</v>
      </c>
      <c r="D186" s="143" t="s">
        <v>587</v>
      </c>
      <c r="E186" s="144">
        <v>42461</v>
      </c>
      <c r="F186" s="21" t="s">
        <v>76</v>
      </c>
      <c r="G186" s="145">
        <v>10</v>
      </c>
      <c r="H186" s="10">
        <f>SUMPRODUCT((tblLoTTD[n.]=tblLoDTI[[#This Row],[n.]])*(tblLoTTD[issued to]="A")*(tblLoTTD[Quantity received]))</f>
        <v>0</v>
      </c>
      <c r="I186" s="10">
        <f>SUMIF(tblLoTTD[Name of Product],tblLoDTI[[#This Row],[Name of Drug]],tblLoTTD[Quantity issued])</f>
        <v>0</v>
      </c>
    </row>
    <row r="187" spans="1:9" x14ac:dyDescent="0.25">
      <c r="A187" s="136">
        <v>186</v>
      </c>
      <c r="B187" s="21" t="s">
        <v>588</v>
      </c>
      <c r="C187" s="21" t="s">
        <v>589</v>
      </c>
      <c r="D187" s="143" t="s">
        <v>219</v>
      </c>
      <c r="E187" s="144">
        <v>42401</v>
      </c>
      <c r="F187" s="21" t="s">
        <v>98</v>
      </c>
      <c r="G187" s="145">
        <v>5</v>
      </c>
      <c r="H187" s="10">
        <f>SUMPRODUCT((tblLoTTD[n.]=tblLoDTI[[#This Row],[n.]])*(tblLoTTD[issued to]="A")*(tblLoTTD[Quantity received]))</f>
        <v>0</v>
      </c>
      <c r="I187" s="10">
        <f>SUMIF(tblLoTTD[Name of Product],tblLoDTI[[#This Row],[Name of Drug]],tblLoTTD[Quantity issued])</f>
        <v>0</v>
      </c>
    </row>
    <row r="188" spans="1:9" x14ac:dyDescent="0.25">
      <c r="A188" s="136">
        <v>187</v>
      </c>
      <c r="B188" s="21" t="s">
        <v>590</v>
      </c>
      <c r="C188" s="21" t="s">
        <v>591</v>
      </c>
      <c r="D188" s="143" t="s">
        <v>592</v>
      </c>
      <c r="E188" s="144">
        <v>43435</v>
      </c>
      <c r="F188" s="21" t="s">
        <v>115</v>
      </c>
      <c r="G188" s="145">
        <v>10</v>
      </c>
      <c r="H188" s="10">
        <f>SUMPRODUCT((tblLoTTD[n.]=tblLoDTI[[#This Row],[n.]])*(tblLoTTD[issued to]="A")*(tblLoTTD[Quantity received]))</f>
        <v>0</v>
      </c>
      <c r="I188" s="10">
        <f>SUMIF(tblLoTTD[Name of Product],tblLoDTI[[#This Row],[Name of Drug]],tblLoTTD[Quantity issued])</f>
        <v>0</v>
      </c>
    </row>
    <row r="189" spans="1:9" x14ac:dyDescent="0.25">
      <c r="A189" s="136">
        <v>188</v>
      </c>
      <c r="B189" s="21" t="s">
        <v>593</v>
      </c>
      <c r="C189" s="21" t="s">
        <v>366</v>
      </c>
      <c r="D189" s="143" t="s">
        <v>594</v>
      </c>
      <c r="E189" s="144">
        <v>42826</v>
      </c>
      <c r="F189" s="21" t="s">
        <v>21</v>
      </c>
      <c r="G189" s="145">
        <v>12</v>
      </c>
      <c r="H189" s="10">
        <f>SUMPRODUCT((tblLoTTD[n.]=tblLoDTI[[#This Row],[n.]])*(tblLoTTD[issued to]="A")*(tblLoTTD[Quantity received]))</f>
        <v>0</v>
      </c>
      <c r="I189" s="10">
        <f>SUMIF(tblLoTTD[Name of Product],tblLoDTI[[#This Row],[Name of Drug]],tblLoTTD[Quantity issued])</f>
        <v>0</v>
      </c>
    </row>
    <row r="190" spans="1:9" x14ac:dyDescent="0.25">
      <c r="A190" s="136">
        <v>189</v>
      </c>
      <c r="B190" s="21" t="s">
        <v>595</v>
      </c>
      <c r="C190" s="21" t="s">
        <v>596</v>
      </c>
      <c r="D190" s="143" t="s">
        <v>597</v>
      </c>
      <c r="E190" s="144">
        <v>42644</v>
      </c>
      <c r="F190" s="21" t="s">
        <v>76</v>
      </c>
      <c r="G190" s="145">
        <v>2</v>
      </c>
      <c r="H190" s="10">
        <f>SUMPRODUCT((tblLoTTD[n.]=tblLoDTI[[#This Row],[n.]])*(tblLoTTD[issued to]="A")*(tblLoTTD[Quantity received]))</f>
        <v>0</v>
      </c>
      <c r="I190" s="10">
        <f>SUMIF(tblLoTTD[Name of Product],tblLoDTI[[#This Row],[Name of Drug]],tblLoTTD[Quantity issued])</f>
        <v>0</v>
      </c>
    </row>
  </sheetData>
  <pageMargins left="0.7" right="0.7" top="0.75" bottom="0.75" header="0.3" footer="0.3"/>
  <pageSetup scale="87" orientation="landscape" horizontalDpi="300" verticalDpi="300" r:id="rId1"/>
  <rowBreaks count="1" manualBreakCount="1">
    <brk id="26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RIRV</vt:lpstr>
      <vt:lpstr>Report and Request</vt:lpstr>
      <vt:lpstr>Bin Card</vt:lpstr>
      <vt:lpstr>List of Transactions </vt:lpstr>
      <vt:lpstr>List of drugs</vt:lpstr>
      <vt:lpstr>Locations</vt:lpstr>
      <vt:lpstr>List of drugs try tabledyn</vt:lpstr>
      <vt:lpstr>Bin Card try dyn</vt:lpstr>
      <vt:lpstr>List of Transactions try dyn</vt:lpstr>
      <vt:lpstr>List of drugs try Inventory</vt:lpstr>
      <vt:lpstr>'List of drugs'!Impression_des_titres</vt:lpstr>
      <vt:lpstr>'List of drugs try Inventory'!Impression_des_titres</vt:lpstr>
      <vt:lpstr>'List of drugs try tabledyn'!Impression_des_titres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ESSIARAB Walid</dc:creator>
  <cp:lastModifiedBy>jep</cp:lastModifiedBy>
  <cp:lastPrinted>2014-06-12T09:54:43Z</cp:lastPrinted>
  <dcterms:created xsi:type="dcterms:W3CDTF">2014-06-04T05:49:54Z</dcterms:created>
  <dcterms:modified xsi:type="dcterms:W3CDTF">2014-06-19T07:13:33Z</dcterms:modified>
</cp:coreProperties>
</file>