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45" windowWidth="28515" windowHeight="12330" activeTab="1"/>
  </bookViews>
  <sheets>
    <sheet name="Listes" sheetId="5" r:id="rId1"/>
    <sheet name="Données" sheetId="4" r:id="rId2"/>
    <sheet name="TCD" sheetId="3" r:id="rId3"/>
  </sheets>
  <definedNames>
    <definedName name="d.libellés">tblLibellés[Libellé]</definedName>
  </definedNames>
  <calcPr calcId="152511"/>
  <pivotCaches>
    <pivotCache cacheId="19" r:id="rId4"/>
  </pivotCaches>
</workbook>
</file>

<file path=xl/calcChain.xml><?xml version="1.0" encoding="utf-8"?>
<calcChain xmlns="http://schemas.openxmlformats.org/spreadsheetml/2006/main">
  <c r="C10" i="4" l="1"/>
  <c r="D13" i="4"/>
  <c r="E13" i="4"/>
  <c r="C12" i="4"/>
  <c r="C11" i="4"/>
  <c r="C3" i="4"/>
  <c r="A4" i="4"/>
  <c r="A5" i="4" s="1"/>
  <c r="C4" i="4" l="1"/>
  <c r="A6" i="4"/>
  <c r="C5" i="4"/>
  <c r="C6" i="4" l="1"/>
  <c r="A7" i="4"/>
  <c r="C7" i="4" l="1"/>
  <c r="A8" i="4"/>
  <c r="A9" i="4" l="1"/>
  <c r="C9" i="4" s="1"/>
  <c r="C8" i="4"/>
</calcChain>
</file>

<file path=xl/sharedStrings.xml><?xml version="1.0" encoding="utf-8"?>
<sst xmlns="http://schemas.openxmlformats.org/spreadsheetml/2006/main" count="50" uniqueCount="28">
  <si>
    <t>Solde</t>
  </si>
  <si>
    <t>Libellé</t>
  </si>
  <si>
    <t>Salaire</t>
  </si>
  <si>
    <t>Carte Marché</t>
  </si>
  <si>
    <t>Carte Voitures</t>
  </si>
  <si>
    <t>Carte Magasin</t>
  </si>
  <si>
    <t>Carte Coiffeur</t>
  </si>
  <si>
    <t>Chèque</t>
  </si>
  <si>
    <t>Retrait</t>
  </si>
  <si>
    <t>Date opération</t>
  </si>
  <si>
    <t>Date valeur</t>
  </si>
  <si>
    <t>Débit</t>
  </si>
  <si>
    <t>Crédit</t>
  </si>
  <si>
    <t>Total général</t>
  </si>
  <si>
    <t>Total</t>
  </si>
  <si>
    <t xml:space="preserve">Solde </t>
  </si>
  <si>
    <t>Libellé2</t>
  </si>
  <si>
    <t>Débit différé</t>
  </si>
  <si>
    <t>Total Débit différé</t>
  </si>
  <si>
    <t>janv</t>
  </si>
  <si>
    <t>févr</t>
  </si>
  <si>
    <t>déc</t>
  </si>
  <si>
    <t>Années</t>
  </si>
  <si>
    <t>2014</t>
  </si>
  <si>
    <t>2015</t>
  </si>
  <si>
    <t>tblLibellés</t>
  </si>
  <si>
    <t>tblDonnées</t>
  </si>
  <si>
    <t>=SI(GAUCHE([@Libellé];5)&lt;&gt;"Carte";[@[Date opération]];SI(JOUR([@[Date opération]])&lt;=20;FIN.MOIS([@[Date opération]];0);FIN.MOIS([@[Date opération]];1)))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</si>
</sst>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;[Red]\(#,##0\);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66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3">
    <dxf>
      <numFmt numFmtId="166" formatCode="#,##0;[Red]\(#,##0\);"/>
    </dxf>
    <dxf>
      <numFmt numFmtId="166" formatCode="#,##0;[Red]\(#,##0\);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285.970090393515" createdVersion="5" refreshedVersion="5" minRefreshableVersion="3" recordCount="10">
  <cacheSource type="worksheet">
    <worksheetSource name="tblDonnées"/>
  </cacheSource>
  <cacheFields count="8">
    <cacheField name="Date opération" numFmtId="14">
      <sharedItems containsSemiMixedTypes="0" containsNonDate="0" containsDate="1" containsString="0" minDate="2014-12-31T00:00:00" maxDate="2015-02-04T00:00:00" count="10">
        <d v="2014-12-31T00:00:00"/>
        <d v="2015-01-01T00:00:00"/>
        <d v="2015-01-02T00:00:00"/>
        <d v="2015-01-03T00:00:00"/>
        <d v="2015-01-04T00:00:00"/>
        <d v="2015-01-05T00:00:00"/>
        <d v="2015-01-06T00:00:00"/>
        <d v="2015-02-03T00:00:00"/>
        <d v="2015-01-21T00:00:00"/>
        <d v="2015-02-02T00:00:00"/>
      </sharedItems>
    </cacheField>
    <cacheField name="Libellé" numFmtId="0">
      <sharedItems count="7">
        <s v="Solde"/>
        <s v="Carte Marché"/>
        <s v="Carte Voitures"/>
        <s v="Chèque"/>
        <s v="Salaire"/>
        <s v="Retrait"/>
        <s v="Carte Magasin"/>
      </sharedItems>
      <fieldGroup par="5"/>
    </cacheField>
    <cacheField name="Date valeur" numFmtId="14">
      <sharedItems containsSemiMixedTypes="0" containsNonDate="0" containsDate="1" containsString="0" minDate="2014-12-31T00:00:00" maxDate="2015-03-01T00:00:00" count="7">
        <d v="2014-12-31T00:00:00"/>
        <d v="2015-01-31T00:00:00"/>
        <d v="2015-01-03T00:00:00"/>
        <d v="2015-01-04T00:00:00"/>
        <d v="2015-01-05T00:00:00"/>
        <d v="2015-02-03T00:00:00"/>
        <d v="2015-02-28T00:00:00"/>
      </sharedItems>
      <fieldGroup par="7" base="2">
        <rangePr groupBy="months" startDate="2014-12-31T00:00:00" endDate="2015-03-01T00:00:00"/>
        <groupItems count="14">
          <s v="&lt;31/12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3/2015"/>
        </groupItems>
      </fieldGroup>
    </cacheField>
    <cacheField name="Débit" numFmtId="0">
      <sharedItems containsString="0" containsBlank="1" containsNumber="1" containsInteger="1" minValue="50" maxValue="200"/>
    </cacheField>
    <cacheField name="Crédit" numFmtId="0">
      <sharedItems containsString="0" containsBlank="1" containsNumber="1" containsInteger="1" minValue="100" maxValue="2500"/>
    </cacheField>
    <cacheField name="Libellé2" numFmtId="0" databaseField="0">
      <fieldGroup base="1">
        <discretePr count="7">
          <x v="0"/>
          <x v="4"/>
          <x v="4"/>
          <x v="1"/>
          <x v="2"/>
          <x v="3"/>
          <x v="4"/>
        </discretePr>
        <groupItems count="5">
          <s v="Solde"/>
          <s v="Chèque"/>
          <s v="Salaire"/>
          <s v="Retrait"/>
          <s v="Groupe1"/>
        </groupItems>
      </fieldGroup>
    </cacheField>
    <cacheField name="Solde" numFmtId="0" formula="Crédit -Débit" databaseField="0"/>
    <cacheField name="Années" numFmtId="0" databaseField="0">
      <fieldGroup base="2">
        <rangePr groupBy="years" startDate="2014-12-31T00:00:00" endDate="2015-03-01T00:00:00"/>
        <groupItems count="4">
          <s v="&lt;31/12/2014"/>
          <s v="2014"/>
          <s v="2015"/>
          <s v="&gt;01/03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m/>
    <n v="2000"/>
  </r>
  <r>
    <x v="1"/>
    <x v="1"/>
    <x v="1"/>
    <n v="100"/>
    <m/>
  </r>
  <r>
    <x v="2"/>
    <x v="2"/>
    <x v="1"/>
    <n v="50"/>
    <m/>
  </r>
  <r>
    <x v="3"/>
    <x v="3"/>
    <x v="2"/>
    <m/>
    <n v="100"/>
  </r>
  <r>
    <x v="4"/>
    <x v="4"/>
    <x v="3"/>
    <m/>
    <n v="2500"/>
  </r>
  <r>
    <x v="5"/>
    <x v="5"/>
    <x v="4"/>
    <n v="200"/>
    <m/>
  </r>
  <r>
    <x v="6"/>
    <x v="2"/>
    <x v="1"/>
    <n v="120"/>
    <m/>
  </r>
  <r>
    <x v="7"/>
    <x v="4"/>
    <x v="5"/>
    <m/>
    <n v="2250"/>
  </r>
  <r>
    <x v="8"/>
    <x v="6"/>
    <x v="6"/>
    <n v="200"/>
    <m/>
  </r>
  <r>
    <x v="9"/>
    <x v="1"/>
    <x v="6"/>
    <n v="13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1">
  <location ref="B2:G13" firstHeaderRow="1" firstDataRow="3" firstDataCol="2"/>
  <pivotFields count="8">
    <pivotField compact="0" numFmtId="14" outline="0" showAll="0" defaultSubtotal="0">
      <items count="10">
        <item x="0"/>
        <item x="1"/>
        <item x="2"/>
        <item x="3"/>
        <item x="4"/>
        <item x="5"/>
        <item x="6"/>
        <item x="8"/>
        <item x="9"/>
        <item x="7"/>
      </items>
    </pivotField>
    <pivotField axis="axisRow" compact="0" outline="0" showAll="0" defaultSubtotal="0">
      <items count="7">
        <item x="6"/>
        <item x="1"/>
        <item x="2"/>
        <item x="3"/>
        <item x="5"/>
        <item x="4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/>
    <pivotField compact="0" outline="0" showAll="0" defaultSubtotal="0"/>
    <pivotField axis="axisRow" compact="0" outline="0" showAll="0">
      <items count="6">
        <item n="Débit différé" x="4"/>
        <item sd="0" x="1"/>
        <item sd="0" x="3"/>
        <item sd="0" x="2"/>
        <item sd="0" x="0"/>
        <item t="default"/>
      </items>
    </pivotField>
    <pivotField dataField="1" compact="0" outline="0" dragToRow="0" dragToCol="0" dragToPage="0" showAll="0" defaultSubtotal="0"/>
    <pivotField axis="axisCol" compact="0" outline="0" showAll="0" defaultSubtotal="0">
      <items count="4">
        <item x="0"/>
        <item x="1"/>
        <item x="2"/>
        <item x="3"/>
      </items>
    </pivotField>
  </pivotFields>
  <rowFields count="2">
    <field x="5"/>
    <field x="1"/>
  </rowFields>
  <rowItems count="9">
    <i>
      <x/>
      <x/>
    </i>
    <i r="1">
      <x v="1"/>
    </i>
    <i r="1">
      <x v="2"/>
    </i>
    <i t="default">
      <x/>
    </i>
    <i>
      <x v="1"/>
    </i>
    <i>
      <x v="2"/>
    </i>
    <i>
      <x v="3"/>
    </i>
    <i>
      <x v="4"/>
    </i>
    <i t="grand">
      <x/>
    </i>
  </rowItems>
  <colFields count="2">
    <field x="7"/>
    <field x="2"/>
  </colFields>
  <colItems count="4">
    <i>
      <x v="1"/>
      <x v="12"/>
    </i>
    <i>
      <x v="2"/>
      <x v="1"/>
    </i>
    <i r="1">
      <x v="2"/>
    </i>
    <i t="grand">
      <x/>
    </i>
  </colItems>
  <dataFields count="1">
    <dataField name="Solde " fld="6" baseField="2" baseItem="1" numFmtId="166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2"/>
          </reference>
          <reference field="7" count="1" selected="0">
            <x v="1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7" count="1" selected="0">
            <x v="2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7" count="1" selected="0">
            <x v="2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Libellés" displayName="tblLibellés" ref="A2:A10" totalsRowShown="0">
  <autoFilter ref="A2:A10"/>
  <sortState ref="A2:A8">
    <sortCondition ref="A2:A8"/>
  </sortState>
  <tableColumns count="1">
    <tableColumn id="1" name="Libellé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blDonnées" displayName="tblDonnées" ref="A2:E13" totalsRowCount="1">
  <autoFilter ref="A2:E12"/>
  <tableColumns count="5">
    <tableColumn id="1" name="Date opération" totalsRowLabel="Total"/>
    <tableColumn id="2" name="Libellé"/>
    <tableColumn id="3" name="Date valeur" dataDxfId="2">
      <calculatedColumnFormula>IF(LEFT(tblDonnées[[#This Row],[Libellé]],5)&lt;&gt;"Carte",tblDonnées[[#This Row],[Date opération]],IF(DAY(tblDonnées[[#This Row],[Date opération]])&lt;=20,EOMONTH(tblDonnées[[#This Row],[Date opération]],0),EOMONTH(tblDonnées[[#This Row],[Date opération]],1)))</calculatedColumnFormula>
    </tableColumn>
    <tableColumn id="4" name="Débit" totalsRowFunction="sum" totalsRowDxfId="1"/>
    <tableColumn id="5" name="Crédit" totalsRowFunction="sum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showGridLines="0" workbookViewId="0">
      <selection activeCell="B30" sqref="B30"/>
    </sheetView>
  </sheetViews>
  <sheetFormatPr baseColWidth="10" defaultRowHeight="15" x14ac:dyDescent="0.25"/>
  <cols>
    <col min="1" max="1" width="13.7109375" bestFit="1" customWidth="1"/>
  </cols>
  <sheetData>
    <row r="1" spans="1:1" x14ac:dyDescent="0.25">
      <c r="A1" s="4" t="s">
        <v>25</v>
      </c>
    </row>
    <row r="2" spans="1:1" x14ac:dyDescent="0.25">
      <c r="A2" t="s">
        <v>1</v>
      </c>
    </row>
    <row r="3" spans="1:1" x14ac:dyDescent="0.25">
      <c r="A3" t="s">
        <v>6</v>
      </c>
    </row>
    <row r="4" spans="1:1" x14ac:dyDescent="0.25">
      <c r="A4" t="s">
        <v>5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2</v>
      </c>
    </row>
    <row r="10" spans="1:1" x14ac:dyDescent="0.25">
      <c r="A10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showGridLines="0" tabSelected="1" workbookViewId="0">
      <selection activeCell="H8" sqref="H8"/>
    </sheetView>
  </sheetViews>
  <sheetFormatPr baseColWidth="10" defaultRowHeight="15" x14ac:dyDescent="0.25"/>
  <cols>
    <col min="1" max="1" width="16.5703125" bestFit="1" customWidth="1"/>
    <col min="2" max="2" width="13.7109375" bestFit="1" customWidth="1"/>
    <col min="3" max="3" width="13.28515625" customWidth="1"/>
  </cols>
  <sheetData>
    <row r="1" spans="1:7" x14ac:dyDescent="0.25">
      <c r="A1" s="4" t="s">
        <v>26</v>
      </c>
    </row>
    <row r="2" spans="1:7" x14ac:dyDescent="0.25">
      <c r="A2" t="s">
        <v>9</v>
      </c>
      <c r="B2" t="s">
        <v>1</v>
      </c>
      <c r="C2" t="s">
        <v>10</v>
      </c>
      <c r="D2" t="s">
        <v>11</v>
      </c>
      <c r="E2" t="s">
        <v>12</v>
      </c>
      <c r="G2" s="4" t="s">
        <v>10</v>
      </c>
    </row>
    <row r="3" spans="1:7" x14ac:dyDescent="0.25">
      <c r="A3" s="1">
        <v>42004</v>
      </c>
      <c r="B3" t="s">
        <v>0</v>
      </c>
      <c r="C3" s="1">
        <f>IF(LEFT(tblDonnées[[#This Row],[Libellé]],5)&lt;&gt;"Carte",tblDonnées[[#This Row],[Date opération]],IF(DAY(tblDonnées[[#This Row],[Date opération]])&lt;=20,EOMONTH(tblDonnées[[#This Row],[Date opération]],0),EOMONTH(tblDonnées[[#This Row],[Date opération]],1)))</f>
        <v>42004</v>
      </c>
      <c r="E3">
        <v>2000</v>
      </c>
      <c r="G3" s="4" t="s">
        <v>27</v>
      </c>
    </row>
    <row r="4" spans="1:7" x14ac:dyDescent="0.25">
      <c r="A4" s="1">
        <f>A3+1</f>
        <v>42005</v>
      </c>
      <c r="B4" t="s">
        <v>3</v>
      </c>
      <c r="C4" s="1">
        <f>IF(LEFT(tblDonnées[[#This Row],[Libellé]],5)&lt;&gt;"Carte",tblDonnées[[#This Row],[Date opération]],IF(DAY(tblDonnées[[#This Row],[Date opération]])&lt;=20,EOMONTH(tblDonnées[[#This Row],[Date opération]],0),EOMONTH(tblDonnées[[#This Row],[Date opération]],1)))</f>
        <v>42035</v>
      </c>
      <c r="D4">
        <v>100</v>
      </c>
    </row>
    <row r="5" spans="1:7" x14ac:dyDescent="0.25">
      <c r="A5" s="1">
        <f>A4+1</f>
        <v>42006</v>
      </c>
      <c r="B5" t="s">
        <v>4</v>
      </c>
      <c r="C5" s="1">
        <f>IF(LEFT(tblDonnées[[#This Row],[Libellé]],5)&lt;&gt;"Carte",tblDonnées[[#This Row],[Date opération]],IF(DAY(tblDonnées[[#This Row],[Date opération]])&lt;=20,EOMONTH(tblDonnées[[#This Row],[Date opération]],0),EOMONTH(tblDonnées[[#This Row],[Date opération]],1)))</f>
        <v>42035</v>
      </c>
      <c r="D5">
        <v>50</v>
      </c>
    </row>
    <row r="6" spans="1:7" x14ac:dyDescent="0.25">
      <c r="A6" s="1">
        <f>A5+1</f>
        <v>42007</v>
      </c>
      <c r="B6" t="s">
        <v>7</v>
      </c>
      <c r="C6" s="1">
        <f>IF(LEFT(tblDonnées[[#This Row],[Libellé]],5)&lt;&gt;"Carte",tblDonnées[[#This Row],[Date opération]],IF(DAY(tblDonnées[[#This Row],[Date opération]])&lt;=20,EOMONTH(tblDonnées[[#This Row],[Date opération]],0),EOMONTH(tblDonnées[[#This Row],[Date opération]],1)))</f>
        <v>42007</v>
      </c>
      <c r="E6">
        <v>100</v>
      </c>
    </row>
    <row r="7" spans="1:7" x14ac:dyDescent="0.25">
      <c r="A7" s="1">
        <f>A6+1</f>
        <v>42008</v>
      </c>
      <c r="B7" t="s">
        <v>2</v>
      </c>
      <c r="C7" s="1">
        <f>IF(LEFT(tblDonnées[[#This Row],[Libellé]],5)&lt;&gt;"Carte",tblDonnées[[#This Row],[Date opération]],IF(DAY(tblDonnées[[#This Row],[Date opération]])&lt;=20,EOMONTH(tblDonnées[[#This Row],[Date opération]],0),EOMONTH(tblDonnées[[#This Row],[Date opération]],1)))</f>
        <v>42008</v>
      </c>
      <c r="E7">
        <v>2500</v>
      </c>
    </row>
    <row r="8" spans="1:7" x14ac:dyDescent="0.25">
      <c r="A8" s="1">
        <f>A7+1</f>
        <v>42009</v>
      </c>
      <c r="B8" t="s">
        <v>8</v>
      </c>
      <c r="C8" s="1">
        <f>IF(LEFT(tblDonnées[[#This Row],[Libellé]],5)&lt;&gt;"Carte",tblDonnées[[#This Row],[Date opération]],IF(DAY(tblDonnées[[#This Row],[Date opération]])&lt;=20,EOMONTH(tblDonnées[[#This Row],[Date opération]],0),EOMONTH(tblDonnées[[#This Row],[Date opération]],1)))</f>
        <v>42009</v>
      </c>
      <c r="D8">
        <v>200</v>
      </c>
    </row>
    <row r="9" spans="1:7" x14ac:dyDescent="0.25">
      <c r="A9" s="1">
        <f>A8+1</f>
        <v>42010</v>
      </c>
      <c r="B9" t="s">
        <v>4</v>
      </c>
      <c r="C9" s="1">
        <f>IF(LEFT(tblDonnées[[#This Row],[Libellé]],5)&lt;&gt;"Carte",tblDonnées[[#This Row],[Date opération]],IF(DAY(tblDonnées[[#This Row],[Date opération]])&lt;=20,EOMONTH(tblDonnées[[#This Row],[Date opération]],0),EOMONTH(tblDonnées[[#This Row],[Date opération]],1)))</f>
        <v>42035</v>
      </c>
      <c r="D9">
        <v>120</v>
      </c>
    </row>
    <row r="10" spans="1:7" x14ac:dyDescent="0.25">
      <c r="A10" s="1">
        <v>42038</v>
      </c>
      <c r="B10" t="s">
        <v>2</v>
      </c>
      <c r="C10" s="1">
        <f>IF(LEFT(tblDonnées[[#This Row],[Libellé]],5)&lt;&gt;"Carte",tblDonnées[[#This Row],[Date opération]],IF(DAY(tblDonnées[[#This Row],[Date opération]])&lt;=20,EOMONTH(tblDonnées[[#This Row],[Date opération]],0),EOMONTH(tblDonnées[[#This Row],[Date opération]],1)))</f>
        <v>42038</v>
      </c>
      <c r="E10">
        <v>2250</v>
      </c>
    </row>
    <row r="11" spans="1:7" x14ac:dyDescent="0.25">
      <c r="A11" s="1">
        <v>42025</v>
      </c>
      <c r="B11" t="s">
        <v>5</v>
      </c>
      <c r="C11" s="1">
        <f>IF(LEFT(tblDonnées[[#This Row],[Libellé]],5)&lt;&gt;"Carte",tblDonnées[[#This Row],[Date opération]],IF(DAY(tblDonnées[[#This Row],[Date opération]])&lt;=20,EOMONTH(tblDonnées[[#This Row],[Date opération]],0),EOMONTH(tblDonnées[[#This Row],[Date opération]],1)))</f>
        <v>42063</v>
      </c>
      <c r="D11">
        <v>200</v>
      </c>
    </row>
    <row r="12" spans="1:7" x14ac:dyDescent="0.25">
      <c r="A12" s="1">
        <v>42037</v>
      </c>
      <c r="B12" t="s">
        <v>3</v>
      </c>
      <c r="C12" s="1">
        <f>IF(LEFT(tblDonnées[[#This Row],[Libellé]],5)&lt;&gt;"Carte",tblDonnées[[#This Row],[Date opération]],IF(DAY(tblDonnées[[#This Row],[Date opération]])&lt;=20,EOMONTH(tblDonnées[[#This Row],[Date opération]],0),EOMONTH(tblDonnées[[#This Row],[Date opération]],1)))</f>
        <v>42063</v>
      </c>
      <c r="D12">
        <v>134</v>
      </c>
    </row>
    <row r="13" spans="1:7" x14ac:dyDescent="0.25">
      <c r="A13" t="s">
        <v>14</v>
      </c>
      <c r="D13" s="3">
        <f>SUBTOTAL(109,tblDonnées[Débit])</f>
        <v>804</v>
      </c>
      <c r="E13" s="3">
        <f>SUBTOTAL(109,tblDonnées[Crédit])</f>
        <v>6850</v>
      </c>
    </row>
    <row r="14" spans="1:7" x14ac:dyDescent="0.25">
      <c r="C14" s="1"/>
    </row>
    <row r="15" spans="1:7" x14ac:dyDescent="0.25">
      <c r="A15" s="1"/>
      <c r="C15" s="1"/>
    </row>
  </sheetData>
  <dataValidations count="1">
    <dataValidation type="list" allowBlank="1" showInputMessage="1" showErrorMessage="1" sqref="B3:B12">
      <formula1>d.libellés</formula1>
    </dataValidation>
  </dataValidations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showGridLines="0" workbookViewId="0">
      <selection activeCell="C29" sqref="C29"/>
    </sheetView>
  </sheetViews>
  <sheetFormatPr baseColWidth="10" defaultRowHeight="15" x14ac:dyDescent="0.25"/>
  <cols>
    <col min="2" max="2" width="17.42578125" bestFit="1" customWidth="1"/>
    <col min="3" max="3" width="13.7109375" bestFit="1" customWidth="1"/>
    <col min="4" max="6" width="13.42578125" bestFit="1" customWidth="1"/>
    <col min="7" max="7" width="12.5703125" bestFit="1" customWidth="1"/>
    <col min="8" max="8" width="14.28515625" customWidth="1"/>
    <col min="9" max="9" width="12.5703125" customWidth="1"/>
    <col min="10" max="10" width="8.85546875" customWidth="1"/>
    <col min="11" max="11" width="7.85546875" customWidth="1"/>
    <col min="12" max="13" width="12.5703125" customWidth="1"/>
    <col min="14" max="14" width="10.85546875" customWidth="1"/>
    <col min="15" max="15" width="12.5703125" bestFit="1" customWidth="1"/>
  </cols>
  <sheetData>
    <row r="2" spans="2:7" x14ac:dyDescent="0.25">
      <c r="B2" s="2" t="s">
        <v>15</v>
      </c>
      <c r="D2" s="2" t="s">
        <v>22</v>
      </c>
      <c r="E2" s="2" t="s">
        <v>10</v>
      </c>
    </row>
    <row r="3" spans="2:7" x14ac:dyDescent="0.25">
      <c r="D3" t="s">
        <v>23</v>
      </c>
      <c r="E3" t="s">
        <v>24</v>
      </c>
      <c r="G3" t="s">
        <v>13</v>
      </c>
    </row>
    <row r="4" spans="2:7" x14ac:dyDescent="0.25">
      <c r="B4" s="2" t="s">
        <v>16</v>
      </c>
      <c r="C4" s="2" t="s">
        <v>1</v>
      </c>
      <c r="D4" s="1" t="s">
        <v>21</v>
      </c>
      <c r="E4" s="1" t="s">
        <v>19</v>
      </c>
      <c r="F4" s="1" t="s">
        <v>20</v>
      </c>
    </row>
    <row r="5" spans="2:7" x14ac:dyDescent="0.25">
      <c r="B5" t="s">
        <v>17</v>
      </c>
      <c r="C5" t="s">
        <v>5</v>
      </c>
      <c r="D5" s="3">
        <v>0</v>
      </c>
      <c r="E5" s="3">
        <v>0</v>
      </c>
      <c r="F5" s="3">
        <v>-200</v>
      </c>
      <c r="G5" s="3">
        <v>-200</v>
      </c>
    </row>
    <row r="6" spans="2:7" x14ac:dyDescent="0.25">
      <c r="C6" t="s">
        <v>3</v>
      </c>
      <c r="D6" s="3">
        <v>0</v>
      </c>
      <c r="E6" s="3">
        <v>-100</v>
      </c>
      <c r="F6" s="3">
        <v>-134</v>
      </c>
      <c r="G6" s="3">
        <v>-234</v>
      </c>
    </row>
    <row r="7" spans="2:7" x14ac:dyDescent="0.25">
      <c r="C7" t="s">
        <v>4</v>
      </c>
      <c r="D7" s="3">
        <v>0</v>
      </c>
      <c r="E7" s="3">
        <v>-170</v>
      </c>
      <c r="F7" s="3">
        <v>0</v>
      </c>
      <c r="G7" s="3">
        <v>-170</v>
      </c>
    </row>
    <row r="8" spans="2:7" x14ac:dyDescent="0.25">
      <c r="B8" t="s">
        <v>18</v>
      </c>
      <c r="D8" s="3">
        <v>0</v>
      </c>
      <c r="E8" s="3">
        <v>-270</v>
      </c>
      <c r="F8" s="3">
        <v>-334</v>
      </c>
      <c r="G8" s="3">
        <v>-604</v>
      </c>
    </row>
    <row r="9" spans="2:7" x14ac:dyDescent="0.25">
      <c r="B9" t="s">
        <v>7</v>
      </c>
      <c r="D9" s="3">
        <v>0</v>
      </c>
      <c r="E9" s="3">
        <v>100</v>
      </c>
      <c r="F9" s="3">
        <v>0</v>
      </c>
      <c r="G9" s="3">
        <v>100</v>
      </c>
    </row>
    <row r="10" spans="2:7" x14ac:dyDescent="0.25">
      <c r="B10" t="s">
        <v>8</v>
      </c>
      <c r="D10" s="3">
        <v>0</v>
      </c>
      <c r="E10" s="3">
        <v>-200</v>
      </c>
      <c r="F10" s="3">
        <v>0</v>
      </c>
      <c r="G10" s="3">
        <v>-200</v>
      </c>
    </row>
    <row r="11" spans="2:7" x14ac:dyDescent="0.25">
      <c r="B11" t="s">
        <v>2</v>
      </c>
      <c r="D11" s="3">
        <v>0</v>
      </c>
      <c r="E11" s="3">
        <v>2500</v>
      </c>
      <c r="F11" s="3">
        <v>2250</v>
      </c>
      <c r="G11" s="3">
        <v>4750</v>
      </c>
    </row>
    <row r="12" spans="2:7" x14ac:dyDescent="0.25">
      <c r="B12" t="s">
        <v>0</v>
      </c>
      <c r="D12" s="3">
        <v>2000</v>
      </c>
      <c r="E12" s="3">
        <v>0</v>
      </c>
      <c r="F12" s="3">
        <v>0</v>
      </c>
      <c r="G12" s="3">
        <v>2000</v>
      </c>
    </row>
    <row r="13" spans="2:7" x14ac:dyDescent="0.25">
      <c r="B13" t="s">
        <v>13</v>
      </c>
      <c r="D13" s="3">
        <v>2000</v>
      </c>
      <c r="E13" s="3">
        <v>2130</v>
      </c>
      <c r="F13" s="3">
        <v>1916</v>
      </c>
      <c r="G13" s="3">
        <v>6046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Listes</vt:lpstr>
      <vt:lpstr>Données</vt:lpstr>
      <vt:lpstr>TCD</vt:lpstr>
      <vt:lpstr>d.libellés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Jean-Eric Pelouas</cp:lastModifiedBy>
  <dcterms:created xsi:type="dcterms:W3CDTF">2015-10-08T16:10:35Z</dcterms:created>
  <dcterms:modified xsi:type="dcterms:W3CDTF">2015-10-08T21:45:06Z</dcterms:modified>
</cp:coreProperties>
</file>