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10" r:id="rId8"/>
  </sheets>
  <definedNames>
    <definedName name="_xlnm._FilterDatabase" localSheetId="1" hidden="1">Feuil2!$K$4:$P$8</definedName>
    <definedName name="_xlnm._FilterDatabase" localSheetId="7" hidden="1">Feuil8!#REF!</definedName>
    <definedName name="d.atp">T_Atp[Atp]</definedName>
    <definedName name="d.autres">T_Autres[Autres]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</definedNames>
  <calcPr calcId="162913" concurrentCalc="0"/>
</workbook>
</file>

<file path=xl/calcChain.xml><?xml version="1.0" encoding="utf-8"?>
<calcChain xmlns="http://schemas.openxmlformats.org/spreadsheetml/2006/main">
  <c r="F8" i="2" l="1"/>
  <c r="G8" i="2"/>
  <c r="E8" i="6"/>
  <c r="G9" i="2"/>
  <c r="E9" i="2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2" i="7"/>
  <c r="D22" i="7"/>
  <c r="E9" i="6"/>
  <c r="E10" i="6"/>
  <c r="E11" i="6"/>
  <c r="E12" i="6"/>
  <c r="E13" i="6"/>
  <c r="E14" i="6"/>
  <c r="E15" i="6"/>
  <c r="E16" i="6"/>
  <c r="E17" i="6"/>
  <c r="E18" i="6"/>
  <c r="E19" i="6"/>
  <c r="E2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2" i="6"/>
  <c r="D22" i="6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D22" i="5"/>
  <c r="F9" i="3"/>
  <c r="D9" i="3"/>
  <c r="F26" i="4"/>
  <c r="D26" i="4"/>
</calcChain>
</file>

<file path=xl/sharedStrings.xml><?xml version="1.0" encoding="utf-8"?>
<sst xmlns="http://schemas.openxmlformats.org/spreadsheetml/2006/main" count="127" uniqueCount="58">
  <si>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</si>
  <si>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</si>
  <si>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</si>
  <si>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</si>
  <si>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</si>
  <si>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</si>
  <si>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</si>
  <si>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</si>
  <si>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</si>
  <si>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</si>
  <si>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</si>
  <si>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</si>
  <si>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</si>
  <si>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</si>
  <si>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</si>
  <si>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</si>
  <si>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</si>
  <si>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</si>
  <si>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</si>
  <si>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</si>
  <si>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</si>
  <si>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</si>
  <si>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</si>
  <si>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</si>
  <si>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</si>
  <si>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</si>
  <si>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</si>
  <si>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</si>
  <si>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</si>
  <si>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</si>
  <si>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</si>
  <si>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</si>
  <si>
    <t>Jay</t>
  </si>
  <si>
    <t>Phil</t>
  </si>
  <si>
    <t>Éli</t>
  </si>
  <si>
    <t>Marc-André</t>
  </si>
  <si>
    <t>Julien</t>
  </si>
  <si>
    <t>Antho</t>
  </si>
  <si>
    <t>Renato</t>
  </si>
  <si>
    <t>Jacob</t>
  </si>
  <si>
    <t>Marie</t>
  </si>
  <si>
    <t>Frank</t>
  </si>
  <si>
    <t>Guillaume</t>
  </si>
  <si>
    <t>Math</t>
  </si>
  <si>
    <t>INVENTAIRE PMFITNESS</t>
  </si>
  <si>
    <t>INVENTAIRE QUANTUM</t>
  </si>
  <si>
    <t>INVENTAIRE GB PERFORMANCE</t>
  </si>
  <si>
    <t>INVENTAIRE PR INSTITUTE</t>
  </si>
  <si>
    <t>INVENTAIRE MATH BOULE</t>
  </si>
  <si>
    <t>Inventaire du H2 Performance</t>
  </si>
  <si>
    <t>Compagnies</t>
  </si>
  <si>
    <t>Qtés Départ</t>
  </si>
  <si>
    <t>Qte Vendus</t>
  </si>
  <si>
    <t>Qte Restantes</t>
  </si>
  <si>
    <t>À recommander</t>
  </si>
  <si>
    <t>ATP</t>
  </si>
  <si>
    <t>XPN</t>
  </si>
  <si>
    <t>INVENTAIRE 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</si>
</sst>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  <font>
      <b/>
      <sz val="22"/>
      <color theme="9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22"/>
      <color theme="2" tint="-0.749992370372631"/>
      <name val="Calibri"/>
      <family val="2"/>
      <scheme val="minor"/>
    </font>
    <font>
      <b/>
      <sz val="26"/>
      <color theme="1"/>
      <name val="Aharoni"/>
      <charset val="177"/>
    </font>
    <font>
      <sz val="11"/>
      <color theme="1"/>
      <name val="Aharoni"/>
      <charset val="177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Font="1" applyFill="1" applyBorder="1"/>
    <xf numFmtId="0" fontId="10" fillId="3" borderId="0" xfId="0" applyFont="1" applyFill="1" applyBorder="1" applyProtection="1"/>
    <xf numFmtId="0" fontId="0" fillId="4" borderId="0" xfId="0" applyFont="1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3" fillId="0" borderId="0" xfId="0" applyFont="1" applyAlignment="1"/>
    <xf numFmtId="0" fontId="1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4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49"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protection locked="1" hidden="0"/>
    </dxf>
  </dxfs>
  <tableStyles count="1" defaultTableStyle="TableStyleMedium2" defaultPivotStyle="PivotStyleLight16">
    <tableStyle name="Style de tableau 1" pivot="0" count="0"/>
  </tableStyles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472440</xdr:colOff>
      <xdr:row>10</xdr:row>
      <xdr:rowOff>30480</xdr:rowOff>
    </xdr:from>
    <xdr:to>
      <xdr:col>9</xdr:col>
      <xdr:colOff>449580</xdr:colOff>
      <xdr:row>20</xdr:row>
      <xdr:rowOff>144780</xdr:rowOff>
    </xdr:to>
    <xdr:sp macro="[0]!mot_de_passe" textlink="">
      <xdr:nvSpPr>
        <xdr:cNvPr id="4" name="Plaque 3"/>
        <xdr:cNvSpPr/>
      </xdr:nvSpPr>
      <xdr:spPr>
        <a:xfrm>
          <a:off x="3642360" y="1859280"/>
          <a:ext cx="3939540" cy="1943100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dist"/>
          <a:r>
            <a:rPr lang="fr-CA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3</xdr:row>
          <xdr:rowOff>57150</xdr:rowOff>
        </xdr:from>
        <xdr:to>
          <xdr:col>7</xdr:col>
          <xdr:colOff>133350</xdr:colOff>
          <xdr:row>4</xdr:row>
          <xdr:rowOff>57150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2</xdr:row>
          <xdr:rowOff>180975</xdr:rowOff>
        </xdr:from>
        <xdr:to>
          <xdr:col>7</xdr:col>
          <xdr:colOff>285750</xdr:colOff>
          <xdr:row>3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5</xdr:row>
          <xdr:rowOff>171450</xdr:rowOff>
        </xdr:from>
        <xdr:to>
          <xdr:col>9</xdr:col>
          <xdr:colOff>304800</xdr:colOff>
          <xdr:row>6</xdr:row>
          <xdr:rowOff>171450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123825</xdr:rowOff>
        </xdr:from>
        <xdr:to>
          <xdr:col>9</xdr:col>
          <xdr:colOff>238125</xdr:colOff>
          <xdr:row>4</xdr:row>
          <xdr:rowOff>133350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733425</xdr:colOff>
          <xdr:row>6</xdr:row>
          <xdr:rowOff>133350</xdr:rowOff>
        </xdr:from>
        <xdr:to>
          <xdr:col>9</xdr:col>
          <xdr:colOff>733425</xdr:colOff>
          <xdr:row>7</xdr:row>
          <xdr:rowOff>133350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123825</xdr:rowOff>
        </xdr:from>
        <xdr:to>
          <xdr:col>10</xdr:col>
          <xdr:colOff>238125</xdr:colOff>
          <xdr:row>4</xdr:row>
          <xdr:rowOff>133350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7</xdr:row>
          <xdr:rowOff>171450</xdr:rowOff>
        </xdr:from>
        <xdr:to>
          <xdr:col>9</xdr:col>
          <xdr:colOff>209550</xdr:colOff>
          <xdr:row>8</xdr:row>
          <xdr:rowOff>171450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123825</xdr:rowOff>
        </xdr:from>
        <xdr:to>
          <xdr:col>9</xdr:col>
          <xdr:colOff>238125</xdr:colOff>
          <xdr:row>6</xdr:row>
          <xdr:rowOff>133350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7</xdr:row>
          <xdr:rowOff>171450</xdr:rowOff>
        </xdr:from>
        <xdr:to>
          <xdr:col>10</xdr:col>
          <xdr:colOff>209550</xdr:colOff>
          <xdr:row>8</xdr:row>
          <xdr:rowOff>171450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123825</xdr:rowOff>
        </xdr:from>
        <xdr:to>
          <xdr:col>10</xdr:col>
          <xdr:colOff>238125</xdr:colOff>
          <xdr:row>5</xdr:row>
          <xdr:rowOff>133350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6</xdr:row>
          <xdr:rowOff>171450</xdr:rowOff>
        </xdr:from>
        <xdr:to>
          <xdr:col>8</xdr:col>
          <xdr:colOff>209550</xdr:colOff>
          <xdr:row>7</xdr:row>
          <xdr:rowOff>171450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123825</xdr:rowOff>
        </xdr:from>
        <xdr:to>
          <xdr:col>8</xdr:col>
          <xdr:colOff>238125</xdr:colOff>
          <xdr:row>5</xdr:row>
          <xdr:rowOff>133350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Déconnexion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3" name="T_inventaire_believe" displayName="T_inventaire_believe" ref="K4:P8" totalsRowShown="0" headerRowDxfId="48" dataDxfId="47" tableBorderDxfId="46">
  <tableColumns count="6">
    <tableColumn id="1" name="Compagnies" dataDxfId="45"/>
    <tableColumn id="2" name="Produits" dataDxfId="44"/>
    <tableColumn id="3" name="Qtés Départ" dataDxfId="43"/>
    <tableColumn id="4" name="Qte Vendus" dataDxfId="42"/>
    <tableColumn id="5" name="Qte Restantes" dataDxfId="41"/>
    <tableColumn id="6" name="À recommander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7" name="T_inventaire" displayName="T_inventaire" ref="B7:G9" totalsRowCount="1" headerRowDxfId="39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38" dataCellStyle="Normal">
      <calculatedColumnFormula>IF(COUNTA(T_Données19112730[[#This Row],[Pour]:[Qté]])&lt;&gt;4,0,VLOOKUP(C8,INDIRECT("T_"&amp;B8),2,FALSE))</calculatedColumnFormula>
    </tableColumn>
    <tableColumn id="6" name="Prix total" totalsRowFunction="sum" dataDxfId="37" totalsRowDxfId="36" dataCellStyle="Normal">
      <calculatedColumnFormula>T_inventaire[[#This Row],[Qté]]*T_inventaire[[#This Row],[Prix Unitaire]]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18" name="T_inventaire_atp" displayName="T_inventaire_atp" ref="K12:P15" totalsRowShown="0" headerRowDxfId="35" dataDxfId="34">
  <tableColumns count="6">
    <tableColumn id="1" name="Compagnies" dataDxfId="33"/>
    <tableColumn id="2" name="Produits" dataDxfId="32"/>
    <tableColumn id="3" name="Qtés Départ" dataDxfId="31"/>
    <tableColumn id="4" name="Qte Vendus" dataDxfId="30"/>
    <tableColumn id="5" name="Qte Restantes" dataDxfId="29"/>
    <tableColumn id="6" name="À recommander" dataDxfId="2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9" name="T_inventaire_xpn" displayName="T_inventaire_xpn" ref="K18:P19" totalsRowShown="0" headerRowDxfId="27" dataDxfId="26">
  <tableColumns count="6">
    <tableColumn id="1" name="Compagnies" dataDxfId="25"/>
    <tableColumn id="2" name="Produits" dataDxfId="24"/>
    <tableColumn id="3" name="Qtés Départ" dataDxfId="23"/>
    <tableColumn id="4" name="Qte Vendus" dataDxfId="22"/>
    <tableColumn id="5" name="Qte Restantes" dataDxfId="21"/>
    <tableColumn id="6" name="À recommander" dataDxfId="2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23" name="T_Données191124" displayName="T_Données191124" ref="A7:F9" insertRow="1" totalsRowCount="1" headerRowDxfId="19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8" dataCellStyle="Normal">
      <calculatedColumnFormula>IF(COUNTA(T_Données191124[[#This Row],[Pour]:[Qté]])&lt;&gt;4,0,VLOOKUP(C8,INDIRECT("T_"&amp;B8),2,FALSE))</calculatedColumnFormula>
    </tableColumn>
    <tableColumn id="6" name="Prix total" totalsRowFunction="sum" dataDxfId="17" totalsRowDxfId="16" dataCellStyle="Normal">
      <calculatedColumnFormula>T_Données191124[[#This Row],[Qté]]*T_Données191124[[#This Row],[Prix Unitaire]]</calculatedColumnFormula>
    </tableColumn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10" name="T_Données1911" displayName="T_Données1911" ref="A7:F26" totalsRowCount="1" headerRowDxfId="15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4" dataCellStyle="Normal">
      <calculatedColumnFormula>IF(COUNTA(T_Données1911[[#This Row],[Pour]:[Qté]])&lt;&gt;4,0,VLOOKUP(C8,INDIRECT("T_"&amp;B8),2,FALSE))</calculatedColumnFormula>
    </tableColumn>
    <tableColumn id="6" name="Prix total" totalsRowFunction="sum" dataDxfId="13" totalsRowDxfId="12" dataCellStyle="Normal">
      <calculatedColumnFormula>T_Données1911[[#This Row],[Qté]]*T_Données1911[[#This Row],[Prix Unitaire]]</calculatedColumn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26" name="T_Données191127" displayName="T_Données191127" ref="A7:F22" totalsRowCount="1" headerRowDxfId="11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0" dataCellStyle="Normal">
      <calculatedColumnFormula>IF(COUNTA(T_Données191127[[#This Row],[Pour]:[Qté]])&lt;&gt;4,0,VLOOKUP(C8,INDIRECT("T_"&amp;B8),2,FALSE))</calculatedColumnFormula>
    </tableColumn>
    <tableColumn id="6" name="Prix total" totalsRowFunction="sum" dataDxfId="9" totalsRowDxfId="8" dataCellStyle="Normal">
      <calculatedColumnFormula>T_Données191127[[#This Row],[Qté]]*T_Données191127[[#This Row],[Prix Unitaire]]</calculatedColumnFormula>
    </tableColumn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29" name="T_Données19112730" displayName="T_Données19112730" ref="A7:F22" totalsRowCount="1" headerRowDxfId="7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6" dataCellStyle="Normal">
      <calculatedColumnFormula>IF(COUNTA(T_Données19112730[[#This Row],[Pour]:[Qté]])&lt;&gt;4,0,VLOOKUP(C8,INDIRECT("T_"&amp;B8),2,FALSE))</calculatedColumnFormula>
    </tableColumn>
    <tableColumn id="6" name="Prix total" totalsRowFunction="sum" dataDxfId="5" totalsRowDxfId="4" dataCellStyle="Normal">
      <calculatedColumnFormula>T_Données19112730[[#This Row],[Qté]]*T_Données19112730[[#This Row],[Prix Unitaire]]</calculatedColumnFormula>
    </tableColumn>
  </tableColumns>
  <tableStyleInfo name="TableStyleMedium21" showFirstColumn="0" showLastColumn="0" showRowStripes="1" showColumnStripes="0"/>
</table>
</file>

<file path=xl/tables/table9.xml><?xml version="1.0" encoding="utf-8"?>
<table xmlns="http://schemas.openxmlformats.org/spreadsheetml/2006/main" id="30" name="T_Données1911273031" displayName="T_Données1911273031" ref="A7:F22" totalsRowCount="1" headerRowDxfId="3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2" dataCellStyle="Normal">
      <calculatedColumnFormula>IF(COUNTA(T_Données1911273031[[#This Row],[Pour]:[Qté]])&lt;&gt;4,0,VLOOKUP(C8,INDIRECT("T_"&amp;B8),2,FALSE))</calculatedColumnFormula>
    </tableColumn>
    <tableColumn id="6" name="Prix total" totalsRowFunction="sum" dataDxfId="1" totalsRowDxfId="0" dataCellStyle="Normal">
      <calculatedColumnFormula>T_Données1911273031[[#This Row],[Qté]]*T_Données1911273031[[#This Row],[Prix Unitaire]]</calculatedColumnFormula>
    </tableColumn>
  </tableColumns>
  <tableStyleInfo name="TableStyleMedium22" showFirstColumn="0" showLastColumn="0" showRowStripes="1" showColumnStripes="0"/>
</table>
</file>

<file path=xl/tables/table10.xml><?xml version="1.0" encoding="utf-8"?>
<table xmlns="http://schemas.openxmlformats.org/spreadsheetml/2006/main" id="1" name="T_Clients" displayName="T_Clients" ref="B4:B18" totalsRowShown="0">
  <autoFilter ref="B4:B18">
    <filterColumn colId="0" hiddenButton="1"/>
  </autoFilter>
  <sortState ref="B5:B18">
    <sortCondition ref="B5"/>
  </sortState>
  <tableColumns count="1">
    <tableColumn id="1" name="Client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sortState ref="F5:G8">
    <sortCondition ref="F5:F8"/>
  </sortState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id="5" name="T_Atp" displayName="T_Atp" ref="I4:J7" totalsRowShown="0">
  <autoFilter ref="I4:J7">
    <filterColumn colId="0" hiddenButton="1"/>
    <filterColumn colId="1" hiddenButton="1"/>
  </autoFilter>
  <sortState ref="I5:J7">
    <sortCondition ref="I5:I7"/>
  </sortState>
  <tableColumns count="2">
    <tableColumn id="1" name="Atp"/>
    <tableColumn id="2" name="Prix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id="3" name="T_Autres" displayName="T_Autres" ref="O4:P8" totalsRowShown="0">
  <autoFilter ref="O4:P8">
    <filterColumn colId="0" hiddenButton="1"/>
    <filterColumn colId="1" hiddenButton="1"/>
  </autoFilter>
  <tableColumns count="2">
    <tableColumn id="1" name="Autres"/>
    <tableColumn id="2" name="Prix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6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8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9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"/>
  <sheetViews>
    <sheetView workbookViewId="0">
      <selection activeCell="E28" sqref="E28"/>
    </sheetView>
  </sheetViews>
  <sheetFormatPr baseColWidth="10" defaultRowHeight="15"/>
  <cols>
    <col min="7" max="7" width="11.5703125" customWidth="1"/>
  </cols>
  <sheetData>
    <row r="1" spans="1:16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33.75">
      <c r="A4" s="6"/>
      <c r="B4" s="6"/>
      <c r="C4" s="6"/>
      <c r="D4" s="6"/>
      <c r="E4" s="19" t="s">
        <v>49</v>
      </c>
      <c r="F4" s="20"/>
      <c r="G4" s="20"/>
      <c r="H4" s="20"/>
      <c r="I4" s="20"/>
      <c r="J4" s="20"/>
      <c r="K4" s="6"/>
      <c r="L4" s="6"/>
      <c r="M4" s="6"/>
      <c r="N4" s="6"/>
      <c r="O4" s="6"/>
      <c r="P4" s="6"/>
    </row>
    <row r="5" spans="1:16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</row>
    <row r="29" spans="1:16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</row>
    <row r="37" spans="1:16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</row>
    <row r="38" spans="1:16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</row>
    <row r="39" spans="1:16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</row>
    <row r="42" spans="1:16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1:16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</row>
    <row r="44" spans="1:16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</row>
    <row r="45" spans="1:16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</row>
    <row r="46" spans="1:1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</row>
    <row r="47" spans="1:16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</sheetData>
  <mergeCells count="1">
    <mergeCell ref="E4:J4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P67"/>
  <sheetViews>
    <sheetView tabSelected="1" workbookViewId="0">
      <selection activeCell="G8" sqref="G8"/>
    </sheetView>
  </sheetViews>
  <sheetFormatPr baseColWidth="10" defaultRowHeight="15"/>
  <cols>
    <col min="2" max="2" width="13.28515625" customWidth="1"/>
    <col min="3" max="3" width="27.7109375" customWidth="1"/>
    <col min="4" max="4" width="12.7109375" customWidth="1"/>
    <col min="5" max="5" width="14.140625" customWidth="1"/>
    <col min="6" max="6" width="14.42578125" customWidth="1"/>
    <col min="7" max="7" width="16.42578125" customWidth="1"/>
    <col min="12" max="12" width="19.28515625" bestFit="1" customWidth="1"/>
    <col min="13" max="13" width="13.28515625" customWidth="1"/>
    <col min="14" max="14" width="12" customWidth="1"/>
    <col min="15" max="15" width="12.5703125" bestFit="1" customWidth="1"/>
    <col min="16" max="16" width="14.5703125" bestFit="1" customWidth="1"/>
  </cols>
  <sheetData>
    <row r="3" spans="2:16" ht="28.5">
      <c r="B3" s="12"/>
      <c r="C3" s="21" t="s">
        <v>57</v>
      </c>
      <c r="D3" s="21"/>
      <c r="E3" s="21"/>
      <c r="F3" s="21"/>
    </row>
    <row r="4" spans="2:16">
      <c r="K4" s="8" t="s">
        <v>50</v>
      </c>
      <c r="L4" s="8" t="s">
        <v>17</v>
      </c>
      <c r="M4" s="8" t="s">
        <v>51</v>
      </c>
      <c r="N4" s="8" t="s">
        <v>52</v>
      </c>
      <c r="O4" s="8" t="s">
        <v>53</v>
      </c>
      <c r="P4" s="8" t="s">
        <v>54</v>
      </c>
    </row>
    <row r="5" spans="2:16">
      <c r="K5" s="9" t="s">
        <v>4</v>
      </c>
      <c r="L5" t="s">
        <v>7</v>
      </c>
      <c r="M5" s="15"/>
      <c r="N5" s="15"/>
      <c r="O5" s="15"/>
      <c r="P5" s="15"/>
    </row>
    <row r="6" spans="2:16">
      <c r="K6" s="10"/>
      <c r="L6" t="s">
        <v>8</v>
      </c>
      <c r="M6" s="11"/>
      <c r="N6" s="11"/>
      <c r="O6" s="11"/>
      <c r="P6" s="11"/>
    </row>
    <row r="7" spans="2:16">
      <c r="B7" s="5" t="s">
        <v>0</v>
      </c>
      <c r="C7" s="5" t="s">
        <v>14</v>
      </c>
      <c r="D7" s="5" t="s">
        <v>17</v>
      </c>
      <c r="E7" s="5" t="s">
        <v>16</v>
      </c>
      <c r="F7" s="5" t="s">
        <v>15</v>
      </c>
      <c r="G7" s="5" t="s">
        <v>24</v>
      </c>
      <c r="K7" s="10"/>
      <c r="L7" t="s">
        <v>10</v>
      </c>
      <c r="M7" s="11"/>
      <c r="N7" s="11"/>
      <c r="O7" s="11"/>
      <c r="P7" s="11"/>
    </row>
    <row r="8" spans="2:16">
      <c r="B8" s="2" t="s">
        <v>2</v>
      </c>
      <c r="C8" s="2" t="s">
        <v>27</v>
      </c>
      <c r="D8" s="2" t="s">
        <v>28</v>
      </c>
      <c r="E8" s="2">
        <v>12</v>
      </c>
      <c r="F8" s="4">
        <f ca="1">IF(COUNTA(T_Données19112730[[#This Row],[Pour]:[Qté]])&lt;&gt;4,0,VLOOKUP(C8,INDIRECT("T_"&amp;B8),2,FALSE))</f>
        <v>0</v>
      </c>
      <c r="G8" s="4">
        <f ca="1">T_inventaire[[#This Row],[Qté]]*T_inventaire[[#This Row],[Prix Unitaire]]</f>
        <v>0</v>
      </c>
      <c r="K8" s="10"/>
      <c r="L8" t="s">
        <v>9</v>
      </c>
      <c r="M8" s="11"/>
      <c r="N8" s="11"/>
      <c r="O8" s="11"/>
      <c r="P8" s="11"/>
    </row>
    <row r="9" spans="2:16">
      <c r="B9" t="s">
        <v>23</v>
      </c>
      <c r="E9">
        <f>SUBTOTAL(109,T_inventaire[Qté])</f>
        <v>12</v>
      </c>
      <c r="G9" s="3">
        <f ca="1">SUBTOTAL(109,T_inventaire[Prix total])</f>
        <v>0</v>
      </c>
    </row>
    <row r="10" spans="2:16">
      <c r="B10" s="2"/>
      <c r="C10" s="2"/>
      <c r="D10" s="2"/>
      <c r="E10" s="2"/>
      <c r="F10" s="4"/>
      <c r="G10" s="4"/>
    </row>
    <row r="11" spans="2:16">
      <c r="B11" s="2"/>
      <c r="C11" s="2"/>
      <c r="D11" s="2"/>
      <c r="E11" s="2"/>
      <c r="F11" s="4"/>
      <c r="G11" s="4"/>
    </row>
    <row r="12" spans="2:16">
      <c r="B12" s="2"/>
      <c r="C12" s="2"/>
      <c r="D12" s="2"/>
      <c r="E12" s="2"/>
      <c r="F12" s="4"/>
      <c r="G12" s="4"/>
      <c r="K12" s="13" t="s">
        <v>50</v>
      </c>
      <c r="L12" s="13" t="s">
        <v>17</v>
      </c>
      <c r="M12" s="13" t="s">
        <v>51</v>
      </c>
      <c r="N12" s="13" t="s">
        <v>52</v>
      </c>
      <c r="O12" s="13" t="s">
        <v>53</v>
      </c>
      <c r="P12" s="13" t="s">
        <v>54</v>
      </c>
    </row>
    <row r="13" spans="2:16">
      <c r="B13" s="2"/>
      <c r="C13" s="2"/>
      <c r="D13" s="2"/>
      <c r="E13" s="2"/>
      <c r="F13" s="4"/>
      <c r="G13" s="4"/>
      <c r="K13" s="14" t="s">
        <v>55</v>
      </c>
      <c r="L13" s="7" t="s">
        <v>25</v>
      </c>
      <c r="M13" s="7"/>
      <c r="N13" s="7"/>
      <c r="O13" s="7"/>
      <c r="P13" s="7"/>
    </row>
    <row r="14" spans="2:16">
      <c r="B14" s="2"/>
      <c r="C14" s="2"/>
      <c r="D14" s="2"/>
      <c r="E14" s="2"/>
      <c r="F14" s="4"/>
      <c r="G14" s="4"/>
      <c r="K14" s="14"/>
      <c r="L14" s="7" t="s">
        <v>11</v>
      </c>
      <c r="M14" s="7"/>
      <c r="N14" s="7"/>
      <c r="O14" s="7"/>
      <c r="P14" s="7"/>
    </row>
    <row r="15" spans="2:16">
      <c r="B15" s="2"/>
      <c r="C15" s="2"/>
      <c r="D15" s="2"/>
      <c r="E15" s="2"/>
      <c r="F15" s="4"/>
      <c r="G15" s="4"/>
      <c r="K15" s="14"/>
      <c r="L15" s="7" t="s">
        <v>12</v>
      </c>
      <c r="M15" s="7"/>
      <c r="N15" s="7"/>
      <c r="O15" s="7"/>
      <c r="P15" s="7"/>
    </row>
    <row r="16" spans="2:16">
      <c r="B16" s="2"/>
      <c r="C16" s="2"/>
      <c r="D16" s="2"/>
      <c r="E16" s="2"/>
      <c r="F16" s="4"/>
      <c r="G16" s="4"/>
    </row>
    <row r="17" spans="2:16">
      <c r="B17" s="2"/>
      <c r="C17" s="2"/>
      <c r="D17" s="2"/>
      <c r="E17" s="2"/>
      <c r="F17" s="4"/>
      <c r="G17" s="4"/>
    </row>
    <row r="18" spans="2:16">
      <c r="B18" s="2"/>
      <c r="C18" s="2"/>
      <c r="D18" s="2"/>
      <c r="E18" s="2"/>
      <c r="F18" s="4"/>
      <c r="G18" s="4"/>
      <c r="K18" s="13" t="s">
        <v>50</v>
      </c>
      <c r="L18" s="13" t="s">
        <v>17</v>
      </c>
      <c r="M18" s="13" t="s">
        <v>51</v>
      </c>
      <c r="N18" s="13" t="s">
        <v>52</v>
      </c>
      <c r="O18" s="13" t="s">
        <v>53</v>
      </c>
      <c r="P18" s="13" t="s">
        <v>54</v>
      </c>
    </row>
    <row r="19" spans="2:16">
      <c r="B19" s="2"/>
      <c r="C19" s="2"/>
      <c r="D19" s="2"/>
      <c r="E19" s="2"/>
      <c r="F19" s="4"/>
      <c r="G19" s="4"/>
      <c r="K19" s="14" t="s">
        <v>56</v>
      </c>
      <c r="L19" s="7" t="s">
        <v>13</v>
      </c>
      <c r="M19" s="7"/>
      <c r="N19" s="7"/>
      <c r="O19" s="7"/>
      <c r="P19" s="7"/>
    </row>
    <row r="20" spans="2:16">
      <c r="B20" s="2"/>
      <c r="C20" s="2"/>
      <c r="D20" s="2"/>
      <c r="E20" s="2"/>
      <c r="F20" s="4"/>
      <c r="G20" s="4"/>
    </row>
    <row r="21" spans="2:16">
      <c r="B21" s="2"/>
      <c r="C21" s="2"/>
      <c r="D21" s="2"/>
      <c r="E21" s="2"/>
      <c r="F21" s="4"/>
      <c r="G21" s="4"/>
    </row>
    <row r="22" spans="2:16">
      <c r="B22" s="2"/>
      <c r="C22" s="2"/>
      <c r="D22" s="2"/>
      <c r="E22" s="2"/>
      <c r="F22" s="4"/>
      <c r="G22" s="4"/>
    </row>
    <row r="23" spans="2:16">
      <c r="B23" s="2"/>
      <c r="C23" s="2"/>
      <c r="D23" s="2"/>
      <c r="E23" s="2"/>
      <c r="F23" s="4"/>
      <c r="G23" s="4"/>
    </row>
    <row r="24" spans="2:16">
      <c r="B24" s="2"/>
      <c r="C24" s="2"/>
      <c r="D24" s="2"/>
      <c r="E24" s="2"/>
      <c r="F24" s="4"/>
      <c r="G24" s="4"/>
    </row>
    <row r="25" spans="2:16">
      <c r="B25" s="2"/>
      <c r="C25" s="2"/>
      <c r="D25" s="2"/>
      <c r="E25" s="2"/>
      <c r="F25" s="4"/>
      <c r="G25" s="4"/>
    </row>
    <row r="26" spans="2:16">
      <c r="B26" s="2"/>
      <c r="C26" s="2"/>
      <c r="D26" s="2"/>
      <c r="E26" s="2"/>
      <c r="F26" s="4"/>
      <c r="G26" s="4"/>
    </row>
    <row r="27" spans="2:16">
      <c r="B27" s="2"/>
      <c r="C27" s="2"/>
      <c r="D27" s="2"/>
      <c r="E27" s="2"/>
      <c r="F27" s="4"/>
      <c r="G27" s="4"/>
    </row>
    <row r="28" spans="2:16">
      <c r="B28" s="2"/>
      <c r="C28" s="2"/>
      <c r="D28" s="2"/>
      <c r="E28" s="2"/>
      <c r="F28" s="4"/>
      <c r="G28" s="4"/>
    </row>
    <row r="29" spans="2:16">
      <c r="B29" s="2"/>
      <c r="C29" s="2"/>
      <c r="D29" s="2"/>
      <c r="E29" s="2"/>
      <c r="F29" s="4"/>
      <c r="G29" s="4"/>
    </row>
    <row r="30" spans="2:16">
      <c r="B30" s="2"/>
      <c r="C30" s="2"/>
      <c r="D30" s="2"/>
      <c r="E30" s="2"/>
      <c r="F30" s="4"/>
      <c r="G30" s="4"/>
    </row>
    <row r="31" spans="2:16">
      <c r="B31" s="2"/>
      <c r="C31" s="2"/>
      <c r="D31" s="2"/>
      <c r="E31" s="2"/>
      <c r="F31" s="4"/>
      <c r="G31" s="4"/>
    </row>
    <row r="32" spans="2:16">
      <c r="B32" s="2"/>
      <c r="C32" s="2"/>
      <c r="D32" s="2"/>
      <c r="E32" s="2"/>
      <c r="F32" s="4"/>
      <c r="G32" s="4"/>
    </row>
    <row r="34" spans="1:8">
      <c r="A34" s="16"/>
      <c r="B34" s="17"/>
      <c r="C34" s="17"/>
      <c r="D34" s="17"/>
      <c r="E34" s="17"/>
      <c r="F34" s="17"/>
      <c r="G34" s="18"/>
      <c r="H34" s="18"/>
    </row>
    <row r="35" spans="1:8">
      <c r="A35" s="16"/>
      <c r="B35" s="18"/>
      <c r="C35" s="18"/>
      <c r="D35" s="18"/>
      <c r="E35" s="18"/>
      <c r="F35" s="18"/>
      <c r="G35" s="18"/>
      <c r="H35" s="18"/>
    </row>
    <row r="36" spans="1:8">
      <c r="A36" s="16"/>
      <c r="B36" s="18"/>
      <c r="C36" s="18"/>
      <c r="D36" s="18"/>
      <c r="E36" s="18"/>
      <c r="F36" s="18"/>
      <c r="G36" s="18"/>
      <c r="H36" s="18"/>
    </row>
    <row r="37" spans="1:8">
      <c r="A37" s="16"/>
      <c r="B37" s="18"/>
      <c r="C37" s="18"/>
      <c r="D37" s="18"/>
      <c r="E37" s="18"/>
      <c r="F37" s="18"/>
      <c r="G37" s="18"/>
      <c r="H37" s="18"/>
    </row>
    <row r="38" spans="1:8">
      <c r="A38" s="16"/>
      <c r="B38" s="18"/>
      <c r="C38" s="18"/>
      <c r="D38" s="18"/>
      <c r="E38" s="18"/>
      <c r="F38" s="18"/>
      <c r="G38" s="18"/>
      <c r="H38" s="18"/>
    </row>
    <row r="39" spans="1:8">
      <c r="A39" s="18"/>
      <c r="B39" s="18"/>
      <c r="C39" s="18"/>
      <c r="D39" s="18"/>
      <c r="E39" s="18"/>
      <c r="F39" s="18"/>
      <c r="G39" s="18"/>
      <c r="H39" s="18"/>
    </row>
    <row r="40" spans="1:8">
      <c r="A40" s="18"/>
      <c r="B40" s="16"/>
      <c r="C40" s="17"/>
      <c r="D40" s="17"/>
      <c r="E40" s="17"/>
      <c r="F40" s="17"/>
      <c r="G40" s="17"/>
      <c r="H40" s="18"/>
    </row>
    <row r="41" spans="1:8">
      <c r="A41" s="18"/>
      <c r="B41" s="16"/>
      <c r="C41" s="17"/>
      <c r="D41" s="17"/>
      <c r="E41" s="17"/>
      <c r="F41" s="17"/>
      <c r="G41" s="17"/>
      <c r="H41" s="18"/>
    </row>
    <row r="42" spans="1:8">
      <c r="A42" s="18"/>
      <c r="B42" s="16"/>
      <c r="C42" s="17"/>
      <c r="D42" s="17"/>
      <c r="E42" s="17"/>
      <c r="F42" s="17"/>
      <c r="G42" s="17"/>
      <c r="H42" s="18"/>
    </row>
    <row r="43" spans="1:8">
      <c r="A43" s="18"/>
      <c r="B43" s="16"/>
      <c r="C43" s="17"/>
      <c r="D43" s="17"/>
      <c r="E43" s="17"/>
      <c r="F43" s="17"/>
      <c r="G43" s="17"/>
      <c r="H43" s="18"/>
    </row>
    <row r="44" spans="1:8">
      <c r="A44" s="18"/>
      <c r="B44" s="16"/>
      <c r="C44" s="17"/>
      <c r="D44" s="17"/>
      <c r="E44" s="17"/>
      <c r="F44" s="17"/>
      <c r="G44" s="17"/>
      <c r="H44" s="18"/>
    </row>
    <row r="45" spans="1:8">
      <c r="A45" s="18"/>
      <c r="B45" s="16"/>
      <c r="C45" s="17"/>
      <c r="D45" s="17"/>
      <c r="E45" s="17"/>
      <c r="F45" s="17"/>
      <c r="G45" s="17"/>
      <c r="H45" s="18"/>
    </row>
    <row r="46" spans="1:8">
      <c r="A46" s="18"/>
      <c r="B46" s="16"/>
      <c r="C46" s="17"/>
      <c r="D46" s="17"/>
      <c r="E46" s="17"/>
      <c r="F46" s="17"/>
      <c r="G46" s="17"/>
      <c r="H46" s="18"/>
    </row>
    <row r="47" spans="1:8">
      <c r="A47" s="18"/>
      <c r="B47" s="18"/>
      <c r="C47" s="18"/>
      <c r="D47" s="18"/>
      <c r="E47" s="18"/>
      <c r="F47" s="18"/>
      <c r="G47" s="18"/>
      <c r="H47" s="18"/>
    </row>
    <row r="48" spans="1:8">
      <c r="A48" s="18"/>
      <c r="B48" s="18"/>
      <c r="C48" s="18"/>
      <c r="D48" s="18"/>
      <c r="E48" s="18"/>
      <c r="F48" s="18"/>
      <c r="G48" s="18"/>
      <c r="H48" s="18"/>
    </row>
    <row r="49" spans="1:8">
      <c r="A49" s="18"/>
      <c r="B49" s="18"/>
      <c r="C49" s="18"/>
      <c r="D49" s="18"/>
      <c r="E49" s="18"/>
      <c r="F49" s="18"/>
      <c r="G49" s="18"/>
      <c r="H49" s="18"/>
    </row>
    <row r="50" spans="1:8">
      <c r="A50" s="18"/>
      <c r="B50" s="18"/>
      <c r="C50" s="18"/>
      <c r="D50" s="18"/>
      <c r="E50" s="18"/>
      <c r="F50" s="18"/>
      <c r="G50" s="18"/>
      <c r="H50" s="18"/>
    </row>
    <row r="51" spans="1:8">
      <c r="A51" s="18"/>
      <c r="B51" s="18"/>
      <c r="C51" s="18"/>
      <c r="D51" s="18"/>
      <c r="E51" s="18"/>
      <c r="F51" s="18"/>
      <c r="G51" s="18"/>
      <c r="H51" s="18"/>
    </row>
    <row r="52" spans="1:8">
      <c r="A52" s="18"/>
      <c r="B52" s="14"/>
      <c r="C52" s="7"/>
      <c r="D52" s="7"/>
      <c r="E52" s="7"/>
      <c r="F52" s="7"/>
      <c r="G52" s="7"/>
      <c r="H52" s="18"/>
    </row>
    <row r="53" spans="1:8">
      <c r="A53" s="18"/>
      <c r="B53" s="14"/>
      <c r="C53" s="7"/>
      <c r="D53" s="7"/>
      <c r="E53" s="7"/>
      <c r="F53" s="7"/>
      <c r="G53" s="7"/>
      <c r="H53" s="18"/>
    </row>
    <row r="54" spans="1:8">
      <c r="A54" s="18"/>
      <c r="B54" s="14"/>
      <c r="C54" s="7"/>
      <c r="D54" s="7"/>
      <c r="E54" s="7"/>
      <c r="F54" s="7"/>
      <c r="G54" s="7"/>
      <c r="H54" s="18"/>
    </row>
    <row r="55" spans="1:8">
      <c r="A55" s="18"/>
      <c r="B55" s="14"/>
      <c r="C55" s="7"/>
      <c r="D55" s="7"/>
      <c r="E55" s="7"/>
      <c r="F55" s="7"/>
      <c r="G55" s="7"/>
      <c r="H55" s="18"/>
    </row>
    <row r="56" spans="1:8">
      <c r="A56" s="18"/>
      <c r="B56" s="14"/>
      <c r="C56" s="7"/>
      <c r="D56" s="7"/>
      <c r="E56" s="7"/>
      <c r="F56" s="7"/>
      <c r="G56" s="7"/>
      <c r="H56" s="18"/>
    </row>
    <row r="57" spans="1:8">
      <c r="A57" s="18"/>
      <c r="B57" s="14"/>
      <c r="C57" s="7"/>
      <c r="D57" s="7"/>
      <c r="E57" s="7"/>
      <c r="F57" s="7"/>
      <c r="G57" s="7"/>
      <c r="H57" s="18"/>
    </row>
    <row r="58" spans="1:8">
      <c r="A58" s="18"/>
      <c r="B58" s="14"/>
      <c r="C58" s="7"/>
      <c r="D58" s="7"/>
      <c r="E58" s="7"/>
      <c r="F58" s="7"/>
      <c r="G58" s="7"/>
      <c r="H58" s="18"/>
    </row>
    <row r="59" spans="1:8">
      <c r="A59" s="18"/>
      <c r="B59" s="14"/>
      <c r="C59" s="7"/>
      <c r="D59" s="7"/>
      <c r="E59" s="7"/>
      <c r="F59" s="7"/>
      <c r="G59" s="7"/>
      <c r="H59" s="18"/>
    </row>
    <row r="60" spans="1:8">
      <c r="A60" s="18"/>
      <c r="B60" s="18"/>
      <c r="C60" s="18"/>
      <c r="D60" s="18"/>
      <c r="E60" s="18"/>
      <c r="F60" s="18"/>
      <c r="G60" s="18"/>
      <c r="H60" s="18"/>
    </row>
    <row r="61" spans="1:8">
      <c r="A61" s="18"/>
      <c r="B61" s="18"/>
      <c r="C61" s="18"/>
      <c r="D61" s="18"/>
      <c r="E61" s="18"/>
      <c r="F61" s="18"/>
      <c r="G61" s="18"/>
      <c r="H61" s="18"/>
    </row>
    <row r="62" spans="1:8">
      <c r="A62" s="18"/>
      <c r="B62" s="14"/>
      <c r="C62" s="7"/>
      <c r="D62" s="7"/>
      <c r="E62" s="7"/>
      <c r="F62" s="7"/>
      <c r="G62" s="7"/>
      <c r="H62" s="18"/>
    </row>
    <row r="63" spans="1:8">
      <c r="A63" s="18"/>
      <c r="B63" s="14"/>
      <c r="C63" s="7"/>
      <c r="D63" s="7"/>
      <c r="E63" s="7"/>
      <c r="F63" s="7"/>
      <c r="G63" s="7"/>
      <c r="H63" s="18"/>
    </row>
    <row r="64" spans="1:8">
      <c r="A64" s="18"/>
      <c r="B64" s="14"/>
      <c r="C64" s="7"/>
      <c r="D64" s="7"/>
      <c r="E64" s="7"/>
      <c r="F64" s="7"/>
      <c r="G64" s="7"/>
      <c r="H64" s="18"/>
    </row>
    <row r="65" spans="1:8">
      <c r="A65" s="18"/>
      <c r="B65" s="14"/>
      <c r="C65" s="7"/>
      <c r="D65" s="7"/>
      <c r="E65" s="7"/>
      <c r="F65" s="7"/>
      <c r="G65" s="7"/>
      <c r="H65" s="18"/>
    </row>
    <row r="66" spans="1:8">
      <c r="A66" s="18"/>
      <c r="B66" s="14"/>
      <c r="C66" s="7"/>
      <c r="D66" s="7"/>
      <c r="E66" s="7"/>
      <c r="F66" s="7"/>
      <c r="G66" s="7"/>
      <c r="H66" s="18"/>
    </row>
    <row r="67" spans="1:8">
      <c r="A67" s="18"/>
      <c r="B67" s="14"/>
      <c r="C67" s="7"/>
      <c r="D67" s="7"/>
      <c r="E67" s="7"/>
      <c r="F67" s="7"/>
      <c r="G67" s="7"/>
      <c r="H67" s="18"/>
    </row>
  </sheetData>
  <mergeCells count="1">
    <mergeCell ref="C3:F3"/>
  </mergeCells>
  <dataValidations count="3">
    <dataValidation type="list" allowBlank="1" showInputMessage="1" showErrorMessage="1" sqref="B10:B32 B8">
      <formula1>d.clients</formula1>
    </dataValidation>
    <dataValidation type="list" allowBlank="1" showInputMessage="1" showErrorMessage="1" sqref="C10:C32 C8">
      <formula1>d.compagnies</formula1>
    </dataValidation>
    <dataValidation type="list" allowBlank="1" showInputMessage="1" showErrorMessage="1" sqref="D10:D32 D8">
      <formula1>INDIRECT("d."&amp;$C8)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6</xdr:col>
                    <xdr:colOff>466725</xdr:colOff>
                    <xdr:row>3</xdr:row>
                    <xdr:rowOff>57150</xdr:rowOff>
                  </from>
                  <to>
                    <xdr:col>7</xdr:col>
                    <xdr:colOff>133350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Deconnexion">
                <anchor moveWithCells="1" sizeWithCells="1">
                  <from>
                    <xdr:col>6</xdr:col>
                    <xdr:colOff>381000</xdr:colOff>
                    <xdr:row>2</xdr:row>
                    <xdr:rowOff>180975</xdr:rowOff>
                  </from>
                  <to>
                    <xdr:col>7</xdr:col>
                    <xdr:colOff>285750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F9"/>
  <sheetViews>
    <sheetView zoomScaleNormal="100" workbookViewId="0">
      <selection activeCell="F8" sqref="F8"/>
    </sheetView>
  </sheetViews>
  <sheetFormatPr baseColWidth="10" defaultRowHeight="15"/>
  <cols>
    <col min="3" max="3" width="27.7109375" customWidth="1"/>
    <col min="4" max="4" width="10.140625" customWidth="1"/>
    <col min="5" max="6" width="14.140625" customWidth="1"/>
  </cols>
  <sheetData>
    <row r="3" spans="1:6" ht="28.5">
      <c r="A3" s="22" t="s">
        <v>44</v>
      </c>
      <c r="B3" s="22"/>
      <c r="C3" s="22"/>
      <c r="D3" s="22"/>
      <c r="E3" s="22"/>
      <c r="F3" s="22"/>
    </row>
    <row r="7" spans="1:6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>
      <c r="A8" s="2"/>
      <c r="B8" s="2"/>
      <c r="C8" s="2"/>
      <c r="D8" s="2"/>
      <c r="E8" s="4"/>
      <c r="F8" s="4"/>
    </row>
    <row r="9" spans="1:6">
      <c r="A9" t="s">
        <v>23</v>
      </c>
      <c r="D9">
        <f>SUBTOTAL(109,T_Données191124[Qté])</f>
        <v>0</v>
      </c>
      <c r="F9" s="3">
        <f>SUBTOTAL(109,T_Données191124[Prix total])</f>
        <v>0</v>
      </c>
    </row>
  </sheetData>
  <mergeCells count="1">
    <mergeCell ref="A3:F3"/>
  </mergeCells>
  <dataValidations count="3">
    <dataValidation type="list" allowBlank="1" showInputMessage="1" showErrorMessage="1" sqref="B8">
      <formula1>d.compagnies</formula1>
    </dataValidation>
    <dataValidation type="list" allowBlank="1" showInputMessage="1" showErrorMessage="1" sqref="A8">
      <formula1>d.clients</formula1>
    </dataValidation>
    <dataValidation type="list" allowBlank="1" showInputMessage="1" showErrorMessage="1" sqref="C8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Clean_data">
                <anchor moveWithCells="1" sizeWithCells="1">
                  <from>
                    <xdr:col>8</xdr:col>
                    <xdr:colOff>304800</xdr:colOff>
                    <xdr:row>5</xdr:row>
                    <xdr:rowOff>171450</xdr:rowOff>
                  </from>
                  <to>
                    <xdr:col>9</xdr:col>
                    <xdr:colOff>304800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Deconnexion">
                <anchor moveWithCells="1" sizeWithCells="1">
                  <from>
                    <xdr:col>8</xdr:col>
                    <xdr:colOff>0</xdr:colOff>
                    <xdr:row>3</xdr:row>
                    <xdr:rowOff>123825</xdr:rowOff>
                  </from>
                  <to>
                    <xdr:col>9</xdr:col>
                    <xdr:colOff>238125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F26"/>
  <sheetViews>
    <sheetView workbookViewId="0">
      <selection activeCell="A7" sqref="A7"/>
    </sheetView>
  </sheetViews>
  <sheetFormatPr baseColWidth="10" defaultRowHeight="15"/>
  <cols>
    <col min="3" max="3" width="27.7109375" customWidth="1"/>
    <col min="4" max="4" width="10.140625" customWidth="1"/>
    <col min="5" max="6" width="14.140625" customWidth="1"/>
  </cols>
  <sheetData>
    <row r="3" spans="1:6" ht="28.5">
      <c r="A3" s="23" t="s">
        <v>45</v>
      </c>
      <c r="B3" s="23"/>
      <c r="C3" s="23"/>
      <c r="D3" s="23"/>
      <c r="E3" s="23"/>
      <c r="F3" s="23"/>
    </row>
    <row r="7" spans="1:6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>
      <c r="A8" s="2"/>
      <c r="B8" s="2"/>
      <c r="C8" s="2"/>
      <c r="D8" s="2"/>
      <c r="E8" s="4">
        <f ca="1">IF(COUNTA(T_Données1911[[#This Row],[Pour]:[Qté]])&lt;&gt;4,0,VLOOKUP(C8,INDIRECT("T_"&amp;B8),2,FALSE))</f>
        <v>0</v>
      </c>
      <c r="F8" s="4">
        <f ca="1">T_Données1911[[#This Row],[Qté]]*T_Données1911[[#This Row],[Prix Unitaire]]</f>
        <v>0</v>
      </c>
    </row>
    <row r="9" spans="1:6">
      <c r="A9" s="2"/>
      <c r="B9" s="2"/>
      <c r="C9" s="2"/>
      <c r="D9" s="2"/>
      <c r="E9" s="4">
        <f ca="1">IF(COUNTA(T_Données1911[[#This Row],[Pour]:[Qté]])&lt;&gt;4,0,VLOOKUP(C9,INDIRECT("T_"&amp;B9),2,FALSE))</f>
        <v>0</v>
      </c>
      <c r="F9" s="4">
        <f ca="1">T_Données1911[[#This Row],[Qté]]*T_Données1911[[#This Row],[Prix Unitaire]]</f>
        <v>0</v>
      </c>
    </row>
    <row r="10" spans="1:6">
      <c r="A10" s="2"/>
      <c r="B10" s="2"/>
      <c r="C10" s="2"/>
      <c r="D10" s="2"/>
      <c r="E10" s="4">
        <f ca="1">IF(COUNTA(T_Données1911[[#This Row],[Pour]:[Qté]])&lt;&gt;4,0,VLOOKUP(C10,INDIRECT("T_"&amp;B10),2,FALSE))</f>
        <v>0</v>
      </c>
      <c r="F10" s="4">
        <f ca="1">T_Données1911[[#This Row],[Qté]]*T_Données1911[[#This Row],[Prix Unitaire]]</f>
        <v>0</v>
      </c>
    </row>
    <row r="11" spans="1:6">
      <c r="A11" s="2"/>
      <c r="B11" s="2"/>
      <c r="C11" s="2"/>
      <c r="D11" s="2"/>
      <c r="E11" s="4">
        <f ca="1">IF(COUNTA(T_Données1911[[#This Row],[Pour]:[Qté]])&lt;&gt;4,0,VLOOKUP(C11,INDIRECT("T_"&amp;B11),2,FALSE))</f>
        <v>0</v>
      </c>
      <c r="F11" s="4">
        <f ca="1">T_Données1911[[#This Row],[Qté]]*T_Données1911[[#This Row],[Prix Unitaire]]</f>
        <v>0</v>
      </c>
    </row>
    <row r="12" spans="1:6">
      <c r="A12" s="2"/>
      <c r="B12" s="2"/>
      <c r="C12" s="2"/>
      <c r="D12" s="2"/>
      <c r="E12" s="4">
        <f ca="1">IF(COUNTA(T_Données1911[[#This Row],[Pour]:[Qté]])&lt;&gt;4,0,VLOOKUP(C12,INDIRECT("T_"&amp;B12),2,FALSE))</f>
        <v>0</v>
      </c>
      <c r="F12" s="4">
        <f ca="1">T_Données1911[[#This Row],[Qté]]*T_Données1911[[#This Row],[Prix Unitaire]]</f>
        <v>0</v>
      </c>
    </row>
    <row r="13" spans="1:6">
      <c r="A13" s="2"/>
      <c r="B13" s="2"/>
      <c r="C13" s="2"/>
      <c r="D13" s="2"/>
      <c r="E13" s="4">
        <f ca="1">IF(COUNTA(T_Données1911[[#This Row],[Pour]:[Qté]])&lt;&gt;4,0,VLOOKUP(C13,INDIRECT("T_"&amp;B13),2,FALSE))</f>
        <v>0</v>
      </c>
      <c r="F13" s="4">
        <f ca="1">T_Données1911[[#This Row],[Qté]]*T_Données1911[[#This Row],[Prix Unitaire]]</f>
        <v>0</v>
      </c>
    </row>
    <row r="14" spans="1:6">
      <c r="A14" s="2"/>
      <c r="B14" s="2"/>
      <c r="C14" s="2"/>
      <c r="D14" s="2"/>
      <c r="E14" s="4">
        <f ca="1">IF(COUNTA(T_Données1911[[#This Row],[Pour]:[Qté]])&lt;&gt;4,0,VLOOKUP(C14,INDIRECT("T_"&amp;B14),2,FALSE))</f>
        <v>0</v>
      </c>
      <c r="F14" s="4">
        <f ca="1">T_Données1911[[#This Row],[Qté]]*T_Données1911[[#This Row],[Prix Unitaire]]</f>
        <v>0</v>
      </c>
    </row>
    <row r="15" spans="1:6">
      <c r="A15" s="2"/>
      <c r="B15" s="2"/>
      <c r="C15" s="2"/>
      <c r="D15" s="2"/>
      <c r="E15" s="4">
        <f ca="1">IF(COUNTA(T_Données1911[[#This Row],[Pour]:[Qté]])&lt;&gt;4,0,VLOOKUP(C15,INDIRECT("T_"&amp;B15),2,FALSE))</f>
        <v>0</v>
      </c>
      <c r="F15" s="4">
        <f ca="1">T_Données1911[[#This Row],[Qté]]*T_Données1911[[#This Row],[Prix Unitaire]]</f>
        <v>0</v>
      </c>
    </row>
    <row r="16" spans="1:6">
      <c r="A16" s="2"/>
      <c r="B16" s="2"/>
      <c r="C16" s="2"/>
      <c r="D16" s="2"/>
      <c r="E16" s="4">
        <f ca="1">IF(COUNTA(T_Données1911[[#This Row],[Pour]:[Qté]])&lt;&gt;4,0,VLOOKUP(C16,INDIRECT("T_"&amp;B16),2,FALSE))</f>
        <v>0</v>
      </c>
      <c r="F16" s="4">
        <f ca="1">T_Données1911[[#This Row],[Qté]]*T_Données1911[[#This Row],[Prix Unitaire]]</f>
        <v>0</v>
      </c>
    </row>
    <row r="17" spans="1:6">
      <c r="A17" s="2"/>
      <c r="B17" s="2"/>
      <c r="C17" s="2"/>
      <c r="D17" s="2"/>
      <c r="E17" s="4">
        <f ca="1">IF(COUNTA(T_Données1911[[#This Row],[Pour]:[Qté]])&lt;&gt;4,0,VLOOKUP(C17,INDIRECT("T_"&amp;B17),2,FALSE))</f>
        <v>0</v>
      </c>
      <c r="F17" s="4">
        <f ca="1">T_Données1911[[#This Row],[Qté]]*T_Données1911[[#This Row],[Prix Unitaire]]</f>
        <v>0</v>
      </c>
    </row>
    <row r="18" spans="1:6">
      <c r="A18" s="2"/>
      <c r="B18" s="2"/>
      <c r="C18" s="2"/>
      <c r="D18" s="2"/>
      <c r="E18" s="4">
        <f ca="1">IF(COUNTA(T_Données1911[[#This Row],[Pour]:[Qté]])&lt;&gt;4,0,VLOOKUP(C18,INDIRECT("T_"&amp;B18),2,FALSE))</f>
        <v>0</v>
      </c>
      <c r="F18" s="4">
        <f ca="1">T_Données1911[[#This Row],[Qté]]*T_Données1911[[#This Row],[Prix Unitaire]]</f>
        <v>0</v>
      </c>
    </row>
    <row r="19" spans="1:6">
      <c r="A19" s="2"/>
      <c r="B19" s="2"/>
      <c r="C19" s="2"/>
      <c r="D19" s="2"/>
      <c r="E19" s="4">
        <f ca="1">IF(COUNTA(T_Données1911[[#This Row],[Pour]:[Qté]])&lt;&gt;4,0,VLOOKUP(C19,INDIRECT("T_"&amp;B19),2,FALSE))</f>
        <v>0</v>
      </c>
      <c r="F19" s="4">
        <f ca="1">T_Données1911[[#This Row],[Qté]]*T_Données1911[[#This Row],[Prix Unitaire]]</f>
        <v>0</v>
      </c>
    </row>
    <row r="20" spans="1:6">
      <c r="A20" s="2"/>
      <c r="B20" s="2"/>
      <c r="C20" s="2"/>
      <c r="D20" s="2"/>
      <c r="E20" s="4">
        <f ca="1">IF(COUNTA(T_Données1911[[#This Row],[Pour]:[Qté]])&lt;&gt;4,0,VLOOKUP(C20,INDIRECT("T_"&amp;B20),2,FALSE))</f>
        <v>0</v>
      </c>
      <c r="F20" s="4">
        <f ca="1">T_Données1911[[#This Row],[Qté]]*T_Données1911[[#This Row],[Prix Unitaire]]</f>
        <v>0</v>
      </c>
    </row>
    <row r="21" spans="1:6">
      <c r="A21" s="2"/>
      <c r="B21" s="2"/>
      <c r="C21" s="2"/>
      <c r="D21" s="2"/>
      <c r="E21" s="4">
        <f ca="1">IF(COUNTA(T_Données1911[[#This Row],[Pour]:[Qté]])&lt;&gt;4,0,VLOOKUP(C21,INDIRECT("T_"&amp;B21),2,FALSE))</f>
        <v>0</v>
      </c>
      <c r="F21" s="4">
        <f ca="1">T_Données1911[[#This Row],[Qté]]*T_Données1911[[#This Row],[Prix Unitaire]]</f>
        <v>0</v>
      </c>
    </row>
    <row r="22" spans="1:6">
      <c r="A22" s="2"/>
      <c r="B22" s="2"/>
      <c r="C22" s="2"/>
      <c r="D22" s="2"/>
      <c r="E22" s="4">
        <f ca="1">IF(COUNTA(T_Données1911[[#This Row],[Pour]:[Qté]])&lt;&gt;4,0,VLOOKUP(C22,INDIRECT("T_"&amp;B22),2,FALSE))</f>
        <v>0</v>
      </c>
      <c r="F22" s="4">
        <f ca="1">T_Données1911[[#This Row],[Qté]]*T_Données1911[[#This Row],[Prix Unitaire]]</f>
        <v>0</v>
      </c>
    </row>
    <row r="23" spans="1:6">
      <c r="A23" s="2"/>
      <c r="B23" s="2"/>
      <c r="C23" s="2"/>
      <c r="D23" s="2"/>
      <c r="E23" s="4">
        <f ca="1">IF(COUNTA(T_Données1911[[#This Row],[Pour]:[Qté]])&lt;&gt;4,0,VLOOKUP(C23,INDIRECT("T_"&amp;B23),2,FALSE))</f>
        <v>0</v>
      </c>
      <c r="F23" s="4">
        <f ca="1">T_Données1911[[#This Row],[Qté]]*T_Données1911[[#This Row],[Prix Unitaire]]</f>
        <v>0</v>
      </c>
    </row>
    <row r="24" spans="1:6">
      <c r="A24" s="2"/>
      <c r="B24" s="2"/>
      <c r="C24" s="2"/>
      <c r="D24" s="2"/>
      <c r="E24" s="4">
        <f ca="1">IF(COUNTA(T_Données1911[[#This Row],[Pour]:[Qté]])&lt;&gt;4,0,VLOOKUP(C24,INDIRECT("T_"&amp;B24),2,FALSE))</f>
        <v>0</v>
      </c>
      <c r="F24" s="4">
        <f ca="1">T_Données1911[[#This Row],[Qté]]*T_Données1911[[#This Row],[Prix Unitaire]]</f>
        <v>0</v>
      </c>
    </row>
    <row r="25" spans="1:6">
      <c r="A25" s="2"/>
      <c r="B25" s="2"/>
      <c r="C25" s="2"/>
      <c r="D25" s="2"/>
      <c r="E25" s="4"/>
      <c r="F25" s="4"/>
    </row>
    <row r="26" spans="1:6">
      <c r="A26" t="s">
        <v>23</v>
      </c>
      <c r="D26">
        <f>SUBTOTAL(109,T_Données1911[Qté])</f>
        <v>0</v>
      </c>
      <c r="F26" s="3">
        <f ca="1">SUBTOTAL(109,T_Données1911[Prix total])</f>
        <v>0</v>
      </c>
    </row>
  </sheetData>
  <mergeCells count="1">
    <mergeCell ref="A3:F3"/>
  </mergeCells>
  <dataValidations count="3">
    <dataValidation type="list" allowBlank="1" showInputMessage="1" showErrorMessage="1" sqref="A8:A25">
      <formula1>d.clients</formula1>
    </dataValidation>
    <dataValidation type="list" allowBlank="1" showInputMessage="1" showErrorMessage="1" sqref="B8:B25">
      <formula1>d.compagnies</formula1>
    </dataValidation>
    <dataValidation type="list" allowBlank="1" showInputMessage="1" showErrorMessage="1" sqref="C8:C25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733425</xdr:colOff>
                    <xdr:row>6</xdr:row>
                    <xdr:rowOff>133350</xdr:rowOff>
                  </from>
                  <to>
                    <xdr:col>9</xdr:col>
                    <xdr:colOff>733425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Button 4">
              <controlPr defaultSize="0" print="0" autoFill="0" autoPict="0" macro="[0]!Deconnexion">
                <anchor moveWithCells="1" sizeWithCells="1">
                  <from>
                    <xdr:col>9</xdr:col>
                    <xdr:colOff>0</xdr:colOff>
                    <xdr:row>3</xdr:row>
                    <xdr:rowOff>123825</xdr:rowOff>
                  </from>
                  <to>
                    <xdr:col>10</xdr:col>
                    <xdr:colOff>238125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F22"/>
  <sheetViews>
    <sheetView workbookViewId="0">
      <selection activeCell="H20" sqref="H20"/>
    </sheetView>
  </sheetViews>
  <sheetFormatPr baseColWidth="10" defaultRowHeight="15"/>
  <cols>
    <col min="3" max="3" width="27.7109375" customWidth="1"/>
    <col min="4" max="4" width="10.140625" customWidth="1"/>
    <col min="5" max="6" width="14.140625" customWidth="1"/>
  </cols>
  <sheetData>
    <row r="3" spans="1:6" ht="28.5">
      <c r="A3" s="24" t="s">
        <v>46</v>
      </c>
      <c r="B3" s="24"/>
      <c r="C3" s="24"/>
      <c r="D3" s="24"/>
      <c r="E3" s="24"/>
      <c r="F3" s="24"/>
    </row>
    <row r="7" spans="1:6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>
      <c r="A8" s="2"/>
      <c r="B8" s="2"/>
      <c r="C8" s="2"/>
      <c r="D8" s="2"/>
      <c r="E8" s="4">
        <f ca="1">IF(COUNTA(T_Données191127[[#This Row],[Pour]:[Qté]])&lt;&gt;4,0,VLOOKUP(C8,INDIRECT("T_"&amp;B8),2,FALSE))</f>
        <v>0</v>
      </c>
      <c r="F8" s="4">
        <f ca="1">T_Données191127[[#This Row],[Qté]]*T_Données191127[[#This Row],[Prix Unitaire]]</f>
        <v>0</v>
      </c>
    </row>
    <row r="9" spans="1:6">
      <c r="A9" s="2"/>
      <c r="B9" s="2"/>
      <c r="C9" s="2"/>
      <c r="D9" s="2"/>
      <c r="E9" s="4">
        <f ca="1">IF(COUNTA(T_Données191127[[#This Row],[Pour]:[Qté]])&lt;&gt;4,0,VLOOKUP(C9,INDIRECT("T_"&amp;B9),2,FALSE))</f>
        <v>0</v>
      </c>
      <c r="F9" s="4">
        <f ca="1">T_Données191127[[#This Row],[Qté]]*T_Données191127[[#This Row],[Prix Unitaire]]</f>
        <v>0</v>
      </c>
    </row>
    <row r="10" spans="1:6">
      <c r="A10" s="2"/>
      <c r="B10" s="2"/>
      <c r="C10" s="2"/>
      <c r="D10" s="2"/>
      <c r="E10" s="4">
        <f ca="1">IF(COUNTA(T_Données191127[[#This Row],[Pour]:[Qté]])&lt;&gt;4,0,VLOOKUP(C10,INDIRECT("T_"&amp;B10),2,FALSE))</f>
        <v>0</v>
      </c>
      <c r="F10" s="4">
        <f ca="1">T_Données191127[[#This Row],[Qté]]*T_Données191127[[#This Row],[Prix Unitaire]]</f>
        <v>0</v>
      </c>
    </row>
    <row r="11" spans="1:6">
      <c r="A11" s="2"/>
      <c r="B11" s="2"/>
      <c r="C11" s="2"/>
      <c r="D11" s="2"/>
      <c r="E11" s="4">
        <f ca="1">IF(COUNTA(T_Données191127[[#This Row],[Pour]:[Qté]])&lt;&gt;4,0,VLOOKUP(C11,INDIRECT("T_"&amp;B11),2,FALSE))</f>
        <v>0</v>
      </c>
      <c r="F11" s="4">
        <f ca="1">T_Données191127[[#This Row],[Qté]]*T_Données191127[[#This Row],[Prix Unitaire]]</f>
        <v>0</v>
      </c>
    </row>
    <row r="12" spans="1:6">
      <c r="A12" s="2"/>
      <c r="B12" s="2"/>
      <c r="C12" s="2"/>
      <c r="D12" s="2"/>
      <c r="E12" s="4">
        <f ca="1">IF(COUNTA(T_Données191127[[#This Row],[Pour]:[Qté]])&lt;&gt;4,0,VLOOKUP(C12,INDIRECT("T_"&amp;B12),2,FALSE))</f>
        <v>0</v>
      </c>
      <c r="F12" s="4">
        <f ca="1">T_Données191127[[#This Row],[Qté]]*T_Données191127[[#This Row],[Prix Unitaire]]</f>
        <v>0</v>
      </c>
    </row>
    <row r="13" spans="1:6">
      <c r="A13" s="2"/>
      <c r="B13" s="2"/>
      <c r="C13" s="2"/>
      <c r="D13" s="2"/>
      <c r="E13" s="4">
        <f ca="1">IF(COUNTA(T_Données191127[[#This Row],[Pour]:[Qté]])&lt;&gt;4,0,VLOOKUP(C13,INDIRECT("T_"&amp;B13),2,FALSE))</f>
        <v>0</v>
      </c>
      <c r="F13" s="4">
        <f ca="1">T_Données191127[[#This Row],[Qté]]*T_Données191127[[#This Row],[Prix Unitaire]]</f>
        <v>0</v>
      </c>
    </row>
    <row r="14" spans="1:6">
      <c r="A14" s="2"/>
      <c r="B14" s="2"/>
      <c r="C14" s="2"/>
      <c r="D14" s="2"/>
      <c r="E14" s="4">
        <f ca="1">IF(COUNTA(T_Données191127[[#This Row],[Pour]:[Qté]])&lt;&gt;4,0,VLOOKUP(C14,INDIRECT("T_"&amp;B14),2,FALSE))</f>
        <v>0</v>
      </c>
      <c r="F14" s="4">
        <f ca="1">T_Données191127[[#This Row],[Qté]]*T_Données191127[[#This Row],[Prix Unitaire]]</f>
        <v>0</v>
      </c>
    </row>
    <row r="15" spans="1:6">
      <c r="A15" s="2"/>
      <c r="B15" s="2"/>
      <c r="C15" s="2"/>
      <c r="D15" s="2"/>
      <c r="E15" s="4">
        <f ca="1">IF(COUNTA(T_Données191127[[#This Row],[Pour]:[Qté]])&lt;&gt;4,0,VLOOKUP(C15,INDIRECT("T_"&amp;B15),2,FALSE))</f>
        <v>0</v>
      </c>
      <c r="F15" s="4">
        <f ca="1">T_Données191127[[#This Row],[Qté]]*T_Données191127[[#This Row],[Prix Unitaire]]</f>
        <v>0</v>
      </c>
    </row>
    <row r="16" spans="1:6">
      <c r="A16" s="2"/>
      <c r="B16" s="2"/>
      <c r="C16" s="2"/>
      <c r="D16" s="2"/>
      <c r="E16" s="4">
        <f ca="1">IF(COUNTA(T_Données191127[[#This Row],[Pour]:[Qté]])&lt;&gt;4,0,VLOOKUP(C16,INDIRECT("T_"&amp;B16),2,FALSE))</f>
        <v>0</v>
      </c>
      <c r="F16" s="4">
        <f ca="1">T_Données191127[[#This Row],[Qté]]*T_Données191127[[#This Row],[Prix Unitaire]]</f>
        <v>0</v>
      </c>
    </row>
    <row r="17" spans="1:6">
      <c r="A17" s="2"/>
      <c r="B17" s="2"/>
      <c r="C17" s="2"/>
      <c r="D17" s="2"/>
      <c r="E17" s="4">
        <f ca="1">IF(COUNTA(T_Données191127[[#This Row],[Pour]:[Qté]])&lt;&gt;4,0,VLOOKUP(C17,INDIRECT("T_"&amp;B17),2,FALSE))</f>
        <v>0</v>
      </c>
      <c r="F17" s="4">
        <f ca="1">T_Données191127[[#This Row],[Qté]]*T_Données191127[[#This Row],[Prix Unitaire]]</f>
        <v>0</v>
      </c>
    </row>
    <row r="18" spans="1:6">
      <c r="A18" s="2"/>
      <c r="B18" s="2"/>
      <c r="C18" s="2"/>
      <c r="D18" s="2"/>
      <c r="E18" s="4">
        <f ca="1">IF(COUNTA(T_Données191127[[#This Row],[Pour]:[Qté]])&lt;&gt;4,0,VLOOKUP(C18,INDIRECT("T_"&amp;B18),2,FALSE))</f>
        <v>0</v>
      </c>
      <c r="F18" s="4">
        <f ca="1">T_Données191127[[#This Row],[Qté]]*T_Données191127[[#This Row],[Prix Unitaire]]</f>
        <v>0</v>
      </c>
    </row>
    <row r="19" spans="1:6">
      <c r="A19" s="2"/>
      <c r="B19" s="2"/>
      <c r="C19" s="2"/>
      <c r="D19" s="2"/>
      <c r="E19" s="4">
        <f ca="1">IF(COUNTA(T_Données191127[[#This Row],[Pour]:[Qté]])&lt;&gt;4,0,VLOOKUP(C19,INDIRECT("T_"&amp;B19),2,FALSE))</f>
        <v>0</v>
      </c>
      <c r="F19" s="4">
        <f ca="1">T_Données191127[[#This Row],[Qté]]*T_Données191127[[#This Row],[Prix Unitaire]]</f>
        <v>0</v>
      </c>
    </row>
    <row r="20" spans="1:6">
      <c r="A20" s="2"/>
      <c r="B20" s="2"/>
      <c r="C20" s="2"/>
      <c r="D20" s="2"/>
      <c r="E20" s="4">
        <f ca="1">IF(COUNTA(T_Données191127[[#This Row],[Pour]:[Qté]])&lt;&gt;4,0,VLOOKUP(C20,INDIRECT("T_"&amp;B20),2,FALSE))</f>
        <v>0</v>
      </c>
      <c r="F20" s="4">
        <f ca="1">T_Données191127[[#This Row],[Qté]]*T_Données191127[[#This Row],[Prix Unitaire]]</f>
        <v>0</v>
      </c>
    </row>
    <row r="21" spans="1:6">
      <c r="A21" s="2"/>
      <c r="B21" s="2"/>
      <c r="C21" s="2"/>
      <c r="D21" s="2"/>
      <c r="E21" s="4"/>
      <c r="F21" s="4"/>
    </row>
    <row r="22" spans="1:6">
      <c r="A22" t="s">
        <v>23</v>
      </c>
      <c r="D22">
        <f>SUBTOTAL(109,T_Données191127[Qté])</f>
        <v>0</v>
      </c>
      <c r="F22" s="3">
        <f ca="1">SUBTOTAL(109,T_Données191127[Prix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209550</xdr:colOff>
                    <xdr:row>7</xdr:row>
                    <xdr:rowOff>171450</xdr:rowOff>
                  </from>
                  <to>
                    <xdr:col>9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Button 5">
              <controlPr defaultSize="0" print="0" autoFill="0" autoPict="0" macro="[0]!Deconnexion">
                <anchor moveWithCells="1" sizeWithCells="1">
                  <from>
                    <xdr:col>8</xdr:col>
                    <xdr:colOff>0</xdr:colOff>
                    <xdr:row>5</xdr:row>
                    <xdr:rowOff>123825</xdr:rowOff>
                  </from>
                  <to>
                    <xdr:col>9</xdr:col>
                    <xdr:colOff>238125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F22"/>
  <sheetViews>
    <sheetView workbookViewId="0">
      <selection activeCell="F8" sqref="F8"/>
    </sheetView>
  </sheetViews>
  <sheetFormatPr baseColWidth="10" defaultRowHeight="15"/>
  <cols>
    <col min="3" max="3" width="27.7109375" customWidth="1"/>
    <col min="4" max="4" width="10.140625" customWidth="1"/>
    <col min="5" max="6" width="14.140625" customWidth="1"/>
  </cols>
  <sheetData>
    <row r="3" spans="1:6" ht="28.5">
      <c r="A3" s="25" t="s">
        <v>47</v>
      </c>
      <c r="B3" s="25"/>
      <c r="C3" s="25"/>
      <c r="D3" s="25"/>
      <c r="E3" s="25"/>
      <c r="F3" s="25"/>
    </row>
    <row r="7" spans="1:6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>
      <c r="A8" s="2"/>
      <c r="B8" s="2"/>
      <c r="C8" s="2"/>
      <c r="D8" s="2"/>
      <c r="E8" s="4">
        <f ca="1">IF(COUNTA(T_Données19112730[[#This Row],[Pour]:[Qté]])&lt;&gt;4,0,VLOOKUP(C8,INDIRECT("T_"&amp;B8),2,FALSE))</f>
        <v>0</v>
      </c>
      <c r="F8" s="4">
        <f ca="1">T_Données19112730[[#This Row],[Qté]]*T_Données19112730[[#This Row],[Prix Unitaire]]</f>
        <v>0</v>
      </c>
    </row>
    <row r="9" spans="1:6">
      <c r="A9" s="2"/>
      <c r="B9" s="2"/>
      <c r="C9" s="2"/>
      <c r="D9" s="2"/>
      <c r="E9" s="4">
        <f ca="1">IF(COUNTA(T_Données19112730[[#This Row],[Pour]:[Qté]])&lt;&gt;4,0,VLOOKUP(C9,INDIRECT("T_"&amp;B9),2,FALSE))</f>
        <v>0</v>
      </c>
      <c r="F9" s="4">
        <f ca="1">T_Données19112730[[#This Row],[Qté]]*T_Données19112730[[#This Row],[Prix Unitaire]]</f>
        <v>0</v>
      </c>
    </row>
    <row r="10" spans="1:6">
      <c r="A10" s="2"/>
      <c r="B10" s="2"/>
      <c r="C10" s="2"/>
      <c r="D10" s="2"/>
      <c r="E10" s="4">
        <f ca="1">IF(COUNTA(T_Données19112730[[#This Row],[Pour]:[Qté]])&lt;&gt;4,0,VLOOKUP(C10,INDIRECT("T_"&amp;B10),2,FALSE))</f>
        <v>0</v>
      </c>
      <c r="F10" s="4">
        <f ca="1">T_Données19112730[[#This Row],[Qté]]*T_Données19112730[[#This Row],[Prix Unitaire]]</f>
        <v>0</v>
      </c>
    </row>
    <row r="11" spans="1:6">
      <c r="A11" s="2"/>
      <c r="B11" s="2"/>
      <c r="C11" s="2"/>
      <c r="D11" s="2"/>
      <c r="E11" s="4">
        <f ca="1">IF(COUNTA(T_Données19112730[[#This Row],[Pour]:[Qté]])&lt;&gt;4,0,VLOOKUP(C11,INDIRECT("T_"&amp;B11),2,FALSE))</f>
        <v>0</v>
      </c>
      <c r="F11" s="4">
        <f ca="1">T_Données19112730[[#This Row],[Qté]]*T_Données19112730[[#This Row],[Prix Unitaire]]</f>
        <v>0</v>
      </c>
    </row>
    <row r="12" spans="1:6">
      <c r="A12" s="2"/>
      <c r="B12" s="2"/>
      <c r="C12" s="2"/>
      <c r="D12" s="2"/>
      <c r="E12" s="4">
        <f ca="1">IF(COUNTA(T_Données19112730[[#This Row],[Pour]:[Qté]])&lt;&gt;4,0,VLOOKUP(C12,INDIRECT("T_"&amp;B12),2,FALSE))</f>
        <v>0</v>
      </c>
      <c r="F12" s="4">
        <f ca="1">T_Données19112730[[#This Row],[Qté]]*T_Données19112730[[#This Row],[Prix Unitaire]]</f>
        <v>0</v>
      </c>
    </row>
    <row r="13" spans="1:6">
      <c r="A13" s="2"/>
      <c r="B13" s="2"/>
      <c r="C13" s="2"/>
      <c r="D13" s="2"/>
      <c r="E13" s="4">
        <f ca="1">IF(COUNTA(T_Données19112730[[#This Row],[Pour]:[Qté]])&lt;&gt;4,0,VLOOKUP(C13,INDIRECT("T_"&amp;B13),2,FALSE))</f>
        <v>0</v>
      </c>
      <c r="F13" s="4">
        <f ca="1">T_Données19112730[[#This Row],[Qté]]*T_Données19112730[[#This Row],[Prix Unitaire]]</f>
        <v>0</v>
      </c>
    </row>
    <row r="14" spans="1:6">
      <c r="A14" s="2"/>
      <c r="B14" s="2"/>
      <c r="C14" s="2"/>
      <c r="D14" s="2"/>
      <c r="E14" s="4">
        <f ca="1">IF(COUNTA(T_Données19112730[[#This Row],[Pour]:[Qté]])&lt;&gt;4,0,VLOOKUP(C14,INDIRECT("T_"&amp;B14),2,FALSE))</f>
        <v>0</v>
      </c>
      <c r="F14" s="4">
        <f ca="1">T_Données19112730[[#This Row],[Qté]]*T_Données19112730[[#This Row],[Prix Unitaire]]</f>
        <v>0</v>
      </c>
    </row>
    <row r="15" spans="1:6">
      <c r="A15" s="2"/>
      <c r="B15" s="2"/>
      <c r="C15" s="2"/>
      <c r="D15" s="2"/>
      <c r="E15" s="4">
        <f ca="1">IF(COUNTA(T_Données19112730[[#This Row],[Pour]:[Qté]])&lt;&gt;4,0,VLOOKUP(C15,INDIRECT("T_"&amp;B15),2,FALSE))</f>
        <v>0</v>
      </c>
      <c r="F15" s="4">
        <f ca="1">T_Données19112730[[#This Row],[Qté]]*T_Données19112730[[#This Row],[Prix Unitaire]]</f>
        <v>0</v>
      </c>
    </row>
    <row r="16" spans="1:6">
      <c r="A16" s="2"/>
      <c r="B16" s="2"/>
      <c r="C16" s="2"/>
      <c r="D16" s="2"/>
      <c r="E16" s="4">
        <f ca="1">IF(COUNTA(T_Données19112730[[#This Row],[Pour]:[Qté]])&lt;&gt;4,0,VLOOKUP(C16,INDIRECT("T_"&amp;B16),2,FALSE))</f>
        <v>0</v>
      </c>
      <c r="F16" s="4">
        <f ca="1">T_Données19112730[[#This Row],[Qté]]*T_Données19112730[[#This Row],[Prix Unitaire]]</f>
        <v>0</v>
      </c>
    </row>
    <row r="17" spans="1:6">
      <c r="A17" s="2"/>
      <c r="B17" s="2"/>
      <c r="C17" s="2"/>
      <c r="D17" s="2"/>
      <c r="E17" s="4">
        <f ca="1">IF(COUNTA(T_Données19112730[[#This Row],[Pour]:[Qté]])&lt;&gt;4,0,VLOOKUP(C17,INDIRECT("T_"&amp;B17),2,FALSE))</f>
        <v>0</v>
      </c>
      <c r="F17" s="4">
        <f ca="1">T_Données19112730[[#This Row],[Qté]]*T_Données19112730[[#This Row],[Prix Unitaire]]</f>
        <v>0</v>
      </c>
    </row>
    <row r="18" spans="1:6">
      <c r="A18" s="2"/>
      <c r="B18" s="2"/>
      <c r="C18" s="2"/>
      <c r="D18" s="2"/>
      <c r="E18" s="4">
        <f ca="1">IF(COUNTA(T_Données19112730[[#This Row],[Pour]:[Qté]])&lt;&gt;4,0,VLOOKUP(C18,INDIRECT("T_"&amp;B18),2,FALSE))</f>
        <v>0</v>
      </c>
      <c r="F18" s="4">
        <f ca="1">T_Données19112730[[#This Row],[Qté]]*T_Données19112730[[#This Row],[Prix Unitaire]]</f>
        <v>0</v>
      </c>
    </row>
    <row r="19" spans="1:6">
      <c r="A19" s="2"/>
      <c r="B19" s="2"/>
      <c r="C19" s="2"/>
      <c r="D19" s="2"/>
      <c r="E19" s="4">
        <f ca="1">IF(COUNTA(T_Données19112730[[#This Row],[Pour]:[Qté]])&lt;&gt;4,0,VLOOKUP(C19,INDIRECT("T_"&amp;B19),2,FALSE))</f>
        <v>0</v>
      </c>
      <c r="F19" s="4">
        <f ca="1">T_Données19112730[[#This Row],[Qté]]*T_Données19112730[[#This Row],[Prix Unitaire]]</f>
        <v>0</v>
      </c>
    </row>
    <row r="20" spans="1:6">
      <c r="A20" s="2"/>
      <c r="B20" s="2"/>
      <c r="C20" s="2"/>
      <c r="D20" s="2"/>
      <c r="E20" s="4">
        <f ca="1">IF(COUNTA(T_Données19112730[[#This Row],[Pour]:[Qté]])&lt;&gt;4,0,VLOOKUP(C20,INDIRECT("T_"&amp;B20),2,FALSE))</f>
        <v>0</v>
      </c>
      <c r="F20" s="4">
        <f ca="1">T_Données19112730[[#This Row],[Qté]]*T_Données19112730[[#This Row],[Prix Unitaire]]</f>
        <v>0</v>
      </c>
    </row>
    <row r="21" spans="1:6">
      <c r="A21" s="2"/>
      <c r="B21" s="2"/>
      <c r="C21" s="2"/>
      <c r="D21" s="2"/>
      <c r="E21" s="4"/>
      <c r="F21" s="4"/>
    </row>
    <row r="22" spans="1:6">
      <c r="A22" t="s">
        <v>23</v>
      </c>
      <c r="D22">
        <f>SUBTOTAL(109,T_Données19112730[Qté])</f>
        <v>0</v>
      </c>
      <c r="F22" s="3">
        <f ca="1">SUBTOTAL(109,T_Données19112730[Prix total])</f>
        <v>0</v>
      </c>
    </row>
  </sheetData>
  <mergeCells count="1">
    <mergeCell ref="A3:F3"/>
  </mergeCells>
  <dataValidations count="3">
    <dataValidation type="list" allowBlank="1" showInputMessage="1" showErrorMessage="1" sqref="A8:A21">
      <formula1>d.clients</formula1>
    </dataValidation>
    <dataValidation type="list" allowBlank="1" showInputMessage="1" showErrorMessage="1" sqref="B8:B21">
      <formula1>d.compagnies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4" name="Button 3">
              <controlPr defaultSize="0" print="0" autoFill="0" autoPict="0" macro="[0]!Clean_data">
                <anchor moveWithCells="1" sizeWithCells="1">
                  <from>
                    <xdr:col>9</xdr:col>
                    <xdr:colOff>209550</xdr:colOff>
                    <xdr:row>7</xdr:row>
                    <xdr:rowOff>171450</xdr:rowOff>
                  </from>
                  <to>
                    <xdr:col>10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Button 4">
              <controlPr defaultSize="0" print="0" autoFill="0" autoPict="0" macro="[0]!Deconnexion">
                <anchor moveWithCells="1" sizeWithCells="1">
                  <from>
                    <xdr:col>9</xdr:col>
                    <xdr:colOff>0</xdr:colOff>
                    <xdr:row>4</xdr:row>
                    <xdr:rowOff>123825</xdr:rowOff>
                  </from>
                  <to>
                    <xdr:col>10</xdr:col>
                    <xdr:colOff>238125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F22"/>
  <sheetViews>
    <sheetView workbookViewId="0">
      <selection activeCell="I17" sqref="I16:I17"/>
    </sheetView>
  </sheetViews>
  <sheetFormatPr baseColWidth="10" defaultRowHeight="15"/>
  <cols>
    <col min="3" max="3" width="27.7109375" customWidth="1"/>
    <col min="4" max="4" width="10.140625" customWidth="1"/>
    <col min="5" max="6" width="14.140625" customWidth="1"/>
  </cols>
  <sheetData>
    <row r="3" spans="1:6" ht="28.5">
      <c r="A3" s="25" t="s">
        <v>48</v>
      </c>
      <c r="B3" s="25"/>
      <c r="C3" s="25"/>
      <c r="D3" s="25"/>
      <c r="E3" s="25"/>
      <c r="F3" s="25"/>
    </row>
    <row r="7" spans="1:6">
      <c r="A7" s="5" t="s">
        <v>0</v>
      </c>
      <c r="B7" s="5" t="s">
        <v>14</v>
      </c>
      <c r="C7" s="5" t="s">
        <v>17</v>
      </c>
      <c r="D7" s="5" t="s">
        <v>16</v>
      </c>
      <c r="E7" s="5" t="s">
        <v>15</v>
      </c>
      <c r="F7" s="5" t="s">
        <v>24</v>
      </c>
    </row>
    <row r="8" spans="1:6">
      <c r="A8" s="2"/>
      <c r="B8" s="2"/>
      <c r="C8" s="2"/>
      <c r="D8" s="2"/>
      <c r="E8" s="4">
        <f ca="1">IF(COUNTA(T_Données1911273031[[#This Row],[Pour]:[Qté]])&lt;&gt;4,0,VLOOKUP(C8,INDIRECT("T_"&amp;B8),2,FALSE))</f>
        <v>0</v>
      </c>
      <c r="F8" s="4">
        <f ca="1">T_Données1911273031[[#This Row],[Qté]]*T_Données1911273031[[#This Row],[Prix Unitaire]]</f>
        <v>0</v>
      </c>
    </row>
    <row r="9" spans="1:6">
      <c r="A9" s="2"/>
      <c r="B9" s="2"/>
      <c r="C9" s="2"/>
      <c r="D9" s="2"/>
      <c r="E9" s="4">
        <f ca="1">IF(COUNTA(T_Données1911273031[[#This Row],[Pour]:[Qté]])&lt;&gt;4,0,VLOOKUP(C9,INDIRECT("T_"&amp;B9),2,FALSE))</f>
        <v>0</v>
      </c>
      <c r="F9" s="4">
        <f ca="1">T_Données1911273031[[#This Row],[Qté]]*T_Données1911273031[[#This Row],[Prix Unitaire]]</f>
        <v>0</v>
      </c>
    </row>
    <row r="10" spans="1:6">
      <c r="A10" s="2"/>
      <c r="B10" s="2"/>
      <c r="C10" s="2"/>
      <c r="D10" s="2"/>
      <c r="E10" s="4">
        <f ca="1">IF(COUNTA(T_Données1911273031[[#This Row],[Pour]:[Qté]])&lt;&gt;4,0,VLOOKUP(C10,INDIRECT("T_"&amp;B10),2,FALSE))</f>
        <v>0</v>
      </c>
      <c r="F10" s="4">
        <f ca="1">T_Données1911273031[[#This Row],[Qté]]*T_Données1911273031[[#This Row],[Prix Unitaire]]</f>
        <v>0</v>
      </c>
    </row>
    <row r="11" spans="1:6">
      <c r="A11" s="2"/>
      <c r="B11" s="2"/>
      <c r="C11" s="2"/>
      <c r="D11" s="2"/>
      <c r="E11" s="4">
        <f ca="1">IF(COUNTA(T_Données1911273031[[#This Row],[Pour]:[Qté]])&lt;&gt;4,0,VLOOKUP(C11,INDIRECT("T_"&amp;B11),2,FALSE))</f>
        <v>0</v>
      </c>
      <c r="F11" s="4">
        <f ca="1">T_Données1911273031[[#This Row],[Qté]]*T_Données1911273031[[#This Row],[Prix Unitaire]]</f>
        <v>0</v>
      </c>
    </row>
    <row r="12" spans="1:6">
      <c r="A12" s="2"/>
      <c r="B12" s="2"/>
      <c r="C12" s="2"/>
      <c r="D12" s="2"/>
      <c r="E12" s="4">
        <f ca="1">IF(COUNTA(T_Données1911273031[[#This Row],[Pour]:[Qté]])&lt;&gt;4,0,VLOOKUP(C12,INDIRECT("T_"&amp;B12),2,FALSE))</f>
        <v>0</v>
      </c>
      <c r="F12" s="4">
        <f ca="1">T_Données1911273031[[#This Row],[Qté]]*T_Données1911273031[[#This Row],[Prix Unitaire]]</f>
        <v>0</v>
      </c>
    </row>
    <row r="13" spans="1:6">
      <c r="A13" s="2"/>
      <c r="B13" s="2"/>
      <c r="C13" s="2"/>
      <c r="D13" s="2"/>
      <c r="E13" s="4">
        <f ca="1">IF(COUNTA(T_Données1911273031[[#This Row],[Pour]:[Qté]])&lt;&gt;4,0,VLOOKUP(C13,INDIRECT("T_"&amp;B13),2,FALSE))</f>
        <v>0</v>
      </c>
      <c r="F13" s="4">
        <f ca="1">T_Données1911273031[[#This Row],[Qté]]*T_Données1911273031[[#This Row],[Prix Unitaire]]</f>
        <v>0</v>
      </c>
    </row>
    <row r="14" spans="1:6">
      <c r="A14" s="2"/>
      <c r="B14" s="2"/>
      <c r="C14" s="2"/>
      <c r="D14" s="2"/>
      <c r="E14" s="4">
        <f ca="1">IF(COUNTA(T_Données1911273031[[#This Row],[Pour]:[Qté]])&lt;&gt;4,0,VLOOKUP(C14,INDIRECT("T_"&amp;B14),2,FALSE))</f>
        <v>0</v>
      </c>
      <c r="F14" s="4">
        <f ca="1">T_Données1911273031[[#This Row],[Qté]]*T_Données1911273031[[#This Row],[Prix Unitaire]]</f>
        <v>0</v>
      </c>
    </row>
    <row r="15" spans="1:6">
      <c r="A15" s="2"/>
      <c r="B15" s="2"/>
      <c r="C15" s="2"/>
      <c r="D15" s="2"/>
      <c r="E15" s="4">
        <f ca="1">IF(COUNTA(T_Données1911273031[[#This Row],[Pour]:[Qté]])&lt;&gt;4,0,VLOOKUP(C15,INDIRECT("T_"&amp;B15),2,FALSE))</f>
        <v>0</v>
      </c>
      <c r="F15" s="4">
        <f ca="1">T_Données1911273031[[#This Row],[Qté]]*T_Données1911273031[[#This Row],[Prix Unitaire]]</f>
        <v>0</v>
      </c>
    </row>
    <row r="16" spans="1:6">
      <c r="A16" s="2"/>
      <c r="B16" s="2"/>
      <c r="C16" s="2"/>
      <c r="D16" s="2"/>
      <c r="E16" s="4">
        <f ca="1">IF(COUNTA(T_Données1911273031[[#This Row],[Pour]:[Qté]])&lt;&gt;4,0,VLOOKUP(C16,INDIRECT("T_"&amp;B16),2,FALSE))</f>
        <v>0</v>
      </c>
      <c r="F16" s="4">
        <f ca="1">T_Données1911273031[[#This Row],[Qté]]*T_Données1911273031[[#This Row],[Prix Unitaire]]</f>
        <v>0</v>
      </c>
    </row>
    <row r="17" spans="1:6">
      <c r="A17" s="2"/>
      <c r="B17" s="2"/>
      <c r="C17" s="2"/>
      <c r="D17" s="2"/>
      <c r="E17" s="4">
        <f ca="1">IF(COUNTA(T_Données1911273031[[#This Row],[Pour]:[Qté]])&lt;&gt;4,0,VLOOKUP(C17,INDIRECT("T_"&amp;B17),2,FALSE))</f>
        <v>0</v>
      </c>
      <c r="F17" s="4">
        <f ca="1">T_Données1911273031[[#This Row],[Qté]]*T_Données1911273031[[#This Row],[Prix Unitaire]]</f>
        <v>0</v>
      </c>
    </row>
    <row r="18" spans="1:6">
      <c r="A18" s="2"/>
      <c r="B18" s="2"/>
      <c r="C18" s="2"/>
      <c r="D18" s="2"/>
      <c r="E18" s="4">
        <f ca="1">IF(COUNTA(T_Données1911273031[[#This Row],[Pour]:[Qté]])&lt;&gt;4,0,VLOOKUP(C18,INDIRECT("T_"&amp;B18),2,FALSE))</f>
        <v>0</v>
      </c>
      <c r="F18" s="4">
        <f ca="1">T_Données1911273031[[#This Row],[Qté]]*T_Données1911273031[[#This Row],[Prix Unitaire]]</f>
        <v>0</v>
      </c>
    </row>
    <row r="19" spans="1:6">
      <c r="A19" s="2"/>
      <c r="B19" s="2"/>
      <c r="C19" s="2"/>
      <c r="D19" s="2"/>
      <c r="E19" s="4">
        <f ca="1">IF(COUNTA(T_Données1911273031[[#This Row],[Pour]:[Qté]])&lt;&gt;4,0,VLOOKUP(C19,INDIRECT("T_"&amp;B19),2,FALSE))</f>
        <v>0</v>
      </c>
      <c r="F19" s="4">
        <f ca="1">T_Données1911273031[[#This Row],[Qté]]*T_Données1911273031[[#This Row],[Prix Unitaire]]</f>
        <v>0</v>
      </c>
    </row>
    <row r="20" spans="1:6">
      <c r="A20" s="2"/>
      <c r="B20" s="2"/>
      <c r="C20" s="2"/>
      <c r="D20" s="2"/>
      <c r="E20" s="4">
        <f ca="1">IF(COUNTA(T_Données1911273031[[#This Row],[Pour]:[Qté]])&lt;&gt;4,0,VLOOKUP(C20,INDIRECT("T_"&amp;B20),2,FALSE))</f>
        <v>0</v>
      </c>
      <c r="F20" s="4">
        <f ca="1">T_Données1911273031[[#This Row],[Qté]]*T_Données1911273031[[#This Row],[Prix Unitaire]]</f>
        <v>0</v>
      </c>
    </row>
    <row r="21" spans="1:6">
      <c r="A21" s="2"/>
      <c r="B21" s="2"/>
      <c r="C21" s="2"/>
      <c r="D21" s="2"/>
      <c r="E21" s="4"/>
      <c r="F21" s="4"/>
    </row>
    <row r="22" spans="1:6">
      <c r="A22" t="s">
        <v>23</v>
      </c>
      <c r="D22">
        <f>SUBTOTAL(109,T_Données1911273031[Qté])</f>
        <v>0</v>
      </c>
      <c r="F22" s="3">
        <f ca="1">SUBTOTAL(109,T_Données1911273031[Prix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4" name="Button 3">
              <controlPr defaultSize="0" print="0" autoFill="0" autoPict="0" macro="[0]!Clean_data">
                <anchor moveWithCells="1" sizeWithCells="1">
                  <from>
                    <xdr:col>7</xdr:col>
                    <xdr:colOff>209550</xdr:colOff>
                    <xdr:row>6</xdr:row>
                    <xdr:rowOff>171450</xdr:rowOff>
                  </from>
                  <to>
                    <xdr:col>8</xdr:col>
                    <xdr:colOff>209550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5" name="Button 4">
              <controlPr defaultSize="0" print="0" autoFill="0" autoPict="0" macro="[0]!Deconnexion">
                <anchor moveWithCells="1" sizeWithCells="1">
                  <from>
                    <xdr:col>7</xdr:col>
                    <xdr:colOff>0</xdr:colOff>
                    <xdr:row>4</xdr:row>
                    <xdr:rowOff>123825</xdr:rowOff>
                  </from>
                  <to>
                    <xdr:col>8</xdr:col>
                    <xdr:colOff>238125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18"/>
  <sheetViews>
    <sheetView showGridLines="0" workbookViewId="0">
      <selection activeCell="F5" sqref="F5:F8"/>
    </sheetView>
  </sheetViews>
  <sheetFormatPr baseColWidth="10" defaultRowHeight="15"/>
  <cols>
    <col min="1" max="1" width="1.7109375" customWidth="1"/>
    <col min="3" max="3" width="2.7109375" customWidth="1"/>
    <col min="4" max="4" width="13.85546875" bestFit="1" customWidth="1"/>
    <col min="5" max="5" width="2.7109375" customWidth="1"/>
    <col min="6" max="6" width="19.28515625" bestFit="1" customWidth="1"/>
    <col min="7" max="7" width="4.42578125" bestFit="1" customWidth="1"/>
    <col min="8" max="8" width="2.7109375" customWidth="1"/>
    <col min="9" max="9" width="17" bestFit="1" customWidth="1"/>
    <col min="10" max="10" width="4.42578125" bestFit="1" customWidth="1"/>
    <col min="11" max="11" width="2.7109375" customWidth="1"/>
    <col min="13" max="13" width="4.42578125" bestFit="1" customWidth="1"/>
    <col min="14" max="14" width="2.7109375" customWidth="1"/>
    <col min="15" max="15" width="11.5703125" bestFit="1" customWidth="1"/>
    <col min="16" max="16" width="6.7109375" bestFit="1" customWidth="1"/>
  </cols>
  <sheetData>
    <row r="2" spans="2:16">
      <c r="B2" s="1" t="s">
        <v>18</v>
      </c>
      <c r="D2" s="1" t="s">
        <v>19</v>
      </c>
      <c r="F2" s="1" t="s">
        <v>20</v>
      </c>
      <c r="I2" s="1" t="s">
        <v>21</v>
      </c>
      <c r="L2" s="1" t="s">
        <v>22</v>
      </c>
      <c r="O2" s="1" t="s">
        <v>26</v>
      </c>
    </row>
    <row r="4" spans="2:16">
      <c r="B4" t="s">
        <v>3</v>
      </c>
      <c r="D4" t="s">
        <v>14</v>
      </c>
      <c r="F4" t="s">
        <v>4</v>
      </c>
      <c r="G4" t="s">
        <v>1</v>
      </c>
      <c r="I4" t="s">
        <v>5</v>
      </c>
      <c r="J4" t="s">
        <v>1</v>
      </c>
      <c r="L4" t="s">
        <v>6</v>
      </c>
      <c r="M4" t="s">
        <v>1</v>
      </c>
      <c r="O4" t="s">
        <v>27</v>
      </c>
      <c r="P4" t="s">
        <v>1</v>
      </c>
    </row>
    <row r="5" spans="2:16">
      <c r="B5" t="s">
        <v>2</v>
      </c>
      <c r="D5" t="s">
        <v>5</v>
      </c>
      <c r="F5" t="s">
        <v>7</v>
      </c>
      <c r="G5">
        <v>5</v>
      </c>
      <c r="I5" t="s">
        <v>25</v>
      </c>
      <c r="J5">
        <v>45</v>
      </c>
      <c r="L5" t="s">
        <v>13</v>
      </c>
      <c r="M5">
        <v>35</v>
      </c>
      <c r="O5" t="s">
        <v>29</v>
      </c>
      <c r="P5">
        <v>3.5</v>
      </c>
    </row>
    <row r="6" spans="2:16">
      <c r="B6" t="s">
        <v>37</v>
      </c>
      <c r="D6" t="s">
        <v>27</v>
      </c>
      <c r="F6" t="s">
        <v>8</v>
      </c>
      <c r="G6">
        <v>10</v>
      </c>
      <c r="I6" t="s">
        <v>11</v>
      </c>
      <c r="J6">
        <v>25</v>
      </c>
      <c r="O6" t="s">
        <v>28</v>
      </c>
      <c r="P6">
        <v>1</v>
      </c>
    </row>
    <row r="7" spans="2:16">
      <c r="B7" t="s">
        <v>34</v>
      </c>
      <c r="D7" t="s">
        <v>4</v>
      </c>
      <c r="F7" t="s">
        <v>10</v>
      </c>
      <c r="G7">
        <v>15</v>
      </c>
      <c r="I7" t="s">
        <v>12</v>
      </c>
      <c r="J7">
        <v>30</v>
      </c>
      <c r="O7" t="s">
        <v>30</v>
      </c>
      <c r="P7">
        <v>2.5</v>
      </c>
    </row>
    <row r="8" spans="2:16">
      <c r="B8" t="s">
        <v>41</v>
      </c>
      <c r="D8" t="s">
        <v>6</v>
      </c>
      <c r="F8" t="s">
        <v>9</v>
      </c>
      <c r="G8">
        <v>20</v>
      </c>
      <c r="O8" t="s">
        <v>31</v>
      </c>
      <c r="P8">
        <v>1.5</v>
      </c>
    </row>
    <row r="9" spans="2:16">
      <c r="B9" t="s">
        <v>42</v>
      </c>
    </row>
    <row r="10" spans="2:16">
      <c r="B10" t="s">
        <v>39</v>
      </c>
    </row>
    <row r="11" spans="2:16">
      <c r="B11" t="s">
        <v>32</v>
      </c>
    </row>
    <row r="12" spans="2:16">
      <c r="B12" t="s">
        <v>36</v>
      </c>
    </row>
    <row r="13" spans="2:16">
      <c r="B13" t="s">
        <v>35</v>
      </c>
    </row>
    <row r="14" spans="2:16">
      <c r="B14" t="s">
        <v>40</v>
      </c>
    </row>
    <row r="15" spans="2:16">
      <c r="B15" t="s">
        <v>43</v>
      </c>
    </row>
    <row r="16" spans="2:16">
      <c r="B16" t="s">
        <v>33</v>
      </c>
    </row>
    <row r="17" spans="2:2">
      <c r="B17" t="s">
        <v>38</v>
      </c>
    </row>
    <row r="18" spans="2:2">
      <c r="B18" t="s">
        <v>3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d.atp</vt:lpstr>
      <vt:lpstr>d.autres</vt:lpstr>
      <vt:lpstr>d.believe</vt:lpstr>
      <vt:lpstr>d.clients</vt:lpstr>
      <vt:lpstr>d.compagnies</vt:lpstr>
      <vt:lpstr>d.xpn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Jean-Eric</cp:lastModifiedBy>
  <cp:lastPrinted>2018-09-01T13:16:46Z</cp:lastPrinted>
  <dcterms:created xsi:type="dcterms:W3CDTF">2018-08-28T01:05:18Z</dcterms:created>
  <dcterms:modified xsi:type="dcterms:W3CDTF">2018-09-01T15:02:22Z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