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Données" sheetId="1" r:id="rId1"/>
    <sheet name="Synthèse" sheetId="2" r:id="rId2"/>
  </sheets>
  <calcPr calcId="152511"/>
  <pivotCaches>
    <pivotCache cacheId="3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G11" i="1"/>
  <c r="H11" i="1" s="1"/>
  <c r="G12" i="1"/>
  <c r="H12" i="1" s="1"/>
  <c r="G13" i="1"/>
  <c r="H13" i="1" s="1"/>
  <c r="G14" i="1"/>
  <c r="H14" i="1" s="1"/>
  <c r="G15" i="1"/>
  <c r="H15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3" i="1"/>
  <c r="H3" i="1" s="1"/>
  <c r="B4" i="1"/>
  <c r="B5" i="1"/>
  <c r="B6" i="1"/>
  <c r="B7" i="1"/>
  <c r="B8" i="1"/>
  <c r="B9" i="1"/>
  <c r="B10" i="1"/>
  <c r="B3" i="1"/>
</calcChain>
</file>

<file path=xl/sharedStrings.xml><?xml version="1.0" encoding="utf-8"?>
<sst xmlns="http://schemas.openxmlformats.org/spreadsheetml/2006/main" count="24" uniqueCount="18">
  <si>
    <t>Poids B</t>
  </si>
  <si>
    <t>Tare</t>
  </si>
  <si>
    <t>Poids Net</t>
  </si>
  <si>
    <t>%</t>
  </si>
  <si>
    <t>I.R</t>
  </si>
  <si>
    <t>resultat</t>
  </si>
  <si>
    <t>accepté</t>
  </si>
  <si>
    <t>refusé</t>
  </si>
  <si>
    <t>Num</t>
  </si>
  <si>
    <t>Date</t>
  </si>
  <si>
    <t>Total général</t>
  </si>
  <si>
    <t xml:space="preserve">Poids B </t>
  </si>
  <si>
    <t xml:space="preserve">Tare </t>
  </si>
  <si>
    <t xml:space="preserve">Poids Net </t>
  </si>
  <si>
    <t>nb Fûts</t>
  </si>
  <si>
    <t>Résultat</t>
  </si>
  <si>
    <t>CUMUL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</si>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</sst>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0"/>
  </numFmts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164" fontId="0" fillId="0" borderId="0" xfId="1" applyNumberFormat="1" applyFont="1"/>
    <xf numFmtId="165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left"/>
    </xf>
    <xf numFmtId="0" fontId="2" fillId="0" borderId="0" xfId="0" applyFont="1"/>
  </cellXfs>
  <cellStyles count="2">
    <cellStyle name="Normal" xfId="0" builtinId="0"/>
    <cellStyle name="Pourcentage" xfId="1" builtinId="5"/>
  </cellStyles>
  <dxfs count="4">
    <dxf>
      <numFmt numFmtId="0" formatCode="General"/>
    </dxf>
    <dxf>
      <numFmt numFmtId="164" formatCode="0.0%"/>
    </dxf>
    <dxf>
      <numFmt numFmtId="165" formatCode="0.0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74.60495601852" createdVersion="5" refreshedVersion="5" minRefreshableVersion="3" recordCount="13">
  <cacheSource type="worksheet">
    <worksheetSource name="Tableau1"/>
  </cacheSource>
  <cacheFields count="8">
    <cacheField name="Date" numFmtId="14">
      <sharedItems containsSemiMixedTypes="0" containsNonDate="0" containsDate="1" containsString="0" minDate="2015-07-08T00:00:00" maxDate="2015-07-11T00:00:00" count="3">
        <d v="2015-07-08T00:00:00"/>
        <d v="2015-07-09T00:00:00"/>
        <d v="2015-07-10T00:00:00" u="1"/>
      </sharedItems>
    </cacheField>
    <cacheField name="Num" numFmtId="0">
      <sharedItems containsSemiMixedTypes="0" containsString="0" containsNumber="1" containsInteger="1" minValue="1" maxValue="13"/>
    </cacheField>
    <cacheField name="Poids B" numFmtId="0">
      <sharedItems containsSemiMixedTypes="0" containsString="0" containsNumber="1" minValue="213.6" maxValue="291.2"/>
    </cacheField>
    <cacheField name="Tare" numFmtId="0">
      <sharedItems containsSemiMixedTypes="0" containsString="0" containsNumber="1" minValue="10.199999999999999" maxValue="10.5"/>
    </cacheField>
    <cacheField name="Poids Net" numFmtId="0">
      <sharedItems containsSemiMixedTypes="0" containsString="0" containsNumber="1" minValue="203.1" maxValue="280.7"/>
    </cacheField>
    <cacheField name="I.R" numFmtId="165">
      <sharedItems containsSemiMixedTypes="0" containsString="0" containsNumber="1" minValue="1.5299" maxValue="1.5326"/>
    </cacheField>
    <cacheField name="%" numFmtId="164">
      <sharedItems containsSemiMixedTypes="0" containsString="0" containsNumber="1" minValue="0.76150929999999795" maxValue="0.82092819999999844"/>
    </cacheField>
    <cacheField name="resultat" numFmtId="0">
      <sharedItems count="2">
        <s v="refusé"/>
        <s v="accepté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1"/>
    <n v="225.2"/>
    <n v="10.199999999999999"/>
    <n v="215"/>
    <n v="1.5306999999999999"/>
    <n v="0.77911489999999961"/>
    <x v="0"/>
  </r>
  <r>
    <x v="0"/>
    <n v="2"/>
    <n v="289.3"/>
    <n v="10.5"/>
    <n v="278.8"/>
    <n v="1.5309999999999999"/>
    <n v="0.78571699999999511"/>
    <x v="1"/>
  </r>
  <r>
    <x v="0"/>
    <n v="3"/>
    <n v="254.9"/>
    <n v="10.199999999999999"/>
    <n v="244.70000000000002"/>
    <n v="1.5311999999999999"/>
    <n v="0.79011839999999667"/>
    <x v="1"/>
  </r>
  <r>
    <x v="0"/>
    <n v="4"/>
    <n v="245.6"/>
    <n v="10.199999999999999"/>
    <n v="235.4"/>
    <n v="1.53"/>
    <n v="0.763710000000001"/>
    <x v="0"/>
  </r>
  <r>
    <x v="0"/>
    <n v="5"/>
    <n v="255.1"/>
    <n v="10.199999999999999"/>
    <n v="244.9"/>
    <n v="1.5314000000000001"/>
    <n v="0.79451980000000277"/>
    <x v="1"/>
  </r>
  <r>
    <x v="0"/>
    <n v="6"/>
    <n v="261.3"/>
    <n v="10.199999999999999"/>
    <n v="251.10000000000002"/>
    <n v="1.5315000000000001"/>
    <n v="0.79672050000000127"/>
    <x v="1"/>
  </r>
  <r>
    <x v="0"/>
    <n v="7"/>
    <n v="268.89999999999998"/>
    <n v="10.5"/>
    <n v="258.39999999999998"/>
    <n v="1.5306"/>
    <n v="0.77691419999999656"/>
    <x v="0"/>
  </r>
  <r>
    <x v="0"/>
    <n v="8"/>
    <n v="287.5"/>
    <n v="10.5"/>
    <n v="277"/>
    <n v="1.5299"/>
    <n v="0.76150929999999795"/>
    <x v="0"/>
  </r>
  <r>
    <x v="1"/>
    <n v="9"/>
    <n v="213.6"/>
    <n v="10.5"/>
    <n v="203.1"/>
    <n v="1.5321"/>
    <n v="0.80992470000000139"/>
    <x v="1"/>
  </r>
  <r>
    <x v="1"/>
    <n v="10"/>
    <n v="291.2"/>
    <n v="10.5"/>
    <n v="280.7"/>
    <n v="1.5326"/>
    <n v="0.82092819999999844"/>
    <x v="1"/>
  </r>
  <r>
    <x v="1"/>
    <n v="11"/>
    <n v="254.6"/>
    <n v="10.5"/>
    <n v="244.1"/>
    <n v="1.5314000000000001"/>
    <n v="0.79451980000000277"/>
    <x v="1"/>
  </r>
  <r>
    <x v="1"/>
    <n v="12"/>
    <n v="287.60000000000002"/>
    <n v="10.199999999999999"/>
    <n v="277.40000000000003"/>
    <n v="1.5311999999999999"/>
    <n v="0.79011839999999667"/>
    <x v="1"/>
  </r>
  <r>
    <x v="1"/>
    <n v="13"/>
    <n v="281.3"/>
    <n v="10.5"/>
    <n v="270.8"/>
    <n v="1.5306999999999999"/>
    <n v="0.7791148999999996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 rowHeaderCaption="Résultat">
  <location ref="G5:I8" firstHeaderRow="1" firstDataRow="2" firstDataCol="1"/>
  <pivotFields count="8">
    <pivotField axis="axisRow" compact="0" numFmtId="14" outline="0" showAll="0" defaultSubtotal="0">
      <items count="3">
        <item x="0"/>
        <item x="1"/>
        <item m="1"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numFmtId="165" outline="0" showAll="0" defaultSubtotal="0"/>
    <pivotField compact="0" numFmtId="164" outline="0" showAll="0" defaultSubtotal="0"/>
    <pivotField axis="axisCol" compact="0" outline="0" multipleItemSelectionAllowed="1" showAll="0" defaultSubtotal="0">
      <items count="2">
        <item x="1"/>
        <item x="0"/>
      </items>
    </pivotField>
  </pivotFields>
  <rowFields count="1">
    <field x="0"/>
  </rowFields>
  <rowItems count="2">
    <i>
      <x/>
    </i>
    <i>
      <x v="1"/>
    </i>
  </rowItems>
  <colFields count="1">
    <field x="7"/>
  </colFields>
  <colItems count="2">
    <i>
      <x/>
    </i>
    <i>
      <x v="1"/>
    </i>
  </colItems>
  <dataFields count="1">
    <dataField name="Poids Net " fld="4" showDataAs="runTotal" baseField="0" baseItem="0" numFmtId="4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Résultat">
  <location ref="A5:E8" firstHeaderRow="0" firstDataRow="1" firstDataCol="1" rowPageCount="1" colPageCount="1"/>
  <pivotFields count="8">
    <pivotField axis="axisPage" numFmtId="14" showAll="0">
      <items count="4">
        <item x="0"/>
        <item x="1"/>
        <item m="1" x="2"/>
        <item t="default"/>
      </items>
    </pivotField>
    <pivotField showAll="0"/>
    <pivotField dataField="1" showAll="0"/>
    <pivotField dataField="1" showAll="0"/>
    <pivotField dataField="1" showAll="0"/>
    <pivotField numFmtId="165" showAll="0"/>
    <pivotField numFmtId="164" showAll="0"/>
    <pivotField axis="axisRow" dataField="1" showAll="0">
      <items count="3">
        <item x="1"/>
        <item x="0"/>
        <item t="default"/>
      </items>
    </pivotField>
  </pivotFields>
  <rowFields count="1">
    <field x="7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item="1" hier="-1"/>
  </pageFields>
  <dataFields count="4">
    <dataField name="nb Fûts" fld="7" subtotal="count" baseField="7" baseItem="1"/>
    <dataField name="Poids B " fld="2" baseField="7" baseItem="0" numFmtId="4"/>
    <dataField name="Tare " fld="3" baseField="7" baseItem="1" numFmtId="4"/>
    <dataField name="Poids Net " fld="4" baseField="7" baseItem="1" numFmtId="4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H15" totalsRowShown="0">
  <autoFilter ref="A2:H15"/>
  <tableColumns count="8">
    <tableColumn id="1" name="Date" dataDxfId="3"/>
    <tableColumn id="2" name="Num">
      <calculatedColumnFormula>ROW()-2</calculatedColumnFormula>
    </tableColumn>
    <tableColumn id="3" name="Poids B"/>
    <tableColumn id="4" name="Tare"/>
    <tableColumn id="5" name="Poids Net"/>
    <tableColumn id="7" name="I.R" dataDxfId="2"/>
    <tableColumn id="9" name="%" dataDxfId="1" dataCellStyle="Pourcentage">
      <calculatedColumnFormula>(2200.7*Tableau1[[#This Row],[I.R]]-3290.7)/100</calculatedColumnFormula>
    </tableColumn>
    <tableColumn id="8" name="resultat" dataDxfId="0">
      <calculatedColumnFormula>IF(Tableau1[[#This Row],[%]]&gt;78.49%,"accepté","refusé")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5"/>
  <sheetViews>
    <sheetView showGridLines="0" tabSelected="1" workbookViewId="0">
      <selection activeCell="C20" sqref="C20"/>
    </sheetView>
  </sheetViews>
  <sheetFormatPr baseColWidth="10" defaultRowHeight="15" x14ac:dyDescent="0.25"/>
  <cols>
    <col min="5" max="5" width="11.7109375" customWidth="1"/>
  </cols>
  <sheetData>
    <row r="2" spans="1:8" x14ac:dyDescent="0.25">
      <c r="A2" t="s">
        <v>9</v>
      </c>
      <c r="B2" t="s">
        <v>8</v>
      </c>
      <c r="C2" t="s">
        <v>0</v>
      </c>
      <c r="D2" t="s">
        <v>1</v>
      </c>
      <c r="E2" t="s">
        <v>2</v>
      </c>
      <c r="F2" t="s">
        <v>4</v>
      </c>
      <c r="G2" t="s">
        <v>3</v>
      </c>
      <c r="H2" t="s">
        <v>5</v>
      </c>
    </row>
    <row r="3" spans="1:8" x14ac:dyDescent="0.25">
      <c r="A3" s="3">
        <v>42193</v>
      </c>
      <c r="B3">
        <f>ROW()-2</f>
        <v>1</v>
      </c>
      <c r="C3">
        <v>225.2</v>
      </c>
      <c r="D3">
        <v>10.199999999999999</v>
      </c>
      <c r="E3">
        <v>215</v>
      </c>
      <c r="F3" s="2">
        <v>1.5306999999999999</v>
      </c>
      <c r="G3" s="1">
        <f>(2200.7*Tableau1[[#This Row],[I.R]]-3290.7)/100</f>
        <v>0.77911489999999961</v>
      </c>
      <c r="H3" t="str">
        <f>IF(Tableau1[[#This Row],[%]]&gt;78.49%,"accepté","refusé")</f>
        <v>refusé</v>
      </c>
    </row>
    <row r="4" spans="1:8" x14ac:dyDescent="0.25">
      <c r="A4" s="3">
        <v>42193</v>
      </c>
      <c r="B4">
        <f t="shared" ref="B4:B10" si="0">ROW()-2</f>
        <v>2</v>
      </c>
      <c r="C4">
        <v>289.3</v>
      </c>
      <c r="D4">
        <v>10.5</v>
      </c>
      <c r="E4">
        <v>278.8</v>
      </c>
      <c r="F4" s="2">
        <v>1.5309999999999999</v>
      </c>
      <c r="G4" s="1">
        <f>(2200.7*Tableau1[[#This Row],[I.R]]-3290.7)/100</f>
        <v>0.78571699999999511</v>
      </c>
      <c r="H4" t="str">
        <f>IF(Tableau1[[#This Row],[%]]&gt;78.49%,"accepté","refusé")</f>
        <v>accepté</v>
      </c>
    </row>
    <row r="5" spans="1:8" x14ac:dyDescent="0.25">
      <c r="A5" s="3">
        <v>42193</v>
      </c>
      <c r="B5">
        <f t="shared" si="0"/>
        <v>3</v>
      </c>
      <c r="C5">
        <v>254.9</v>
      </c>
      <c r="D5">
        <v>10.199999999999999</v>
      </c>
      <c r="E5">
        <v>244.70000000000002</v>
      </c>
      <c r="F5" s="2">
        <v>1.5311999999999999</v>
      </c>
      <c r="G5" s="1">
        <f>(2200.7*Tableau1[[#This Row],[I.R]]-3290.7)/100</f>
        <v>0.79011839999999667</v>
      </c>
      <c r="H5" t="str">
        <f>IF(Tableau1[[#This Row],[%]]&gt;78.49%,"accepté","refusé")</f>
        <v>accepté</v>
      </c>
    </row>
    <row r="6" spans="1:8" x14ac:dyDescent="0.25">
      <c r="A6" s="3">
        <v>42193</v>
      </c>
      <c r="B6">
        <f t="shared" si="0"/>
        <v>4</v>
      </c>
      <c r="C6">
        <v>245.6</v>
      </c>
      <c r="D6">
        <v>10.199999999999999</v>
      </c>
      <c r="E6">
        <v>235.4</v>
      </c>
      <c r="F6" s="2">
        <v>1.53</v>
      </c>
      <c r="G6" s="1">
        <f>(2200.7*Tableau1[[#This Row],[I.R]]-3290.7)/100</f>
        <v>0.763710000000001</v>
      </c>
      <c r="H6" t="str">
        <f>IF(Tableau1[[#This Row],[%]]&gt;78.49%,"accepté","refusé")</f>
        <v>refusé</v>
      </c>
    </row>
    <row r="7" spans="1:8" x14ac:dyDescent="0.25">
      <c r="A7" s="3">
        <v>42193</v>
      </c>
      <c r="B7">
        <f t="shared" si="0"/>
        <v>5</v>
      </c>
      <c r="C7">
        <v>255.1</v>
      </c>
      <c r="D7">
        <v>10.199999999999999</v>
      </c>
      <c r="E7">
        <v>244.9</v>
      </c>
      <c r="F7" s="2">
        <v>1.5314000000000001</v>
      </c>
      <c r="G7" s="1">
        <f>(2200.7*Tableau1[[#This Row],[I.R]]-3290.7)/100</f>
        <v>0.79451980000000277</v>
      </c>
      <c r="H7" t="str">
        <f>IF(Tableau1[[#This Row],[%]]&gt;78.49%,"accepté","refusé")</f>
        <v>accepté</v>
      </c>
    </row>
    <row r="8" spans="1:8" x14ac:dyDescent="0.25">
      <c r="A8" s="3">
        <v>42193</v>
      </c>
      <c r="B8">
        <f t="shared" si="0"/>
        <v>6</v>
      </c>
      <c r="C8">
        <v>261.3</v>
      </c>
      <c r="D8">
        <v>10.199999999999999</v>
      </c>
      <c r="E8">
        <v>251.10000000000002</v>
      </c>
      <c r="F8" s="2">
        <v>1.5315000000000001</v>
      </c>
      <c r="G8" s="1">
        <f>(2200.7*Tableau1[[#This Row],[I.R]]-3290.7)/100</f>
        <v>0.79672050000000127</v>
      </c>
      <c r="H8" t="str">
        <f>IF(Tableau1[[#This Row],[%]]&gt;78.49%,"accepté","refusé")</f>
        <v>accepté</v>
      </c>
    </row>
    <row r="9" spans="1:8" x14ac:dyDescent="0.25">
      <c r="A9" s="3">
        <v>42193</v>
      </c>
      <c r="B9">
        <f t="shared" si="0"/>
        <v>7</v>
      </c>
      <c r="C9">
        <v>268.89999999999998</v>
      </c>
      <c r="D9">
        <v>10.5</v>
      </c>
      <c r="E9">
        <v>258.39999999999998</v>
      </c>
      <c r="F9" s="2">
        <v>1.5306</v>
      </c>
      <c r="G9" s="1">
        <f>(2200.7*Tableau1[[#This Row],[I.R]]-3290.7)/100</f>
        <v>0.77691419999999656</v>
      </c>
      <c r="H9" t="str">
        <f>IF(Tableau1[[#This Row],[%]]&gt;78.49%,"accepté","refusé")</f>
        <v>refusé</v>
      </c>
    </row>
    <row r="10" spans="1:8" x14ac:dyDescent="0.25">
      <c r="A10" s="3">
        <v>42193</v>
      </c>
      <c r="B10">
        <f t="shared" si="0"/>
        <v>8</v>
      </c>
      <c r="C10">
        <v>287.5</v>
      </c>
      <c r="D10">
        <v>10.5</v>
      </c>
      <c r="E10">
        <v>277</v>
      </c>
      <c r="F10" s="2">
        <v>1.5299</v>
      </c>
      <c r="G10" s="1">
        <f>(2200.7*Tableau1[[#This Row],[I.R]]-3290.7)/100</f>
        <v>0.76150929999999795</v>
      </c>
      <c r="H10" t="str">
        <f>IF(Tableau1[[#This Row],[%]]&gt;78.49%,"accepté","refusé")</f>
        <v>refusé</v>
      </c>
    </row>
    <row r="11" spans="1:8" x14ac:dyDescent="0.25">
      <c r="A11" s="3">
        <v>42194</v>
      </c>
      <c r="B11">
        <f t="shared" ref="B11:B15" si="1">ROW()-2</f>
        <v>9</v>
      </c>
      <c r="C11">
        <v>213.6</v>
      </c>
      <c r="D11">
        <v>10.5</v>
      </c>
      <c r="E11">
        <v>203.1</v>
      </c>
      <c r="F11" s="2">
        <v>1.5321</v>
      </c>
      <c r="G11" s="1">
        <f>(2200.7*Tableau1[[#This Row],[I.R]]-3290.7)/100</f>
        <v>0.80992470000000139</v>
      </c>
      <c r="H11" t="str">
        <f>IF(Tableau1[[#This Row],[%]]&gt;78.49%,"accepté","refusé")</f>
        <v>accepté</v>
      </c>
    </row>
    <row r="12" spans="1:8" x14ac:dyDescent="0.25">
      <c r="A12" s="3">
        <v>42194</v>
      </c>
      <c r="B12">
        <f t="shared" si="1"/>
        <v>10</v>
      </c>
      <c r="C12">
        <v>291.2</v>
      </c>
      <c r="D12">
        <v>10.5</v>
      </c>
      <c r="E12">
        <v>280.7</v>
      </c>
      <c r="F12" s="2">
        <v>1.5326</v>
      </c>
      <c r="G12" s="1">
        <f>(2200.7*Tableau1[[#This Row],[I.R]]-3290.7)/100</f>
        <v>0.82092819999999844</v>
      </c>
      <c r="H12" t="str">
        <f>IF(Tableau1[[#This Row],[%]]&gt;78.49%,"accepté","refusé")</f>
        <v>accepté</v>
      </c>
    </row>
    <row r="13" spans="1:8" x14ac:dyDescent="0.25">
      <c r="A13" s="3">
        <v>42194</v>
      </c>
      <c r="B13">
        <f t="shared" si="1"/>
        <v>11</v>
      </c>
      <c r="C13">
        <v>254.6</v>
      </c>
      <c r="D13">
        <v>10.5</v>
      </c>
      <c r="E13">
        <v>244.1</v>
      </c>
      <c r="F13" s="2">
        <v>1.5314000000000001</v>
      </c>
      <c r="G13" s="1">
        <f>(2200.7*Tableau1[[#This Row],[I.R]]-3290.7)/100</f>
        <v>0.79451980000000277</v>
      </c>
      <c r="H13" t="str">
        <f>IF(Tableau1[[#This Row],[%]]&gt;78.49%,"accepté","refusé")</f>
        <v>accepté</v>
      </c>
    </row>
    <row r="14" spans="1:8" x14ac:dyDescent="0.25">
      <c r="A14" s="3">
        <v>42194</v>
      </c>
      <c r="B14">
        <f t="shared" si="1"/>
        <v>12</v>
      </c>
      <c r="C14">
        <v>287.60000000000002</v>
      </c>
      <c r="D14">
        <v>10.199999999999999</v>
      </c>
      <c r="E14">
        <v>277.40000000000003</v>
      </c>
      <c r="F14" s="2">
        <v>1.5311999999999999</v>
      </c>
      <c r="G14" s="1">
        <f>(2200.7*Tableau1[[#This Row],[I.R]]-3290.7)/100</f>
        <v>0.79011839999999667</v>
      </c>
      <c r="H14" t="str">
        <f>IF(Tableau1[[#This Row],[%]]&gt;78.49%,"accepté","refusé")</f>
        <v>accepté</v>
      </c>
    </row>
    <row r="15" spans="1:8" x14ac:dyDescent="0.25">
      <c r="A15" s="3">
        <v>42194</v>
      </c>
      <c r="B15">
        <f t="shared" si="1"/>
        <v>13</v>
      </c>
      <c r="C15">
        <v>281.3</v>
      </c>
      <c r="D15">
        <v>10.5</v>
      </c>
      <c r="E15">
        <v>270.8</v>
      </c>
      <c r="F15" s="2">
        <v>1.5306999999999999</v>
      </c>
      <c r="G15" s="1">
        <f>(2200.7*Tableau1[[#This Row],[I.R]]-3290.7)/100</f>
        <v>0.77911489999999961</v>
      </c>
      <c r="H15" t="str">
        <f>IF(Tableau1[[#This Row],[%]]&gt;78.49%,"accepté","refusé")</f>
        <v>refusé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showGridLines="0" workbookViewId="0">
      <selection activeCell="G14" sqref="G14"/>
    </sheetView>
  </sheetViews>
  <sheetFormatPr baseColWidth="10" defaultRowHeight="15" x14ac:dyDescent="0.25"/>
  <cols>
    <col min="1" max="1" width="12.5703125" bestFit="1" customWidth="1"/>
    <col min="2" max="2" width="13" customWidth="1"/>
    <col min="3" max="3" width="8" customWidth="1"/>
    <col min="4" max="4" width="5.5703125" customWidth="1"/>
    <col min="5" max="5" width="10" customWidth="1"/>
    <col min="7" max="7" width="10.7109375" customWidth="1"/>
    <col min="8" max="8" width="10.140625" customWidth="1"/>
    <col min="9" max="9" width="8" customWidth="1"/>
    <col min="10" max="12" width="10" customWidth="1"/>
  </cols>
  <sheetData>
    <row r="1" spans="1:9" ht="18.75" x14ac:dyDescent="0.3">
      <c r="A1" s="9" t="s">
        <v>17</v>
      </c>
      <c r="G1" s="9" t="s">
        <v>16</v>
      </c>
    </row>
    <row r="3" spans="1:9" x14ac:dyDescent="0.25">
      <c r="A3" s="4" t="s">
        <v>9</v>
      </c>
      <c r="B3" s="8">
        <v>42194</v>
      </c>
    </row>
    <row r="5" spans="1:9" x14ac:dyDescent="0.25">
      <c r="A5" s="4" t="s">
        <v>15</v>
      </c>
      <c r="B5" t="s">
        <v>14</v>
      </c>
      <c r="C5" t="s">
        <v>11</v>
      </c>
      <c r="D5" t="s">
        <v>12</v>
      </c>
      <c r="E5" t="s">
        <v>13</v>
      </c>
      <c r="G5" s="4" t="s">
        <v>13</v>
      </c>
      <c r="H5" s="4" t="s">
        <v>5</v>
      </c>
    </row>
    <row r="6" spans="1:9" x14ac:dyDescent="0.25">
      <c r="A6" s="5" t="s">
        <v>6</v>
      </c>
      <c r="B6" s="6">
        <v>4</v>
      </c>
      <c r="C6" s="7">
        <v>1047</v>
      </c>
      <c r="D6" s="7">
        <v>41.7</v>
      </c>
      <c r="E6" s="7">
        <v>1005.3000000000001</v>
      </c>
      <c r="G6" s="4" t="s">
        <v>9</v>
      </c>
      <c r="H6" t="s">
        <v>6</v>
      </c>
      <c r="I6" t="s">
        <v>7</v>
      </c>
    </row>
    <row r="7" spans="1:9" x14ac:dyDescent="0.25">
      <c r="A7" s="5" t="s">
        <v>7</v>
      </c>
      <c r="B7" s="6">
        <v>1</v>
      </c>
      <c r="C7" s="7">
        <v>281.3</v>
      </c>
      <c r="D7" s="7">
        <v>10.5</v>
      </c>
      <c r="E7" s="7">
        <v>270.8</v>
      </c>
      <c r="G7" s="3">
        <v>42193</v>
      </c>
      <c r="H7" s="7">
        <v>1019.5</v>
      </c>
      <c r="I7" s="7">
        <v>985.8</v>
      </c>
    </row>
    <row r="8" spans="1:9" x14ac:dyDescent="0.25">
      <c r="A8" s="5" t="s">
        <v>10</v>
      </c>
      <c r="B8" s="6">
        <v>5</v>
      </c>
      <c r="C8" s="7">
        <v>1328.3</v>
      </c>
      <c r="D8" s="7">
        <v>52.2</v>
      </c>
      <c r="E8" s="7">
        <v>1276.1000000000001</v>
      </c>
      <c r="G8" s="3">
        <v>42194</v>
      </c>
      <c r="H8" s="7">
        <v>2024.8</v>
      </c>
      <c r="I8" s="7">
        <v>1256.5999999999999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2015-06-19T11:56:10Z</dcterms:created>
  <dcterms:modified xsi:type="dcterms:W3CDTF">2015-06-19T12:32:09Z</dcterms:modified>
</cp:coreProperties>
</file>