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0BF649E-53D0-4AA9-9944-ADB64B15772C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Exemple" sheetId="2" r:id="rId1"/>
  </sheets>
  <definedNames>
    <definedName name="ExternalData_1" localSheetId="0" hidden="1">Exemple!$D$3:$E$12</definedName>
    <definedName name="ExternalData_2" localSheetId="0" hidden="1">Exemple!$G$3:$Q$12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3" i="2" l="1"/>
  <c r="H13" i="2"/>
  <c r="I13" i="2"/>
  <c r="J13" i="2"/>
  <c r="K13" i="2"/>
  <c r="L13" i="2"/>
  <c r="M13" i="2"/>
  <c r="N13" i="2"/>
  <c r="O13" i="2"/>
  <c r="P13" i="2"/>
  <c r="E13" i="2"/>
  <c r="B25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8349470-A144-4AE8-866F-BF22CDB31D67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  <connection id="2" xr16:uid="{13AE74BA-F8D7-4D32-86E3-8CE222C463FE}" keepAlive="1" name="Query - Table2" description="Connection to the 'Table2' query in the workbook." type="5" refreshedVersion="6" background="1" saveData="1">
    <dbPr connection="Provider=Microsoft.Mashup.OleDb.1;Data Source=$Workbook$;Location=Table2;Extended Properties=&quot;&quot;" command="SELECT * FROM [Table2]"/>
  </connection>
  <connection id="3" xr16:uid="{43F0AE6B-D82A-4864-8705-3CA37EAD73BA}" keepAlive="1" name="Query - Table3" description="Connection to the 'Table3' query in the workbook." type="5" refreshedVersion="6" background="1" saveData="1">
    <dbPr connection="Provider=Microsoft.Mashup.OleDb.1;Data Source=$Workbook$;Location=Table3;Extended Properties=&quot;&quot;" command="SELECT * FROM [Table3]"/>
  </connection>
</connections>
</file>

<file path=xl/sharedStrings.xml><?xml version="1.0" encoding="utf-8"?>
<sst xmlns="http://schemas.openxmlformats.org/spreadsheetml/2006/main" count="405" uniqueCount="25">
  <si>
    <t>service1</t>
  </si>
  <si>
    <t>service2</t>
  </si>
  <si>
    <t>service3</t>
  </si>
  <si>
    <t>service4</t>
  </si>
  <si>
    <t>service7</t>
  </si>
  <si>
    <t>service9</t>
  </si>
  <si>
    <t>service13</t>
  </si>
  <si>
    <t>service15</t>
  </si>
  <si>
    <t>service20</t>
  </si>
  <si>
    <t xml:space="preserve">analyse1 </t>
  </si>
  <si>
    <t>analyse2</t>
  </si>
  <si>
    <t>analyse3</t>
  </si>
  <si>
    <t>analyse4</t>
  </si>
  <si>
    <t>analyse9</t>
  </si>
  <si>
    <t>analyse11</t>
  </si>
  <si>
    <t>analyse12</t>
  </si>
  <si>
    <t>analyse17</t>
  </si>
  <si>
    <t>analyse18</t>
  </si>
  <si>
    <t>Service</t>
  </si>
  <si>
    <t>Analyse</t>
  </si>
  <si>
    <t>Count</t>
  </si>
  <si>
    <t>Total</t>
  </si>
  <si>
    <t>Table1</t>
  </si>
  <si>
    <t>Table2</t>
  </si>
  <si>
    <t>Table3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</si>
</sst>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2">
    <dxf>
      <font>
        <b/>
      </font>
    </dxf>
    <dxf>
      <numFmt numFmtId="0" formatCode="General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285751</xdr:colOff>
      <xdr:row>14</xdr:row>
      <xdr:rowOff>133350</xdr:rowOff>
    </xdr:from>
    <xdr:to>
      <xdr:col>6</xdr:col>
      <xdr:colOff>19051</xdr:colOff>
      <xdr:row>16</xdr:row>
      <xdr:rowOff>85725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E16EDE1-0901-42BB-90B5-2E5A9ED4775D}"/>
            </a:ext>
          </a:extLst>
        </xdr:cNvPr>
        <xdr:cNvSpPr txBox="1"/>
      </xdr:nvSpPr>
      <xdr:spPr>
        <a:xfrm>
          <a:off x="1809751" y="2800350"/>
          <a:ext cx="2476500" cy="333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600" b="1">
              <a:solidFill>
                <a:srgbClr val="0070C0"/>
              </a:solidFill>
            </a:rPr>
            <a:t>Réalisé avec Power Query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834E55CE-4012-4EDF-BBE1-9279A7D84623}" autoFormatId="16" applyNumberFormats="0" applyBorderFormats="0" applyFontFormats="0" applyPatternFormats="0" applyAlignmentFormats="0" applyWidthHeightFormats="0">
  <queryTableRefresh nextId="3">
    <queryTableFields count="2">
      <queryTableField id="1" name="Service" tableColumnId="1"/>
      <queryTableField id="2" name="Count" tableColumnId="2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3" xr16:uid="{40377624-0E10-4B3D-9235-6E55B57443D6}" autoFormatId="16" applyNumberFormats="0" applyBorderFormats="0" applyFontFormats="0" applyPatternFormats="0" applyAlignmentFormats="0" applyWidthHeightFormats="0">
  <queryTableRefresh nextId="12">
    <queryTableFields count="11">
      <queryTableField id="1" name="Service" tableColumnId="1"/>
      <queryTableField id="2" name="analyse1 " tableColumnId="2"/>
      <queryTableField id="3" name="analyse2" tableColumnId="3"/>
      <queryTableField id="4" name="analyse3" tableColumnId="4"/>
      <queryTableField id="5" name="analyse4" tableColumnId="5"/>
      <queryTableField id="6" name="analyse9" tableColumnId="6"/>
      <queryTableField id="7" name="analyse11" tableColumnId="7"/>
      <queryTableField id="8" name="analyse12" tableColumnId="8"/>
      <queryTableField id="9" name="analyse17" tableColumnId="9"/>
      <queryTableField id="10" name="analyse18" tableColumnId="10"/>
      <queryTableField id="11" name="Total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7AB6A2-C356-45EC-B7C0-1316C89C6FF7}" name="Table1" displayName="Table1" ref="A3:B25" totalsRowCount="1">
  <autoFilter ref="A3:B24" xr:uid="{3D32FE4D-1B57-4387-A3E5-0E1C6CAE04D5}">
    <filterColumn colId="0" hiddenButton="1"/>
    <filterColumn colId="1" hiddenButton="1"/>
  </autoFilter>
  <tableColumns count="2">
    <tableColumn id="1" xr3:uid="{1BD6977E-A15E-4692-B73E-66B05FCE6E40}" name="Service" totalsRowLabel="Total"/>
    <tableColumn id="2" xr3:uid="{9DFF6E90-CB0C-41AF-93BA-C93AF86DDEA0}" name="Analyse" totalsRowFunction="count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70B1916-F5C3-4D5E-A7F5-76B13FCF7AC7}" name="Table2" displayName="Table2" ref="D3:E13" tableType="queryTable" totalsRowCount="1">
  <autoFilter ref="D3:E12" xr:uid="{523A667F-4B86-4C7B-B410-212E27A5F43A}">
    <filterColumn colId="0" hiddenButton="1"/>
    <filterColumn colId="1" hiddenButton="1"/>
  </autoFilter>
  <tableColumns count="2">
    <tableColumn id="1" xr3:uid="{2A645850-26DE-4E88-B271-4D4C39884FE3}" uniqueName="1" name="Service" totalsRowLabel="Total" queryTableFieldId="1" dataDxfId="1"/>
    <tableColumn id="2" xr3:uid="{3CE351A9-FB84-4997-8BBE-5956976C8575}" uniqueName="2" name="Count" totalsRowFunction="sum" queryTableFieldId="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619990E-F66B-42FF-860E-FB3C60B7E6BE}" name="Table3" displayName="Table3" ref="G3:Q13" tableType="queryTable" totalsRowCount="1">
  <autoFilter ref="G3:Q12" xr:uid="{EA073A38-153A-4592-98E9-D198184822D8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" xr3:uid="{0B0F8C87-E9B8-40FD-89CF-D21F5A1ACC4D}" uniqueName="1" name="Service" totalsRowLabel="Total" queryTableFieldId="1"/>
    <tableColumn id="2" xr3:uid="{D40ADF75-854F-4789-B240-C5FC54EBD62D}" uniqueName="2" name="analyse1 " totalsRowFunction="sum" queryTableFieldId="2"/>
    <tableColumn id="3" xr3:uid="{21B00660-362C-45F0-BA3D-372C9746CA6C}" uniqueName="3" name="analyse2" totalsRowFunction="sum" queryTableFieldId="3"/>
    <tableColumn id="4" xr3:uid="{B8028EB3-05A0-4AC2-AA27-F3FFDFAA5379}" uniqueName="4" name="analyse3" totalsRowFunction="sum" queryTableFieldId="4"/>
    <tableColumn id="5" xr3:uid="{1D4AAC56-B279-4A98-A8C8-390B24C2E8E9}" uniqueName="5" name="analyse4" totalsRowFunction="sum" queryTableFieldId="5"/>
    <tableColumn id="6" xr3:uid="{BED844AA-831B-4937-9820-4E7E35F510B0}" uniqueName="6" name="analyse9" totalsRowFunction="sum" queryTableFieldId="6"/>
    <tableColumn id="7" xr3:uid="{7CBC7403-53E7-410C-8FE4-9E04E3345B9D}" uniqueName="7" name="analyse11" totalsRowFunction="sum" queryTableFieldId="7"/>
    <tableColumn id="8" xr3:uid="{C27E9D6F-262F-4B09-9C01-43CEAE3BC956}" uniqueName="8" name="analyse12" totalsRowFunction="sum" queryTableFieldId="8"/>
    <tableColumn id="9" xr3:uid="{76E47B00-0AF5-425A-979B-41677328EFB9}" uniqueName="9" name="analyse17" totalsRowFunction="sum" queryTableFieldId="9"/>
    <tableColumn id="10" xr3:uid="{76E25E0C-911C-4461-B324-8A75E9E7E986}" uniqueName="10" name="analyse18" totalsRowFunction="sum" queryTableFieldId="10"/>
    <tableColumn id="11" xr3:uid="{50B17371-C898-4E00-B020-C296DBF4EBA7}" uniqueName="11" name="Total" totalsRowFunction="sum" queryTableFieldId="11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5"/>
  <sheetViews>
    <sheetView showGridLines="0" tabSelected="1" workbookViewId="0">
      <selection activeCell="I23" sqref="I23"/>
    </sheetView>
  </sheetViews>
  <sheetFormatPr defaultColWidth="11.42578125" defaultRowHeight="15" x14ac:dyDescent="0.25"/>
  <cols>
    <col min="4" max="4" width="9.7109375" bestFit="1" customWidth="1"/>
    <col min="5" max="5" width="8.5703125" bestFit="1" customWidth="1"/>
    <col min="7" max="7" width="9.7109375" bestFit="1" customWidth="1"/>
    <col min="8" max="8" width="11.42578125" bestFit="1" customWidth="1"/>
    <col min="9" max="12" width="11" bestFit="1" customWidth="1"/>
    <col min="13" max="16" width="12" bestFit="1" customWidth="1"/>
    <col min="17" max="17" width="7.7109375" bestFit="1" customWidth="1"/>
  </cols>
  <sheetData>
    <row r="1" spans="1:17" x14ac:dyDescent="0.25">
      <c r="A1" s="2" t="s">
        <v>22</v>
      </c>
      <c r="D1" s="2" t="s">
        <v>23</v>
      </c>
      <c r="G1" s="2" t="s">
        <v>24</v>
      </c>
    </row>
    <row r="3" spans="1:17" x14ac:dyDescent="0.25">
      <c r="A3" t="s">
        <v>18</v>
      </c>
      <c r="B3" t="s">
        <v>19</v>
      </c>
      <c r="D3" t="s">
        <v>18</v>
      </c>
      <c r="E3" t="s">
        <v>20</v>
      </c>
      <c r="G3" t="s">
        <v>18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21</v>
      </c>
    </row>
    <row r="4" spans="1:17" x14ac:dyDescent="0.25">
      <c r="A4" t="s">
        <v>0</v>
      </c>
      <c r="B4" t="s">
        <v>9</v>
      </c>
      <c r="D4" s="1" t="s">
        <v>0</v>
      </c>
      <c r="E4">
        <v>6</v>
      </c>
      <c r="G4" t="s">
        <v>0</v>
      </c>
      <c r="H4">
        <v>3</v>
      </c>
      <c r="J4">
        <v>2</v>
      </c>
      <c r="K4">
        <v>1</v>
      </c>
      <c r="Q4" s="2">
        <v>6</v>
      </c>
    </row>
    <row r="5" spans="1:17" x14ac:dyDescent="0.25">
      <c r="A5" t="s">
        <v>1</v>
      </c>
      <c r="B5" t="s">
        <v>10</v>
      </c>
      <c r="D5" s="1" t="s">
        <v>1</v>
      </c>
      <c r="E5">
        <v>5</v>
      </c>
      <c r="G5" t="s">
        <v>6</v>
      </c>
      <c r="H5">
        <v>1</v>
      </c>
      <c r="Q5" s="2">
        <v>1</v>
      </c>
    </row>
    <row r="6" spans="1:17" x14ac:dyDescent="0.25">
      <c r="A6" t="s">
        <v>2</v>
      </c>
      <c r="B6" t="s">
        <v>11</v>
      </c>
      <c r="D6" s="1" t="s">
        <v>2</v>
      </c>
      <c r="E6">
        <v>1</v>
      </c>
      <c r="G6" t="s">
        <v>1</v>
      </c>
      <c r="I6">
        <v>3</v>
      </c>
      <c r="M6">
        <v>1</v>
      </c>
      <c r="P6">
        <v>1</v>
      </c>
      <c r="Q6" s="2">
        <v>5</v>
      </c>
    </row>
    <row r="7" spans="1:17" x14ac:dyDescent="0.25">
      <c r="A7" t="s">
        <v>3</v>
      </c>
      <c r="B7" t="s">
        <v>12</v>
      </c>
      <c r="D7" s="1" t="s">
        <v>3</v>
      </c>
      <c r="E7">
        <v>4</v>
      </c>
      <c r="G7" t="s">
        <v>7</v>
      </c>
      <c r="J7">
        <v>1</v>
      </c>
      <c r="Q7" s="2">
        <v>1</v>
      </c>
    </row>
    <row r="8" spans="1:17" x14ac:dyDescent="0.25">
      <c r="A8" t="s">
        <v>0</v>
      </c>
      <c r="B8" t="s">
        <v>9</v>
      </c>
      <c r="D8" s="1" t="s">
        <v>4</v>
      </c>
      <c r="E8">
        <v>1</v>
      </c>
      <c r="G8" t="s">
        <v>2</v>
      </c>
      <c r="J8">
        <v>1</v>
      </c>
      <c r="Q8" s="2">
        <v>1</v>
      </c>
    </row>
    <row r="9" spans="1:17" x14ac:dyDescent="0.25">
      <c r="A9" t="s">
        <v>1</v>
      </c>
      <c r="B9" t="s">
        <v>10</v>
      </c>
      <c r="D9" s="1" t="s">
        <v>5</v>
      </c>
      <c r="E9">
        <v>1</v>
      </c>
      <c r="G9" t="s">
        <v>3</v>
      </c>
      <c r="K9">
        <v>2</v>
      </c>
      <c r="N9">
        <v>1</v>
      </c>
      <c r="O9">
        <v>1</v>
      </c>
      <c r="Q9" s="2">
        <v>4</v>
      </c>
    </row>
    <row r="10" spans="1:17" x14ac:dyDescent="0.25">
      <c r="A10" t="s">
        <v>4</v>
      </c>
      <c r="B10" t="s">
        <v>11</v>
      </c>
      <c r="D10" s="1" t="s">
        <v>6</v>
      </c>
      <c r="E10">
        <v>1</v>
      </c>
      <c r="G10" t="s">
        <v>8</v>
      </c>
      <c r="I10">
        <v>1</v>
      </c>
      <c r="Q10" s="2">
        <v>1</v>
      </c>
    </row>
    <row r="11" spans="1:17" x14ac:dyDescent="0.25">
      <c r="A11" t="s">
        <v>3</v>
      </c>
      <c r="B11" t="s">
        <v>12</v>
      </c>
      <c r="D11" s="1" t="s">
        <v>7</v>
      </c>
      <c r="E11">
        <v>1</v>
      </c>
      <c r="G11" t="s">
        <v>4</v>
      </c>
      <c r="J11">
        <v>1</v>
      </c>
      <c r="Q11" s="2">
        <v>1</v>
      </c>
    </row>
    <row r="12" spans="1:17" x14ac:dyDescent="0.25">
      <c r="A12" t="s">
        <v>5</v>
      </c>
      <c r="B12" t="s">
        <v>13</v>
      </c>
      <c r="D12" s="1" t="s">
        <v>8</v>
      </c>
      <c r="E12">
        <v>1</v>
      </c>
      <c r="G12" t="s">
        <v>5</v>
      </c>
      <c r="L12">
        <v>1</v>
      </c>
      <c r="Q12" s="2">
        <v>1</v>
      </c>
    </row>
    <row r="13" spans="1:17" x14ac:dyDescent="0.25">
      <c r="A13" t="s">
        <v>0</v>
      </c>
      <c r="B13" t="s">
        <v>11</v>
      </c>
      <c r="D13" t="s">
        <v>21</v>
      </c>
      <c r="E13">
        <f>SUBTOTAL(109,Table2[Count])</f>
        <v>21</v>
      </c>
      <c r="G13" t="s">
        <v>21</v>
      </c>
      <c r="H13">
        <f>SUBTOTAL(109,Table3[[analyse1 ]])</f>
        <v>4</v>
      </c>
      <c r="I13">
        <f>SUBTOTAL(109,Table3[analyse2])</f>
        <v>4</v>
      </c>
      <c r="J13">
        <f>SUBTOTAL(109,Table3[analyse3])</f>
        <v>5</v>
      </c>
      <c r="K13">
        <f>SUBTOTAL(109,Table3[analyse4])</f>
        <v>3</v>
      </c>
      <c r="L13">
        <f>SUBTOTAL(109,Table3[analyse9])</f>
        <v>1</v>
      </c>
      <c r="M13">
        <f>SUBTOTAL(109,Table3[analyse11])</f>
        <v>1</v>
      </c>
      <c r="N13">
        <f>SUBTOTAL(109,Table3[analyse12])</f>
        <v>1</v>
      </c>
      <c r="O13">
        <f>SUBTOTAL(109,Table3[analyse17])</f>
        <v>1</v>
      </c>
      <c r="P13">
        <f>SUBTOTAL(109,Table3[analyse18])</f>
        <v>1</v>
      </c>
      <c r="Q13">
        <f>SUBTOTAL(109,Table3[Total])</f>
        <v>21</v>
      </c>
    </row>
    <row r="14" spans="1:17" x14ac:dyDescent="0.25">
      <c r="A14" t="s">
        <v>1</v>
      </c>
      <c r="B14" t="s">
        <v>14</v>
      </c>
    </row>
    <row r="15" spans="1:17" x14ac:dyDescent="0.25">
      <c r="A15" t="s">
        <v>3</v>
      </c>
      <c r="B15" t="s">
        <v>15</v>
      </c>
    </row>
    <row r="16" spans="1:17" x14ac:dyDescent="0.25">
      <c r="A16" t="s">
        <v>6</v>
      </c>
      <c r="B16" t="s">
        <v>9</v>
      </c>
    </row>
    <row r="17" spans="1:2" x14ac:dyDescent="0.25">
      <c r="A17" t="s">
        <v>1</v>
      </c>
      <c r="B17" t="s">
        <v>10</v>
      </c>
    </row>
    <row r="18" spans="1:2" x14ac:dyDescent="0.25">
      <c r="A18" t="s">
        <v>7</v>
      </c>
      <c r="B18" t="s">
        <v>11</v>
      </c>
    </row>
    <row r="19" spans="1:2" x14ac:dyDescent="0.25">
      <c r="A19" t="s">
        <v>0</v>
      </c>
      <c r="B19" t="s">
        <v>12</v>
      </c>
    </row>
    <row r="20" spans="1:2" x14ac:dyDescent="0.25">
      <c r="A20" t="s">
        <v>3</v>
      </c>
      <c r="B20" t="s">
        <v>16</v>
      </c>
    </row>
    <row r="21" spans="1:2" x14ac:dyDescent="0.25">
      <c r="A21" t="s">
        <v>1</v>
      </c>
      <c r="B21" t="s">
        <v>17</v>
      </c>
    </row>
    <row r="22" spans="1:2" x14ac:dyDescent="0.25">
      <c r="A22" t="s">
        <v>0</v>
      </c>
      <c r="B22" t="s">
        <v>9</v>
      </c>
    </row>
    <row r="23" spans="1:2" x14ac:dyDescent="0.25">
      <c r="A23" t="s">
        <v>8</v>
      </c>
      <c r="B23" t="s">
        <v>10</v>
      </c>
    </row>
    <row r="24" spans="1:2" x14ac:dyDescent="0.25">
      <c r="A24" t="s">
        <v>0</v>
      </c>
      <c r="B24" t="s">
        <v>11</v>
      </c>
    </row>
    <row r="25" spans="1:2" x14ac:dyDescent="0.25">
      <c r="A25" t="s">
        <v>21</v>
      </c>
      <c r="B25">
        <f>SUBTOTAL(103,Table1[Analyse])</f>
        <v>21</v>
      </c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610DD2-E283-42FC-9B72-3FB53F4CD2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Jean-Eric Pelouas</cp:lastModifiedBy>
  <dcterms:created xsi:type="dcterms:W3CDTF">2019-05-29T16:50:52Z</dcterms:created>
  <dcterms:modified xsi:type="dcterms:W3CDTF">2019-05-30T09:10:04Z</dcterms:modified>
</cp:coreProperties>
</file>